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8 Gestión de la Operativa\Trabajo de referencia\"/>
    </mc:Choice>
  </mc:AlternateContent>
  <xr:revisionPtr revIDLastSave="0" documentId="8_{CEF3D944-C6F6-4CF4-89D4-D94884485D75}" xr6:coauthVersionLast="47" xr6:coauthVersionMax="47" xr10:uidLastSave="{00000000-0000-0000-0000-000000000000}"/>
  <bookViews>
    <workbookView xWindow="-120" yWindow="-120" windowWidth="20730" windowHeight="11160" tabRatio="850" xr2:uid="{00000000-000D-0000-FFFF-FFFF00000000}"/>
  </bookViews>
  <sheets>
    <sheet name="MOD A - DESCRIPCION DEL SISTEMA" sheetId="11" r:id="rId1"/>
    <sheet name="MOD B - TEST PROFILE" sheetId="12" r:id="rId2"/>
    <sheet name="MOD J - STATUS" sheetId="10" r:id="rId3"/>
    <sheet name="PRUEBA CHI" sheetId="15" r:id="rId4"/>
    <sheet name="MOD I - GESTION MONETARIA" sheetId="13" r:id="rId5"/>
    <sheet name="MOD C-CONTROL OPERATIVA TEORICA" sheetId="4" r:id="rId6"/>
    <sheet name="MOD D - CONTROL ESTADISTICO SPC" sheetId="5" r:id="rId7"/>
    <sheet name="MOD H - MODULO-REGISTRO" sheetId="1" r:id="rId8"/>
    <sheet name="MOD E - INCIDENCIAS" sheetId="6" r:id="rId9"/>
    <sheet name="MOD F - CODIGO PROGRAMACION" sheetId="7" r:id="rId10"/>
    <sheet name="MOD G - WALK FORWARD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4" l="1"/>
  <c r="C15" i="15" l="1"/>
  <c r="C32" i="15" l="1"/>
  <c r="N11" i="10" s="1"/>
  <c r="C13" i="15"/>
  <c r="C17" i="15" s="1"/>
  <c r="N9" i="10" s="1"/>
  <c r="C34" i="15" l="1"/>
  <c r="D31" i="4"/>
  <c r="AI41" i="1" l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K41" i="1"/>
  <c r="K17" i="1"/>
  <c r="K18" i="1"/>
  <c r="K19" i="1"/>
  <c r="K20" i="1"/>
  <c r="R20" i="1"/>
  <c r="K21" i="1"/>
  <c r="K22" i="1"/>
  <c r="K23" i="1"/>
  <c r="K24" i="1"/>
  <c r="K25" i="1"/>
  <c r="K26" i="1"/>
  <c r="K27" i="1"/>
  <c r="K28" i="1"/>
  <c r="K29" i="1"/>
  <c r="R29" i="1"/>
  <c r="K30" i="1"/>
  <c r="K31" i="1"/>
  <c r="K32" i="1"/>
  <c r="K33" i="1"/>
  <c r="K34" i="1"/>
  <c r="K35" i="1"/>
  <c r="K36" i="1"/>
  <c r="R36" i="1"/>
  <c r="K37" i="1"/>
  <c r="K38" i="1"/>
  <c r="K39" i="1"/>
  <c r="K40" i="1"/>
  <c r="D7" i="1"/>
  <c r="S18" i="1" s="1"/>
  <c r="C7" i="1"/>
  <c r="R18" i="1" s="1"/>
  <c r="R37" i="1" l="1"/>
  <c r="R28" i="1"/>
  <c r="R21" i="1"/>
  <c r="S39" i="1"/>
  <c r="S34" i="1"/>
  <c r="S31" i="1"/>
  <c r="S26" i="1"/>
  <c r="S23" i="1"/>
  <c r="R40" i="1"/>
  <c r="R33" i="1"/>
  <c r="R32" i="1"/>
  <c r="R25" i="1"/>
  <c r="R24" i="1"/>
  <c r="R17" i="1"/>
  <c r="R41" i="1"/>
  <c r="S41" i="1"/>
  <c r="S17" i="1"/>
  <c r="S20" i="1"/>
  <c r="S21" i="1"/>
  <c r="S24" i="1"/>
  <c r="S25" i="1"/>
  <c r="S28" i="1"/>
  <c r="S29" i="1"/>
  <c r="S32" i="1"/>
  <c r="S33" i="1"/>
  <c r="S36" i="1"/>
  <c r="S37" i="1"/>
  <c r="S40" i="1"/>
  <c r="S38" i="1"/>
  <c r="S35" i="1"/>
  <c r="S30" i="1"/>
  <c r="S27" i="1"/>
  <c r="S22" i="1"/>
  <c r="S19" i="1"/>
  <c r="R39" i="1"/>
  <c r="R38" i="1"/>
  <c r="R35" i="1"/>
  <c r="R34" i="1"/>
  <c r="R31" i="1"/>
  <c r="R30" i="1"/>
  <c r="R27" i="1"/>
  <c r="R26" i="1"/>
  <c r="R23" i="1"/>
  <c r="R22" i="1"/>
  <c r="R19" i="1"/>
  <c r="J5" i="1"/>
  <c r="D5" i="4"/>
  <c r="AB30" i="5" l="1"/>
  <c r="AB12" i="5" s="1"/>
  <c r="AB31" i="5"/>
  <c r="AB13" i="5" s="1"/>
  <c r="AB32" i="5"/>
  <c r="AB14" i="5" s="1"/>
  <c r="AB33" i="5"/>
  <c r="AB15" i="5" s="1"/>
  <c r="AB29" i="5"/>
  <c r="AB11" i="5" s="1"/>
  <c r="AA30" i="5"/>
  <c r="AA12" i="5" s="1"/>
  <c r="AA31" i="5"/>
  <c r="AA13" i="5" s="1"/>
  <c r="AA32" i="5"/>
  <c r="AA14" i="5" s="1"/>
  <c r="AA33" i="5"/>
  <c r="AA15" i="5" s="1"/>
  <c r="AA29" i="5"/>
  <c r="AA11" i="5" s="1"/>
  <c r="Z30" i="5"/>
  <c r="Z12" i="5" s="1"/>
  <c r="Z31" i="5"/>
  <c r="Z13" i="5" s="1"/>
  <c r="Z32" i="5"/>
  <c r="Z14" i="5" s="1"/>
  <c r="Z33" i="5"/>
  <c r="Z15" i="5" s="1"/>
  <c r="Z29" i="5"/>
  <c r="Z11" i="5" s="1"/>
  <c r="Y30" i="5"/>
  <c r="Y12" i="5" s="1"/>
  <c r="Y31" i="5"/>
  <c r="Y13" i="5" s="1"/>
  <c r="Y32" i="5"/>
  <c r="Y14" i="5" s="1"/>
  <c r="Y33" i="5"/>
  <c r="Y15" i="5" s="1"/>
  <c r="Y29" i="5"/>
  <c r="Y11" i="5" s="1"/>
  <c r="X30" i="5"/>
  <c r="X12" i="5" s="1"/>
  <c r="X31" i="5"/>
  <c r="X13" i="5" s="1"/>
  <c r="X32" i="5"/>
  <c r="X14" i="5" s="1"/>
  <c r="X33" i="5"/>
  <c r="X15" i="5" s="1"/>
  <c r="X29" i="5"/>
  <c r="X11" i="5" s="1"/>
  <c r="W30" i="5"/>
  <c r="W12" i="5" s="1"/>
  <c r="W31" i="5"/>
  <c r="W13" i="5" s="1"/>
  <c r="W32" i="5"/>
  <c r="W14" i="5" s="1"/>
  <c r="W33" i="5"/>
  <c r="W15" i="5" s="1"/>
  <c r="W29" i="5"/>
  <c r="W11" i="5" s="1"/>
  <c r="V30" i="5"/>
  <c r="V12" i="5" s="1"/>
  <c r="V31" i="5"/>
  <c r="V13" i="5" s="1"/>
  <c r="V32" i="5"/>
  <c r="V14" i="5" s="1"/>
  <c r="V33" i="5"/>
  <c r="V15" i="5" s="1"/>
  <c r="V29" i="5"/>
  <c r="V11" i="5" s="1"/>
  <c r="U30" i="5"/>
  <c r="U12" i="5" s="1"/>
  <c r="U31" i="5"/>
  <c r="U13" i="5" s="1"/>
  <c r="U32" i="5"/>
  <c r="U14" i="5" s="1"/>
  <c r="U33" i="5"/>
  <c r="U15" i="5" s="1"/>
  <c r="U29" i="5"/>
  <c r="U11" i="5" s="1"/>
  <c r="T30" i="5"/>
  <c r="T12" i="5" s="1"/>
  <c r="T31" i="5"/>
  <c r="T13" i="5" s="1"/>
  <c r="T32" i="5"/>
  <c r="T14" i="5" s="1"/>
  <c r="T33" i="5"/>
  <c r="T15" i="5" s="1"/>
  <c r="T29" i="5"/>
  <c r="T11" i="5" s="1"/>
  <c r="S30" i="5"/>
  <c r="S12" i="5" s="1"/>
  <c r="S31" i="5"/>
  <c r="S13" i="5" s="1"/>
  <c r="S32" i="5"/>
  <c r="S14" i="5" s="1"/>
  <c r="S33" i="5"/>
  <c r="S15" i="5" s="1"/>
  <c r="S29" i="5"/>
  <c r="S11" i="5" s="1"/>
  <c r="R30" i="5"/>
  <c r="R12" i="5" s="1"/>
  <c r="R31" i="5"/>
  <c r="R13" i="5" s="1"/>
  <c r="R32" i="5"/>
  <c r="R14" i="5" s="1"/>
  <c r="R33" i="5"/>
  <c r="R15" i="5" s="1"/>
  <c r="R29" i="5"/>
  <c r="R11" i="5" s="1"/>
  <c r="Q30" i="5"/>
  <c r="Q12" i="5" s="1"/>
  <c r="Q31" i="5"/>
  <c r="Q13" i="5" s="1"/>
  <c r="Q32" i="5"/>
  <c r="Q14" i="5" s="1"/>
  <c r="Q33" i="5"/>
  <c r="Q15" i="5" s="1"/>
  <c r="Q29" i="5"/>
  <c r="Q11" i="5" s="1"/>
  <c r="P30" i="5"/>
  <c r="P12" i="5" s="1"/>
  <c r="P31" i="5"/>
  <c r="P13" i="5" s="1"/>
  <c r="P32" i="5"/>
  <c r="P14" i="5" s="1"/>
  <c r="P33" i="5"/>
  <c r="P15" i="5" s="1"/>
  <c r="P29" i="5"/>
  <c r="P11" i="5" s="1"/>
  <c r="O30" i="5"/>
  <c r="O12" i="5" s="1"/>
  <c r="O31" i="5"/>
  <c r="O13" i="5" s="1"/>
  <c r="O32" i="5"/>
  <c r="O14" i="5" s="1"/>
  <c r="O33" i="5"/>
  <c r="O15" i="5" s="1"/>
  <c r="O29" i="5"/>
  <c r="O11" i="5" s="1"/>
  <c r="N30" i="5"/>
  <c r="N12" i="5" s="1"/>
  <c r="N31" i="5"/>
  <c r="N13" i="5" s="1"/>
  <c r="N32" i="5"/>
  <c r="N14" i="5" s="1"/>
  <c r="N33" i="5"/>
  <c r="N15" i="5" s="1"/>
  <c r="N29" i="5"/>
  <c r="N11" i="5" s="1"/>
  <c r="M30" i="5"/>
  <c r="M12" i="5" s="1"/>
  <c r="M31" i="5"/>
  <c r="M13" i="5" s="1"/>
  <c r="M32" i="5"/>
  <c r="M14" i="5" s="1"/>
  <c r="M33" i="5"/>
  <c r="M15" i="5" s="1"/>
  <c r="M29" i="5"/>
  <c r="M11" i="5" s="1"/>
  <c r="L30" i="5"/>
  <c r="L12" i="5" s="1"/>
  <c r="L31" i="5"/>
  <c r="L13" i="5" s="1"/>
  <c r="L32" i="5"/>
  <c r="L14" i="5" s="1"/>
  <c r="L33" i="5"/>
  <c r="L15" i="5" s="1"/>
  <c r="L29" i="5"/>
  <c r="L11" i="5" s="1"/>
  <c r="K30" i="5"/>
  <c r="K12" i="5" s="1"/>
  <c r="K31" i="5"/>
  <c r="K13" i="5" s="1"/>
  <c r="K32" i="5"/>
  <c r="K14" i="5" s="1"/>
  <c r="K33" i="5"/>
  <c r="K15" i="5" s="1"/>
  <c r="K29" i="5"/>
  <c r="K11" i="5" s="1"/>
  <c r="J30" i="5"/>
  <c r="J12" i="5" s="1"/>
  <c r="J31" i="5"/>
  <c r="J13" i="5" s="1"/>
  <c r="J32" i="5"/>
  <c r="J14" i="5" s="1"/>
  <c r="J33" i="5"/>
  <c r="J15" i="5" s="1"/>
  <c r="J29" i="5"/>
  <c r="J11" i="5" s="1"/>
  <c r="I30" i="5"/>
  <c r="I12" i="5" s="1"/>
  <c r="I31" i="5"/>
  <c r="I13" i="5" s="1"/>
  <c r="I32" i="5"/>
  <c r="I14" i="5" s="1"/>
  <c r="I33" i="5"/>
  <c r="I15" i="5" s="1"/>
  <c r="I29" i="5"/>
  <c r="I11" i="5" s="1"/>
  <c r="H30" i="5"/>
  <c r="H12" i="5" s="1"/>
  <c r="H31" i="5"/>
  <c r="H13" i="5" s="1"/>
  <c r="H32" i="5"/>
  <c r="H14" i="5" s="1"/>
  <c r="H33" i="5"/>
  <c r="H15" i="5" s="1"/>
  <c r="H29" i="5"/>
  <c r="H11" i="5" s="1"/>
  <c r="G30" i="5"/>
  <c r="G12" i="5" s="1"/>
  <c r="G31" i="5"/>
  <c r="G13" i="5" s="1"/>
  <c r="G32" i="5"/>
  <c r="G14" i="5" s="1"/>
  <c r="G33" i="5"/>
  <c r="G15" i="5" s="1"/>
  <c r="G29" i="5"/>
  <c r="G11" i="5" s="1"/>
  <c r="F30" i="5"/>
  <c r="F12" i="5" s="1"/>
  <c r="F31" i="5"/>
  <c r="F13" i="5" s="1"/>
  <c r="F32" i="5"/>
  <c r="F14" i="5" s="1"/>
  <c r="F33" i="5"/>
  <c r="F15" i="5" s="1"/>
  <c r="F29" i="5"/>
  <c r="F11" i="5" s="1"/>
  <c r="E30" i="5"/>
  <c r="E12" i="5" s="1"/>
  <c r="E31" i="5"/>
  <c r="E13" i="5" s="1"/>
  <c r="E32" i="5"/>
  <c r="E14" i="5" s="1"/>
  <c r="E33" i="5"/>
  <c r="E15" i="5" s="1"/>
  <c r="E29" i="5"/>
  <c r="E11" i="5" s="1"/>
  <c r="D30" i="5"/>
  <c r="D12" i="5" s="1"/>
  <c r="D31" i="5"/>
  <c r="D13" i="5" s="1"/>
  <c r="D32" i="5"/>
  <c r="D14" i="5" s="1"/>
  <c r="D33" i="5"/>
  <c r="D15" i="5" s="1"/>
  <c r="D29" i="5"/>
  <c r="D11" i="5" s="1"/>
  <c r="G5" i="14" l="1"/>
  <c r="D7" i="14"/>
  <c r="D6" i="14"/>
  <c r="D5" i="14"/>
  <c r="B14" i="14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66" i="14" s="1"/>
  <c r="B767" i="14" s="1"/>
  <c r="B768" i="14" s="1"/>
  <c r="B769" i="14" s="1"/>
  <c r="B770" i="14" s="1"/>
  <c r="B771" i="14" s="1"/>
  <c r="B772" i="14" s="1"/>
  <c r="B773" i="14" s="1"/>
  <c r="B774" i="14" s="1"/>
  <c r="B775" i="14" s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828" i="14" s="1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0" i="14" s="1"/>
  <c r="B841" i="14" s="1"/>
  <c r="B842" i="14" s="1"/>
  <c r="B843" i="14" s="1"/>
  <c r="B844" i="14" s="1"/>
  <c r="B845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866" i="14" s="1"/>
  <c r="B867" i="14" s="1"/>
  <c r="B868" i="14" s="1"/>
  <c r="B869" i="14" s="1"/>
  <c r="B870" i="14" s="1"/>
  <c r="B871" i="14" s="1"/>
  <c r="B872" i="14" s="1"/>
  <c r="B873" i="14" s="1"/>
  <c r="B874" i="14" s="1"/>
  <c r="B875" i="14" s="1"/>
  <c r="B876" i="14" s="1"/>
  <c r="B877" i="14" s="1"/>
  <c r="B878" i="14" s="1"/>
  <c r="B879" i="14" s="1"/>
  <c r="B880" i="14" s="1"/>
  <c r="B881" i="14" s="1"/>
  <c r="B882" i="14" s="1"/>
  <c r="B883" i="14" s="1"/>
  <c r="B884" i="14" s="1"/>
  <c r="B885" i="14" s="1"/>
  <c r="B886" i="14" s="1"/>
  <c r="B887" i="14" s="1"/>
  <c r="B888" i="14" s="1"/>
  <c r="B889" i="14" s="1"/>
  <c r="B890" i="14" s="1"/>
  <c r="B891" i="14" s="1"/>
  <c r="B892" i="14" s="1"/>
  <c r="B893" i="14" s="1"/>
  <c r="B894" i="14" s="1"/>
  <c r="B895" i="14" s="1"/>
  <c r="B896" i="14" s="1"/>
  <c r="B897" i="14" s="1"/>
  <c r="B898" i="14" s="1"/>
  <c r="B899" i="14" s="1"/>
  <c r="B900" i="14" s="1"/>
  <c r="B901" i="14" s="1"/>
  <c r="B902" i="14" s="1"/>
  <c r="B903" i="14" s="1"/>
  <c r="B904" i="14" s="1"/>
  <c r="B905" i="14" s="1"/>
  <c r="B906" i="14" s="1"/>
  <c r="B907" i="14" s="1"/>
  <c r="B908" i="14" s="1"/>
  <c r="B909" i="14" s="1"/>
  <c r="B910" i="14" s="1"/>
  <c r="B911" i="14" s="1"/>
  <c r="B912" i="14" s="1"/>
  <c r="B913" i="14" s="1"/>
  <c r="B914" i="14" s="1"/>
  <c r="B915" i="14" s="1"/>
  <c r="B916" i="14" s="1"/>
  <c r="B917" i="14" s="1"/>
  <c r="B918" i="14" s="1"/>
  <c r="B919" i="14" s="1"/>
  <c r="B920" i="14" s="1"/>
  <c r="B921" i="14" s="1"/>
  <c r="B922" i="14" s="1"/>
  <c r="B923" i="14" s="1"/>
  <c r="B924" i="14" s="1"/>
  <c r="B925" i="14" s="1"/>
  <c r="B926" i="14" s="1"/>
  <c r="B927" i="14" s="1"/>
  <c r="B928" i="14" s="1"/>
  <c r="B929" i="14" s="1"/>
  <c r="B930" i="14" s="1"/>
  <c r="B931" i="14" s="1"/>
  <c r="B932" i="14" s="1"/>
  <c r="B933" i="14" s="1"/>
  <c r="B934" i="14" s="1"/>
  <c r="B935" i="14" s="1"/>
  <c r="B936" i="14" s="1"/>
  <c r="B937" i="14" s="1"/>
  <c r="B938" i="14" s="1"/>
  <c r="B939" i="14" s="1"/>
  <c r="B940" i="14" s="1"/>
  <c r="B941" i="14" s="1"/>
  <c r="B942" i="14" s="1"/>
  <c r="B943" i="14" s="1"/>
  <c r="B944" i="14" s="1"/>
  <c r="B945" i="14" s="1"/>
  <c r="B946" i="14" s="1"/>
  <c r="B947" i="14" s="1"/>
  <c r="B948" i="14" s="1"/>
  <c r="B949" i="14" s="1"/>
  <c r="B950" i="14" s="1"/>
  <c r="B951" i="14" s="1"/>
  <c r="B952" i="14" s="1"/>
  <c r="B953" i="14" s="1"/>
  <c r="B954" i="14" s="1"/>
  <c r="B955" i="14" s="1"/>
  <c r="B956" i="14" s="1"/>
  <c r="B957" i="14" s="1"/>
  <c r="B958" i="14" s="1"/>
  <c r="B959" i="14" s="1"/>
  <c r="B960" i="14" s="1"/>
  <c r="B961" i="14" s="1"/>
  <c r="B962" i="14" s="1"/>
  <c r="B963" i="14" s="1"/>
  <c r="B964" i="14" s="1"/>
  <c r="B965" i="14" s="1"/>
  <c r="B966" i="14" s="1"/>
  <c r="B967" i="14" s="1"/>
  <c r="B968" i="14" s="1"/>
  <c r="B969" i="14" s="1"/>
  <c r="B970" i="14" s="1"/>
  <c r="B971" i="14" s="1"/>
  <c r="B972" i="14" s="1"/>
  <c r="B973" i="14" s="1"/>
  <c r="B974" i="14" s="1"/>
  <c r="B975" i="14" s="1"/>
  <c r="B976" i="14" s="1"/>
  <c r="B977" i="14" s="1"/>
  <c r="B978" i="14" s="1"/>
  <c r="B979" i="14" s="1"/>
  <c r="B980" i="14" s="1"/>
  <c r="B981" i="14" s="1"/>
  <c r="B982" i="14" s="1"/>
  <c r="B983" i="14" s="1"/>
  <c r="B984" i="14" s="1"/>
  <c r="B985" i="14" s="1"/>
  <c r="B986" i="14" s="1"/>
  <c r="B987" i="14" s="1"/>
  <c r="B988" i="14" s="1"/>
  <c r="B989" i="14" s="1"/>
  <c r="B990" i="14" s="1"/>
  <c r="B991" i="14" s="1"/>
  <c r="B992" i="14" s="1"/>
  <c r="B993" i="14" s="1"/>
  <c r="B994" i="14" s="1"/>
  <c r="B995" i="14" s="1"/>
  <c r="B996" i="14" s="1"/>
  <c r="B997" i="14" s="1"/>
  <c r="B998" i="14" s="1"/>
  <c r="B999" i="14" s="1"/>
  <c r="B1000" i="14" s="1"/>
  <c r="B1001" i="14" s="1"/>
  <c r="B1002" i="14" s="1"/>
  <c r="B1003" i="14" s="1"/>
  <c r="B1004" i="14" s="1"/>
  <c r="B1005" i="14" s="1"/>
  <c r="B1006" i="14" s="1"/>
  <c r="B1007" i="14" s="1"/>
  <c r="B1008" i="14" s="1"/>
  <c r="B1009" i="14" s="1"/>
  <c r="B1010" i="14" s="1"/>
  <c r="B1011" i="14" s="1"/>
  <c r="B1012" i="14" s="1"/>
  <c r="B1013" i="14" s="1"/>
  <c r="B1014" i="14" s="1"/>
  <c r="B1015" i="14" s="1"/>
  <c r="B1016" i="14" s="1"/>
  <c r="B1017" i="14" s="1"/>
  <c r="B1018" i="14" s="1"/>
  <c r="B1019" i="14" s="1"/>
  <c r="B1020" i="14" s="1"/>
  <c r="B1021" i="14" s="1"/>
  <c r="B1022" i="14" s="1"/>
  <c r="B1023" i="14" s="1"/>
  <c r="B1024" i="14" s="1"/>
  <c r="B1025" i="14" s="1"/>
  <c r="B1026" i="14" s="1"/>
  <c r="B1027" i="14" s="1"/>
  <c r="B1028" i="14" s="1"/>
  <c r="B1029" i="14" s="1"/>
  <c r="B1030" i="14" s="1"/>
  <c r="B1031" i="14" s="1"/>
  <c r="B1032" i="14" s="1"/>
  <c r="B1033" i="14" s="1"/>
  <c r="B1034" i="14" s="1"/>
  <c r="B1035" i="14" s="1"/>
  <c r="B1036" i="14" s="1"/>
  <c r="B1037" i="14" s="1"/>
  <c r="B1038" i="14" s="1"/>
  <c r="B1039" i="14" s="1"/>
  <c r="B1040" i="14" s="1"/>
  <c r="B1041" i="14" s="1"/>
  <c r="B1042" i="14" s="1"/>
  <c r="B1043" i="14" s="1"/>
  <c r="B1044" i="14" s="1"/>
  <c r="B1045" i="14" s="1"/>
  <c r="B1046" i="14" s="1"/>
  <c r="B1047" i="14" s="1"/>
  <c r="B1048" i="14" s="1"/>
  <c r="B1049" i="14" s="1"/>
  <c r="B1050" i="14" s="1"/>
  <c r="B1051" i="14" s="1"/>
  <c r="B1052" i="14" s="1"/>
  <c r="B1053" i="14" s="1"/>
  <c r="B1054" i="14" s="1"/>
  <c r="B1055" i="14" s="1"/>
  <c r="B1056" i="14" s="1"/>
  <c r="B1057" i="14" s="1"/>
  <c r="B1058" i="14" s="1"/>
  <c r="B1059" i="14" s="1"/>
  <c r="B1060" i="14" s="1"/>
  <c r="B1061" i="14" s="1"/>
  <c r="B1062" i="14" s="1"/>
  <c r="B1063" i="14" s="1"/>
  <c r="B1064" i="14" s="1"/>
  <c r="B1065" i="14" s="1"/>
  <c r="B1066" i="14" s="1"/>
  <c r="B1067" i="14" s="1"/>
  <c r="B1068" i="14" s="1"/>
  <c r="B1069" i="14" s="1"/>
  <c r="B1070" i="14" s="1"/>
  <c r="B1071" i="14" s="1"/>
  <c r="B1072" i="14" s="1"/>
  <c r="B1073" i="14" s="1"/>
  <c r="B1074" i="14" s="1"/>
  <c r="B1075" i="14" s="1"/>
  <c r="B1076" i="14" s="1"/>
  <c r="B1077" i="14" s="1"/>
  <c r="B1078" i="14" s="1"/>
  <c r="B1079" i="14" s="1"/>
  <c r="B1080" i="14" s="1"/>
  <c r="B1081" i="14" s="1"/>
  <c r="B1082" i="14" s="1"/>
  <c r="B1083" i="14" s="1"/>
  <c r="B1084" i="14" s="1"/>
  <c r="B1085" i="14" s="1"/>
  <c r="B1086" i="14" s="1"/>
  <c r="B1087" i="14" s="1"/>
  <c r="B1088" i="14" s="1"/>
  <c r="B1089" i="14" s="1"/>
  <c r="B1090" i="14" s="1"/>
  <c r="B1091" i="14" s="1"/>
  <c r="B1092" i="14" s="1"/>
  <c r="B1093" i="14" s="1"/>
  <c r="B1094" i="14" s="1"/>
  <c r="B1095" i="14" s="1"/>
  <c r="B1096" i="14" s="1"/>
  <c r="B1097" i="14" s="1"/>
  <c r="B1098" i="14" s="1"/>
  <c r="B1099" i="14" s="1"/>
  <c r="B1100" i="14" s="1"/>
  <c r="B1101" i="14" s="1"/>
  <c r="B1102" i="14" s="1"/>
  <c r="B1103" i="14" s="1"/>
  <c r="B1104" i="14" s="1"/>
  <c r="B1105" i="14" s="1"/>
  <c r="B1106" i="14" s="1"/>
  <c r="B1107" i="14" s="1"/>
  <c r="B1108" i="14" s="1"/>
  <c r="B1109" i="14" s="1"/>
  <c r="B1110" i="14" s="1"/>
  <c r="B1111" i="14" s="1"/>
  <c r="B1112" i="14" s="1"/>
  <c r="B1113" i="14" s="1"/>
  <c r="B1114" i="14" s="1"/>
  <c r="B1115" i="14" s="1"/>
  <c r="B1116" i="14" s="1"/>
  <c r="B1117" i="14" s="1"/>
  <c r="B1118" i="14" s="1"/>
  <c r="B1119" i="14" s="1"/>
  <c r="B1120" i="14" s="1"/>
  <c r="B1121" i="14" s="1"/>
  <c r="B1122" i="14" s="1"/>
  <c r="B1123" i="14" s="1"/>
  <c r="B1124" i="14" s="1"/>
  <c r="B1125" i="14" s="1"/>
  <c r="B1126" i="14" s="1"/>
  <c r="B1127" i="14" s="1"/>
  <c r="B1128" i="14" s="1"/>
  <c r="B1129" i="14" s="1"/>
  <c r="B1130" i="14" s="1"/>
  <c r="B1131" i="14" s="1"/>
  <c r="B1132" i="14" s="1"/>
  <c r="B1133" i="14" s="1"/>
  <c r="B1134" i="14" s="1"/>
  <c r="B1135" i="14" s="1"/>
  <c r="B1136" i="14" s="1"/>
  <c r="B1137" i="14" s="1"/>
  <c r="B1138" i="14" s="1"/>
  <c r="B1139" i="14" s="1"/>
  <c r="B1140" i="14" s="1"/>
  <c r="B1141" i="14" s="1"/>
  <c r="B1142" i="14" s="1"/>
  <c r="B1143" i="14" s="1"/>
  <c r="B1144" i="14" s="1"/>
  <c r="B1145" i="14" s="1"/>
  <c r="B1146" i="14" s="1"/>
  <c r="B1147" i="14" s="1"/>
  <c r="B1148" i="14" s="1"/>
  <c r="B1149" i="14" s="1"/>
  <c r="B1150" i="14" s="1"/>
  <c r="B1151" i="14" s="1"/>
  <c r="B1152" i="14" s="1"/>
  <c r="B1153" i="14" s="1"/>
  <c r="B1154" i="14" s="1"/>
  <c r="B1155" i="14" s="1"/>
  <c r="B1156" i="14" s="1"/>
  <c r="B1157" i="14" s="1"/>
  <c r="B1158" i="14" s="1"/>
  <c r="B1159" i="14" s="1"/>
  <c r="B1160" i="14" s="1"/>
  <c r="B1161" i="14" s="1"/>
  <c r="B1162" i="14" s="1"/>
  <c r="B1163" i="14" s="1"/>
  <c r="B1164" i="14" s="1"/>
  <c r="B1165" i="14" s="1"/>
  <c r="B1166" i="14" s="1"/>
  <c r="B1167" i="14" s="1"/>
  <c r="B1168" i="14" s="1"/>
  <c r="B1169" i="14" s="1"/>
  <c r="B1170" i="14" s="1"/>
  <c r="B1171" i="14" s="1"/>
  <c r="B1172" i="14" s="1"/>
  <c r="B1173" i="14" s="1"/>
  <c r="B1174" i="14" s="1"/>
  <c r="B1175" i="14" s="1"/>
  <c r="B1176" i="14" s="1"/>
  <c r="B1177" i="14" s="1"/>
  <c r="B1178" i="14" s="1"/>
  <c r="B1179" i="14" s="1"/>
  <c r="B1180" i="14" s="1"/>
  <c r="B1181" i="14" s="1"/>
  <c r="B1182" i="14" s="1"/>
  <c r="B1183" i="14" s="1"/>
  <c r="B1184" i="14" s="1"/>
  <c r="B1185" i="14" s="1"/>
  <c r="B1186" i="14" s="1"/>
  <c r="B1187" i="14" s="1"/>
  <c r="B1188" i="14" s="1"/>
  <c r="B1189" i="14" s="1"/>
  <c r="B1190" i="14" s="1"/>
  <c r="B1191" i="14" s="1"/>
  <c r="B1192" i="14" s="1"/>
  <c r="B1193" i="14" s="1"/>
  <c r="B1194" i="14" s="1"/>
  <c r="B1195" i="14" s="1"/>
  <c r="B1196" i="14" s="1"/>
  <c r="B1197" i="14" s="1"/>
  <c r="B1198" i="14" s="1"/>
  <c r="B1199" i="14" s="1"/>
  <c r="B1200" i="14" s="1"/>
  <c r="B1201" i="14" s="1"/>
  <c r="B1202" i="14" s="1"/>
  <c r="B1203" i="14" s="1"/>
  <c r="B1204" i="14" s="1"/>
  <c r="B1205" i="14" s="1"/>
  <c r="B1206" i="14" s="1"/>
  <c r="B1207" i="14" s="1"/>
  <c r="B1208" i="14" s="1"/>
  <c r="B1209" i="14" s="1"/>
  <c r="B1210" i="14" s="1"/>
  <c r="B1211" i="14" s="1"/>
  <c r="B1212" i="14" s="1"/>
  <c r="B1213" i="14" s="1"/>
  <c r="B1214" i="14" s="1"/>
  <c r="B1215" i="14" s="1"/>
  <c r="B1216" i="14" s="1"/>
  <c r="B1217" i="14" s="1"/>
  <c r="B1218" i="14" s="1"/>
  <c r="B1219" i="14" s="1"/>
  <c r="B1220" i="14" s="1"/>
  <c r="B1221" i="14" s="1"/>
  <c r="B1222" i="14" s="1"/>
  <c r="B1223" i="14" s="1"/>
  <c r="B1224" i="14" s="1"/>
  <c r="B1225" i="14" s="1"/>
  <c r="B1226" i="14" s="1"/>
  <c r="B1227" i="14" s="1"/>
  <c r="B1228" i="14" s="1"/>
  <c r="B1229" i="14" s="1"/>
  <c r="B1230" i="14" s="1"/>
  <c r="B1231" i="14" s="1"/>
  <c r="B1232" i="14" s="1"/>
  <c r="B1233" i="14" s="1"/>
  <c r="B1234" i="14" s="1"/>
  <c r="B1235" i="14" s="1"/>
  <c r="B1236" i="14" s="1"/>
  <c r="B1237" i="14" s="1"/>
  <c r="B1238" i="14" s="1"/>
  <c r="B1239" i="14" s="1"/>
  <c r="B1240" i="14" s="1"/>
  <c r="B1241" i="14" s="1"/>
  <c r="B1242" i="14" s="1"/>
  <c r="B1243" i="14" s="1"/>
  <c r="B1244" i="14" s="1"/>
  <c r="B1245" i="14" s="1"/>
  <c r="B1246" i="14" s="1"/>
  <c r="B1247" i="14" s="1"/>
  <c r="B1248" i="14" s="1"/>
  <c r="B1249" i="14" s="1"/>
  <c r="B1250" i="14" s="1"/>
  <c r="B1251" i="14" s="1"/>
  <c r="B1252" i="14" s="1"/>
  <c r="B1253" i="14" s="1"/>
  <c r="B1254" i="14" s="1"/>
  <c r="B1255" i="14" s="1"/>
  <c r="B1256" i="14" s="1"/>
  <c r="B1257" i="14" s="1"/>
  <c r="B1258" i="14" s="1"/>
  <c r="B1259" i="14" s="1"/>
  <c r="B1260" i="14" s="1"/>
  <c r="B1261" i="14" s="1"/>
  <c r="B1262" i="14" s="1"/>
  <c r="B1263" i="14" s="1"/>
  <c r="B1264" i="14" s="1"/>
  <c r="B1265" i="14" s="1"/>
  <c r="B1266" i="14" s="1"/>
  <c r="B1267" i="14" s="1"/>
  <c r="B1268" i="14" s="1"/>
  <c r="B1269" i="14" s="1"/>
  <c r="B1270" i="14" s="1"/>
  <c r="B1271" i="14" s="1"/>
  <c r="B1272" i="14" s="1"/>
  <c r="B1273" i="14" s="1"/>
  <c r="B1274" i="14" s="1"/>
  <c r="B1275" i="14" s="1"/>
  <c r="B1276" i="14" s="1"/>
  <c r="B1277" i="14" s="1"/>
  <c r="B1278" i="14" s="1"/>
  <c r="B1279" i="14" s="1"/>
  <c r="B1280" i="14" s="1"/>
  <c r="B1281" i="14" s="1"/>
  <c r="B1282" i="14" s="1"/>
  <c r="B1283" i="14" s="1"/>
  <c r="B1284" i="14" s="1"/>
  <c r="B1285" i="14" s="1"/>
  <c r="B1286" i="14" s="1"/>
  <c r="B1287" i="14" s="1"/>
  <c r="B1288" i="14" s="1"/>
  <c r="B1289" i="14" s="1"/>
  <c r="B1290" i="14" s="1"/>
  <c r="B1291" i="14" s="1"/>
  <c r="B1292" i="14" s="1"/>
  <c r="B1293" i="14" s="1"/>
  <c r="B1294" i="14" s="1"/>
  <c r="B1295" i="14" s="1"/>
  <c r="B1296" i="14" s="1"/>
  <c r="B1297" i="14" s="1"/>
  <c r="B1298" i="14" s="1"/>
  <c r="B1299" i="14" s="1"/>
  <c r="B1300" i="14" s="1"/>
  <c r="B1301" i="14" s="1"/>
  <c r="B1302" i="14" s="1"/>
  <c r="B1303" i="14" s="1"/>
  <c r="B1304" i="14" s="1"/>
  <c r="B1305" i="14" s="1"/>
  <c r="B1306" i="14" s="1"/>
  <c r="B1307" i="14" s="1"/>
  <c r="B1308" i="14" s="1"/>
  <c r="B1309" i="14" s="1"/>
  <c r="B1310" i="14" s="1"/>
  <c r="B1311" i="14" s="1"/>
  <c r="B1312" i="14" s="1"/>
  <c r="B1313" i="14" s="1"/>
  <c r="B1314" i="14" s="1"/>
  <c r="B1315" i="14" s="1"/>
  <c r="B1316" i="14" s="1"/>
  <c r="B1317" i="14" s="1"/>
  <c r="B1318" i="14" s="1"/>
  <c r="B1319" i="14" s="1"/>
  <c r="B1320" i="14" s="1"/>
  <c r="B1321" i="14" s="1"/>
  <c r="B1322" i="14" s="1"/>
  <c r="B1323" i="14" s="1"/>
  <c r="B1324" i="14" s="1"/>
  <c r="B1325" i="14" s="1"/>
  <c r="B1326" i="14" s="1"/>
  <c r="B1327" i="14" s="1"/>
  <c r="B1328" i="14" s="1"/>
  <c r="B1329" i="14" s="1"/>
  <c r="B1330" i="14" s="1"/>
  <c r="B1331" i="14" s="1"/>
  <c r="B1332" i="14" s="1"/>
  <c r="B1333" i="14" s="1"/>
  <c r="B1334" i="14" s="1"/>
  <c r="B1335" i="14" s="1"/>
  <c r="B1336" i="14" s="1"/>
  <c r="B1337" i="14" s="1"/>
  <c r="B1338" i="14" s="1"/>
  <c r="B1339" i="14" s="1"/>
  <c r="B1340" i="14" s="1"/>
  <c r="B1341" i="14" s="1"/>
  <c r="B1342" i="14" s="1"/>
  <c r="B1343" i="14" s="1"/>
  <c r="B1344" i="14" s="1"/>
  <c r="B1345" i="14" s="1"/>
  <c r="B1346" i="14" s="1"/>
  <c r="B1347" i="14" s="1"/>
  <c r="B1348" i="14" s="1"/>
  <c r="B1349" i="14" s="1"/>
  <c r="B1350" i="14" s="1"/>
  <c r="B1351" i="14" s="1"/>
  <c r="B1352" i="14" s="1"/>
  <c r="B1353" i="14" s="1"/>
  <c r="B1354" i="14" s="1"/>
  <c r="B1355" i="14" s="1"/>
  <c r="B1356" i="14" s="1"/>
  <c r="B1357" i="14" s="1"/>
  <c r="B1358" i="14" s="1"/>
  <c r="B1359" i="14" s="1"/>
  <c r="B1360" i="14" s="1"/>
  <c r="B1361" i="14" s="1"/>
  <c r="B1362" i="14" s="1"/>
  <c r="B1363" i="14" s="1"/>
  <c r="B1364" i="14" s="1"/>
  <c r="B1365" i="14" s="1"/>
  <c r="B1366" i="14" s="1"/>
  <c r="B1367" i="14" s="1"/>
  <c r="B1368" i="14" s="1"/>
  <c r="B1369" i="14" s="1"/>
  <c r="B1370" i="14" s="1"/>
  <c r="B1371" i="14" s="1"/>
  <c r="B1372" i="14" s="1"/>
  <c r="B1373" i="14" s="1"/>
  <c r="B1374" i="14" s="1"/>
  <c r="B1375" i="14" s="1"/>
  <c r="B1376" i="14" s="1"/>
  <c r="B1377" i="14" s="1"/>
  <c r="B1378" i="14" s="1"/>
  <c r="B1379" i="14" s="1"/>
  <c r="B1380" i="14" s="1"/>
  <c r="B1381" i="14" s="1"/>
  <c r="B1382" i="14" s="1"/>
  <c r="B1383" i="14" s="1"/>
  <c r="B1384" i="14" s="1"/>
  <c r="B1385" i="14" s="1"/>
  <c r="B1386" i="14" s="1"/>
  <c r="B1387" i="14" s="1"/>
  <c r="B1388" i="14" s="1"/>
  <c r="B1389" i="14" s="1"/>
  <c r="B1390" i="14" s="1"/>
  <c r="B1391" i="14" s="1"/>
  <c r="B1392" i="14" s="1"/>
  <c r="B1393" i="14" s="1"/>
  <c r="B1394" i="14" s="1"/>
  <c r="B1395" i="14" s="1"/>
  <c r="B1396" i="14" s="1"/>
  <c r="B1397" i="14" s="1"/>
  <c r="B1398" i="14" s="1"/>
  <c r="B1399" i="14" s="1"/>
  <c r="B1400" i="14" s="1"/>
  <c r="B1401" i="14" s="1"/>
  <c r="B1402" i="14" s="1"/>
  <c r="B1403" i="14" s="1"/>
  <c r="B1404" i="14" s="1"/>
  <c r="B1405" i="14" s="1"/>
  <c r="B1406" i="14" s="1"/>
  <c r="B1407" i="14" s="1"/>
  <c r="B1408" i="14" s="1"/>
  <c r="B1409" i="14" s="1"/>
  <c r="B1410" i="14" s="1"/>
  <c r="B1411" i="14" s="1"/>
  <c r="B1412" i="14" s="1"/>
  <c r="B1413" i="14" s="1"/>
  <c r="B1414" i="14" s="1"/>
  <c r="B1415" i="14" s="1"/>
  <c r="B1416" i="14" s="1"/>
  <c r="B1417" i="14" s="1"/>
  <c r="B1418" i="14" s="1"/>
  <c r="B1419" i="14" s="1"/>
  <c r="B1420" i="14" s="1"/>
  <c r="B1421" i="14" s="1"/>
  <c r="B1422" i="14" s="1"/>
  <c r="B1423" i="14" s="1"/>
  <c r="B1424" i="14" s="1"/>
  <c r="B1425" i="14" s="1"/>
  <c r="B1426" i="14" s="1"/>
  <c r="B1427" i="14" s="1"/>
  <c r="B1428" i="14" s="1"/>
  <c r="B1429" i="14" s="1"/>
  <c r="B1430" i="14" s="1"/>
  <c r="B1431" i="14" s="1"/>
  <c r="B1432" i="14" s="1"/>
  <c r="B1433" i="14" s="1"/>
  <c r="B1434" i="14" s="1"/>
  <c r="B1435" i="14" s="1"/>
  <c r="B1436" i="14" s="1"/>
  <c r="B1437" i="14" s="1"/>
  <c r="B1438" i="14" s="1"/>
  <c r="B1439" i="14" s="1"/>
  <c r="B1440" i="14" s="1"/>
  <c r="B1441" i="14" s="1"/>
  <c r="B1442" i="14" s="1"/>
  <c r="B1443" i="14" s="1"/>
  <c r="B1444" i="14" s="1"/>
  <c r="B1445" i="14" s="1"/>
  <c r="B1446" i="14" s="1"/>
  <c r="B1447" i="14" s="1"/>
  <c r="B1448" i="14" s="1"/>
  <c r="B1449" i="14" s="1"/>
  <c r="B1450" i="14" s="1"/>
  <c r="B1451" i="14" s="1"/>
  <c r="B1452" i="14" s="1"/>
  <c r="B1453" i="14" s="1"/>
  <c r="B1454" i="14" s="1"/>
  <c r="B1455" i="14" s="1"/>
  <c r="B1456" i="14" s="1"/>
  <c r="B1457" i="14" s="1"/>
  <c r="B1458" i="14" s="1"/>
  <c r="B1459" i="14" s="1"/>
  <c r="B1460" i="14" s="1"/>
  <c r="B1461" i="14" s="1"/>
  <c r="B1462" i="14" s="1"/>
  <c r="B1463" i="14" s="1"/>
  <c r="B1464" i="14" s="1"/>
  <c r="B1465" i="14" s="1"/>
  <c r="B1466" i="14" s="1"/>
  <c r="B1467" i="14" s="1"/>
  <c r="B1468" i="14" s="1"/>
  <c r="B1469" i="14" s="1"/>
  <c r="B1470" i="14" s="1"/>
  <c r="B1471" i="14" s="1"/>
  <c r="B1472" i="14" s="1"/>
  <c r="B1473" i="14" s="1"/>
  <c r="B1474" i="14" s="1"/>
  <c r="B1475" i="14" s="1"/>
  <c r="B1476" i="14" s="1"/>
  <c r="B1477" i="14" s="1"/>
  <c r="B1478" i="14" s="1"/>
  <c r="B1479" i="14" s="1"/>
  <c r="B1480" i="14" s="1"/>
  <c r="B1481" i="14" s="1"/>
  <c r="B1482" i="14" s="1"/>
  <c r="B1483" i="14" s="1"/>
  <c r="B1484" i="14" s="1"/>
  <c r="B1485" i="14" s="1"/>
  <c r="B1486" i="14" s="1"/>
  <c r="B1487" i="14" s="1"/>
  <c r="B1488" i="14" s="1"/>
  <c r="B1489" i="14" s="1"/>
  <c r="B1490" i="14" s="1"/>
  <c r="B1491" i="14" s="1"/>
  <c r="B1492" i="14" s="1"/>
  <c r="B1493" i="14" s="1"/>
  <c r="B1494" i="14" s="1"/>
  <c r="B1495" i="14" s="1"/>
  <c r="B1496" i="14" s="1"/>
  <c r="B1497" i="14" s="1"/>
  <c r="B1498" i="14" s="1"/>
  <c r="B1499" i="14" s="1"/>
  <c r="B1500" i="14" s="1"/>
  <c r="B1501" i="14" s="1"/>
  <c r="B1502" i="14" s="1"/>
  <c r="B1503" i="14" s="1"/>
  <c r="B1504" i="14" s="1"/>
  <c r="B1505" i="14" s="1"/>
  <c r="B1506" i="14" s="1"/>
  <c r="B1507" i="14" s="1"/>
  <c r="B1508" i="14" s="1"/>
  <c r="B1509" i="14" s="1"/>
  <c r="B1510" i="14" s="1"/>
  <c r="B1511" i="14" s="1"/>
  <c r="B1512" i="14" s="1"/>
  <c r="B1513" i="14" s="1"/>
  <c r="B1514" i="14" s="1"/>
  <c r="B1515" i="14" s="1"/>
  <c r="B1516" i="14" s="1"/>
  <c r="B1517" i="14" s="1"/>
  <c r="B1518" i="14" s="1"/>
  <c r="B1519" i="14" s="1"/>
  <c r="B1520" i="14" s="1"/>
  <c r="B1521" i="14" s="1"/>
  <c r="B1522" i="14" s="1"/>
  <c r="B1523" i="14" s="1"/>
  <c r="B1524" i="14" s="1"/>
  <c r="B1525" i="14" s="1"/>
  <c r="B1526" i="14" s="1"/>
  <c r="B1527" i="14" s="1"/>
  <c r="B1528" i="14" s="1"/>
  <c r="B1529" i="14" s="1"/>
  <c r="B1530" i="14" s="1"/>
  <c r="B1531" i="14" s="1"/>
  <c r="B1532" i="14" s="1"/>
  <c r="B1533" i="14" s="1"/>
  <c r="B1534" i="14" s="1"/>
  <c r="B1535" i="14" s="1"/>
  <c r="B1536" i="14" s="1"/>
  <c r="B1537" i="14" s="1"/>
  <c r="B1538" i="14" s="1"/>
  <c r="B1539" i="14" s="1"/>
  <c r="B1540" i="14" s="1"/>
  <c r="B1541" i="14" s="1"/>
  <c r="B1542" i="14" s="1"/>
  <c r="B1543" i="14" s="1"/>
  <c r="B1544" i="14" s="1"/>
  <c r="B1545" i="14" s="1"/>
  <c r="B1546" i="14" s="1"/>
  <c r="B1547" i="14" s="1"/>
  <c r="B1548" i="14" s="1"/>
  <c r="B1549" i="14" s="1"/>
  <c r="B1550" i="14" s="1"/>
  <c r="B1551" i="14" s="1"/>
  <c r="B1552" i="14" s="1"/>
  <c r="B1553" i="14" s="1"/>
  <c r="B1554" i="14" s="1"/>
  <c r="B1555" i="14" s="1"/>
  <c r="B1556" i="14" s="1"/>
  <c r="B1557" i="14" s="1"/>
  <c r="B1558" i="14" s="1"/>
  <c r="B1559" i="14" s="1"/>
  <c r="B1560" i="14" s="1"/>
  <c r="B1561" i="14" s="1"/>
  <c r="B1562" i="14" s="1"/>
  <c r="B1563" i="14" s="1"/>
  <c r="B1564" i="14" s="1"/>
  <c r="B1565" i="14" s="1"/>
  <c r="B1566" i="14" s="1"/>
  <c r="B1567" i="14" s="1"/>
  <c r="B1568" i="14" s="1"/>
  <c r="B1569" i="14" s="1"/>
  <c r="B1570" i="14" s="1"/>
  <c r="B1571" i="14" s="1"/>
  <c r="B1572" i="14" s="1"/>
  <c r="B1573" i="14" s="1"/>
  <c r="B1574" i="14" s="1"/>
  <c r="B1575" i="14" s="1"/>
  <c r="B1576" i="14" s="1"/>
  <c r="B1577" i="14" s="1"/>
  <c r="B1578" i="14" s="1"/>
  <c r="B1579" i="14" s="1"/>
  <c r="B1580" i="14" s="1"/>
  <c r="B1581" i="14" s="1"/>
  <c r="B1582" i="14" s="1"/>
  <c r="B1583" i="14" s="1"/>
  <c r="B1584" i="14" s="1"/>
  <c r="B1585" i="14" s="1"/>
  <c r="B1586" i="14" s="1"/>
  <c r="B1587" i="14" s="1"/>
  <c r="B1588" i="14" s="1"/>
  <c r="B1589" i="14" s="1"/>
  <c r="B1590" i="14" s="1"/>
  <c r="B1591" i="14" s="1"/>
  <c r="B1592" i="14" s="1"/>
  <c r="B1593" i="14" s="1"/>
  <c r="B1594" i="14" s="1"/>
  <c r="B1595" i="14" s="1"/>
  <c r="B1596" i="14" s="1"/>
  <c r="B1597" i="14" s="1"/>
  <c r="B1598" i="14" s="1"/>
  <c r="B1599" i="14" s="1"/>
  <c r="B1600" i="14" s="1"/>
  <c r="B1601" i="14" s="1"/>
  <c r="B1602" i="14" s="1"/>
  <c r="B1603" i="14" s="1"/>
  <c r="B1604" i="14" s="1"/>
  <c r="B1605" i="14" s="1"/>
  <c r="B1606" i="14" s="1"/>
  <c r="B1607" i="14" s="1"/>
  <c r="B1608" i="14" s="1"/>
  <c r="B1609" i="14" s="1"/>
  <c r="B1610" i="14" s="1"/>
  <c r="B1611" i="14" s="1"/>
  <c r="B1612" i="14" s="1"/>
  <c r="B1613" i="14" s="1"/>
  <c r="B1614" i="14" s="1"/>
  <c r="B1615" i="14" s="1"/>
  <c r="B1616" i="14" s="1"/>
  <c r="B1617" i="14" s="1"/>
  <c r="B1618" i="14" s="1"/>
  <c r="B1619" i="14" s="1"/>
  <c r="B1620" i="14" s="1"/>
  <c r="B1621" i="14" s="1"/>
  <c r="B1622" i="14" s="1"/>
  <c r="B1623" i="14" s="1"/>
  <c r="B1624" i="14" s="1"/>
  <c r="B1625" i="14" s="1"/>
  <c r="B1626" i="14" s="1"/>
  <c r="B1627" i="14" s="1"/>
  <c r="B1628" i="14" s="1"/>
  <c r="B1629" i="14" s="1"/>
  <c r="B1630" i="14" s="1"/>
  <c r="B1631" i="14" s="1"/>
  <c r="B1632" i="14" s="1"/>
  <c r="B1633" i="14" s="1"/>
  <c r="B1634" i="14" s="1"/>
  <c r="B1635" i="14" s="1"/>
  <c r="B1636" i="14" s="1"/>
  <c r="B1637" i="14" s="1"/>
  <c r="B1638" i="14" s="1"/>
  <c r="B1639" i="14" s="1"/>
  <c r="B1640" i="14" s="1"/>
  <c r="B1641" i="14" s="1"/>
  <c r="B1642" i="14" s="1"/>
  <c r="B1643" i="14" s="1"/>
  <c r="B1644" i="14" s="1"/>
  <c r="B1645" i="14" s="1"/>
  <c r="B1646" i="14" s="1"/>
  <c r="B1647" i="14" s="1"/>
  <c r="B1648" i="14" s="1"/>
  <c r="B1649" i="14" s="1"/>
  <c r="B1650" i="14" s="1"/>
  <c r="B1651" i="14" s="1"/>
  <c r="B1652" i="14" s="1"/>
  <c r="B1653" i="14" s="1"/>
  <c r="B1654" i="14" s="1"/>
  <c r="B1655" i="14" s="1"/>
  <c r="B1656" i="14" s="1"/>
  <c r="B1657" i="14" s="1"/>
  <c r="B1658" i="14" s="1"/>
  <c r="B1659" i="14" s="1"/>
  <c r="B1660" i="14" s="1"/>
  <c r="B1661" i="14" s="1"/>
  <c r="B1662" i="14" s="1"/>
  <c r="B1663" i="14" s="1"/>
  <c r="B1664" i="14" s="1"/>
  <c r="B1665" i="14" s="1"/>
  <c r="B1666" i="14" s="1"/>
  <c r="B1667" i="14" s="1"/>
  <c r="B1668" i="14" s="1"/>
  <c r="B1669" i="14" s="1"/>
  <c r="B1670" i="14" s="1"/>
  <c r="B1671" i="14" s="1"/>
  <c r="B1672" i="14" s="1"/>
  <c r="B1673" i="14" s="1"/>
  <c r="B1674" i="14" s="1"/>
  <c r="B1675" i="14" s="1"/>
  <c r="B1676" i="14" s="1"/>
  <c r="B1677" i="14" s="1"/>
  <c r="B1678" i="14" s="1"/>
  <c r="B1679" i="14" s="1"/>
  <c r="B1680" i="14" s="1"/>
  <c r="B1681" i="14" s="1"/>
  <c r="B1682" i="14" s="1"/>
  <c r="B1683" i="14" s="1"/>
  <c r="B1684" i="14" s="1"/>
  <c r="B1685" i="14" s="1"/>
  <c r="B1686" i="14" s="1"/>
  <c r="B1687" i="14" s="1"/>
  <c r="B1688" i="14" s="1"/>
  <c r="B1689" i="14" s="1"/>
  <c r="B1690" i="14" s="1"/>
  <c r="B1691" i="14" s="1"/>
  <c r="B1692" i="14" s="1"/>
  <c r="B1693" i="14" s="1"/>
  <c r="B1694" i="14" s="1"/>
  <c r="B1695" i="14" s="1"/>
  <c r="B1696" i="14" s="1"/>
  <c r="B1697" i="14" s="1"/>
  <c r="B1698" i="14" s="1"/>
  <c r="B1699" i="14" s="1"/>
  <c r="B1700" i="14" s="1"/>
  <c r="B1701" i="14" s="1"/>
  <c r="B1702" i="14" s="1"/>
  <c r="B1703" i="14" s="1"/>
  <c r="B1704" i="14" s="1"/>
  <c r="B1705" i="14" s="1"/>
  <c r="B1706" i="14" s="1"/>
  <c r="B1707" i="14" s="1"/>
  <c r="B1708" i="14" s="1"/>
  <c r="B1709" i="14" s="1"/>
  <c r="B1710" i="14" s="1"/>
  <c r="B1711" i="14" s="1"/>
  <c r="B1712" i="14" s="1"/>
  <c r="B1713" i="14" s="1"/>
  <c r="B1714" i="14" s="1"/>
  <c r="B1715" i="14" s="1"/>
  <c r="B1716" i="14" s="1"/>
  <c r="B1717" i="14" s="1"/>
  <c r="B1718" i="14" s="1"/>
  <c r="B1719" i="14" s="1"/>
  <c r="B1720" i="14" s="1"/>
  <c r="B1721" i="14" s="1"/>
  <c r="B1722" i="14" s="1"/>
  <c r="B1723" i="14" s="1"/>
  <c r="B1724" i="14" s="1"/>
  <c r="B1725" i="14" s="1"/>
  <c r="B1726" i="14" s="1"/>
  <c r="B1727" i="14" s="1"/>
  <c r="B1728" i="14" s="1"/>
  <c r="B1729" i="14" s="1"/>
  <c r="B1730" i="14" s="1"/>
  <c r="B1731" i="14" s="1"/>
  <c r="B1732" i="14" s="1"/>
  <c r="B1733" i="14" s="1"/>
  <c r="B1734" i="14" s="1"/>
  <c r="B1735" i="14" s="1"/>
  <c r="B1736" i="14" s="1"/>
  <c r="B1737" i="14" s="1"/>
  <c r="B1738" i="14" s="1"/>
  <c r="B1739" i="14" s="1"/>
  <c r="B1740" i="14" s="1"/>
  <c r="B1741" i="14" s="1"/>
  <c r="B1742" i="14" s="1"/>
  <c r="B1743" i="14" s="1"/>
  <c r="B1744" i="14" s="1"/>
  <c r="B1745" i="14" s="1"/>
  <c r="B1746" i="14" s="1"/>
  <c r="B1747" i="14" s="1"/>
  <c r="B1748" i="14" s="1"/>
  <c r="B1749" i="14" s="1"/>
  <c r="B1750" i="14" s="1"/>
  <c r="B1751" i="14" s="1"/>
  <c r="B1752" i="14" s="1"/>
  <c r="B1753" i="14" s="1"/>
  <c r="B1754" i="14" s="1"/>
  <c r="B1755" i="14" s="1"/>
  <c r="B1756" i="14" s="1"/>
  <c r="B1757" i="14" s="1"/>
  <c r="B1758" i="14" s="1"/>
  <c r="B1759" i="14" s="1"/>
  <c r="B1760" i="14" s="1"/>
  <c r="B1761" i="14" s="1"/>
  <c r="B1762" i="14" s="1"/>
  <c r="B1763" i="14" s="1"/>
  <c r="B1764" i="14" s="1"/>
  <c r="B1765" i="14" s="1"/>
  <c r="B1766" i="14" s="1"/>
  <c r="B1767" i="14" s="1"/>
  <c r="B1768" i="14" s="1"/>
  <c r="B1769" i="14" s="1"/>
  <c r="B1770" i="14" s="1"/>
  <c r="B1771" i="14" s="1"/>
  <c r="B1772" i="14" s="1"/>
  <c r="B1773" i="14" s="1"/>
  <c r="B1774" i="14" s="1"/>
  <c r="B1775" i="14" s="1"/>
  <c r="B1776" i="14" s="1"/>
  <c r="B1777" i="14" s="1"/>
  <c r="B1778" i="14" s="1"/>
  <c r="B1779" i="14" s="1"/>
  <c r="B1780" i="14" s="1"/>
  <c r="B1781" i="14" s="1"/>
  <c r="B1782" i="14" s="1"/>
  <c r="B1783" i="14" s="1"/>
  <c r="B1784" i="14" s="1"/>
  <c r="B1785" i="14" s="1"/>
  <c r="B1786" i="14" s="1"/>
  <c r="B1787" i="14" s="1"/>
  <c r="B1788" i="14" s="1"/>
  <c r="B1789" i="14" s="1"/>
  <c r="B1790" i="14" s="1"/>
  <c r="B1791" i="14" s="1"/>
  <c r="B1792" i="14" s="1"/>
  <c r="B1793" i="14" s="1"/>
  <c r="B1794" i="14" s="1"/>
  <c r="B1795" i="14" s="1"/>
  <c r="B1796" i="14" s="1"/>
  <c r="B1797" i="14" s="1"/>
  <c r="B1798" i="14" s="1"/>
  <c r="B1799" i="14" s="1"/>
  <c r="B1800" i="14" s="1"/>
  <c r="B1801" i="14" s="1"/>
  <c r="B1802" i="14" s="1"/>
  <c r="B1803" i="14" s="1"/>
  <c r="B1804" i="14" s="1"/>
  <c r="B1805" i="14" s="1"/>
  <c r="B1806" i="14" s="1"/>
  <c r="B1807" i="14" s="1"/>
  <c r="B1808" i="14" s="1"/>
  <c r="B1809" i="14" s="1"/>
  <c r="B1810" i="14" s="1"/>
  <c r="B1811" i="14" s="1"/>
  <c r="B1812" i="14" s="1"/>
  <c r="B1813" i="14" s="1"/>
  <c r="B1814" i="14" s="1"/>
  <c r="B1815" i="14" s="1"/>
  <c r="B1816" i="14" s="1"/>
  <c r="B1817" i="14" s="1"/>
  <c r="B1818" i="14" s="1"/>
  <c r="B1819" i="14" s="1"/>
  <c r="B1820" i="14" s="1"/>
  <c r="B1821" i="14" s="1"/>
  <c r="B1822" i="14" s="1"/>
  <c r="B1823" i="14" s="1"/>
  <c r="B1824" i="14" s="1"/>
  <c r="B1825" i="14" s="1"/>
  <c r="B1826" i="14" s="1"/>
  <c r="B1827" i="14" s="1"/>
  <c r="B1828" i="14" s="1"/>
  <c r="B1829" i="14" s="1"/>
  <c r="B1830" i="14" s="1"/>
  <c r="B1831" i="14" s="1"/>
  <c r="B1832" i="14" s="1"/>
  <c r="B1833" i="14" s="1"/>
  <c r="B1834" i="14" s="1"/>
  <c r="B1835" i="14" s="1"/>
  <c r="B1836" i="14" s="1"/>
  <c r="B1837" i="14" s="1"/>
  <c r="B1838" i="14" s="1"/>
  <c r="B1839" i="14" s="1"/>
  <c r="B1840" i="14" s="1"/>
  <c r="B1841" i="14" s="1"/>
  <c r="B1842" i="14" s="1"/>
  <c r="B1843" i="14" s="1"/>
  <c r="B1844" i="14" s="1"/>
  <c r="B1845" i="14" s="1"/>
  <c r="B1846" i="14" s="1"/>
  <c r="B1847" i="14" s="1"/>
  <c r="B1848" i="14" s="1"/>
  <c r="B1849" i="14" s="1"/>
  <c r="B1850" i="14" s="1"/>
  <c r="B1851" i="14" s="1"/>
  <c r="B1852" i="14" s="1"/>
  <c r="B1853" i="14" s="1"/>
  <c r="B1854" i="14" s="1"/>
  <c r="B1855" i="14" s="1"/>
  <c r="B1856" i="14" s="1"/>
  <c r="B1857" i="14" s="1"/>
  <c r="B1858" i="14" s="1"/>
  <c r="B1859" i="14" s="1"/>
  <c r="B1860" i="14" s="1"/>
  <c r="B1861" i="14" s="1"/>
  <c r="B1862" i="14" s="1"/>
  <c r="B1863" i="14" s="1"/>
  <c r="B1864" i="14" s="1"/>
  <c r="B1865" i="14" s="1"/>
  <c r="B1866" i="14" s="1"/>
  <c r="B1867" i="14" s="1"/>
  <c r="B1868" i="14" s="1"/>
  <c r="B1869" i="14" s="1"/>
  <c r="B1870" i="14" s="1"/>
  <c r="B1871" i="14" s="1"/>
  <c r="B1872" i="14" s="1"/>
  <c r="B1873" i="14" s="1"/>
  <c r="B1874" i="14" s="1"/>
  <c r="B1875" i="14" s="1"/>
  <c r="B1876" i="14" s="1"/>
  <c r="B1877" i="14" s="1"/>
  <c r="B1878" i="14" s="1"/>
  <c r="B1879" i="14" s="1"/>
  <c r="B1880" i="14" s="1"/>
  <c r="B1881" i="14" s="1"/>
  <c r="B1882" i="14" s="1"/>
  <c r="B1883" i="14" s="1"/>
  <c r="B1884" i="14" s="1"/>
  <c r="B1885" i="14" s="1"/>
  <c r="B1886" i="14" s="1"/>
  <c r="B1887" i="14" s="1"/>
  <c r="B1888" i="14" s="1"/>
  <c r="B1889" i="14" s="1"/>
  <c r="B1890" i="14" s="1"/>
  <c r="B1891" i="14" s="1"/>
  <c r="B1892" i="14" s="1"/>
  <c r="B1893" i="14" s="1"/>
  <c r="B1894" i="14" s="1"/>
  <c r="B1895" i="14" s="1"/>
  <c r="B1896" i="14" s="1"/>
  <c r="B1897" i="14" s="1"/>
  <c r="B1898" i="14" s="1"/>
  <c r="B1899" i="14" s="1"/>
  <c r="B1900" i="14" s="1"/>
  <c r="B1901" i="14" s="1"/>
  <c r="B1902" i="14" s="1"/>
  <c r="B1903" i="14" s="1"/>
  <c r="B1904" i="14" s="1"/>
  <c r="B1905" i="14" s="1"/>
  <c r="B1906" i="14" s="1"/>
  <c r="B1907" i="14" s="1"/>
  <c r="B1908" i="14" s="1"/>
  <c r="B1909" i="14" s="1"/>
  <c r="B1910" i="14" s="1"/>
  <c r="B1911" i="14" s="1"/>
  <c r="B1912" i="14" s="1"/>
  <c r="B1913" i="14" s="1"/>
  <c r="B1914" i="14" s="1"/>
  <c r="B1915" i="14" s="1"/>
  <c r="B1916" i="14" s="1"/>
  <c r="B1917" i="14" s="1"/>
  <c r="B1918" i="14" s="1"/>
  <c r="B1919" i="14" s="1"/>
  <c r="B1920" i="14" s="1"/>
  <c r="B1921" i="14" s="1"/>
  <c r="B1922" i="14" s="1"/>
  <c r="B1923" i="14" s="1"/>
  <c r="B1924" i="14" s="1"/>
  <c r="B1925" i="14" s="1"/>
  <c r="B1926" i="14" s="1"/>
  <c r="B1927" i="14" s="1"/>
  <c r="B1928" i="14" s="1"/>
  <c r="B1929" i="14" s="1"/>
  <c r="B1930" i="14" s="1"/>
  <c r="B1931" i="14" s="1"/>
  <c r="B1932" i="14" s="1"/>
  <c r="B1933" i="14" s="1"/>
  <c r="B1934" i="14" s="1"/>
  <c r="B1935" i="14" s="1"/>
  <c r="B1936" i="14" s="1"/>
  <c r="B1937" i="14" s="1"/>
  <c r="B1938" i="14" s="1"/>
  <c r="B1939" i="14" s="1"/>
  <c r="B1940" i="14" s="1"/>
  <c r="B1941" i="14" s="1"/>
  <c r="B1942" i="14" s="1"/>
  <c r="B1943" i="14" s="1"/>
  <c r="B1944" i="14" s="1"/>
  <c r="B1945" i="14" s="1"/>
  <c r="B1946" i="14" s="1"/>
  <c r="B1947" i="14" s="1"/>
  <c r="B1948" i="14" s="1"/>
  <c r="B1949" i="14" s="1"/>
  <c r="B1950" i="14" s="1"/>
  <c r="B1951" i="14" s="1"/>
  <c r="B1952" i="14" s="1"/>
  <c r="B1953" i="14" s="1"/>
  <c r="B1954" i="14" s="1"/>
  <c r="B1955" i="14" s="1"/>
  <c r="B1956" i="14" s="1"/>
  <c r="B1957" i="14" s="1"/>
  <c r="B1958" i="14" s="1"/>
  <c r="B1959" i="14" s="1"/>
  <c r="B1960" i="14" s="1"/>
  <c r="B1961" i="14" s="1"/>
  <c r="B1962" i="14" s="1"/>
  <c r="B1963" i="14" s="1"/>
  <c r="B1964" i="14" s="1"/>
  <c r="B1965" i="14" s="1"/>
  <c r="B1966" i="14" s="1"/>
  <c r="B1967" i="14" s="1"/>
  <c r="B1968" i="14" s="1"/>
  <c r="B1969" i="14" s="1"/>
  <c r="B1970" i="14" s="1"/>
  <c r="B1971" i="14" s="1"/>
  <c r="B1972" i="14" s="1"/>
  <c r="B1973" i="14" s="1"/>
  <c r="B1974" i="14" s="1"/>
  <c r="B1975" i="14" s="1"/>
  <c r="B1976" i="14" s="1"/>
  <c r="B1977" i="14" s="1"/>
  <c r="B1978" i="14" s="1"/>
  <c r="B1979" i="14" s="1"/>
  <c r="B1980" i="14" s="1"/>
  <c r="B1981" i="14" s="1"/>
  <c r="B1982" i="14" s="1"/>
  <c r="B1983" i="14" s="1"/>
  <c r="B1984" i="14" s="1"/>
  <c r="B1985" i="14" s="1"/>
  <c r="B1986" i="14" s="1"/>
  <c r="B1987" i="14" s="1"/>
  <c r="B1988" i="14" s="1"/>
  <c r="B1989" i="14" s="1"/>
  <c r="B1990" i="14" s="1"/>
  <c r="B1991" i="14" s="1"/>
  <c r="B1992" i="14" s="1"/>
  <c r="B1993" i="14" s="1"/>
  <c r="B1994" i="14" s="1"/>
  <c r="B1995" i="14" s="1"/>
  <c r="B1996" i="14" s="1"/>
  <c r="B1997" i="14" s="1"/>
  <c r="B1998" i="14" s="1"/>
  <c r="B1999" i="14" s="1"/>
  <c r="B2000" i="14" s="1"/>
  <c r="B2001" i="14" s="1"/>
  <c r="B2002" i="14" s="1"/>
  <c r="B2003" i="14" s="1"/>
  <c r="B2004" i="14" s="1"/>
  <c r="B2005" i="14" s="1"/>
  <c r="B2006" i="14" s="1"/>
  <c r="B2007" i="14" s="1"/>
  <c r="B2008" i="14" s="1"/>
  <c r="B2009" i="14" s="1"/>
  <c r="B2010" i="14" s="1"/>
  <c r="B2011" i="14" s="1"/>
  <c r="B2012" i="14" s="1"/>
  <c r="B2013" i="14" s="1"/>
  <c r="B2014" i="14" s="1"/>
  <c r="B2015" i="14" s="1"/>
  <c r="B2016" i="14" s="1"/>
  <c r="B2017" i="14" s="1"/>
  <c r="B2018" i="14" s="1"/>
  <c r="B2019" i="14" s="1"/>
  <c r="B2020" i="14" s="1"/>
  <c r="B2021" i="14" s="1"/>
  <c r="B2022" i="14" s="1"/>
  <c r="B2023" i="14" s="1"/>
  <c r="B2024" i="14" s="1"/>
  <c r="B2025" i="14" s="1"/>
  <c r="B2026" i="14" s="1"/>
  <c r="B2027" i="14" s="1"/>
  <c r="B2028" i="14" s="1"/>
  <c r="B2029" i="14" s="1"/>
  <c r="B2030" i="14" s="1"/>
  <c r="B2031" i="14" s="1"/>
  <c r="B2032" i="14" s="1"/>
  <c r="B2033" i="14" s="1"/>
  <c r="B2034" i="14" s="1"/>
  <c r="B2035" i="14" s="1"/>
  <c r="B2036" i="14" s="1"/>
  <c r="B2037" i="14" s="1"/>
  <c r="B2038" i="14" s="1"/>
  <c r="B2039" i="14" s="1"/>
  <c r="B2040" i="14" s="1"/>
  <c r="B2041" i="14" s="1"/>
  <c r="B2042" i="14" s="1"/>
  <c r="B2043" i="14" s="1"/>
  <c r="B2044" i="14" s="1"/>
  <c r="B2045" i="14" s="1"/>
  <c r="B2046" i="14" s="1"/>
  <c r="B2047" i="14" s="1"/>
  <c r="B2048" i="14" s="1"/>
  <c r="B2049" i="14" s="1"/>
  <c r="B2050" i="14" s="1"/>
  <c r="B2051" i="14" s="1"/>
  <c r="B2052" i="14" s="1"/>
  <c r="B2053" i="14" s="1"/>
  <c r="B2054" i="14" s="1"/>
  <c r="B2055" i="14" s="1"/>
  <c r="B2056" i="14" s="1"/>
  <c r="B2057" i="14" s="1"/>
  <c r="B2058" i="14" s="1"/>
  <c r="B2059" i="14" s="1"/>
  <c r="B2060" i="14" s="1"/>
  <c r="B2061" i="14" s="1"/>
  <c r="B2062" i="14" s="1"/>
  <c r="B2063" i="14" s="1"/>
  <c r="B2064" i="14" s="1"/>
  <c r="B2065" i="14" s="1"/>
  <c r="B2066" i="14" s="1"/>
  <c r="B2067" i="14" s="1"/>
  <c r="B2068" i="14" s="1"/>
  <c r="B2069" i="14" s="1"/>
  <c r="B2070" i="14" s="1"/>
  <c r="B2071" i="14" s="1"/>
  <c r="B2072" i="14" s="1"/>
  <c r="B2073" i="14" s="1"/>
  <c r="B2074" i="14" s="1"/>
  <c r="B2075" i="14" s="1"/>
  <c r="B2076" i="14" s="1"/>
  <c r="B2077" i="14" s="1"/>
  <c r="B2078" i="14" s="1"/>
  <c r="B2079" i="14" s="1"/>
  <c r="B2080" i="14" s="1"/>
  <c r="B2081" i="14" s="1"/>
  <c r="B2082" i="14" s="1"/>
  <c r="B2083" i="14" s="1"/>
  <c r="B2084" i="14" s="1"/>
  <c r="B2085" i="14" s="1"/>
  <c r="B2086" i="14" s="1"/>
  <c r="B2087" i="14" s="1"/>
  <c r="B2088" i="14" s="1"/>
  <c r="B2089" i="14" s="1"/>
  <c r="B2090" i="14" s="1"/>
  <c r="B2091" i="14" s="1"/>
  <c r="B2092" i="14" s="1"/>
  <c r="B2093" i="14" s="1"/>
  <c r="B2094" i="14" s="1"/>
  <c r="B2095" i="14" s="1"/>
  <c r="B2096" i="14" s="1"/>
  <c r="B2097" i="14" s="1"/>
  <c r="B2098" i="14" s="1"/>
  <c r="B2099" i="14" s="1"/>
  <c r="B2100" i="14" s="1"/>
  <c r="B2101" i="14" s="1"/>
  <c r="B2102" i="14" s="1"/>
  <c r="B2103" i="14" s="1"/>
  <c r="B2104" i="14" s="1"/>
  <c r="B2105" i="14" s="1"/>
  <c r="B2106" i="14" s="1"/>
  <c r="B2107" i="14" s="1"/>
  <c r="B2108" i="14" s="1"/>
  <c r="B2109" i="14" s="1"/>
  <c r="B2110" i="14" s="1"/>
  <c r="B2111" i="14" s="1"/>
  <c r="B2112" i="14" s="1"/>
  <c r="B2113" i="14" s="1"/>
  <c r="B2114" i="14" s="1"/>
  <c r="B2115" i="14" s="1"/>
  <c r="B2116" i="14" s="1"/>
  <c r="B2117" i="14" s="1"/>
  <c r="B2118" i="14" s="1"/>
  <c r="B2119" i="14" s="1"/>
  <c r="B2120" i="14" s="1"/>
  <c r="B2121" i="14" s="1"/>
  <c r="B2122" i="14" s="1"/>
  <c r="B2123" i="14" s="1"/>
  <c r="B2124" i="14" s="1"/>
  <c r="B2125" i="14" s="1"/>
  <c r="B2126" i="14" s="1"/>
  <c r="B2127" i="14" s="1"/>
  <c r="B2128" i="14" s="1"/>
  <c r="B2129" i="14" s="1"/>
  <c r="B2130" i="14" s="1"/>
  <c r="B2131" i="14" s="1"/>
  <c r="B2132" i="14" s="1"/>
  <c r="B2133" i="14" s="1"/>
  <c r="B2134" i="14" s="1"/>
  <c r="B2135" i="14" s="1"/>
  <c r="B2136" i="14" s="1"/>
  <c r="B2137" i="14" s="1"/>
  <c r="B2138" i="14" s="1"/>
  <c r="B2139" i="14" s="1"/>
  <c r="B2140" i="14" s="1"/>
  <c r="B2141" i="14" s="1"/>
  <c r="B2142" i="14" s="1"/>
  <c r="B2143" i="14" s="1"/>
  <c r="B2144" i="14" s="1"/>
  <c r="B2145" i="14" s="1"/>
  <c r="B2146" i="14" s="1"/>
  <c r="B2147" i="14" s="1"/>
  <c r="B2148" i="14" s="1"/>
  <c r="B2149" i="14" s="1"/>
  <c r="B2150" i="14" s="1"/>
  <c r="B2151" i="14" s="1"/>
  <c r="B2152" i="14" s="1"/>
  <c r="B2153" i="14" s="1"/>
  <c r="B2154" i="14" s="1"/>
  <c r="B2155" i="14" s="1"/>
  <c r="B2156" i="14" s="1"/>
  <c r="B2157" i="14" s="1"/>
  <c r="B2158" i="14" s="1"/>
  <c r="B2159" i="14" s="1"/>
  <c r="B2160" i="14" s="1"/>
  <c r="B2161" i="14" s="1"/>
  <c r="B2162" i="14" s="1"/>
  <c r="B2163" i="14" s="1"/>
  <c r="B2164" i="14" s="1"/>
  <c r="B2165" i="14" s="1"/>
  <c r="B2166" i="14" s="1"/>
  <c r="B2167" i="14" s="1"/>
  <c r="B2168" i="14" s="1"/>
  <c r="B2169" i="14" s="1"/>
  <c r="B2170" i="14" s="1"/>
  <c r="B2171" i="14" s="1"/>
  <c r="B2172" i="14" s="1"/>
  <c r="B2173" i="14" s="1"/>
  <c r="B2174" i="14" s="1"/>
  <c r="B2175" i="14" s="1"/>
  <c r="B2176" i="14" s="1"/>
  <c r="B2177" i="14" s="1"/>
  <c r="B2178" i="14" s="1"/>
  <c r="B2179" i="14" s="1"/>
  <c r="B2180" i="14" s="1"/>
  <c r="B2181" i="14" s="1"/>
  <c r="B2182" i="14" s="1"/>
  <c r="B2183" i="14" s="1"/>
  <c r="B2184" i="14" s="1"/>
  <c r="B2185" i="14" s="1"/>
  <c r="B2186" i="14" s="1"/>
  <c r="B2187" i="14" s="1"/>
  <c r="B2188" i="14" s="1"/>
  <c r="B2189" i="14" s="1"/>
  <c r="B2190" i="14" s="1"/>
  <c r="B2191" i="14" s="1"/>
  <c r="B2192" i="14" s="1"/>
  <c r="B2193" i="14" s="1"/>
  <c r="B2194" i="14" s="1"/>
  <c r="B2195" i="14" s="1"/>
  <c r="B2196" i="14" s="1"/>
  <c r="B2197" i="14" s="1"/>
  <c r="B2198" i="14" s="1"/>
  <c r="B2199" i="14" s="1"/>
  <c r="B2200" i="14" s="1"/>
  <c r="B2201" i="14" s="1"/>
  <c r="B2202" i="14" s="1"/>
  <c r="B2203" i="14" s="1"/>
  <c r="B2204" i="14" s="1"/>
  <c r="B2205" i="14" s="1"/>
  <c r="B2206" i="14" s="1"/>
  <c r="B2207" i="14" s="1"/>
  <c r="B2208" i="14" s="1"/>
  <c r="B2209" i="14" s="1"/>
  <c r="B2210" i="14" s="1"/>
  <c r="B2211" i="14" s="1"/>
  <c r="B2212" i="14" s="1"/>
  <c r="B2213" i="14" s="1"/>
  <c r="B2214" i="14" s="1"/>
  <c r="B2215" i="14" s="1"/>
  <c r="B2216" i="14" s="1"/>
  <c r="B2217" i="14" s="1"/>
  <c r="B2218" i="14" s="1"/>
  <c r="B2219" i="14" s="1"/>
  <c r="B2220" i="14" s="1"/>
  <c r="B2221" i="14" s="1"/>
  <c r="B2222" i="14" s="1"/>
  <c r="B2223" i="14" s="1"/>
  <c r="B2224" i="14" s="1"/>
  <c r="B2225" i="14" s="1"/>
  <c r="B2226" i="14" s="1"/>
  <c r="B2227" i="14" s="1"/>
  <c r="B2228" i="14" s="1"/>
  <c r="B2229" i="14" s="1"/>
  <c r="B2230" i="14" s="1"/>
  <c r="B2231" i="14" s="1"/>
  <c r="B2232" i="14" s="1"/>
  <c r="B2233" i="14" s="1"/>
  <c r="B2234" i="14" s="1"/>
  <c r="B2235" i="14" s="1"/>
  <c r="B2236" i="14" s="1"/>
  <c r="B2237" i="14" s="1"/>
  <c r="B2238" i="14" s="1"/>
  <c r="B2239" i="14" s="1"/>
  <c r="B2240" i="14" s="1"/>
  <c r="B2241" i="14" s="1"/>
  <c r="B2242" i="14" s="1"/>
  <c r="B2243" i="14" s="1"/>
  <c r="B2244" i="14" s="1"/>
  <c r="B2245" i="14" s="1"/>
  <c r="B2246" i="14" s="1"/>
  <c r="B2247" i="14" s="1"/>
  <c r="B2248" i="14" s="1"/>
  <c r="B2249" i="14" s="1"/>
  <c r="B2250" i="14" s="1"/>
  <c r="B2251" i="14" s="1"/>
  <c r="B2252" i="14" s="1"/>
  <c r="B2253" i="14" s="1"/>
  <c r="B2254" i="14" s="1"/>
  <c r="B2255" i="14" s="1"/>
  <c r="B2256" i="14" s="1"/>
  <c r="B2257" i="14" s="1"/>
  <c r="B2258" i="14" s="1"/>
  <c r="B2259" i="14" s="1"/>
  <c r="B2260" i="14" s="1"/>
  <c r="B2261" i="14" s="1"/>
  <c r="B2262" i="14" s="1"/>
  <c r="B2263" i="14" s="1"/>
  <c r="B2264" i="14" s="1"/>
  <c r="B2265" i="14" s="1"/>
  <c r="B2266" i="14" s="1"/>
  <c r="B2267" i="14" s="1"/>
  <c r="B2268" i="14" s="1"/>
  <c r="B2269" i="14" s="1"/>
  <c r="B2270" i="14" s="1"/>
  <c r="B2271" i="14" s="1"/>
  <c r="B2272" i="14" s="1"/>
  <c r="B2273" i="14" s="1"/>
  <c r="B2274" i="14" s="1"/>
  <c r="B2275" i="14" s="1"/>
  <c r="B2276" i="14" s="1"/>
  <c r="B2277" i="14" s="1"/>
  <c r="B2278" i="14" s="1"/>
  <c r="B2279" i="14" s="1"/>
  <c r="B2280" i="14" s="1"/>
  <c r="B2281" i="14" s="1"/>
  <c r="B2282" i="14" s="1"/>
  <c r="B2283" i="14" s="1"/>
  <c r="B2284" i="14" s="1"/>
  <c r="B2285" i="14" s="1"/>
  <c r="B2286" i="14" s="1"/>
  <c r="B2287" i="14" s="1"/>
  <c r="B2288" i="14" s="1"/>
  <c r="B2289" i="14" s="1"/>
  <c r="B2290" i="14" s="1"/>
  <c r="B2291" i="14" s="1"/>
  <c r="B2292" i="14" s="1"/>
  <c r="B2293" i="14" s="1"/>
  <c r="B2294" i="14" s="1"/>
  <c r="B2295" i="14" s="1"/>
  <c r="B2296" i="14" s="1"/>
  <c r="B2297" i="14" s="1"/>
  <c r="B2298" i="14" s="1"/>
  <c r="B2299" i="14" s="1"/>
  <c r="B2300" i="14" s="1"/>
  <c r="B2301" i="14" s="1"/>
  <c r="B2302" i="14" s="1"/>
  <c r="B2303" i="14" s="1"/>
  <c r="B2304" i="14" s="1"/>
  <c r="B2305" i="14" s="1"/>
  <c r="B2306" i="14" s="1"/>
  <c r="B2307" i="14" s="1"/>
  <c r="B2308" i="14" s="1"/>
  <c r="B2309" i="14" s="1"/>
  <c r="B2310" i="14" s="1"/>
  <c r="B2311" i="14" s="1"/>
  <c r="B2312" i="14" s="1"/>
  <c r="B2313" i="14" s="1"/>
  <c r="B2314" i="14" s="1"/>
  <c r="B2315" i="14" s="1"/>
  <c r="B2316" i="14" s="1"/>
  <c r="B2317" i="14" s="1"/>
  <c r="B2318" i="14" s="1"/>
  <c r="B2319" i="14" s="1"/>
  <c r="B2320" i="14" s="1"/>
  <c r="B2321" i="14" s="1"/>
  <c r="B2322" i="14" s="1"/>
  <c r="B2323" i="14" s="1"/>
  <c r="B2324" i="14" s="1"/>
  <c r="B2325" i="14" s="1"/>
  <c r="B2326" i="14" s="1"/>
  <c r="B2327" i="14" s="1"/>
  <c r="B2328" i="14" s="1"/>
  <c r="B2329" i="14" s="1"/>
  <c r="B2330" i="14" s="1"/>
  <c r="B2331" i="14" s="1"/>
  <c r="B2332" i="14" s="1"/>
  <c r="B2333" i="14" s="1"/>
  <c r="B2334" i="14" s="1"/>
  <c r="B2335" i="14" s="1"/>
  <c r="B2336" i="14" s="1"/>
  <c r="B2337" i="14" s="1"/>
  <c r="B2338" i="14" s="1"/>
  <c r="B2339" i="14" s="1"/>
  <c r="B2340" i="14" s="1"/>
  <c r="B2341" i="14" s="1"/>
  <c r="B2342" i="14" s="1"/>
  <c r="B2343" i="14" s="1"/>
  <c r="B2344" i="14" s="1"/>
  <c r="B2345" i="14" s="1"/>
  <c r="B2346" i="14" s="1"/>
  <c r="B2347" i="14" s="1"/>
  <c r="B2348" i="14" s="1"/>
  <c r="B2349" i="14" s="1"/>
  <c r="B2350" i="14" s="1"/>
  <c r="B2351" i="14" s="1"/>
  <c r="B2352" i="14" s="1"/>
  <c r="B2353" i="14" s="1"/>
  <c r="B2354" i="14" s="1"/>
  <c r="B2355" i="14" s="1"/>
  <c r="B2356" i="14" s="1"/>
  <c r="B2357" i="14" s="1"/>
  <c r="B2358" i="14" s="1"/>
  <c r="B2359" i="14" s="1"/>
  <c r="B2360" i="14" s="1"/>
  <c r="B2361" i="14" s="1"/>
  <c r="B2362" i="14" s="1"/>
  <c r="B2363" i="14" s="1"/>
  <c r="B2364" i="14" s="1"/>
  <c r="B2365" i="14" s="1"/>
  <c r="B2366" i="14" s="1"/>
  <c r="B2367" i="14" s="1"/>
  <c r="B2368" i="14" s="1"/>
  <c r="B2369" i="14" s="1"/>
  <c r="B2370" i="14" s="1"/>
  <c r="B2371" i="14" s="1"/>
  <c r="B2372" i="14" s="1"/>
  <c r="B2373" i="14" s="1"/>
  <c r="B2374" i="14" s="1"/>
  <c r="B2375" i="14" s="1"/>
  <c r="B2376" i="14" s="1"/>
  <c r="B2377" i="14" s="1"/>
  <c r="B2378" i="14" s="1"/>
  <c r="B2379" i="14" s="1"/>
  <c r="B2380" i="14" s="1"/>
  <c r="B2381" i="14" s="1"/>
  <c r="B2382" i="14" s="1"/>
  <c r="B2383" i="14" s="1"/>
  <c r="B2384" i="14" s="1"/>
  <c r="B2385" i="14" s="1"/>
  <c r="B2386" i="14" s="1"/>
  <c r="B2387" i="14" s="1"/>
  <c r="B2388" i="14" s="1"/>
  <c r="B2389" i="14" s="1"/>
  <c r="B2390" i="14" s="1"/>
  <c r="B2391" i="14" s="1"/>
  <c r="B2392" i="14" s="1"/>
  <c r="B2393" i="14" s="1"/>
  <c r="B2394" i="14" s="1"/>
  <c r="B2395" i="14" s="1"/>
  <c r="B2396" i="14" s="1"/>
  <c r="B2397" i="14" s="1"/>
  <c r="B2398" i="14" s="1"/>
  <c r="B2399" i="14" s="1"/>
  <c r="B2400" i="14" s="1"/>
  <c r="B2401" i="14" s="1"/>
  <c r="B2402" i="14" s="1"/>
  <c r="B2403" i="14" s="1"/>
  <c r="B2404" i="14" s="1"/>
  <c r="B2405" i="14" s="1"/>
  <c r="B2406" i="14" s="1"/>
  <c r="B2407" i="14" s="1"/>
  <c r="B2408" i="14" s="1"/>
  <c r="B2409" i="14" s="1"/>
  <c r="B2410" i="14" s="1"/>
  <c r="B2411" i="14" s="1"/>
  <c r="B2412" i="14" s="1"/>
  <c r="B2413" i="14" s="1"/>
  <c r="B2414" i="14" s="1"/>
  <c r="B2415" i="14" s="1"/>
  <c r="B2416" i="14" s="1"/>
  <c r="B2417" i="14" s="1"/>
  <c r="B2418" i="14" s="1"/>
  <c r="B2419" i="14" s="1"/>
  <c r="B2420" i="14" s="1"/>
  <c r="B2421" i="14" s="1"/>
  <c r="B2422" i="14" s="1"/>
  <c r="B2423" i="14" s="1"/>
  <c r="B2424" i="14" s="1"/>
  <c r="B2425" i="14" s="1"/>
  <c r="B2426" i="14" s="1"/>
  <c r="B2427" i="14" s="1"/>
  <c r="B2428" i="14" s="1"/>
  <c r="B2429" i="14" s="1"/>
  <c r="B2430" i="14" s="1"/>
  <c r="B2431" i="14" s="1"/>
  <c r="B2432" i="14" s="1"/>
  <c r="B2433" i="14" s="1"/>
  <c r="B2434" i="14" s="1"/>
  <c r="B2435" i="14" s="1"/>
  <c r="B2436" i="14" s="1"/>
  <c r="B2437" i="14" s="1"/>
  <c r="B2438" i="14" s="1"/>
  <c r="B2439" i="14" s="1"/>
  <c r="B2440" i="14" s="1"/>
  <c r="B2441" i="14" s="1"/>
  <c r="B2442" i="14" s="1"/>
  <c r="B2443" i="14" s="1"/>
  <c r="B2444" i="14" s="1"/>
  <c r="B2445" i="14" s="1"/>
  <c r="B2446" i="14" s="1"/>
  <c r="B2447" i="14" s="1"/>
  <c r="B2448" i="14" s="1"/>
  <c r="B2449" i="14" s="1"/>
  <c r="B2450" i="14" s="1"/>
  <c r="B2451" i="14" s="1"/>
  <c r="B2452" i="14" s="1"/>
  <c r="B2453" i="14" s="1"/>
  <c r="B2454" i="14" s="1"/>
  <c r="B2455" i="14" s="1"/>
  <c r="B2456" i="14" s="1"/>
  <c r="B2457" i="14" s="1"/>
  <c r="B2458" i="14" s="1"/>
  <c r="B2459" i="14" s="1"/>
  <c r="B2460" i="14" s="1"/>
  <c r="B2461" i="14" s="1"/>
  <c r="B2462" i="14" s="1"/>
  <c r="B2463" i="14" s="1"/>
  <c r="B2464" i="14" s="1"/>
  <c r="B2465" i="14" s="1"/>
  <c r="B2466" i="14" s="1"/>
  <c r="B2467" i="14" s="1"/>
  <c r="B2468" i="14" s="1"/>
  <c r="B2469" i="14" s="1"/>
  <c r="B2470" i="14" s="1"/>
  <c r="B2471" i="14" s="1"/>
  <c r="B2472" i="14" s="1"/>
  <c r="B2473" i="14" s="1"/>
  <c r="B2474" i="14" s="1"/>
  <c r="B2475" i="14" s="1"/>
  <c r="B2476" i="14" s="1"/>
  <c r="B2477" i="14" s="1"/>
  <c r="B2478" i="14" s="1"/>
  <c r="B2479" i="14" s="1"/>
  <c r="B2480" i="14" s="1"/>
  <c r="B2481" i="14" s="1"/>
  <c r="B2482" i="14" s="1"/>
  <c r="B2483" i="14" s="1"/>
  <c r="B2484" i="14" s="1"/>
  <c r="B2485" i="14" s="1"/>
  <c r="B2486" i="14" s="1"/>
  <c r="B2487" i="14" s="1"/>
  <c r="B2488" i="14" s="1"/>
  <c r="B2489" i="14" s="1"/>
  <c r="B2490" i="14" s="1"/>
  <c r="B2491" i="14" s="1"/>
  <c r="B2492" i="14" s="1"/>
  <c r="B2493" i="14" s="1"/>
  <c r="B2494" i="14" s="1"/>
  <c r="B2495" i="14" s="1"/>
  <c r="B2496" i="14" s="1"/>
  <c r="B2497" i="14" s="1"/>
  <c r="B2498" i="14" s="1"/>
  <c r="B2499" i="14" s="1"/>
  <c r="B2500" i="14" s="1"/>
  <c r="B2501" i="14" s="1"/>
  <c r="B2502" i="14" s="1"/>
  <c r="B2503" i="14" s="1"/>
  <c r="B2504" i="14" s="1"/>
  <c r="B2505" i="14" s="1"/>
  <c r="B2506" i="14" s="1"/>
  <c r="B2507" i="14" s="1"/>
  <c r="B2508" i="14" s="1"/>
  <c r="B2509" i="14" s="1"/>
  <c r="B2510" i="14" s="1"/>
  <c r="B2511" i="14" s="1"/>
  <c r="B2512" i="14" s="1"/>
  <c r="B2513" i="14" s="1"/>
  <c r="B2514" i="14" s="1"/>
  <c r="B2515" i="14" s="1"/>
  <c r="B2516" i="14" s="1"/>
  <c r="B2517" i="14" s="1"/>
  <c r="B2518" i="14" s="1"/>
  <c r="B2519" i="14" s="1"/>
  <c r="B2520" i="14" s="1"/>
  <c r="B2521" i="14" s="1"/>
  <c r="B2522" i="14" s="1"/>
  <c r="B2523" i="14" s="1"/>
  <c r="B2524" i="14" s="1"/>
  <c r="B2525" i="14" s="1"/>
  <c r="B2526" i="14" s="1"/>
  <c r="B2527" i="14" s="1"/>
  <c r="B2528" i="14" s="1"/>
  <c r="B2529" i="14" s="1"/>
  <c r="B2530" i="14" s="1"/>
  <c r="B2531" i="14" s="1"/>
  <c r="B2532" i="14" s="1"/>
  <c r="B2533" i="14" s="1"/>
  <c r="B2534" i="14" s="1"/>
  <c r="B2535" i="14" s="1"/>
  <c r="B2536" i="14" s="1"/>
  <c r="B2537" i="14" s="1"/>
  <c r="B2538" i="14" s="1"/>
  <c r="B2539" i="14" s="1"/>
  <c r="B2540" i="14" s="1"/>
  <c r="B2541" i="14" s="1"/>
  <c r="B2542" i="14" s="1"/>
  <c r="B2543" i="14" s="1"/>
  <c r="B2544" i="14" s="1"/>
  <c r="B2545" i="14" s="1"/>
  <c r="B2546" i="14" s="1"/>
  <c r="B2547" i="14" s="1"/>
  <c r="B2548" i="14" s="1"/>
  <c r="B2549" i="14" s="1"/>
  <c r="B2550" i="14" s="1"/>
  <c r="B2551" i="14" s="1"/>
  <c r="B2552" i="14" s="1"/>
  <c r="B2553" i="14" s="1"/>
  <c r="B2554" i="14" s="1"/>
  <c r="B2555" i="14" s="1"/>
  <c r="B2556" i="14" s="1"/>
  <c r="B2557" i="14" s="1"/>
  <c r="B2558" i="14" s="1"/>
  <c r="B2559" i="14" s="1"/>
  <c r="B2560" i="14" s="1"/>
  <c r="B2561" i="14" s="1"/>
  <c r="B2562" i="14" s="1"/>
  <c r="B2563" i="14" s="1"/>
  <c r="B2564" i="14" s="1"/>
  <c r="B2565" i="14" s="1"/>
  <c r="B2566" i="14" s="1"/>
  <c r="B2567" i="14" s="1"/>
  <c r="B2568" i="14" s="1"/>
  <c r="B2569" i="14" s="1"/>
  <c r="B2570" i="14" s="1"/>
  <c r="B2571" i="14" s="1"/>
  <c r="B2572" i="14" s="1"/>
  <c r="B2573" i="14" s="1"/>
  <c r="B2574" i="14" s="1"/>
  <c r="B2575" i="14" s="1"/>
  <c r="B2576" i="14" s="1"/>
  <c r="B2577" i="14" s="1"/>
  <c r="B2578" i="14" s="1"/>
  <c r="B2579" i="14" s="1"/>
  <c r="B2580" i="14" s="1"/>
  <c r="B2581" i="14" s="1"/>
  <c r="B2582" i="14" s="1"/>
  <c r="B2583" i="14" s="1"/>
  <c r="B2584" i="14" s="1"/>
  <c r="B2585" i="14" s="1"/>
  <c r="B2586" i="14" s="1"/>
  <c r="B2587" i="14" s="1"/>
  <c r="B2588" i="14" s="1"/>
  <c r="B2589" i="14" s="1"/>
  <c r="B2590" i="14" s="1"/>
  <c r="B2591" i="14" s="1"/>
  <c r="B2592" i="14" s="1"/>
  <c r="B2593" i="14" s="1"/>
  <c r="B2594" i="14" s="1"/>
  <c r="B2595" i="14" s="1"/>
  <c r="B2596" i="14" s="1"/>
  <c r="B2597" i="14" s="1"/>
  <c r="B2598" i="14" s="1"/>
  <c r="B2599" i="14" s="1"/>
  <c r="B2600" i="14" s="1"/>
  <c r="B2601" i="14" s="1"/>
  <c r="B2602" i="14" s="1"/>
  <c r="B2603" i="14" s="1"/>
  <c r="B2604" i="14" s="1"/>
  <c r="B2605" i="14" s="1"/>
  <c r="B2606" i="14" s="1"/>
  <c r="B2607" i="14" s="1"/>
  <c r="B2608" i="14" s="1"/>
  <c r="B2609" i="14" s="1"/>
  <c r="B2610" i="14" s="1"/>
  <c r="B2611" i="14" s="1"/>
  <c r="B2612" i="14" s="1"/>
  <c r="B2613" i="14" s="1"/>
  <c r="B2614" i="14" s="1"/>
  <c r="B2615" i="14" s="1"/>
  <c r="B2616" i="14" s="1"/>
  <c r="B2617" i="14" s="1"/>
  <c r="B2618" i="14" s="1"/>
  <c r="B2619" i="14" s="1"/>
  <c r="B2620" i="14" s="1"/>
  <c r="B2621" i="14" s="1"/>
  <c r="B2622" i="14" s="1"/>
  <c r="B2623" i="14" s="1"/>
  <c r="B2624" i="14" s="1"/>
  <c r="B2625" i="14" s="1"/>
  <c r="B2626" i="14" s="1"/>
  <c r="B2627" i="14" s="1"/>
  <c r="B2628" i="14" s="1"/>
  <c r="B2629" i="14" s="1"/>
  <c r="B2630" i="14" s="1"/>
  <c r="B2631" i="14" s="1"/>
  <c r="B2632" i="14" s="1"/>
  <c r="B2633" i="14" s="1"/>
  <c r="B2634" i="14" s="1"/>
  <c r="B2635" i="14" s="1"/>
  <c r="B2636" i="14" s="1"/>
  <c r="B2637" i="14" s="1"/>
  <c r="B2638" i="14" s="1"/>
  <c r="B2639" i="14" s="1"/>
  <c r="B2640" i="14" s="1"/>
  <c r="B2641" i="14" s="1"/>
  <c r="B2642" i="14" s="1"/>
  <c r="B2643" i="14" s="1"/>
  <c r="B2644" i="14" s="1"/>
  <c r="B2645" i="14" s="1"/>
  <c r="B2646" i="14" s="1"/>
  <c r="B2647" i="14" s="1"/>
  <c r="B2648" i="14" s="1"/>
  <c r="B2649" i="14" s="1"/>
  <c r="B2650" i="14" s="1"/>
  <c r="B2651" i="14" s="1"/>
  <c r="B2652" i="14" s="1"/>
  <c r="B2653" i="14" s="1"/>
  <c r="B2654" i="14" s="1"/>
  <c r="B2655" i="14" s="1"/>
  <c r="B2656" i="14" s="1"/>
  <c r="B2657" i="14" s="1"/>
  <c r="B2658" i="14" s="1"/>
  <c r="B2659" i="14" s="1"/>
  <c r="B2660" i="14" s="1"/>
  <c r="B2661" i="14" s="1"/>
  <c r="B2662" i="14" s="1"/>
  <c r="B2663" i="14" s="1"/>
  <c r="B2664" i="14" s="1"/>
  <c r="B2665" i="14" s="1"/>
  <c r="B2666" i="14" s="1"/>
  <c r="B2667" i="14" s="1"/>
  <c r="B2668" i="14" s="1"/>
  <c r="B2669" i="14" s="1"/>
  <c r="B2670" i="14" s="1"/>
  <c r="B2671" i="14" s="1"/>
  <c r="B2672" i="14" s="1"/>
  <c r="B2673" i="14" s="1"/>
  <c r="B2674" i="14" s="1"/>
  <c r="B2675" i="14" s="1"/>
  <c r="B2676" i="14" s="1"/>
  <c r="B2677" i="14" s="1"/>
  <c r="B2678" i="14" s="1"/>
  <c r="B2679" i="14" s="1"/>
  <c r="B2680" i="14" s="1"/>
  <c r="B2681" i="14" s="1"/>
  <c r="B2682" i="14" s="1"/>
  <c r="B2683" i="14" s="1"/>
  <c r="B2684" i="14" s="1"/>
  <c r="B2685" i="14" s="1"/>
  <c r="B2686" i="14" s="1"/>
  <c r="B2687" i="14" s="1"/>
  <c r="B2688" i="14" s="1"/>
  <c r="B2689" i="14" s="1"/>
  <c r="B2690" i="14" s="1"/>
  <c r="B2691" i="14" s="1"/>
  <c r="B2692" i="14" s="1"/>
  <c r="B2693" i="14" s="1"/>
  <c r="B2694" i="14" s="1"/>
  <c r="B2695" i="14" s="1"/>
  <c r="B2696" i="14" s="1"/>
  <c r="B2697" i="14" s="1"/>
  <c r="B2698" i="14" s="1"/>
  <c r="B2699" i="14" s="1"/>
  <c r="B2700" i="14" s="1"/>
  <c r="B2701" i="14" s="1"/>
  <c r="B2702" i="14" s="1"/>
  <c r="B2703" i="14" s="1"/>
  <c r="B2704" i="14" s="1"/>
  <c r="B2705" i="14" s="1"/>
  <c r="B2706" i="14" s="1"/>
  <c r="B2707" i="14" s="1"/>
  <c r="B2708" i="14" s="1"/>
  <c r="B2709" i="14" s="1"/>
  <c r="B2710" i="14" s="1"/>
  <c r="B2711" i="14" s="1"/>
  <c r="B2712" i="14" s="1"/>
  <c r="B2713" i="14" s="1"/>
  <c r="B2714" i="14" s="1"/>
  <c r="B2715" i="14" s="1"/>
  <c r="B2716" i="14" s="1"/>
  <c r="B2717" i="14" s="1"/>
  <c r="B2718" i="14" s="1"/>
  <c r="B2719" i="14" s="1"/>
  <c r="B2720" i="14" s="1"/>
  <c r="B2721" i="14" s="1"/>
  <c r="B2722" i="14" s="1"/>
  <c r="B2723" i="14" s="1"/>
  <c r="B2724" i="14" s="1"/>
  <c r="B2725" i="14" s="1"/>
  <c r="B2726" i="14" s="1"/>
  <c r="B2727" i="14" s="1"/>
  <c r="B2728" i="14" s="1"/>
  <c r="B2729" i="14" s="1"/>
  <c r="B2730" i="14" s="1"/>
  <c r="B2731" i="14" s="1"/>
  <c r="B2732" i="14" s="1"/>
  <c r="B2733" i="14" s="1"/>
  <c r="B2734" i="14" s="1"/>
  <c r="B2735" i="14" s="1"/>
  <c r="B2736" i="14" s="1"/>
  <c r="B2737" i="14" s="1"/>
  <c r="B2738" i="14" s="1"/>
  <c r="B2739" i="14" s="1"/>
  <c r="B2740" i="14" s="1"/>
  <c r="B2741" i="14" s="1"/>
  <c r="B2742" i="14" s="1"/>
  <c r="B2743" i="14" s="1"/>
  <c r="B2744" i="14" s="1"/>
  <c r="B2745" i="14" s="1"/>
  <c r="B2746" i="14" s="1"/>
  <c r="B2747" i="14" s="1"/>
  <c r="B2748" i="14" s="1"/>
  <c r="B2749" i="14" s="1"/>
  <c r="B2750" i="14" s="1"/>
  <c r="B2751" i="14" s="1"/>
  <c r="B2752" i="14" s="1"/>
  <c r="B2753" i="14" s="1"/>
  <c r="B2754" i="14" s="1"/>
  <c r="B2755" i="14" s="1"/>
  <c r="B2756" i="14" s="1"/>
  <c r="B2757" i="14" s="1"/>
  <c r="B2758" i="14" s="1"/>
  <c r="B2759" i="14" s="1"/>
  <c r="B2760" i="14" s="1"/>
  <c r="B2761" i="14" s="1"/>
  <c r="B2762" i="14" s="1"/>
  <c r="B2763" i="14" s="1"/>
  <c r="B2764" i="14" s="1"/>
  <c r="B2765" i="14" s="1"/>
  <c r="B2766" i="14" s="1"/>
  <c r="B2767" i="14" s="1"/>
  <c r="B2768" i="14" s="1"/>
  <c r="B2769" i="14" s="1"/>
  <c r="B2770" i="14" s="1"/>
  <c r="B2771" i="14" s="1"/>
  <c r="B2772" i="14" s="1"/>
  <c r="B2773" i="14" s="1"/>
  <c r="B2774" i="14" s="1"/>
  <c r="B2775" i="14" s="1"/>
  <c r="B2776" i="14" s="1"/>
  <c r="B2777" i="14" s="1"/>
  <c r="B2778" i="14" s="1"/>
  <c r="B2779" i="14" s="1"/>
  <c r="B2780" i="14" s="1"/>
  <c r="B2781" i="14" s="1"/>
  <c r="B2782" i="14" s="1"/>
  <c r="B2783" i="14" s="1"/>
  <c r="B2784" i="14" s="1"/>
  <c r="B2785" i="14" s="1"/>
  <c r="B2786" i="14" s="1"/>
  <c r="B2787" i="14" s="1"/>
  <c r="B2788" i="14" s="1"/>
  <c r="B2789" i="14" s="1"/>
  <c r="B2790" i="14" s="1"/>
  <c r="B2791" i="14" s="1"/>
  <c r="B2792" i="14" s="1"/>
  <c r="B2793" i="14" s="1"/>
  <c r="B2794" i="14" s="1"/>
  <c r="B2795" i="14" s="1"/>
  <c r="B2796" i="14" s="1"/>
  <c r="B2797" i="14" s="1"/>
  <c r="B2798" i="14" s="1"/>
  <c r="B2799" i="14" s="1"/>
  <c r="B2800" i="14" s="1"/>
  <c r="B2801" i="14" s="1"/>
  <c r="B2802" i="14" s="1"/>
  <c r="B2803" i="14" s="1"/>
  <c r="B2804" i="14" s="1"/>
  <c r="B2805" i="14" s="1"/>
  <c r="B2806" i="14" s="1"/>
  <c r="B2807" i="14" s="1"/>
  <c r="B2808" i="14" s="1"/>
  <c r="B2809" i="14" s="1"/>
  <c r="B2810" i="14" s="1"/>
  <c r="B2811" i="14" s="1"/>
  <c r="B2812" i="14" s="1"/>
  <c r="B2813" i="14" s="1"/>
  <c r="B2814" i="14" s="1"/>
  <c r="B2815" i="14" s="1"/>
  <c r="B2816" i="14" s="1"/>
  <c r="B2817" i="14" s="1"/>
  <c r="B2818" i="14" s="1"/>
  <c r="B2819" i="14" s="1"/>
  <c r="B2820" i="14" s="1"/>
  <c r="B2821" i="14" s="1"/>
  <c r="B2822" i="14" s="1"/>
  <c r="B2823" i="14" s="1"/>
  <c r="B2824" i="14" s="1"/>
  <c r="B2825" i="14" s="1"/>
  <c r="B2826" i="14" s="1"/>
  <c r="B2827" i="14" s="1"/>
  <c r="B2828" i="14" s="1"/>
  <c r="B2829" i="14" s="1"/>
  <c r="B2830" i="14" s="1"/>
  <c r="B2831" i="14" s="1"/>
  <c r="B2832" i="14" s="1"/>
  <c r="B2833" i="14" s="1"/>
  <c r="B2834" i="14" s="1"/>
  <c r="B2835" i="14" s="1"/>
  <c r="B2836" i="14" s="1"/>
  <c r="B2837" i="14" s="1"/>
  <c r="B2838" i="14" s="1"/>
  <c r="B2839" i="14" s="1"/>
  <c r="B2840" i="14" s="1"/>
  <c r="B2841" i="14" s="1"/>
  <c r="B2842" i="14" s="1"/>
  <c r="B2843" i="14" s="1"/>
  <c r="B2844" i="14" s="1"/>
  <c r="B2845" i="14" s="1"/>
  <c r="B2846" i="14" s="1"/>
  <c r="B2847" i="14" s="1"/>
  <c r="B2848" i="14" s="1"/>
  <c r="B2849" i="14" s="1"/>
  <c r="B2850" i="14" s="1"/>
  <c r="B2851" i="14" s="1"/>
  <c r="B2852" i="14" s="1"/>
  <c r="B2853" i="14" s="1"/>
  <c r="B2854" i="14" s="1"/>
  <c r="B2855" i="14" s="1"/>
  <c r="B2856" i="14" s="1"/>
  <c r="B2857" i="14" s="1"/>
  <c r="B2858" i="14" s="1"/>
  <c r="B2859" i="14" s="1"/>
  <c r="B2860" i="14" s="1"/>
  <c r="B2861" i="14" s="1"/>
  <c r="B2862" i="14" s="1"/>
  <c r="B2863" i="14" s="1"/>
  <c r="B2864" i="14" s="1"/>
  <c r="B2865" i="14" s="1"/>
  <c r="B2866" i="14" s="1"/>
  <c r="B2867" i="14" s="1"/>
  <c r="B2868" i="14" s="1"/>
  <c r="B2869" i="14" s="1"/>
  <c r="B2870" i="14" s="1"/>
  <c r="B2871" i="14" s="1"/>
  <c r="B2872" i="14" s="1"/>
  <c r="B2873" i="14" s="1"/>
  <c r="B2874" i="14" s="1"/>
  <c r="B2875" i="14" s="1"/>
  <c r="B2876" i="14" s="1"/>
  <c r="B2877" i="14" s="1"/>
  <c r="B2878" i="14" s="1"/>
  <c r="B2879" i="14" s="1"/>
  <c r="B2880" i="14" s="1"/>
  <c r="B2881" i="14" s="1"/>
  <c r="B2882" i="14" s="1"/>
  <c r="B2883" i="14" s="1"/>
  <c r="B2884" i="14" s="1"/>
  <c r="B2885" i="14" s="1"/>
  <c r="B2886" i="14" s="1"/>
  <c r="B2887" i="14" s="1"/>
  <c r="B2888" i="14" s="1"/>
  <c r="B2889" i="14" s="1"/>
  <c r="B2890" i="14" s="1"/>
  <c r="B2891" i="14" s="1"/>
  <c r="B2892" i="14" s="1"/>
  <c r="B2893" i="14" s="1"/>
  <c r="B2894" i="14" s="1"/>
  <c r="B2895" i="14" s="1"/>
  <c r="B2896" i="14" s="1"/>
  <c r="B2897" i="14" s="1"/>
  <c r="B2898" i="14" s="1"/>
  <c r="B2899" i="14" s="1"/>
  <c r="B2900" i="14" s="1"/>
  <c r="B2901" i="14" s="1"/>
  <c r="B2902" i="14" s="1"/>
  <c r="B2903" i="14" s="1"/>
  <c r="B2904" i="14" s="1"/>
  <c r="B2905" i="14" s="1"/>
  <c r="B2906" i="14" s="1"/>
  <c r="B2907" i="14" s="1"/>
  <c r="B2908" i="14" s="1"/>
  <c r="B2909" i="14" s="1"/>
  <c r="B2910" i="14" s="1"/>
  <c r="B2911" i="14" s="1"/>
  <c r="B2912" i="14" s="1"/>
  <c r="B2913" i="14" s="1"/>
  <c r="B2914" i="14" s="1"/>
  <c r="B2915" i="14" s="1"/>
  <c r="B2916" i="14" s="1"/>
  <c r="B2917" i="14" s="1"/>
  <c r="B2918" i="14" s="1"/>
  <c r="B2919" i="14" s="1"/>
  <c r="B2920" i="14" s="1"/>
  <c r="B2921" i="14" s="1"/>
  <c r="B2922" i="14" s="1"/>
  <c r="B2923" i="14" s="1"/>
  <c r="B2924" i="14" s="1"/>
  <c r="B2925" i="14" s="1"/>
  <c r="B2926" i="14" s="1"/>
  <c r="B2927" i="14" s="1"/>
  <c r="B2928" i="14" s="1"/>
  <c r="B2929" i="14" s="1"/>
  <c r="B2930" i="14" s="1"/>
  <c r="B2931" i="14" s="1"/>
  <c r="B2932" i="14" s="1"/>
  <c r="B2933" i="14" s="1"/>
  <c r="B2934" i="14" s="1"/>
  <c r="B2935" i="14" s="1"/>
  <c r="B2936" i="14" s="1"/>
  <c r="B2937" i="14" s="1"/>
  <c r="B2938" i="14" s="1"/>
  <c r="B2939" i="14" s="1"/>
  <c r="B2940" i="14" s="1"/>
  <c r="B2941" i="14" s="1"/>
  <c r="B2942" i="14" s="1"/>
  <c r="B2943" i="14" s="1"/>
  <c r="B2944" i="14" s="1"/>
  <c r="B2945" i="14" s="1"/>
  <c r="B2946" i="14" s="1"/>
  <c r="B2947" i="14" s="1"/>
  <c r="B2948" i="14" s="1"/>
  <c r="B2949" i="14" s="1"/>
  <c r="B2950" i="14" s="1"/>
  <c r="B2951" i="14" s="1"/>
  <c r="B2952" i="14" s="1"/>
  <c r="B2953" i="14" s="1"/>
  <c r="B2954" i="14" s="1"/>
  <c r="B2955" i="14" s="1"/>
  <c r="B2956" i="14" s="1"/>
  <c r="B2957" i="14" s="1"/>
  <c r="B2958" i="14" s="1"/>
  <c r="B2959" i="14" s="1"/>
  <c r="B2960" i="14" s="1"/>
  <c r="B2961" i="14" s="1"/>
  <c r="B2962" i="14" s="1"/>
  <c r="B2963" i="14" s="1"/>
  <c r="B2964" i="14" s="1"/>
  <c r="B2965" i="14" s="1"/>
  <c r="B2966" i="14" s="1"/>
  <c r="B2967" i="14" s="1"/>
  <c r="B2968" i="14" s="1"/>
  <c r="B2969" i="14" s="1"/>
  <c r="B2970" i="14" s="1"/>
  <c r="B2971" i="14" s="1"/>
  <c r="B2972" i="14" s="1"/>
  <c r="B2973" i="14" s="1"/>
  <c r="B2974" i="14" s="1"/>
  <c r="B2975" i="14" s="1"/>
  <c r="B2976" i="14" s="1"/>
  <c r="B2977" i="14" s="1"/>
  <c r="B2978" i="14" s="1"/>
  <c r="B2979" i="14" s="1"/>
  <c r="B2980" i="14" s="1"/>
  <c r="B2981" i="14" s="1"/>
  <c r="B2982" i="14" s="1"/>
  <c r="B2983" i="14" s="1"/>
  <c r="B2984" i="14" s="1"/>
  <c r="B2985" i="14" s="1"/>
  <c r="B2986" i="14" s="1"/>
  <c r="B2987" i="14" s="1"/>
  <c r="B2988" i="14" s="1"/>
  <c r="B2989" i="14" s="1"/>
  <c r="B2990" i="14" s="1"/>
  <c r="B2991" i="14" s="1"/>
  <c r="B2992" i="14" s="1"/>
  <c r="B2993" i="14" s="1"/>
  <c r="B2994" i="14" s="1"/>
  <c r="B2995" i="14" s="1"/>
  <c r="B2996" i="14" s="1"/>
  <c r="B2997" i="14" s="1"/>
  <c r="B2998" i="14" s="1"/>
  <c r="B2999" i="14" s="1"/>
  <c r="B3000" i="14" s="1"/>
  <c r="B3001" i="14" s="1"/>
  <c r="B3002" i="14" s="1"/>
  <c r="B3003" i="14" s="1"/>
  <c r="B3004" i="14" s="1"/>
  <c r="B3005" i="14" s="1"/>
  <c r="B3006" i="14" s="1"/>
  <c r="B3007" i="14" s="1"/>
  <c r="B3008" i="14" s="1"/>
  <c r="B3009" i="14" s="1"/>
  <c r="B3010" i="14" s="1"/>
  <c r="B3011" i="14" s="1"/>
  <c r="B3012" i="14" s="1"/>
  <c r="B3013" i="14" s="1"/>
  <c r="B3014" i="14" s="1"/>
  <c r="B3015" i="14" s="1"/>
  <c r="B3016" i="14" s="1"/>
  <c r="B3017" i="14" s="1"/>
  <c r="B3018" i="14" s="1"/>
  <c r="B3019" i="14" s="1"/>
  <c r="B3020" i="14" s="1"/>
  <c r="B3021" i="14" s="1"/>
  <c r="B3022" i="14" s="1"/>
  <c r="B3023" i="14" s="1"/>
  <c r="B3024" i="14" s="1"/>
  <c r="B3025" i="14" s="1"/>
  <c r="B3026" i="14" s="1"/>
  <c r="B3027" i="14" s="1"/>
  <c r="B3028" i="14" s="1"/>
  <c r="B3029" i="14" s="1"/>
  <c r="B3030" i="14" s="1"/>
  <c r="B3031" i="14" s="1"/>
  <c r="B3032" i="14" s="1"/>
  <c r="B3033" i="14" s="1"/>
  <c r="B3034" i="14" s="1"/>
  <c r="B3035" i="14" s="1"/>
  <c r="B3036" i="14" s="1"/>
  <c r="B3037" i="14" s="1"/>
  <c r="B3038" i="14" s="1"/>
  <c r="B3039" i="14" s="1"/>
  <c r="B3040" i="14" s="1"/>
  <c r="B3041" i="14" s="1"/>
  <c r="B3042" i="14" s="1"/>
  <c r="B3043" i="14" s="1"/>
  <c r="B3044" i="14" s="1"/>
  <c r="B3045" i="14" s="1"/>
  <c r="B3046" i="14" s="1"/>
  <c r="B3047" i="14" s="1"/>
  <c r="B3048" i="14" s="1"/>
  <c r="B3049" i="14" s="1"/>
  <c r="B3050" i="14" s="1"/>
  <c r="B3051" i="14" s="1"/>
  <c r="B3052" i="14" s="1"/>
  <c r="B3053" i="14" s="1"/>
  <c r="B3054" i="14" s="1"/>
  <c r="B3055" i="14" s="1"/>
  <c r="B3056" i="14" s="1"/>
  <c r="B3057" i="14" s="1"/>
  <c r="B3058" i="14" s="1"/>
  <c r="B3059" i="14" s="1"/>
  <c r="B3060" i="14" s="1"/>
  <c r="B3061" i="14" s="1"/>
  <c r="B3062" i="14" s="1"/>
  <c r="B3063" i="14" s="1"/>
  <c r="B3064" i="14" s="1"/>
  <c r="B3065" i="14" s="1"/>
  <c r="B3066" i="14" s="1"/>
  <c r="B3067" i="14" s="1"/>
  <c r="B3068" i="14" s="1"/>
  <c r="B3069" i="14" s="1"/>
  <c r="B3070" i="14" s="1"/>
  <c r="B3071" i="14" s="1"/>
  <c r="B3072" i="14" s="1"/>
  <c r="B3073" i="14" s="1"/>
  <c r="B3074" i="14" s="1"/>
  <c r="B3075" i="14" s="1"/>
  <c r="B3076" i="14" s="1"/>
  <c r="B3077" i="14" s="1"/>
  <c r="B3078" i="14" s="1"/>
  <c r="B3079" i="14" s="1"/>
  <c r="B3080" i="14" s="1"/>
  <c r="B3081" i="14" s="1"/>
  <c r="B3082" i="14" s="1"/>
  <c r="B3083" i="14" s="1"/>
  <c r="B3084" i="14" s="1"/>
  <c r="B3085" i="14" s="1"/>
  <c r="B3086" i="14" s="1"/>
  <c r="B3087" i="14" s="1"/>
  <c r="B3088" i="14" s="1"/>
  <c r="B3089" i="14" s="1"/>
  <c r="B3090" i="14" s="1"/>
  <c r="B3091" i="14" s="1"/>
  <c r="B3092" i="14" s="1"/>
  <c r="B3093" i="14" s="1"/>
  <c r="B3094" i="14" s="1"/>
  <c r="B3095" i="14" s="1"/>
  <c r="B3096" i="14" s="1"/>
  <c r="B3097" i="14" s="1"/>
  <c r="B3098" i="14" s="1"/>
  <c r="B3099" i="14" s="1"/>
  <c r="B3100" i="14" s="1"/>
  <c r="B3101" i="14" s="1"/>
  <c r="B3102" i="14" s="1"/>
  <c r="B3103" i="14" s="1"/>
  <c r="B3104" i="14" s="1"/>
  <c r="B3105" i="14" s="1"/>
  <c r="B3106" i="14" s="1"/>
  <c r="B3107" i="14" s="1"/>
  <c r="B3108" i="14" s="1"/>
  <c r="B3109" i="14" s="1"/>
  <c r="B3110" i="14" s="1"/>
  <c r="B3111" i="14" s="1"/>
  <c r="B3112" i="14" s="1"/>
  <c r="B3113" i="14" s="1"/>
  <c r="B3114" i="14" s="1"/>
  <c r="B3115" i="14" s="1"/>
  <c r="B3116" i="14" s="1"/>
  <c r="B3117" i="14" s="1"/>
  <c r="B3118" i="14" s="1"/>
  <c r="B3119" i="14" s="1"/>
  <c r="B3120" i="14" s="1"/>
  <c r="B3121" i="14" s="1"/>
  <c r="B3122" i="14" s="1"/>
  <c r="B3123" i="14" s="1"/>
  <c r="B3124" i="14" s="1"/>
  <c r="B3125" i="14" s="1"/>
  <c r="B3126" i="14" s="1"/>
  <c r="B3127" i="14" s="1"/>
  <c r="B3128" i="14" s="1"/>
  <c r="B3129" i="14" s="1"/>
  <c r="B3130" i="14" s="1"/>
  <c r="B3131" i="14" s="1"/>
  <c r="B3132" i="14" s="1"/>
  <c r="B3133" i="14" s="1"/>
  <c r="B3134" i="14" s="1"/>
  <c r="B3135" i="14" s="1"/>
  <c r="B3136" i="14" s="1"/>
  <c r="B3137" i="14" s="1"/>
  <c r="B3138" i="14" s="1"/>
  <c r="B3139" i="14" s="1"/>
  <c r="B3140" i="14" s="1"/>
  <c r="B3141" i="14" s="1"/>
  <c r="B3142" i="14" s="1"/>
  <c r="B3143" i="14" s="1"/>
  <c r="B3144" i="14" s="1"/>
  <c r="B3145" i="14" s="1"/>
  <c r="B3146" i="14" s="1"/>
  <c r="B3147" i="14" s="1"/>
  <c r="B3148" i="14" s="1"/>
  <c r="B3149" i="14" s="1"/>
  <c r="B3150" i="14" s="1"/>
  <c r="B3151" i="14" s="1"/>
  <c r="B3152" i="14" s="1"/>
  <c r="B3153" i="14" s="1"/>
  <c r="B3154" i="14" s="1"/>
  <c r="B3155" i="14" s="1"/>
  <c r="B3156" i="14" s="1"/>
  <c r="B3157" i="14" s="1"/>
  <c r="B3158" i="14" s="1"/>
  <c r="B3159" i="14" s="1"/>
  <c r="B3160" i="14" s="1"/>
  <c r="B3161" i="14" s="1"/>
  <c r="B3162" i="14" s="1"/>
  <c r="B3163" i="14" s="1"/>
  <c r="B3164" i="14" s="1"/>
  <c r="B3165" i="14" s="1"/>
  <c r="B3166" i="14" s="1"/>
  <c r="B3167" i="14" s="1"/>
  <c r="B3168" i="14" s="1"/>
  <c r="B3169" i="14" s="1"/>
  <c r="B3170" i="14" s="1"/>
  <c r="B3171" i="14" s="1"/>
  <c r="B3172" i="14" s="1"/>
  <c r="B3173" i="14" s="1"/>
  <c r="B3174" i="14" s="1"/>
  <c r="B3175" i="14" s="1"/>
  <c r="B3176" i="14" s="1"/>
  <c r="B3177" i="14" s="1"/>
  <c r="B3178" i="14" s="1"/>
  <c r="B3179" i="14" s="1"/>
  <c r="B3180" i="14" s="1"/>
  <c r="B3181" i="14" s="1"/>
  <c r="B3182" i="14" s="1"/>
  <c r="B3183" i="14" s="1"/>
  <c r="B3184" i="14" s="1"/>
  <c r="B3185" i="14" s="1"/>
  <c r="B3186" i="14" s="1"/>
  <c r="B3187" i="14" s="1"/>
  <c r="B3188" i="14" s="1"/>
  <c r="B3189" i="14" s="1"/>
  <c r="B3190" i="14" s="1"/>
  <c r="B3191" i="14" s="1"/>
  <c r="B3192" i="14" s="1"/>
  <c r="B3193" i="14" s="1"/>
  <c r="B3194" i="14" s="1"/>
  <c r="B3195" i="14" s="1"/>
  <c r="B3196" i="14" s="1"/>
  <c r="B3197" i="14" s="1"/>
  <c r="B3198" i="14" s="1"/>
  <c r="B3199" i="14" s="1"/>
  <c r="B3200" i="14" s="1"/>
  <c r="B3201" i="14" s="1"/>
  <c r="B3202" i="14" s="1"/>
  <c r="B3203" i="14" s="1"/>
  <c r="B3204" i="14" s="1"/>
  <c r="B3205" i="14" s="1"/>
  <c r="B3206" i="14" s="1"/>
  <c r="B3207" i="14" s="1"/>
  <c r="B3208" i="14" s="1"/>
  <c r="B3209" i="14" s="1"/>
  <c r="B3210" i="14" s="1"/>
  <c r="B3211" i="14" s="1"/>
  <c r="B3212" i="14" s="1"/>
  <c r="B3213" i="14" s="1"/>
  <c r="B3214" i="14" s="1"/>
  <c r="B3215" i="14" s="1"/>
  <c r="B3216" i="14" s="1"/>
  <c r="B3217" i="14" s="1"/>
  <c r="B3218" i="14" s="1"/>
  <c r="B3219" i="14" s="1"/>
  <c r="B3220" i="14" s="1"/>
  <c r="B3221" i="14" s="1"/>
  <c r="B3222" i="14" s="1"/>
  <c r="B3223" i="14" s="1"/>
  <c r="B3224" i="14" s="1"/>
  <c r="B3225" i="14" s="1"/>
  <c r="B3226" i="14" s="1"/>
  <c r="B3227" i="14" s="1"/>
  <c r="B3228" i="14" s="1"/>
  <c r="B3229" i="14" s="1"/>
  <c r="B3230" i="14" s="1"/>
  <c r="B3231" i="14" s="1"/>
  <c r="B3232" i="14" s="1"/>
  <c r="B3233" i="14" s="1"/>
  <c r="B3234" i="14" s="1"/>
  <c r="B3235" i="14" s="1"/>
  <c r="B3236" i="14" s="1"/>
  <c r="B3237" i="14" s="1"/>
  <c r="B3238" i="14" s="1"/>
  <c r="B3239" i="14" s="1"/>
  <c r="B3240" i="14" s="1"/>
  <c r="B3241" i="14" s="1"/>
  <c r="B3242" i="14" s="1"/>
  <c r="B3243" i="14" s="1"/>
  <c r="B3244" i="14" s="1"/>
  <c r="B3245" i="14" s="1"/>
  <c r="B3246" i="14" s="1"/>
  <c r="B3247" i="14" s="1"/>
  <c r="B3248" i="14" s="1"/>
  <c r="B3249" i="14" s="1"/>
  <c r="B3250" i="14" s="1"/>
  <c r="B3251" i="14" s="1"/>
  <c r="B3252" i="14" s="1"/>
  <c r="B3253" i="14" s="1"/>
  <c r="B3254" i="14" s="1"/>
  <c r="B3255" i="14" s="1"/>
  <c r="B3256" i="14" s="1"/>
  <c r="B3257" i="14" s="1"/>
  <c r="B3258" i="14" s="1"/>
  <c r="B3259" i="14" s="1"/>
  <c r="B3260" i="14" s="1"/>
  <c r="B3261" i="14" s="1"/>
  <c r="B3262" i="14" s="1"/>
  <c r="B3263" i="14" s="1"/>
  <c r="B3264" i="14" s="1"/>
  <c r="B3265" i="14" s="1"/>
  <c r="B3266" i="14" s="1"/>
  <c r="B3267" i="14" s="1"/>
  <c r="B3268" i="14" s="1"/>
  <c r="B3269" i="14" s="1"/>
  <c r="B3270" i="14" s="1"/>
  <c r="B3271" i="14" s="1"/>
  <c r="B3272" i="14" s="1"/>
  <c r="B3273" i="14" s="1"/>
  <c r="B3274" i="14" s="1"/>
  <c r="B3275" i="14" s="1"/>
  <c r="B3276" i="14" s="1"/>
  <c r="B3277" i="14" s="1"/>
  <c r="B3278" i="14" s="1"/>
  <c r="B3279" i="14" s="1"/>
  <c r="B3280" i="14" s="1"/>
  <c r="B3281" i="14" s="1"/>
  <c r="B3282" i="14" s="1"/>
  <c r="B3283" i="14" s="1"/>
  <c r="B3284" i="14" s="1"/>
  <c r="B3285" i="14" s="1"/>
  <c r="B3286" i="14" s="1"/>
  <c r="B3287" i="14" s="1"/>
  <c r="B3288" i="14" s="1"/>
  <c r="B3289" i="14" s="1"/>
  <c r="B3290" i="14" s="1"/>
  <c r="B3291" i="14" s="1"/>
  <c r="B3292" i="14" s="1"/>
  <c r="B3293" i="14" s="1"/>
  <c r="B3294" i="14" s="1"/>
  <c r="B3295" i="14" s="1"/>
  <c r="B3296" i="14" s="1"/>
  <c r="B3297" i="14" s="1"/>
  <c r="B3298" i="14" s="1"/>
  <c r="B3299" i="14" s="1"/>
  <c r="B3300" i="14" s="1"/>
  <c r="B3301" i="14" s="1"/>
  <c r="B3302" i="14" s="1"/>
  <c r="B3303" i="14" s="1"/>
  <c r="B3304" i="14" s="1"/>
  <c r="B3305" i="14" s="1"/>
  <c r="B3306" i="14" s="1"/>
  <c r="B3307" i="14" s="1"/>
  <c r="B3308" i="14" s="1"/>
  <c r="B3309" i="14" s="1"/>
  <c r="B3310" i="14" s="1"/>
  <c r="B3311" i="14" s="1"/>
  <c r="B3312" i="14" s="1"/>
  <c r="B3313" i="14" s="1"/>
  <c r="B3314" i="14" s="1"/>
  <c r="B3315" i="14" s="1"/>
  <c r="B3316" i="14" s="1"/>
  <c r="B3317" i="14" s="1"/>
  <c r="B3318" i="14" s="1"/>
  <c r="B3319" i="14" s="1"/>
  <c r="B3320" i="14" s="1"/>
  <c r="B3321" i="14" s="1"/>
  <c r="B3322" i="14" s="1"/>
  <c r="B3323" i="14" s="1"/>
  <c r="B3324" i="14" s="1"/>
  <c r="B3325" i="14" s="1"/>
  <c r="B3326" i="14" s="1"/>
  <c r="B3327" i="14" s="1"/>
  <c r="B3328" i="14" s="1"/>
  <c r="B3329" i="14" s="1"/>
  <c r="B3330" i="14" s="1"/>
  <c r="B3331" i="14" s="1"/>
  <c r="B3332" i="14" s="1"/>
  <c r="B3333" i="14" s="1"/>
  <c r="B3334" i="14" s="1"/>
  <c r="B3335" i="14" s="1"/>
  <c r="B3336" i="14" s="1"/>
  <c r="B3337" i="14" s="1"/>
  <c r="B3338" i="14" s="1"/>
  <c r="B3339" i="14" s="1"/>
  <c r="B3340" i="14" s="1"/>
  <c r="B3341" i="14" s="1"/>
  <c r="B3342" i="14" s="1"/>
  <c r="B3343" i="14" s="1"/>
  <c r="B3344" i="14" s="1"/>
  <c r="B3345" i="14" s="1"/>
  <c r="B3346" i="14" s="1"/>
  <c r="B3347" i="14" s="1"/>
  <c r="B3348" i="14" s="1"/>
  <c r="B3349" i="14" s="1"/>
  <c r="B3350" i="14" s="1"/>
  <c r="B3351" i="14" s="1"/>
  <c r="B3352" i="14" s="1"/>
  <c r="B3353" i="14" s="1"/>
  <c r="B3354" i="14" s="1"/>
  <c r="B3355" i="14" s="1"/>
  <c r="B3356" i="14" s="1"/>
  <c r="B3357" i="14" s="1"/>
  <c r="B3358" i="14" s="1"/>
  <c r="B3359" i="14" s="1"/>
  <c r="B3360" i="14" s="1"/>
  <c r="B3361" i="14" s="1"/>
  <c r="B3362" i="14" s="1"/>
  <c r="B3363" i="14" s="1"/>
  <c r="B3364" i="14" s="1"/>
  <c r="B3365" i="14" s="1"/>
  <c r="B3366" i="14" s="1"/>
  <c r="B3367" i="14" s="1"/>
  <c r="B3368" i="14" s="1"/>
  <c r="B3369" i="14" s="1"/>
  <c r="B3370" i="14" s="1"/>
  <c r="B3371" i="14" s="1"/>
  <c r="B3372" i="14" s="1"/>
  <c r="B3373" i="14" s="1"/>
  <c r="B3374" i="14" s="1"/>
  <c r="B3375" i="14" s="1"/>
  <c r="B3376" i="14" s="1"/>
  <c r="B3377" i="14" s="1"/>
  <c r="B3378" i="14" s="1"/>
  <c r="B3379" i="14" s="1"/>
  <c r="B3380" i="14" s="1"/>
  <c r="B3381" i="14" s="1"/>
  <c r="B3382" i="14" s="1"/>
  <c r="B3383" i="14" s="1"/>
  <c r="B3384" i="14" s="1"/>
  <c r="B3385" i="14" s="1"/>
  <c r="B3386" i="14" s="1"/>
  <c r="B3387" i="14" s="1"/>
  <c r="B3388" i="14" s="1"/>
  <c r="B3389" i="14" s="1"/>
  <c r="B3390" i="14" s="1"/>
  <c r="B3391" i="14" s="1"/>
  <c r="B3392" i="14" s="1"/>
  <c r="B3393" i="14" s="1"/>
  <c r="B3394" i="14" s="1"/>
  <c r="B3395" i="14" s="1"/>
  <c r="B3396" i="14" s="1"/>
  <c r="B3397" i="14" s="1"/>
  <c r="B3398" i="14" s="1"/>
  <c r="B3399" i="14" s="1"/>
  <c r="B3400" i="14" s="1"/>
  <c r="B3401" i="14" s="1"/>
  <c r="B3402" i="14" s="1"/>
  <c r="B3403" i="14" s="1"/>
  <c r="B3404" i="14" s="1"/>
  <c r="B3405" i="14" s="1"/>
  <c r="B3406" i="14" s="1"/>
  <c r="B3407" i="14" s="1"/>
  <c r="B3408" i="14" s="1"/>
  <c r="B3409" i="14" s="1"/>
  <c r="B3410" i="14" s="1"/>
  <c r="B3411" i="14" s="1"/>
  <c r="B3412" i="14" s="1"/>
  <c r="B3413" i="14" s="1"/>
  <c r="B3414" i="14" s="1"/>
  <c r="B3415" i="14" s="1"/>
  <c r="B3416" i="14" s="1"/>
  <c r="B3417" i="14" s="1"/>
  <c r="B3418" i="14" s="1"/>
  <c r="B3419" i="14" s="1"/>
  <c r="B3420" i="14" s="1"/>
  <c r="B3421" i="14" s="1"/>
  <c r="B3422" i="14" s="1"/>
  <c r="B3423" i="14" s="1"/>
  <c r="B3424" i="14" s="1"/>
  <c r="B3425" i="14" s="1"/>
  <c r="B3426" i="14" s="1"/>
  <c r="B3427" i="14" s="1"/>
  <c r="B3428" i="14" s="1"/>
  <c r="B3429" i="14" s="1"/>
  <c r="B3430" i="14" s="1"/>
  <c r="B3431" i="14" s="1"/>
  <c r="B3432" i="14" s="1"/>
  <c r="B3433" i="14" s="1"/>
  <c r="B3434" i="14" s="1"/>
  <c r="B3435" i="14" s="1"/>
  <c r="B3436" i="14" s="1"/>
  <c r="B3437" i="14" s="1"/>
  <c r="B3438" i="14" s="1"/>
  <c r="B3439" i="14" s="1"/>
  <c r="B3440" i="14" s="1"/>
  <c r="B3441" i="14" s="1"/>
  <c r="B3442" i="14" s="1"/>
  <c r="B3443" i="14" s="1"/>
  <c r="B3444" i="14" s="1"/>
  <c r="B3445" i="14" s="1"/>
  <c r="B3446" i="14" s="1"/>
  <c r="B3447" i="14" s="1"/>
  <c r="B3448" i="14" s="1"/>
  <c r="B3449" i="14" s="1"/>
  <c r="B3450" i="14" s="1"/>
  <c r="B3451" i="14" s="1"/>
  <c r="B3452" i="14" s="1"/>
  <c r="B3453" i="14" s="1"/>
  <c r="B3454" i="14" s="1"/>
  <c r="B3455" i="14" s="1"/>
  <c r="B3456" i="14" s="1"/>
  <c r="B3457" i="14" s="1"/>
  <c r="B3458" i="14" s="1"/>
  <c r="B3459" i="14" s="1"/>
  <c r="B3460" i="14" s="1"/>
  <c r="B3461" i="14" s="1"/>
  <c r="B3462" i="14" s="1"/>
  <c r="B3463" i="14" s="1"/>
  <c r="B3464" i="14" s="1"/>
  <c r="B3465" i="14" s="1"/>
  <c r="B3466" i="14" s="1"/>
  <c r="B3467" i="14" s="1"/>
  <c r="B3468" i="14" s="1"/>
  <c r="B3469" i="14" s="1"/>
  <c r="B3470" i="14" s="1"/>
  <c r="B3471" i="14" s="1"/>
  <c r="B3472" i="14" s="1"/>
  <c r="B3473" i="14" s="1"/>
  <c r="B3474" i="14" s="1"/>
  <c r="B3475" i="14" s="1"/>
  <c r="B3476" i="14" s="1"/>
  <c r="B3477" i="14" s="1"/>
  <c r="B3478" i="14" s="1"/>
  <c r="B3479" i="14" s="1"/>
  <c r="B3480" i="14" s="1"/>
  <c r="B3481" i="14" s="1"/>
  <c r="B3482" i="14" s="1"/>
  <c r="B3483" i="14" s="1"/>
  <c r="B3484" i="14" s="1"/>
  <c r="B3485" i="14" s="1"/>
  <c r="B3486" i="14" s="1"/>
  <c r="B3487" i="14" s="1"/>
  <c r="B3488" i="14" s="1"/>
  <c r="B3489" i="14" s="1"/>
  <c r="B3490" i="14" s="1"/>
  <c r="B3491" i="14" s="1"/>
  <c r="B3492" i="14" s="1"/>
  <c r="B3493" i="14" s="1"/>
  <c r="B3494" i="14" s="1"/>
  <c r="B3495" i="14" s="1"/>
  <c r="B3496" i="14" s="1"/>
  <c r="B3497" i="14" s="1"/>
  <c r="B3498" i="14" s="1"/>
  <c r="B3499" i="14" s="1"/>
  <c r="B3500" i="14" s="1"/>
  <c r="B3501" i="14" s="1"/>
  <c r="B3502" i="14" s="1"/>
  <c r="B3503" i="14" s="1"/>
  <c r="B3504" i="14" s="1"/>
  <c r="B3505" i="14" s="1"/>
  <c r="B3506" i="14" s="1"/>
  <c r="B3507" i="14" s="1"/>
  <c r="B3508" i="14" s="1"/>
  <c r="B3509" i="14" s="1"/>
  <c r="B3510" i="14" s="1"/>
  <c r="B3511" i="14" s="1"/>
  <c r="B3512" i="14" s="1"/>
  <c r="B3513" i="14" s="1"/>
  <c r="B3514" i="14" s="1"/>
  <c r="B3515" i="14" s="1"/>
  <c r="B3516" i="14" s="1"/>
  <c r="B3517" i="14" s="1"/>
  <c r="B3518" i="14" s="1"/>
  <c r="B3519" i="14" s="1"/>
  <c r="B3520" i="14" s="1"/>
  <c r="B3521" i="14" s="1"/>
  <c r="B3522" i="14" s="1"/>
  <c r="B3523" i="14" s="1"/>
  <c r="B3524" i="14" s="1"/>
  <c r="B3525" i="14" s="1"/>
  <c r="B3526" i="14" s="1"/>
  <c r="B3527" i="14" s="1"/>
  <c r="B3528" i="14" s="1"/>
  <c r="B3529" i="14" s="1"/>
  <c r="B3530" i="14" s="1"/>
  <c r="B3531" i="14" s="1"/>
  <c r="B3532" i="14" s="1"/>
  <c r="B3533" i="14" s="1"/>
  <c r="B3534" i="14" s="1"/>
  <c r="B3535" i="14" s="1"/>
  <c r="B3536" i="14" s="1"/>
  <c r="B3537" i="14" s="1"/>
  <c r="B3538" i="14" s="1"/>
  <c r="B3539" i="14" s="1"/>
  <c r="B3540" i="14" s="1"/>
  <c r="B3541" i="14" s="1"/>
  <c r="B3542" i="14" s="1"/>
  <c r="B3543" i="14" s="1"/>
  <c r="B3544" i="14" s="1"/>
  <c r="B3545" i="14" s="1"/>
  <c r="B3546" i="14" s="1"/>
  <c r="B3547" i="14" s="1"/>
  <c r="B3548" i="14" s="1"/>
  <c r="B3549" i="14" s="1"/>
  <c r="B3550" i="14" s="1"/>
  <c r="B3551" i="14" s="1"/>
  <c r="B3552" i="14" s="1"/>
  <c r="B3553" i="14" s="1"/>
  <c r="B3554" i="14" s="1"/>
  <c r="B3555" i="14" s="1"/>
  <c r="B3556" i="14" s="1"/>
  <c r="B3557" i="14" s="1"/>
  <c r="B3558" i="14" s="1"/>
  <c r="B3559" i="14" s="1"/>
  <c r="B3560" i="14" s="1"/>
  <c r="B3561" i="14" s="1"/>
  <c r="B3562" i="14" s="1"/>
  <c r="B3563" i="14" s="1"/>
  <c r="B3564" i="14" s="1"/>
  <c r="B3565" i="14" s="1"/>
  <c r="B3566" i="14" s="1"/>
  <c r="B3567" i="14" s="1"/>
  <c r="B3568" i="14" s="1"/>
  <c r="B3569" i="14" s="1"/>
  <c r="B3570" i="14" s="1"/>
  <c r="B3571" i="14" s="1"/>
  <c r="B3572" i="14" s="1"/>
  <c r="B3573" i="14" s="1"/>
  <c r="B3574" i="14" s="1"/>
  <c r="B3575" i="14" s="1"/>
  <c r="B3576" i="14" s="1"/>
  <c r="B3577" i="14" s="1"/>
  <c r="B3578" i="14" s="1"/>
  <c r="B3579" i="14" s="1"/>
  <c r="B3580" i="14" s="1"/>
  <c r="B3581" i="14" s="1"/>
  <c r="B3582" i="14" s="1"/>
  <c r="B3583" i="14" s="1"/>
  <c r="B3584" i="14" s="1"/>
  <c r="B3585" i="14" s="1"/>
  <c r="B3586" i="14" s="1"/>
  <c r="B3587" i="14" s="1"/>
  <c r="B3588" i="14" s="1"/>
  <c r="B3589" i="14" s="1"/>
  <c r="B3590" i="14" s="1"/>
  <c r="B3591" i="14" s="1"/>
  <c r="B3592" i="14" s="1"/>
  <c r="B3593" i="14" s="1"/>
  <c r="B3594" i="14" s="1"/>
  <c r="B3595" i="14" s="1"/>
  <c r="B3596" i="14" s="1"/>
  <c r="B3597" i="14" s="1"/>
  <c r="B3598" i="14" s="1"/>
  <c r="B3599" i="14" s="1"/>
  <c r="B3600" i="14" s="1"/>
  <c r="B3601" i="14" s="1"/>
  <c r="B3602" i="14" s="1"/>
  <c r="B3603" i="14" s="1"/>
  <c r="B3604" i="14" s="1"/>
  <c r="B3605" i="14" s="1"/>
  <c r="B3606" i="14" s="1"/>
  <c r="B3607" i="14" s="1"/>
  <c r="B3608" i="14" s="1"/>
  <c r="B3609" i="14" s="1"/>
  <c r="B3610" i="14" s="1"/>
  <c r="B3611" i="14" s="1"/>
  <c r="B3612" i="14" s="1"/>
  <c r="B3613" i="14" s="1"/>
  <c r="B3614" i="14" s="1"/>
  <c r="B3615" i="14" s="1"/>
  <c r="B3616" i="14" s="1"/>
  <c r="B3617" i="14" s="1"/>
  <c r="B3618" i="14" s="1"/>
  <c r="B3619" i="14" s="1"/>
  <c r="B3620" i="14" s="1"/>
  <c r="B3621" i="14" s="1"/>
  <c r="B3622" i="14" s="1"/>
  <c r="B3623" i="14" s="1"/>
  <c r="B3624" i="14" s="1"/>
  <c r="B3625" i="14" s="1"/>
  <c r="B3626" i="14" s="1"/>
  <c r="B3627" i="14" s="1"/>
  <c r="B3628" i="14" s="1"/>
  <c r="B3629" i="14" s="1"/>
  <c r="B3630" i="14" s="1"/>
  <c r="B3631" i="14" s="1"/>
  <c r="B3632" i="14" s="1"/>
  <c r="B3633" i="14" s="1"/>
  <c r="B3634" i="14" s="1"/>
  <c r="B3635" i="14" s="1"/>
  <c r="B3636" i="14" s="1"/>
  <c r="B3637" i="14" s="1"/>
  <c r="B3638" i="14" s="1"/>
  <c r="B3639" i="14" s="1"/>
  <c r="B3640" i="14" s="1"/>
  <c r="B3641" i="14" s="1"/>
  <c r="B3642" i="14" s="1"/>
  <c r="B3643" i="14" s="1"/>
  <c r="B3644" i="14" s="1"/>
  <c r="B3645" i="14" s="1"/>
  <c r="B3646" i="14" s="1"/>
  <c r="B3647" i="14" s="1"/>
  <c r="B3648" i="14" s="1"/>
  <c r="B3649" i="14" s="1"/>
  <c r="B3650" i="14" s="1"/>
  <c r="B3651" i="14" s="1"/>
  <c r="B3652" i="14" s="1"/>
  <c r="B3653" i="14" s="1"/>
  <c r="B3654" i="14" s="1"/>
  <c r="B3655" i="14" s="1"/>
  <c r="B3656" i="14" s="1"/>
  <c r="B3657" i="14" s="1"/>
  <c r="B3658" i="14" s="1"/>
  <c r="B3659" i="14" s="1"/>
  <c r="B3660" i="14" s="1"/>
  <c r="B3661" i="14" s="1"/>
  <c r="B3662" i="14" s="1"/>
  <c r="B3663" i="14" s="1"/>
  <c r="B3664" i="14" s="1"/>
  <c r="B3665" i="14" s="1"/>
  <c r="B3666" i="14" s="1"/>
  <c r="B3667" i="14" s="1"/>
  <c r="B3668" i="14" s="1"/>
  <c r="B3669" i="14" s="1"/>
  <c r="B3670" i="14" s="1"/>
  <c r="B3671" i="14" s="1"/>
  <c r="B3672" i="14" s="1"/>
  <c r="B3673" i="14" s="1"/>
  <c r="B3674" i="14" s="1"/>
  <c r="B3675" i="14" s="1"/>
  <c r="B3676" i="14" s="1"/>
  <c r="B3677" i="14" s="1"/>
  <c r="B3678" i="14" s="1"/>
  <c r="B3679" i="14" s="1"/>
  <c r="B3680" i="14" s="1"/>
  <c r="B3681" i="14" s="1"/>
  <c r="B3682" i="14" s="1"/>
  <c r="B3683" i="14" s="1"/>
  <c r="B3684" i="14" s="1"/>
  <c r="B3685" i="14" s="1"/>
  <c r="B3686" i="14" s="1"/>
  <c r="B3687" i="14" s="1"/>
  <c r="B3688" i="14" s="1"/>
  <c r="B3689" i="14" s="1"/>
  <c r="B3690" i="14" s="1"/>
  <c r="B3691" i="14" s="1"/>
  <c r="B3692" i="14" s="1"/>
  <c r="B3693" i="14" s="1"/>
  <c r="B3694" i="14" s="1"/>
  <c r="B3695" i="14" s="1"/>
  <c r="B3696" i="14" s="1"/>
  <c r="B3697" i="14" s="1"/>
  <c r="B3698" i="14" s="1"/>
  <c r="B3699" i="14" s="1"/>
  <c r="B3700" i="14" s="1"/>
  <c r="B3701" i="14" s="1"/>
  <c r="B3702" i="14" s="1"/>
  <c r="B3703" i="14" s="1"/>
  <c r="B3704" i="14" s="1"/>
  <c r="B3705" i="14" s="1"/>
  <c r="B3706" i="14" s="1"/>
  <c r="B3707" i="14" s="1"/>
  <c r="B3708" i="14" s="1"/>
  <c r="B3709" i="14" s="1"/>
  <c r="B3710" i="14" s="1"/>
  <c r="B3711" i="14" s="1"/>
  <c r="B3712" i="14" s="1"/>
  <c r="B3713" i="14" s="1"/>
  <c r="B3714" i="14" s="1"/>
  <c r="B3715" i="14" s="1"/>
  <c r="B3716" i="14" s="1"/>
  <c r="B3717" i="14" s="1"/>
  <c r="B3718" i="14" s="1"/>
  <c r="B3719" i="14" s="1"/>
  <c r="B3720" i="14" s="1"/>
  <c r="B3721" i="14" s="1"/>
  <c r="B3722" i="14" s="1"/>
  <c r="B3723" i="14" s="1"/>
  <c r="B3724" i="14" s="1"/>
  <c r="B3725" i="14" s="1"/>
  <c r="B3726" i="14" s="1"/>
  <c r="B3727" i="14" s="1"/>
  <c r="B3728" i="14" s="1"/>
  <c r="B3729" i="14" s="1"/>
  <c r="B3730" i="14" s="1"/>
  <c r="B3731" i="14" s="1"/>
  <c r="B3732" i="14" s="1"/>
  <c r="B3733" i="14" s="1"/>
  <c r="B3734" i="14" s="1"/>
  <c r="B3735" i="14" s="1"/>
  <c r="B3736" i="14" s="1"/>
  <c r="B3737" i="14" s="1"/>
  <c r="B3738" i="14" s="1"/>
  <c r="B3739" i="14" s="1"/>
  <c r="B3740" i="14" s="1"/>
  <c r="B3741" i="14" s="1"/>
  <c r="B3742" i="14" s="1"/>
  <c r="B3743" i="14" s="1"/>
  <c r="B3744" i="14" s="1"/>
  <c r="B3745" i="14" s="1"/>
  <c r="B3746" i="14" s="1"/>
  <c r="B3747" i="14" s="1"/>
  <c r="B3748" i="14" s="1"/>
  <c r="B3749" i="14" s="1"/>
  <c r="B3750" i="14" s="1"/>
  <c r="B3751" i="14" s="1"/>
  <c r="B3752" i="14" s="1"/>
  <c r="B3753" i="14" s="1"/>
  <c r="B3754" i="14" s="1"/>
  <c r="B3755" i="14" s="1"/>
  <c r="B3756" i="14" s="1"/>
  <c r="B3757" i="14" s="1"/>
  <c r="B3758" i="14" s="1"/>
  <c r="B3759" i="14" s="1"/>
  <c r="B3760" i="14" s="1"/>
  <c r="B3761" i="14" s="1"/>
  <c r="B3762" i="14" s="1"/>
  <c r="B3763" i="14" s="1"/>
  <c r="B3764" i="14" s="1"/>
  <c r="B3765" i="14" s="1"/>
  <c r="B3766" i="14" s="1"/>
  <c r="B3767" i="14" s="1"/>
  <c r="B3768" i="14" s="1"/>
  <c r="B3769" i="14" s="1"/>
  <c r="B3770" i="14" s="1"/>
  <c r="B3771" i="14" s="1"/>
  <c r="B3772" i="14" s="1"/>
  <c r="B3773" i="14" s="1"/>
  <c r="B3774" i="14" s="1"/>
  <c r="B3775" i="14" s="1"/>
  <c r="B3776" i="14" s="1"/>
  <c r="B3777" i="14" s="1"/>
  <c r="B3778" i="14" s="1"/>
  <c r="B3779" i="14" s="1"/>
  <c r="B3780" i="14" s="1"/>
  <c r="B3781" i="14" s="1"/>
  <c r="B3782" i="14" s="1"/>
  <c r="B3783" i="14" s="1"/>
  <c r="B3784" i="14" s="1"/>
  <c r="B3785" i="14" s="1"/>
  <c r="B3786" i="14" s="1"/>
  <c r="B3787" i="14" s="1"/>
  <c r="B3788" i="14" s="1"/>
  <c r="B3789" i="14" s="1"/>
  <c r="B3790" i="14" s="1"/>
  <c r="B3791" i="14" s="1"/>
  <c r="B3792" i="14" s="1"/>
  <c r="B3793" i="14" s="1"/>
  <c r="B3794" i="14" s="1"/>
  <c r="B3795" i="14" s="1"/>
  <c r="B3796" i="14" s="1"/>
  <c r="B3797" i="14" s="1"/>
  <c r="B3798" i="14" s="1"/>
  <c r="B3799" i="14" s="1"/>
  <c r="B3800" i="14" s="1"/>
  <c r="B3801" i="14" s="1"/>
  <c r="B3802" i="14" s="1"/>
  <c r="B3803" i="14" s="1"/>
  <c r="B3804" i="14" s="1"/>
  <c r="B3805" i="14" s="1"/>
  <c r="B3806" i="14" s="1"/>
  <c r="B3807" i="14" s="1"/>
  <c r="B3808" i="14" s="1"/>
  <c r="B3809" i="14" s="1"/>
  <c r="B3810" i="14" s="1"/>
  <c r="B3811" i="14" s="1"/>
  <c r="B3812" i="14" s="1"/>
  <c r="B3813" i="14" s="1"/>
  <c r="B3814" i="14" s="1"/>
  <c r="B3815" i="14" s="1"/>
  <c r="B3816" i="14" s="1"/>
  <c r="B3817" i="14" s="1"/>
  <c r="B3818" i="14" s="1"/>
  <c r="B3819" i="14" s="1"/>
  <c r="B3820" i="14" s="1"/>
  <c r="B3821" i="14" s="1"/>
  <c r="B3822" i="14" s="1"/>
  <c r="B3823" i="14" s="1"/>
  <c r="B3824" i="14" s="1"/>
  <c r="B3825" i="14" s="1"/>
  <c r="B3826" i="14" s="1"/>
  <c r="B3827" i="14" s="1"/>
  <c r="B3828" i="14" s="1"/>
  <c r="B3829" i="14" s="1"/>
  <c r="B3830" i="14" s="1"/>
  <c r="B3831" i="14" s="1"/>
  <c r="B3832" i="14" s="1"/>
  <c r="B3833" i="14" s="1"/>
  <c r="B3834" i="14" s="1"/>
  <c r="B3835" i="14" s="1"/>
  <c r="B3836" i="14" s="1"/>
  <c r="B3837" i="14" s="1"/>
  <c r="B3838" i="14" s="1"/>
  <c r="B3839" i="14" s="1"/>
  <c r="B3840" i="14" s="1"/>
  <c r="B3841" i="14" s="1"/>
  <c r="B3842" i="14" s="1"/>
  <c r="B3843" i="14" s="1"/>
  <c r="B3844" i="14" s="1"/>
  <c r="B3845" i="14" s="1"/>
  <c r="B3846" i="14" s="1"/>
  <c r="B3847" i="14" s="1"/>
  <c r="B3848" i="14" s="1"/>
  <c r="B3849" i="14" s="1"/>
  <c r="B3850" i="14" s="1"/>
  <c r="B3851" i="14" s="1"/>
  <c r="B3852" i="14" s="1"/>
  <c r="B3853" i="14" s="1"/>
  <c r="B3854" i="14" s="1"/>
  <c r="B3855" i="14" s="1"/>
  <c r="B3856" i="14" s="1"/>
  <c r="B3857" i="14" s="1"/>
  <c r="B3858" i="14" s="1"/>
  <c r="B3859" i="14" s="1"/>
  <c r="B3860" i="14" s="1"/>
  <c r="B3861" i="14" s="1"/>
  <c r="B3862" i="14" s="1"/>
  <c r="B3863" i="14" s="1"/>
  <c r="B3864" i="14" s="1"/>
  <c r="B3865" i="14" s="1"/>
  <c r="B3866" i="14" s="1"/>
  <c r="B3867" i="14" s="1"/>
  <c r="B3868" i="14" s="1"/>
  <c r="B3869" i="14" s="1"/>
  <c r="B3870" i="14" s="1"/>
  <c r="B3871" i="14" s="1"/>
  <c r="B3872" i="14" s="1"/>
  <c r="B3873" i="14" s="1"/>
  <c r="B3874" i="14" s="1"/>
  <c r="B3875" i="14" s="1"/>
  <c r="B3876" i="14" s="1"/>
  <c r="B3877" i="14" s="1"/>
  <c r="B3878" i="14" s="1"/>
  <c r="B3879" i="14" s="1"/>
  <c r="B3880" i="14" s="1"/>
  <c r="B3881" i="14" s="1"/>
  <c r="B3882" i="14" s="1"/>
  <c r="B3883" i="14" s="1"/>
  <c r="B3884" i="14" s="1"/>
  <c r="B3885" i="14" s="1"/>
  <c r="B3886" i="14" s="1"/>
  <c r="B3887" i="14" s="1"/>
  <c r="B3888" i="14" s="1"/>
  <c r="B3889" i="14" s="1"/>
  <c r="B3890" i="14" s="1"/>
  <c r="B3891" i="14" s="1"/>
  <c r="B3892" i="14" s="1"/>
  <c r="B3893" i="14" s="1"/>
  <c r="B3894" i="14" s="1"/>
  <c r="B3895" i="14" s="1"/>
  <c r="B3896" i="14" s="1"/>
  <c r="B3897" i="14" s="1"/>
  <c r="B3898" i="14" s="1"/>
  <c r="B3899" i="14" s="1"/>
  <c r="B3900" i="14" s="1"/>
  <c r="B3901" i="14" s="1"/>
  <c r="B3902" i="14" s="1"/>
  <c r="B3903" i="14" s="1"/>
  <c r="B3904" i="14" s="1"/>
  <c r="B3905" i="14" s="1"/>
  <c r="B3906" i="14" s="1"/>
  <c r="B3907" i="14" s="1"/>
  <c r="B3908" i="14" s="1"/>
  <c r="B3909" i="14" s="1"/>
  <c r="B3910" i="14" s="1"/>
  <c r="B3911" i="14" s="1"/>
  <c r="B3912" i="14" s="1"/>
  <c r="B3913" i="14" s="1"/>
  <c r="B3914" i="14" s="1"/>
  <c r="B3915" i="14" s="1"/>
  <c r="B3916" i="14" s="1"/>
  <c r="B3917" i="14" s="1"/>
  <c r="B3918" i="14" s="1"/>
  <c r="B3919" i="14" s="1"/>
  <c r="B3920" i="14" s="1"/>
  <c r="B3921" i="14" s="1"/>
  <c r="B3922" i="14" s="1"/>
  <c r="B3923" i="14" s="1"/>
  <c r="B3924" i="14" s="1"/>
  <c r="B3925" i="14" s="1"/>
  <c r="B3926" i="14" s="1"/>
  <c r="B3927" i="14" s="1"/>
  <c r="B3928" i="14" s="1"/>
  <c r="B3929" i="14" s="1"/>
  <c r="B3930" i="14" s="1"/>
  <c r="B3931" i="14" s="1"/>
  <c r="B3932" i="14" s="1"/>
  <c r="B3933" i="14" s="1"/>
  <c r="B3934" i="14" s="1"/>
  <c r="B3935" i="14" s="1"/>
  <c r="B3936" i="14" s="1"/>
  <c r="B3937" i="14" s="1"/>
  <c r="B3938" i="14" s="1"/>
  <c r="B3939" i="14" s="1"/>
  <c r="B3940" i="14" s="1"/>
  <c r="B3941" i="14" s="1"/>
  <c r="B3942" i="14" s="1"/>
  <c r="B3943" i="14" s="1"/>
  <c r="B3944" i="14" s="1"/>
  <c r="B3945" i="14" s="1"/>
  <c r="B3946" i="14" s="1"/>
  <c r="B3947" i="14" s="1"/>
  <c r="B3948" i="14" s="1"/>
  <c r="B3949" i="14" s="1"/>
  <c r="B3950" i="14" s="1"/>
  <c r="B3951" i="14" s="1"/>
  <c r="B3952" i="14" s="1"/>
  <c r="B3953" i="14" s="1"/>
  <c r="B3954" i="14" s="1"/>
  <c r="B3955" i="14" s="1"/>
  <c r="B3956" i="14" s="1"/>
  <c r="B3957" i="14" s="1"/>
  <c r="B3958" i="14" s="1"/>
  <c r="B3959" i="14" s="1"/>
  <c r="B3960" i="14" s="1"/>
  <c r="B3961" i="14" s="1"/>
  <c r="B3962" i="14" s="1"/>
  <c r="B3963" i="14" s="1"/>
  <c r="B3964" i="14" s="1"/>
  <c r="B3965" i="14" s="1"/>
  <c r="B3966" i="14" s="1"/>
  <c r="B3967" i="14" s="1"/>
  <c r="B3968" i="14" s="1"/>
  <c r="B3969" i="14" s="1"/>
  <c r="B3970" i="14" s="1"/>
  <c r="B3971" i="14" s="1"/>
  <c r="B3972" i="14" s="1"/>
  <c r="B3973" i="14" s="1"/>
  <c r="B3974" i="14" s="1"/>
  <c r="B3975" i="14" s="1"/>
  <c r="B3976" i="14" s="1"/>
  <c r="B3977" i="14" s="1"/>
  <c r="B3978" i="14" s="1"/>
  <c r="B3979" i="14" s="1"/>
  <c r="B3980" i="14" s="1"/>
  <c r="B3981" i="14" s="1"/>
  <c r="B3982" i="14" s="1"/>
  <c r="B3983" i="14" s="1"/>
  <c r="B3984" i="14" s="1"/>
  <c r="B3985" i="14" s="1"/>
  <c r="B3986" i="14" s="1"/>
  <c r="B3987" i="14" s="1"/>
  <c r="B3988" i="14" s="1"/>
  <c r="B3989" i="14" s="1"/>
  <c r="B3990" i="14" s="1"/>
  <c r="B3991" i="14" s="1"/>
  <c r="B3992" i="14" s="1"/>
  <c r="B3993" i="14" s="1"/>
  <c r="B3994" i="14" s="1"/>
  <c r="B3995" i="14" s="1"/>
  <c r="B3996" i="14" s="1"/>
  <c r="B3997" i="14" s="1"/>
  <c r="B3998" i="14" s="1"/>
  <c r="B3999" i="14" s="1"/>
  <c r="B4000" i="14" s="1"/>
  <c r="B4001" i="14" s="1"/>
  <c r="B4002" i="14" s="1"/>
  <c r="B4003" i="14" s="1"/>
  <c r="B4004" i="14" s="1"/>
  <c r="B4005" i="14" s="1"/>
  <c r="B4006" i="14" s="1"/>
  <c r="B4007" i="14" s="1"/>
  <c r="B4008" i="14" s="1"/>
  <c r="B4009" i="14" s="1"/>
  <c r="B4010" i="14" s="1"/>
  <c r="B4011" i="14" s="1"/>
  <c r="B4012" i="14" s="1"/>
  <c r="B4013" i="14" s="1"/>
  <c r="B4014" i="14" s="1"/>
  <c r="B4015" i="14" s="1"/>
  <c r="B4016" i="14" s="1"/>
  <c r="B4017" i="14" s="1"/>
  <c r="B4018" i="14" s="1"/>
  <c r="B4019" i="14" s="1"/>
  <c r="B4020" i="14" s="1"/>
  <c r="B4021" i="14" s="1"/>
  <c r="B4022" i="14" s="1"/>
  <c r="B4023" i="14" s="1"/>
  <c r="B4024" i="14" s="1"/>
  <c r="B4025" i="14" s="1"/>
  <c r="B4026" i="14" s="1"/>
  <c r="B4027" i="14" s="1"/>
  <c r="B4028" i="14" s="1"/>
  <c r="B4029" i="14" s="1"/>
  <c r="B4030" i="14" s="1"/>
  <c r="B4031" i="14" s="1"/>
  <c r="B4032" i="14" s="1"/>
  <c r="B4033" i="14" s="1"/>
  <c r="B4034" i="14" s="1"/>
  <c r="B4035" i="14" s="1"/>
  <c r="B4036" i="14" s="1"/>
  <c r="B4037" i="14" s="1"/>
  <c r="B4038" i="14" s="1"/>
  <c r="B4039" i="14" s="1"/>
  <c r="B4040" i="14" s="1"/>
  <c r="B4041" i="14" s="1"/>
  <c r="B4042" i="14" s="1"/>
  <c r="B4043" i="14" s="1"/>
  <c r="B4044" i="14" s="1"/>
  <c r="B4045" i="14" s="1"/>
  <c r="B4046" i="14" s="1"/>
  <c r="B4047" i="14" s="1"/>
  <c r="B4048" i="14" s="1"/>
  <c r="B4049" i="14" s="1"/>
  <c r="B4050" i="14" s="1"/>
  <c r="B4051" i="14" s="1"/>
  <c r="B4052" i="14" s="1"/>
  <c r="B4053" i="14" s="1"/>
  <c r="B4054" i="14" s="1"/>
  <c r="B4055" i="14" s="1"/>
  <c r="B4056" i="14" s="1"/>
  <c r="B4057" i="14" s="1"/>
  <c r="B4058" i="14" s="1"/>
  <c r="B4059" i="14" s="1"/>
  <c r="B4060" i="14" s="1"/>
  <c r="B4061" i="14" s="1"/>
  <c r="B4062" i="14" s="1"/>
  <c r="B4063" i="14" s="1"/>
  <c r="B4064" i="14" s="1"/>
  <c r="B4065" i="14" s="1"/>
  <c r="B4066" i="14" s="1"/>
  <c r="B4067" i="14" s="1"/>
  <c r="B4068" i="14" s="1"/>
  <c r="B4069" i="14" s="1"/>
  <c r="B4070" i="14" s="1"/>
  <c r="B4071" i="14" s="1"/>
  <c r="B4072" i="14" s="1"/>
  <c r="B4073" i="14" s="1"/>
  <c r="B4074" i="14" s="1"/>
  <c r="B4075" i="14" s="1"/>
  <c r="B4076" i="14" s="1"/>
  <c r="B4077" i="14" s="1"/>
  <c r="B4078" i="14" s="1"/>
  <c r="B4079" i="14" s="1"/>
  <c r="B4080" i="14" s="1"/>
  <c r="B4081" i="14" s="1"/>
  <c r="B4082" i="14" s="1"/>
  <c r="B4083" i="14" s="1"/>
  <c r="B4084" i="14" s="1"/>
  <c r="B4085" i="14" s="1"/>
  <c r="B4086" i="14" s="1"/>
  <c r="B4087" i="14" s="1"/>
  <c r="B4088" i="14" s="1"/>
  <c r="B4089" i="14" s="1"/>
  <c r="B4090" i="14" s="1"/>
  <c r="B4091" i="14" s="1"/>
  <c r="B4092" i="14" s="1"/>
  <c r="B4093" i="14" s="1"/>
  <c r="B4094" i="14" s="1"/>
  <c r="B4095" i="14" s="1"/>
  <c r="B4096" i="14" s="1"/>
  <c r="B4097" i="14" s="1"/>
  <c r="B4098" i="14" s="1"/>
  <c r="B4099" i="14" s="1"/>
  <c r="B4100" i="14" s="1"/>
  <c r="B4101" i="14" s="1"/>
  <c r="B4102" i="14" s="1"/>
  <c r="B4103" i="14" s="1"/>
  <c r="B4104" i="14" s="1"/>
  <c r="B4105" i="14" s="1"/>
  <c r="B4106" i="14" s="1"/>
  <c r="B4107" i="14" s="1"/>
  <c r="B4108" i="14" s="1"/>
  <c r="B4109" i="14" s="1"/>
  <c r="B4110" i="14" s="1"/>
  <c r="B4111" i="14" s="1"/>
  <c r="B4112" i="14" s="1"/>
  <c r="B4113" i="14" s="1"/>
  <c r="B4114" i="14" s="1"/>
  <c r="B4115" i="14" s="1"/>
  <c r="B4116" i="14" s="1"/>
  <c r="B4117" i="14" s="1"/>
  <c r="B4118" i="14" s="1"/>
  <c r="B4119" i="14" s="1"/>
  <c r="B4120" i="14" s="1"/>
  <c r="B4121" i="14" s="1"/>
  <c r="B4122" i="14" s="1"/>
  <c r="B4123" i="14" s="1"/>
  <c r="B4124" i="14" s="1"/>
  <c r="B4125" i="14" s="1"/>
  <c r="B4126" i="14" s="1"/>
  <c r="B4127" i="14" s="1"/>
  <c r="B4128" i="14" s="1"/>
  <c r="B4129" i="14" s="1"/>
  <c r="B4130" i="14" s="1"/>
  <c r="B4131" i="14" s="1"/>
  <c r="B4132" i="14" s="1"/>
  <c r="B4133" i="14" s="1"/>
  <c r="B4134" i="14" s="1"/>
  <c r="B4135" i="14" s="1"/>
  <c r="B4136" i="14" s="1"/>
  <c r="B4137" i="14" s="1"/>
  <c r="B4138" i="14" s="1"/>
  <c r="B4139" i="14" s="1"/>
  <c r="B4140" i="14" s="1"/>
  <c r="B4141" i="14" s="1"/>
  <c r="B4142" i="14" s="1"/>
  <c r="B4143" i="14" s="1"/>
  <c r="B4144" i="14" s="1"/>
  <c r="B4145" i="14" s="1"/>
  <c r="B4146" i="14" s="1"/>
  <c r="B4147" i="14" s="1"/>
  <c r="B4148" i="14" s="1"/>
  <c r="B4149" i="14" s="1"/>
  <c r="B4150" i="14" s="1"/>
  <c r="B4151" i="14" s="1"/>
  <c r="B4152" i="14" s="1"/>
  <c r="B4153" i="14" s="1"/>
  <c r="B4154" i="14" s="1"/>
  <c r="B4155" i="14" s="1"/>
  <c r="B4156" i="14" s="1"/>
  <c r="B4157" i="14" s="1"/>
  <c r="B4158" i="14" s="1"/>
  <c r="B4159" i="14" s="1"/>
  <c r="B4160" i="14" s="1"/>
  <c r="B4161" i="14" s="1"/>
  <c r="B4162" i="14" s="1"/>
  <c r="B4163" i="14" s="1"/>
  <c r="B4164" i="14" s="1"/>
  <c r="B4165" i="14" s="1"/>
  <c r="B4166" i="14" s="1"/>
  <c r="B4167" i="14" s="1"/>
  <c r="B4168" i="14" s="1"/>
  <c r="B4169" i="14" s="1"/>
  <c r="B4170" i="14" s="1"/>
  <c r="B4171" i="14" s="1"/>
  <c r="B4172" i="14" s="1"/>
  <c r="B4173" i="14" s="1"/>
  <c r="B4174" i="14" s="1"/>
  <c r="B4175" i="14" s="1"/>
  <c r="B4176" i="14" s="1"/>
  <c r="B4177" i="14" s="1"/>
  <c r="B4178" i="14" s="1"/>
  <c r="B4179" i="14" s="1"/>
  <c r="B4180" i="14" s="1"/>
  <c r="B4181" i="14" s="1"/>
  <c r="B4182" i="14" s="1"/>
  <c r="B4183" i="14" s="1"/>
  <c r="B4184" i="14" s="1"/>
  <c r="B4185" i="14" s="1"/>
  <c r="B4186" i="14" s="1"/>
  <c r="B4187" i="14" s="1"/>
  <c r="B4188" i="14" s="1"/>
  <c r="B4189" i="14" s="1"/>
  <c r="B4190" i="14" s="1"/>
  <c r="B4191" i="14" s="1"/>
  <c r="B4192" i="14" s="1"/>
  <c r="B4193" i="14" s="1"/>
  <c r="B4194" i="14" s="1"/>
  <c r="B4195" i="14" s="1"/>
  <c r="B4196" i="14" s="1"/>
  <c r="B4197" i="14" s="1"/>
  <c r="B4198" i="14" s="1"/>
  <c r="B4199" i="14" s="1"/>
  <c r="B4200" i="14" s="1"/>
  <c r="B4201" i="14" s="1"/>
  <c r="B4202" i="14" s="1"/>
  <c r="B4203" i="14" s="1"/>
  <c r="B4204" i="14" s="1"/>
  <c r="B4205" i="14" s="1"/>
  <c r="B4206" i="14" s="1"/>
  <c r="B4207" i="14" s="1"/>
  <c r="B4208" i="14" s="1"/>
  <c r="B4209" i="14" s="1"/>
  <c r="B4210" i="14" s="1"/>
  <c r="B4211" i="14" s="1"/>
  <c r="B4212" i="14" s="1"/>
  <c r="B4213" i="14" s="1"/>
  <c r="B4214" i="14" s="1"/>
  <c r="B4215" i="14" s="1"/>
  <c r="B4216" i="14" s="1"/>
  <c r="B4217" i="14" s="1"/>
  <c r="B4218" i="14" s="1"/>
  <c r="B4219" i="14" s="1"/>
  <c r="B4220" i="14" s="1"/>
  <c r="B4221" i="14" s="1"/>
  <c r="B4222" i="14" s="1"/>
  <c r="B4223" i="14" s="1"/>
  <c r="B4224" i="14" s="1"/>
  <c r="B4225" i="14" s="1"/>
  <c r="B4226" i="14" s="1"/>
  <c r="B4227" i="14" s="1"/>
  <c r="B4228" i="14" s="1"/>
  <c r="B4229" i="14" s="1"/>
  <c r="B4230" i="14" s="1"/>
  <c r="B4231" i="14" s="1"/>
  <c r="B4232" i="14" s="1"/>
  <c r="B4233" i="14" s="1"/>
  <c r="B4234" i="14" s="1"/>
  <c r="B4235" i="14" s="1"/>
  <c r="B4236" i="14" s="1"/>
  <c r="B4237" i="14" s="1"/>
  <c r="B4238" i="14" s="1"/>
  <c r="B4239" i="14" s="1"/>
  <c r="B4240" i="14" s="1"/>
  <c r="B4241" i="14" s="1"/>
  <c r="B4242" i="14" s="1"/>
  <c r="B4243" i="14" s="1"/>
  <c r="B4244" i="14" s="1"/>
  <c r="B4245" i="14" s="1"/>
  <c r="B4246" i="14" s="1"/>
  <c r="B4247" i="14" s="1"/>
  <c r="B4248" i="14" s="1"/>
  <c r="B4249" i="14" s="1"/>
  <c r="B4250" i="14" s="1"/>
  <c r="B4251" i="14" s="1"/>
  <c r="B4252" i="14" s="1"/>
  <c r="B4253" i="14" s="1"/>
  <c r="B4254" i="14" s="1"/>
  <c r="B4255" i="14" s="1"/>
  <c r="B4256" i="14" s="1"/>
  <c r="B4257" i="14" s="1"/>
  <c r="B4258" i="14" s="1"/>
  <c r="B4259" i="14" s="1"/>
  <c r="B4260" i="14" s="1"/>
  <c r="B4261" i="14" s="1"/>
  <c r="B4262" i="14" s="1"/>
  <c r="B4263" i="14" s="1"/>
  <c r="B4264" i="14" s="1"/>
  <c r="B4265" i="14" s="1"/>
  <c r="B4266" i="14" s="1"/>
  <c r="B4267" i="14" s="1"/>
  <c r="B4268" i="14" s="1"/>
  <c r="B4269" i="14" s="1"/>
  <c r="B4270" i="14" s="1"/>
  <c r="B4271" i="14" s="1"/>
  <c r="B4272" i="14" s="1"/>
  <c r="B4273" i="14" s="1"/>
  <c r="B4274" i="14" s="1"/>
  <c r="B4275" i="14" s="1"/>
  <c r="B4276" i="14" s="1"/>
  <c r="B4277" i="14" s="1"/>
  <c r="B4278" i="14" s="1"/>
  <c r="B4279" i="14" s="1"/>
  <c r="B4280" i="14" s="1"/>
  <c r="B4281" i="14" s="1"/>
  <c r="B4282" i="14" s="1"/>
  <c r="B4283" i="14" s="1"/>
  <c r="B4284" i="14" s="1"/>
  <c r="B4285" i="14" s="1"/>
  <c r="B4286" i="14" s="1"/>
  <c r="B4287" i="14" s="1"/>
  <c r="B4288" i="14" s="1"/>
  <c r="B4289" i="14" s="1"/>
  <c r="B4290" i="14" s="1"/>
  <c r="B4291" i="14" s="1"/>
  <c r="B4292" i="14" s="1"/>
  <c r="B4293" i="14" s="1"/>
  <c r="B4294" i="14" s="1"/>
  <c r="B4295" i="14" s="1"/>
  <c r="B4296" i="14" s="1"/>
  <c r="B4297" i="14" s="1"/>
  <c r="B4298" i="14" s="1"/>
  <c r="B4299" i="14" s="1"/>
  <c r="B4300" i="14" s="1"/>
  <c r="B4301" i="14" s="1"/>
  <c r="B4302" i="14" s="1"/>
  <c r="B4303" i="14" s="1"/>
  <c r="B4304" i="14" s="1"/>
  <c r="B4305" i="14" s="1"/>
  <c r="B4306" i="14" s="1"/>
  <c r="B4307" i="14" s="1"/>
  <c r="B4308" i="14" s="1"/>
  <c r="B4309" i="14" s="1"/>
  <c r="B4310" i="14" s="1"/>
  <c r="B4311" i="14" s="1"/>
  <c r="B4312" i="14" s="1"/>
  <c r="B4313" i="14" s="1"/>
  <c r="B4314" i="14" s="1"/>
  <c r="B4315" i="14" s="1"/>
  <c r="B4316" i="14" s="1"/>
  <c r="B4317" i="14" s="1"/>
  <c r="B4318" i="14" s="1"/>
  <c r="B4319" i="14" s="1"/>
  <c r="B4320" i="14" s="1"/>
  <c r="B4321" i="14" s="1"/>
  <c r="B4322" i="14" s="1"/>
  <c r="B4323" i="14" s="1"/>
  <c r="B4324" i="14" s="1"/>
  <c r="B4325" i="14" s="1"/>
  <c r="B4326" i="14" s="1"/>
  <c r="B4327" i="14" s="1"/>
  <c r="B4328" i="14" s="1"/>
  <c r="B4329" i="14" s="1"/>
  <c r="B4330" i="14" s="1"/>
  <c r="B4331" i="14" s="1"/>
  <c r="B4332" i="14" s="1"/>
  <c r="B4333" i="14" s="1"/>
  <c r="B4334" i="14" s="1"/>
  <c r="B4335" i="14" s="1"/>
  <c r="B4336" i="14" s="1"/>
  <c r="B4337" i="14" s="1"/>
  <c r="B4338" i="14" s="1"/>
  <c r="B4339" i="14" s="1"/>
  <c r="B4340" i="14" s="1"/>
  <c r="B4341" i="14" s="1"/>
  <c r="B4342" i="14" s="1"/>
  <c r="B4343" i="14" s="1"/>
  <c r="B4344" i="14" s="1"/>
  <c r="B4345" i="14" s="1"/>
  <c r="B4346" i="14" s="1"/>
  <c r="B4347" i="14" s="1"/>
  <c r="B4348" i="14" s="1"/>
  <c r="B4349" i="14" s="1"/>
  <c r="B4350" i="14" s="1"/>
  <c r="B4351" i="14" s="1"/>
  <c r="B4352" i="14" s="1"/>
  <c r="B4353" i="14" s="1"/>
  <c r="B4354" i="14" s="1"/>
  <c r="B4355" i="14" s="1"/>
  <c r="B4356" i="14" s="1"/>
  <c r="B4357" i="14" s="1"/>
  <c r="B4358" i="14" s="1"/>
  <c r="B4359" i="14" s="1"/>
  <c r="B4360" i="14" s="1"/>
  <c r="B4361" i="14" s="1"/>
  <c r="B4362" i="14" s="1"/>
  <c r="B4363" i="14" s="1"/>
  <c r="B4364" i="14" s="1"/>
  <c r="B4365" i="14" s="1"/>
  <c r="B4366" i="14" s="1"/>
  <c r="B4367" i="14" s="1"/>
  <c r="B4368" i="14" s="1"/>
  <c r="B4369" i="14" s="1"/>
  <c r="B4370" i="14" s="1"/>
  <c r="B4371" i="14" s="1"/>
  <c r="B4372" i="14" s="1"/>
  <c r="B4373" i="14" s="1"/>
  <c r="B4374" i="14" s="1"/>
  <c r="B4375" i="14" s="1"/>
  <c r="B4376" i="14" s="1"/>
  <c r="B4377" i="14" s="1"/>
  <c r="B4378" i="14" s="1"/>
  <c r="B4379" i="14" s="1"/>
  <c r="B4380" i="14" s="1"/>
  <c r="B4381" i="14" s="1"/>
  <c r="B4382" i="14" s="1"/>
  <c r="B4383" i="14" s="1"/>
  <c r="B4384" i="14" s="1"/>
  <c r="B4385" i="14" s="1"/>
  <c r="B4386" i="14" s="1"/>
  <c r="B4387" i="14" s="1"/>
  <c r="B4388" i="14" s="1"/>
  <c r="B4389" i="14" s="1"/>
  <c r="B4390" i="14" s="1"/>
  <c r="B4391" i="14" s="1"/>
  <c r="B4392" i="14" s="1"/>
  <c r="B4393" i="14" s="1"/>
  <c r="B4394" i="14" s="1"/>
  <c r="B4395" i="14" s="1"/>
  <c r="B4396" i="14" s="1"/>
  <c r="B4397" i="14" s="1"/>
  <c r="B4398" i="14" s="1"/>
  <c r="B4399" i="14" s="1"/>
  <c r="B4400" i="14" s="1"/>
  <c r="B4401" i="14" s="1"/>
  <c r="B4402" i="14" s="1"/>
  <c r="B4403" i="14" s="1"/>
  <c r="B4404" i="14" s="1"/>
  <c r="B4405" i="14" s="1"/>
  <c r="B4406" i="14" s="1"/>
  <c r="B4407" i="14" s="1"/>
  <c r="B4408" i="14" s="1"/>
  <c r="B4409" i="14" s="1"/>
  <c r="B4410" i="14" s="1"/>
  <c r="B4411" i="14" s="1"/>
  <c r="B4412" i="14" s="1"/>
  <c r="B4413" i="14" s="1"/>
  <c r="B4414" i="14" s="1"/>
  <c r="B4415" i="14" s="1"/>
  <c r="B4416" i="14" s="1"/>
  <c r="B4417" i="14" s="1"/>
  <c r="B4418" i="14" s="1"/>
  <c r="B4419" i="14" s="1"/>
  <c r="B4420" i="14" s="1"/>
  <c r="B4421" i="14" s="1"/>
  <c r="B4422" i="14" s="1"/>
  <c r="B4423" i="14" s="1"/>
  <c r="B4424" i="14" s="1"/>
  <c r="B4425" i="14" s="1"/>
  <c r="B4426" i="14" s="1"/>
  <c r="B4427" i="14" s="1"/>
  <c r="B4428" i="14" s="1"/>
  <c r="B4429" i="14" s="1"/>
  <c r="B4430" i="14" s="1"/>
  <c r="B4431" i="14" s="1"/>
  <c r="B4432" i="14" s="1"/>
  <c r="B4433" i="14" s="1"/>
  <c r="B4434" i="14" s="1"/>
  <c r="B4435" i="14" s="1"/>
  <c r="B4436" i="14" s="1"/>
  <c r="B4437" i="14" s="1"/>
  <c r="B4438" i="14" s="1"/>
  <c r="B4439" i="14" s="1"/>
  <c r="B4440" i="14" s="1"/>
  <c r="B4441" i="14" s="1"/>
  <c r="B4442" i="14" s="1"/>
  <c r="B4443" i="14" s="1"/>
  <c r="B4444" i="14" s="1"/>
  <c r="B4445" i="14" s="1"/>
  <c r="B4446" i="14" s="1"/>
  <c r="B4447" i="14" s="1"/>
  <c r="B4448" i="14" s="1"/>
  <c r="B4449" i="14" s="1"/>
  <c r="B4450" i="14" s="1"/>
  <c r="B4451" i="14" s="1"/>
  <c r="B4452" i="14" s="1"/>
  <c r="B4453" i="14" s="1"/>
  <c r="B4454" i="14" s="1"/>
  <c r="B4455" i="14" s="1"/>
  <c r="B4456" i="14" s="1"/>
  <c r="B4457" i="14" s="1"/>
  <c r="B4458" i="14" s="1"/>
  <c r="B4459" i="14" s="1"/>
  <c r="B4460" i="14" s="1"/>
  <c r="B4461" i="14" s="1"/>
  <c r="B4462" i="14" s="1"/>
  <c r="B4463" i="14" s="1"/>
  <c r="B4464" i="14" s="1"/>
  <c r="B4465" i="14" s="1"/>
  <c r="B4466" i="14" s="1"/>
  <c r="B4467" i="14" s="1"/>
  <c r="B4468" i="14" s="1"/>
  <c r="B4469" i="14" s="1"/>
  <c r="B4470" i="14" s="1"/>
  <c r="B4471" i="14" s="1"/>
  <c r="B4472" i="14" s="1"/>
  <c r="B4473" i="14" s="1"/>
  <c r="B4474" i="14" s="1"/>
  <c r="B4475" i="14" s="1"/>
  <c r="B4476" i="14" s="1"/>
  <c r="B4477" i="14" s="1"/>
  <c r="B4478" i="14" s="1"/>
  <c r="B4479" i="14" s="1"/>
  <c r="B4480" i="14" s="1"/>
  <c r="B4481" i="14" s="1"/>
  <c r="B4482" i="14" s="1"/>
  <c r="B4483" i="14" s="1"/>
  <c r="B4484" i="14" s="1"/>
  <c r="B4485" i="14" s="1"/>
  <c r="B4486" i="14" s="1"/>
  <c r="B4487" i="14" s="1"/>
  <c r="B4488" i="14" s="1"/>
  <c r="B4489" i="14" s="1"/>
  <c r="B4490" i="14" s="1"/>
  <c r="B4491" i="14" s="1"/>
  <c r="B4492" i="14" s="1"/>
  <c r="B4493" i="14" s="1"/>
  <c r="B4494" i="14" s="1"/>
  <c r="B4495" i="14" s="1"/>
  <c r="B4496" i="14" s="1"/>
  <c r="B4497" i="14" s="1"/>
  <c r="B4498" i="14" s="1"/>
  <c r="B4499" i="14" s="1"/>
  <c r="B4500" i="14" s="1"/>
  <c r="B4501" i="14" s="1"/>
  <c r="B4502" i="14" s="1"/>
  <c r="B4503" i="14" s="1"/>
  <c r="B4504" i="14" s="1"/>
  <c r="B4505" i="14" s="1"/>
  <c r="B4506" i="14" s="1"/>
  <c r="B4507" i="14" s="1"/>
  <c r="B4508" i="14" s="1"/>
  <c r="B4509" i="14" s="1"/>
  <c r="B4510" i="14" s="1"/>
  <c r="B4511" i="14" s="1"/>
  <c r="B4512" i="14" s="1"/>
  <c r="B4513" i="14" s="1"/>
  <c r="B4514" i="14" s="1"/>
  <c r="B4515" i="14" s="1"/>
  <c r="B4516" i="14" s="1"/>
  <c r="B4517" i="14" s="1"/>
  <c r="B4518" i="14" s="1"/>
  <c r="B4519" i="14" s="1"/>
  <c r="B4520" i="14" s="1"/>
  <c r="B4521" i="14" s="1"/>
  <c r="B4522" i="14" s="1"/>
  <c r="B4523" i="14" s="1"/>
  <c r="B4524" i="14" s="1"/>
  <c r="B4525" i="14" s="1"/>
  <c r="B4526" i="14" s="1"/>
  <c r="B4527" i="14" s="1"/>
  <c r="B4528" i="14" s="1"/>
  <c r="B4529" i="14" s="1"/>
  <c r="B4530" i="14" s="1"/>
  <c r="B4531" i="14" s="1"/>
  <c r="B4532" i="14" s="1"/>
  <c r="B4533" i="14" s="1"/>
  <c r="B4534" i="14" s="1"/>
  <c r="B4535" i="14" s="1"/>
  <c r="B4536" i="14" s="1"/>
  <c r="B4537" i="14" s="1"/>
  <c r="B4538" i="14" s="1"/>
  <c r="B4539" i="14" s="1"/>
  <c r="B4540" i="14" s="1"/>
  <c r="B4541" i="14" s="1"/>
  <c r="B4542" i="14" s="1"/>
  <c r="B4543" i="14" s="1"/>
  <c r="B4544" i="14" s="1"/>
  <c r="B4545" i="14" s="1"/>
  <c r="B4546" i="14" s="1"/>
  <c r="B4547" i="14" s="1"/>
  <c r="B4548" i="14" s="1"/>
  <c r="B4549" i="14" s="1"/>
  <c r="B4550" i="14" s="1"/>
  <c r="B4551" i="14" s="1"/>
  <c r="B4552" i="14" s="1"/>
  <c r="B4553" i="14" s="1"/>
  <c r="B4554" i="14" s="1"/>
  <c r="B4555" i="14" s="1"/>
  <c r="B4556" i="14" s="1"/>
  <c r="B4557" i="14" s="1"/>
  <c r="B4558" i="14" s="1"/>
  <c r="B4559" i="14" s="1"/>
  <c r="B4560" i="14" s="1"/>
  <c r="B4561" i="14" s="1"/>
  <c r="B4562" i="14" s="1"/>
  <c r="B4563" i="14" s="1"/>
  <c r="B4564" i="14" s="1"/>
  <c r="B4565" i="14" s="1"/>
  <c r="B4566" i="14" s="1"/>
  <c r="B4567" i="14" s="1"/>
  <c r="B4568" i="14" s="1"/>
  <c r="B4569" i="14" s="1"/>
  <c r="B4570" i="14" s="1"/>
  <c r="B4571" i="14" s="1"/>
  <c r="B4572" i="14" s="1"/>
  <c r="B4573" i="14" s="1"/>
  <c r="B4574" i="14" s="1"/>
  <c r="B4575" i="14" s="1"/>
  <c r="B4576" i="14" s="1"/>
  <c r="B4577" i="14" s="1"/>
  <c r="B4578" i="14" s="1"/>
  <c r="B4579" i="14" s="1"/>
  <c r="B4580" i="14" s="1"/>
  <c r="B4581" i="14" s="1"/>
  <c r="B4582" i="14" s="1"/>
  <c r="B4583" i="14" s="1"/>
  <c r="B4584" i="14" s="1"/>
  <c r="B4585" i="14" s="1"/>
  <c r="B4586" i="14" s="1"/>
  <c r="B4587" i="14" s="1"/>
  <c r="B4588" i="14" s="1"/>
  <c r="B4589" i="14" s="1"/>
  <c r="B4590" i="14" s="1"/>
  <c r="B4591" i="14" s="1"/>
  <c r="B4592" i="14" s="1"/>
  <c r="B4593" i="14" s="1"/>
  <c r="B4594" i="14" s="1"/>
  <c r="B4595" i="14" s="1"/>
  <c r="B4596" i="14" s="1"/>
  <c r="B4597" i="14" s="1"/>
  <c r="B4598" i="14" s="1"/>
  <c r="B4599" i="14" s="1"/>
  <c r="B4600" i="14" s="1"/>
  <c r="B4601" i="14" s="1"/>
  <c r="B4602" i="14" s="1"/>
  <c r="B4603" i="14" s="1"/>
  <c r="B4604" i="14" s="1"/>
  <c r="B4605" i="14" s="1"/>
  <c r="B4606" i="14" s="1"/>
  <c r="B4607" i="14" s="1"/>
  <c r="B4608" i="14" s="1"/>
  <c r="B4609" i="14" s="1"/>
  <c r="B4610" i="14" s="1"/>
  <c r="B4611" i="14" s="1"/>
  <c r="B4612" i="14" s="1"/>
  <c r="B4613" i="14" s="1"/>
  <c r="B4614" i="14" s="1"/>
  <c r="B4615" i="14" s="1"/>
  <c r="B4616" i="14" s="1"/>
  <c r="B4617" i="14" s="1"/>
  <c r="B4618" i="14" s="1"/>
  <c r="B4619" i="14" s="1"/>
  <c r="B4620" i="14" s="1"/>
  <c r="B4621" i="14" s="1"/>
  <c r="B4622" i="14" s="1"/>
  <c r="B4623" i="14" s="1"/>
  <c r="B4624" i="14" s="1"/>
  <c r="B4625" i="14" s="1"/>
  <c r="B4626" i="14" s="1"/>
  <c r="B4627" i="14" s="1"/>
  <c r="B4628" i="14" s="1"/>
  <c r="B4629" i="14" s="1"/>
  <c r="B4630" i="14" s="1"/>
  <c r="B4631" i="14" s="1"/>
  <c r="B4632" i="14" s="1"/>
  <c r="B4633" i="14" s="1"/>
  <c r="B4634" i="14" s="1"/>
  <c r="B4635" i="14" s="1"/>
  <c r="B4636" i="14" s="1"/>
  <c r="B4637" i="14" s="1"/>
  <c r="B4638" i="14" s="1"/>
  <c r="B4639" i="14" s="1"/>
  <c r="B4640" i="14" s="1"/>
  <c r="B4641" i="14" s="1"/>
  <c r="B4642" i="14" s="1"/>
  <c r="B4643" i="14" s="1"/>
  <c r="B4644" i="14" s="1"/>
  <c r="B4645" i="14" s="1"/>
  <c r="B4646" i="14" s="1"/>
  <c r="B4647" i="14" s="1"/>
  <c r="B4648" i="14" s="1"/>
  <c r="B4649" i="14" s="1"/>
  <c r="B4650" i="14" s="1"/>
  <c r="B4651" i="14" s="1"/>
  <c r="B4652" i="14" s="1"/>
  <c r="B4653" i="14" s="1"/>
  <c r="B4654" i="14" s="1"/>
  <c r="B4655" i="14" s="1"/>
  <c r="B4656" i="14" s="1"/>
  <c r="B4657" i="14" s="1"/>
  <c r="B4658" i="14" s="1"/>
  <c r="B4659" i="14" s="1"/>
  <c r="B4660" i="14" s="1"/>
  <c r="B4661" i="14" s="1"/>
  <c r="B4662" i="14" s="1"/>
  <c r="B4663" i="14" s="1"/>
  <c r="B4664" i="14" s="1"/>
  <c r="B4665" i="14" s="1"/>
  <c r="B4666" i="14" s="1"/>
  <c r="B4667" i="14" s="1"/>
  <c r="B4668" i="14" s="1"/>
  <c r="B4669" i="14" s="1"/>
  <c r="B4670" i="14" s="1"/>
  <c r="B4671" i="14" s="1"/>
  <c r="B4672" i="14" s="1"/>
  <c r="B4673" i="14" s="1"/>
  <c r="B4674" i="14" s="1"/>
  <c r="B4675" i="14" s="1"/>
  <c r="B4676" i="14" s="1"/>
  <c r="B4677" i="14" s="1"/>
  <c r="B4678" i="14" s="1"/>
  <c r="B4679" i="14" s="1"/>
  <c r="B4680" i="14" s="1"/>
  <c r="B4681" i="14" s="1"/>
  <c r="B4682" i="14" s="1"/>
  <c r="B4683" i="14" s="1"/>
  <c r="B4684" i="14" s="1"/>
  <c r="B4685" i="14" s="1"/>
  <c r="B4686" i="14" s="1"/>
  <c r="B4687" i="14" s="1"/>
  <c r="B4688" i="14" s="1"/>
  <c r="B4689" i="14" s="1"/>
  <c r="B4690" i="14" s="1"/>
  <c r="B4691" i="14" s="1"/>
  <c r="B4692" i="14" s="1"/>
  <c r="B4693" i="14" s="1"/>
  <c r="B4694" i="14" s="1"/>
  <c r="B4695" i="14" s="1"/>
  <c r="B4696" i="14" s="1"/>
  <c r="B4697" i="14" s="1"/>
  <c r="B4698" i="14" s="1"/>
  <c r="B4699" i="14" s="1"/>
  <c r="B4700" i="14" s="1"/>
  <c r="B4701" i="14" s="1"/>
  <c r="B4702" i="14" s="1"/>
  <c r="B4703" i="14" s="1"/>
  <c r="B4704" i="14" s="1"/>
  <c r="B4705" i="14" s="1"/>
  <c r="B4706" i="14" s="1"/>
  <c r="B4707" i="14" s="1"/>
  <c r="B4708" i="14" s="1"/>
  <c r="B4709" i="14" s="1"/>
  <c r="B4710" i="14" s="1"/>
  <c r="B4711" i="14" s="1"/>
  <c r="B4712" i="14" s="1"/>
  <c r="B4713" i="14" s="1"/>
  <c r="B4714" i="14" s="1"/>
  <c r="B4715" i="14" s="1"/>
  <c r="B4716" i="14" s="1"/>
  <c r="B4717" i="14" s="1"/>
  <c r="B4718" i="14" s="1"/>
  <c r="B4719" i="14" s="1"/>
  <c r="B4720" i="14" s="1"/>
  <c r="B4721" i="14" s="1"/>
  <c r="B4722" i="14" s="1"/>
  <c r="B4723" i="14" s="1"/>
  <c r="B4724" i="14" s="1"/>
  <c r="B4725" i="14" s="1"/>
  <c r="B4726" i="14" s="1"/>
  <c r="B4727" i="14" s="1"/>
  <c r="B4728" i="14" s="1"/>
  <c r="B4729" i="14" s="1"/>
  <c r="B4730" i="14" s="1"/>
  <c r="B4731" i="14" s="1"/>
  <c r="B4732" i="14" s="1"/>
  <c r="B4733" i="14" s="1"/>
  <c r="B4734" i="14" s="1"/>
  <c r="B4735" i="14" s="1"/>
  <c r="B4736" i="14" s="1"/>
  <c r="B4737" i="14" s="1"/>
  <c r="B4738" i="14" s="1"/>
  <c r="B4739" i="14" s="1"/>
  <c r="B4740" i="14" s="1"/>
  <c r="B4741" i="14" s="1"/>
  <c r="B4742" i="14" s="1"/>
  <c r="B4743" i="14" s="1"/>
  <c r="B4744" i="14" s="1"/>
  <c r="B4745" i="14" s="1"/>
  <c r="B4746" i="14" s="1"/>
  <c r="B4747" i="14" s="1"/>
  <c r="B4748" i="14" s="1"/>
  <c r="B4749" i="14" s="1"/>
  <c r="B4750" i="14" s="1"/>
  <c r="B4751" i="14" s="1"/>
  <c r="B4752" i="14" s="1"/>
  <c r="B4753" i="14" s="1"/>
  <c r="B4754" i="14" s="1"/>
  <c r="B4755" i="14" s="1"/>
  <c r="B4756" i="14" s="1"/>
  <c r="B4757" i="14" s="1"/>
  <c r="B4758" i="14" s="1"/>
  <c r="B4759" i="14" s="1"/>
  <c r="B4760" i="14" s="1"/>
  <c r="B4761" i="14" s="1"/>
  <c r="B4762" i="14" s="1"/>
  <c r="B4763" i="14" s="1"/>
  <c r="B4764" i="14" s="1"/>
  <c r="B4765" i="14" s="1"/>
  <c r="B4766" i="14" s="1"/>
  <c r="B4767" i="14" s="1"/>
  <c r="B4768" i="14" s="1"/>
  <c r="B4769" i="14" s="1"/>
  <c r="B4770" i="14" s="1"/>
  <c r="B4771" i="14" s="1"/>
  <c r="B4772" i="14" s="1"/>
  <c r="B4773" i="14" s="1"/>
  <c r="B4774" i="14" s="1"/>
  <c r="B4775" i="14" s="1"/>
  <c r="B4776" i="14" s="1"/>
  <c r="B4777" i="14" s="1"/>
  <c r="B4778" i="14" s="1"/>
  <c r="B4779" i="14" s="1"/>
  <c r="B4780" i="14" s="1"/>
  <c r="B4781" i="14" s="1"/>
  <c r="B4782" i="14" s="1"/>
  <c r="B4783" i="14" s="1"/>
  <c r="B4784" i="14" s="1"/>
  <c r="B4785" i="14" s="1"/>
  <c r="B4786" i="14" s="1"/>
  <c r="B4787" i="14" s="1"/>
  <c r="B4788" i="14" s="1"/>
  <c r="B4789" i="14" s="1"/>
  <c r="B4790" i="14" s="1"/>
  <c r="B4791" i="14" s="1"/>
  <c r="B4792" i="14" s="1"/>
  <c r="B4793" i="14" s="1"/>
  <c r="B4794" i="14" s="1"/>
  <c r="B4795" i="14" s="1"/>
  <c r="B4796" i="14" s="1"/>
  <c r="B4797" i="14" s="1"/>
  <c r="B4798" i="14" s="1"/>
  <c r="B4799" i="14" s="1"/>
  <c r="B4800" i="14" s="1"/>
  <c r="B4801" i="14" s="1"/>
  <c r="B4802" i="14" s="1"/>
  <c r="B4803" i="14" s="1"/>
  <c r="B4804" i="14" s="1"/>
  <c r="B4805" i="14" s="1"/>
  <c r="B4806" i="14" s="1"/>
  <c r="B4807" i="14" s="1"/>
  <c r="B4808" i="14" s="1"/>
  <c r="B4809" i="14" s="1"/>
  <c r="B4810" i="14" s="1"/>
  <c r="B4811" i="14" s="1"/>
  <c r="B4812" i="14" s="1"/>
  <c r="B4813" i="14" s="1"/>
  <c r="B4814" i="14" s="1"/>
  <c r="B4815" i="14" s="1"/>
  <c r="B4816" i="14" s="1"/>
  <c r="B4817" i="14" s="1"/>
  <c r="B4818" i="14" s="1"/>
  <c r="B4819" i="14" s="1"/>
  <c r="B4820" i="14" s="1"/>
  <c r="B4821" i="14" s="1"/>
  <c r="B4822" i="14" s="1"/>
  <c r="B4823" i="14" s="1"/>
  <c r="B4824" i="14" s="1"/>
  <c r="B4825" i="14" s="1"/>
  <c r="B4826" i="14" s="1"/>
  <c r="B4827" i="14" s="1"/>
  <c r="B4828" i="14" s="1"/>
  <c r="B4829" i="14" s="1"/>
  <c r="B4830" i="14" s="1"/>
  <c r="B4831" i="14" s="1"/>
  <c r="B4832" i="14" s="1"/>
  <c r="B4833" i="14" s="1"/>
  <c r="B4834" i="14" s="1"/>
  <c r="B4835" i="14" s="1"/>
  <c r="B4836" i="14" s="1"/>
  <c r="B4837" i="14" s="1"/>
  <c r="B4838" i="14" s="1"/>
  <c r="B4839" i="14" s="1"/>
  <c r="B4840" i="14" s="1"/>
  <c r="B4841" i="14" s="1"/>
  <c r="B4842" i="14" s="1"/>
  <c r="B4843" i="14" s="1"/>
  <c r="B4844" i="14" s="1"/>
  <c r="B4845" i="14" s="1"/>
  <c r="B4846" i="14" s="1"/>
  <c r="B4847" i="14" s="1"/>
  <c r="B4848" i="14" s="1"/>
  <c r="B4849" i="14" s="1"/>
  <c r="B4850" i="14" s="1"/>
  <c r="B4851" i="14" s="1"/>
  <c r="B4852" i="14" s="1"/>
  <c r="B4853" i="14" s="1"/>
  <c r="B4854" i="14" s="1"/>
  <c r="B4855" i="14" s="1"/>
  <c r="B4856" i="14" s="1"/>
  <c r="B4857" i="14" s="1"/>
  <c r="B4858" i="14" s="1"/>
  <c r="B4859" i="14" s="1"/>
  <c r="B4860" i="14" s="1"/>
  <c r="B4861" i="14" s="1"/>
  <c r="B4862" i="14" s="1"/>
  <c r="B4863" i="14" s="1"/>
  <c r="B4864" i="14" s="1"/>
  <c r="B4865" i="14" s="1"/>
  <c r="B4866" i="14" s="1"/>
  <c r="B4867" i="14" s="1"/>
  <c r="B4868" i="14" s="1"/>
  <c r="B4869" i="14" s="1"/>
  <c r="B4870" i="14" s="1"/>
  <c r="B4871" i="14" s="1"/>
  <c r="B4872" i="14" s="1"/>
  <c r="B4873" i="14" s="1"/>
  <c r="B4874" i="14" s="1"/>
  <c r="B4875" i="14" s="1"/>
  <c r="B4876" i="14" s="1"/>
  <c r="B4877" i="14" s="1"/>
  <c r="B4878" i="14" s="1"/>
  <c r="B4879" i="14" s="1"/>
  <c r="B4880" i="14" s="1"/>
  <c r="B4881" i="14" s="1"/>
  <c r="B4882" i="14" s="1"/>
  <c r="B4883" i="14" s="1"/>
  <c r="B4884" i="14" s="1"/>
  <c r="B4885" i="14" s="1"/>
  <c r="B4886" i="14" s="1"/>
  <c r="B4887" i="14" s="1"/>
  <c r="B4888" i="14" s="1"/>
  <c r="B4889" i="14" s="1"/>
  <c r="B4890" i="14" s="1"/>
  <c r="B4891" i="14" s="1"/>
  <c r="B4892" i="14" s="1"/>
  <c r="B4893" i="14" s="1"/>
  <c r="B4894" i="14" s="1"/>
  <c r="B4895" i="14" s="1"/>
  <c r="B4896" i="14" s="1"/>
  <c r="B4897" i="14" s="1"/>
  <c r="B4898" i="14" s="1"/>
  <c r="B4899" i="14" s="1"/>
  <c r="B4900" i="14" s="1"/>
  <c r="B4901" i="14" s="1"/>
  <c r="B4902" i="14" s="1"/>
  <c r="B4903" i="14" s="1"/>
  <c r="B4904" i="14" s="1"/>
  <c r="B4905" i="14" s="1"/>
  <c r="B4906" i="14" s="1"/>
  <c r="B4907" i="14" s="1"/>
  <c r="B4908" i="14" s="1"/>
  <c r="B4909" i="14" s="1"/>
  <c r="B4910" i="14" s="1"/>
  <c r="B4911" i="14" s="1"/>
  <c r="B4912" i="14" s="1"/>
  <c r="B4913" i="14" s="1"/>
  <c r="B4914" i="14" s="1"/>
  <c r="B4915" i="14" s="1"/>
  <c r="B4916" i="14" s="1"/>
  <c r="B4917" i="14" s="1"/>
  <c r="B4918" i="14" s="1"/>
  <c r="B4919" i="14" s="1"/>
  <c r="B4920" i="14" s="1"/>
  <c r="B4921" i="14" s="1"/>
  <c r="B4922" i="14" s="1"/>
  <c r="B4923" i="14" s="1"/>
  <c r="B4924" i="14" s="1"/>
  <c r="B4925" i="14" s="1"/>
  <c r="B4926" i="14" s="1"/>
  <c r="B4927" i="14" s="1"/>
  <c r="B4928" i="14" s="1"/>
  <c r="B4929" i="14" s="1"/>
  <c r="B4930" i="14" s="1"/>
  <c r="B4931" i="14" s="1"/>
  <c r="B4932" i="14" s="1"/>
  <c r="B4933" i="14" s="1"/>
  <c r="B4934" i="14" s="1"/>
  <c r="B4935" i="14" s="1"/>
  <c r="B4936" i="14" s="1"/>
  <c r="B4937" i="14" s="1"/>
  <c r="B4938" i="14" s="1"/>
  <c r="B4939" i="14" s="1"/>
  <c r="B4940" i="14" s="1"/>
  <c r="B4941" i="14" s="1"/>
  <c r="B4942" i="14" s="1"/>
  <c r="B4943" i="14" s="1"/>
  <c r="B4944" i="14" s="1"/>
  <c r="B4945" i="14" s="1"/>
  <c r="B4946" i="14" s="1"/>
  <c r="B4947" i="14" s="1"/>
  <c r="B4948" i="14" s="1"/>
  <c r="B4949" i="14" s="1"/>
  <c r="B4950" i="14" s="1"/>
  <c r="B4951" i="14" s="1"/>
  <c r="B4952" i="14" s="1"/>
  <c r="B4953" i="14" s="1"/>
  <c r="B4954" i="14" s="1"/>
  <c r="B4955" i="14" s="1"/>
  <c r="B4956" i="14" s="1"/>
  <c r="B4957" i="14" s="1"/>
  <c r="B4958" i="14" s="1"/>
  <c r="B4959" i="14" s="1"/>
  <c r="B4960" i="14" s="1"/>
  <c r="B4961" i="14" s="1"/>
  <c r="B4962" i="14" s="1"/>
  <c r="B4963" i="14" s="1"/>
  <c r="B4964" i="14" s="1"/>
  <c r="B4965" i="14" s="1"/>
  <c r="B4966" i="14" s="1"/>
  <c r="B4967" i="14" s="1"/>
  <c r="B4968" i="14" s="1"/>
  <c r="B4969" i="14" s="1"/>
  <c r="B4970" i="14" s="1"/>
  <c r="B4971" i="14" s="1"/>
  <c r="B4972" i="14" s="1"/>
  <c r="B4973" i="14" s="1"/>
  <c r="B4974" i="14" s="1"/>
  <c r="B4975" i="14" s="1"/>
  <c r="B4976" i="14" s="1"/>
  <c r="B4977" i="14" s="1"/>
  <c r="B4978" i="14" s="1"/>
  <c r="B4979" i="14" s="1"/>
  <c r="B4980" i="14" s="1"/>
  <c r="B4981" i="14" s="1"/>
  <c r="B4982" i="14" s="1"/>
  <c r="B4983" i="14" s="1"/>
  <c r="B4984" i="14" s="1"/>
  <c r="B4985" i="14" s="1"/>
  <c r="B4986" i="14" s="1"/>
  <c r="B4987" i="14" s="1"/>
  <c r="B4988" i="14" s="1"/>
  <c r="B4989" i="14" s="1"/>
  <c r="B4990" i="14" s="1"/>
  <c r="B4991" i="14" s="1"/>
  <c r="B4992" i="14" s="1"/>
  <c r="B4993" i="14" s="1"/>
  <c r="B4994" i="14" s="1"/>
  <c r="B4995" i="14" s="1"/>
  <c r="B4996" i="14" s="1"/>
  <c r="B4997" i="14" s="1"/>
  <c r="B4998" i="14" s="1"/>
  <c r="B4999" i="14" s="1"/>
  <c r="B5000" i="14" s="1"/>
  <c r="B5001" i="14" s="1"/>
  <c r="B5002" i="14" s="1"/>
  <c r="B5003" i="14" s="1"/>
  <c r="B5004" i="14" s="1"/>
  <c r="B5005" i="14" s="1"/>
  <c r="B5006" i="14" s="1"/>
  <c r="B5007" i="14" s="1"/>
  <c r="B5008" i="14" s="1"/>
  <c r="B5009" i="14" s="1"/>
  <c r="B5010" i="14" s="1"/>
  <c r="B5011" i="14" s="1"/>
  <c r="B5012" i="14" s="1"/>
  <c r="B5013" i="14" s="1"/>
  <c r="B5014" i="14" s="1"/>
  <c r="B5015" i="14" s="1"/>
  <c r="B5016" i="14" s="1"/>
  <c r="B5017" i="14" s="1"/>
  <c r="B5018" i="14" s="1"/>
  <c r="B5019" i="14" s="1"/>
  <c r="B5020" i="14" s="1"/>
  <c r="B5021" i="14" s="1"/>
  <c r="B5022" i="14" s="1"/>
  <c r="B5023" i="14" s="1"/>
  <c r="B5024" i="14" s="1"/>
  <c r="B5025" i="14" s="1"/>
  <c r="B5026" i="14" s="1"/>
  <c r="B5027" i="14" s="1"/>
  <c r="B5028" i="14" s="1"/>
  <c r="B5029" i="14" s="1"/>
  <c r="B5030" i="14" s="1"/>
  <c r="B5031" i="14" s="1"/>
  <c r="B5032" i="14" s="1"/>
  <c r="B5033" i="14" s="1"/>
  <c r="B5034" i="14" s="1"/>
  <c r="B5035" i="14" s="1"/>
  <c r="B5036" i="14" s="1"/>
  <c r="B5037" i="14" s="1"/>
  <c r="B5038" i="14" s="1"/>
  <c r="B5039" i="14" s="1"/>
  <c r="B5040" i="14" s="1"/>
  <c r="B5041" i="14" s="1"/>
  <c r="B5042" i="14" s="1"/>
  <c r="B5043" i="14" s="1"/>
  <c r="B5044" i="14" s="1"/>
  <c r="B5045" i="14" s="1"/>
  <c r="B5046" i="14" s="1"/>
  <c r="B5047" i="14" s="1"/>
  <c r="B5048" i="14" s="1"/>
  <c r="B5049" i="14" s="1"/>
  <c r="B5050" i="14" s="1"/>
  <c r="B5051" i="14" s="1"/>
  <c r="B5052" i="14" s="1"/>
  <c r="B5053" i="14" s="1"/>
  <c r="B5054" i="14" s="1"/>
  <c r="B5055" i="14" s="1"/>
  <c r="B5056" i="14" s="1"/>
  <c r="B5057" i="14" s="1"/>
  <c r="B5058" i="14" s="1"/>
  <c r="B5059" i="14" s="1"/>
  <c r="B5060" i="14" s="1"/>
  <c r="B5061" i="14" s="1"/>
  <c r="B5062" i="14" s="1"/>
  <c r="B5063" i="14" s="1"/>
  <c r="B5064" i="14" s="1"/>
  <c r="B5065" i="14" s="1"/>
  <c r="B5066" i="14" s="1"/>
  <c r="B5067" i="14" s="1"/>
  <c r="B5068" i="14" s="1"/>
  <c r="B5069" i="14" s="1"/>
  <c r="B5070" i="14" s="1"/>
  <c r="B5071" i="14" s="1"/>
  <c r="B5072" i="14" s="1"/>
  <c r="B5073" i="14" s="1"/>
  <c r="B5074" i="14" s="1"/>
  <c r="B5075" i="14" s="1"/>
  <c r="B5076" i="14" s="1"/>
  <c r="B5077" i="14" s="1"/>
  <c r="B5078" i="14" s="1"/>
  <c r="B5079" i="14" s="1"/>
  <c r="B5080" i="14" s="1"/>
  <c r="B5081" i="14" s="1"/>
  <c r="B5082" i="14" s="1"/>
  <c r="B5083" i="14" s="1"/>
  <c r="B5084" i="14" s="1"/>
  <c r="B5085" i="14" s="1"/>
  <c r="B5086" i="14" s="1"/>
  <c r="B5087" i="14" s="1"/>
  <c r="B5088" i="14" s="1"/>
  <c r="B5089" i="14" s="1"/>
  <c r="B5090" i="14" s="1"/>
  <c r="B5091" i="14" s="1"/>
  <c r="B5092" i="14" s="1"/>
  <c r="B5093" i="14" s="1"/>
  <c r="B5094" i="14" s="1"/>
  <c r="B5095" i="14" s="1"/>
  <c r="B5096" i="14" s="1"/>
  <c r="B5097" i="14" s="1"/>
  <c r="B5098" i="14" s="1"/>
  <c r="B5099" i="14" s="1"/>
  <c r="B5100" i="14" s="1"/>
  <c r="B5101" i="14" s="1"/>
  <c r="B5102" i="14" s="1"/>
  <c r="B5103" i="14" s="1"/>
  <c r="B5104" i="14" s="1"/>
  <c r="B5105" i="14" s="1"/>
  <c r="B5106" i="14" s="1"/>
  <c r="B5107" i="14" s="1"/>
  <c r="B5108" i="14" s="1"/>
  <c r="B5109" i="14" s="1"/>
  <c r="B5110" i="14" s="1"/>
  <c r="B5111" i="14" s="1"/>
  <c r="B5112" i="14" s="1"/>
  <c r="B5113" i="14" s="1"/>
  <c r="B5114" i="14" s="1"/>
  <c r="B5115" i="14" s="1"/>
  <c r="B5116" i="14" s="1"/>
  <c r="B5117" i="14" s="1"/>
  <c r="B5118" i="14" s="1"/>
  <c r="B5119" i="14" s="1"/>
  <c r="B5120" i="14" s="1"/>
  <c r="B5121" i="14" s="1"/>
  <c r="B5122" i="14" s="1"/>
  <c r="B5123" i="14" s="1"/>
  <c r="B5124" i="14" s="1"/>
  <c r="B5125" i="14" s="1"/>
  <c r="B5126" i="14" s="1"/>
  <c r="B5127" i="14" s="1"/>
  <c r="B5128" i="14" s="1"/>
  <c r="B5129" i="14" s="1"/>
  <c r="B5130" i="14" s="1"/>
  <c r="B5131" i="14" s="1"/>
  <c r="B5132" i="14" s="1"/>
  <c r="B5133" i="14" s="1"/>
  <c r="B5134" i="14" s="1"/>
  <c r="B5135" i="14" s="1"/>
  <c r="B5136" i="14" s="1"/>
  <c r="B5137" i="14" s="1"/>
  <c r="B5138" i="14" s="1"/>
  <c r="B5139" i="14" s="1"/>
  <c r="B5140" i="14" s="1"/>
  <c r="B5141" i="14" s="1"/>
  <c r="B5142" i="14" s="1"/>
  <c r="B5143" i="14" s="1"/>
  <c r="B5144" i="14" s="1"/>
  <c r="B5145" i="14" s="1"/>
  <c r="B5146" i="14" s="1"/>
  <c r="B5147" i="14" s="1"/>
  <c r="B5148" i="14" s="1"/>
  <c r="B5149" i="14" s="1"/>
  <c r="B5150" i="14" s="1"/>
  <c r="B5151" i="14" s="1"/>
  <c r="B5152" i="14" s="1"/>
  <c r="B5153" i="14" s="1"/>
  <c r="B5154" i="14" s="1"/>
  <c r="B5155" i="14" s="1"/>
  <c r="B5156" i="14" s="1"/>
  <c r="B5157" i="14" s="1"/>
  <c r="B5158" i="14" s="1"/>
  <c r="B5159" i="14" s="1"/>
  <c r="B5160" i="14" s="1"/>
  <c r="B5161" i="14" s="1"/>
  <c r="B5162" i="14" s="1"/>
  <c r="B5163" i="14" s="1"/>
  <c r="B5164" i="14" s="1"/>
  <c r="B5165" i="14" s="1"/>
  <c r="B5166" i="14" s="1"/>
  <c r="B5167" i="14" s="1"/>
  <c r="B5168" i="14" s="1"/>
  <c r="B5169" i="14" s="1"/>
  <c r="B5170" i="14" s="1"/>
  <c r="B5171" i="14" s="1"/>
  <c r="B5172" i="14" s="1"/>
  <c r="B5173" i="14" s="1"/>
  <c r="B5174" i="14" s="1"/>
  <c r="B5175" i="14" s="1"/>
  <c r="B5176" i="14" s="1"/>
  <c r="B5177" i="14" s="1"/>
  <c r="B5178" i="14" s="1"/>
  <c r="B5179" i="14" s="1"/>
  <c r="B5180" i="14" s="1"/>
  <c r="B5181" i="14" s="1"/>
  <c r="B5182" i="14" s="1"/>
  <c r="B5183" i="14" s="1"/>
  <c r="B5184" i="14" s="1"/>
  <c r="B5185" i="14" s="1"/>
  <c r="B5186" i="14" s="1"/>
  <c r="B5187" i="14" s="1"/>
  <c r="B5188" i="14" s="1"/>
  <c r="B5189" i="14" s="1"/>
  <c r="B5190" i="14" s="1"/>
  <c r="B5191" i="14" s="1"/>
  <c r="B5192" i="14" s="1"/>
  <c r="B5193" i="14" s="1"/>
  <c r="B5194" i="14" s="1"/>
  <c r="B5195" i="14" s="1"/>
  <c r="B5196" i="14" s="1"/>
  <c r="B5197" i="14" s="1"/>
  <c r="B5198" i="14" s="1"/>
  <c r="B5199" i="14" s="1"/>
  <c r="B5200" i="14" s="1"/>
  <c r="B5201" i="14" s="1"/>
  <c r="B5202" i="14" s="1"/>
  <c r="B5203" i="14" s="1"/>
  <c r="B5204" i="14" s="1"/>
  <c r="B5205" i="14" s="1"/>
  <c r="B5206" i="14" s="1"/>
  <c r="B5207" i="14" s="1"/>
  <c r="B5208" i="14" s="1"/>
  <c r="B5209" i="14" s="1"/>
  <c r="B5210" i="14" s="1"/>
  <c r="B5211" i="14" s="1"/>
  <c r="B5212" i="14" s="1"/>
  <c r="B5213" i="14" s="1"/>
  <c r="B5214" i="14" s="1"/>
  <c r="B5215" i="14" s="1"/>
  <c r="B5216" i="14" s="1"/>
  <c r="B5217" i="14" s="1"/>
  <c r="B5218" i="14" s="1"/>
  <c r="B5219" i="14" s="1"/>
  <c r="B5220" i="14" s="1"/>
  <c r="B5221" i="14" s="1"/>
  <c r="B5222" i="14" s="1"/>
  <c r="B5223" i="14" s="1"/>
  <c r="B5224" i="14" s="1"/>
  <c r="B5225" i="14" s="1"/>
  <c r="B5226" i="14" s="1"/>
  <c r="B5227" i="14" s="1"/>
  <c r="B5228" i="14" s="1"/>
  <c r="B5229" i="14" s="1"/>
  <c r="B5230" i="14" s="1"/>
  <c r="B5231" i="14" s="1"/>
  <c r="B5232" i="14" s="1"/>
  <c r="B5233" i="14" s="1"/>
  <c r="B5234" i="14" s="1"/>
  <c r="B5235" i="14" s="1"/>
  <c r="B5236" i="14" s="1"/>
  <c r="B5237" i="14" s="1"/>
  <c r="B5238" i="14" s="1"/>
  <c r="B5239" i="14" s="1"/>
  <c r="B5240" i="14" s="1"/>
  <c r="B5241" i="14" s="1"/>
  <c r="B5242" i="14" s="1"/>
  <c r="B5243" i="14" s="1"/>
  <c r="B5244" i="14" s="1"/>
  <c r="B5245" i="14" s="1"/>
  <c r="B5246" i="14" s="1"/>
  <c r="B5247" i="14" s="1"/>
  <c r="B5248" i="14" s="1"/>
  <c r="B5249" i="14" s="1"/>
  <c r="B5250" i="14" s="1"/>
  <c r="B5251" i="14" s="1"/>
  <c r="B5252" i="14" s="1"/>
  <c r="B5253" i="14" s="1"/>
  <c r="B5254" i="14" s="1"/>
  <c r="B5255" i="14" s="1"/>
  <c r="B5256" i="14" s="1"/>
  <c r="B5257" i="14" s="1"/>
  <c r="B5258" i="14" s="1"/>
  <c r="B5259" i="14" s="1"/>
  <c r="B5260" i="14" s="1"/>
  <c r="B5261" i="14" s="1"/>
  <c r="B5262" i="14" s="1"/>
  <c r="B5263" i="14" s="1"/>
  <c r="B5264" i="14" s="1"/>
  <c r="B5265" i="14" s="1"/>
  <c r="B5266" i="14" s="1"/>
  <c r="B5267" i="14" s="1"/>
  <c r="B5268" i="14" s="1"/>
  <c r="B5269" i="14" s="1"/>
  <c r="B5270" i="14" s="1"/>
  <c r="B5271" i="14" s="1"/>
  <c r="B5272" i="14" s="1"/>
  <c r="B5273" i="14" s="1"/>
  <c r="B5274" i="14" s="1"/>
  <c r="B5275" i="14" s="1"/>
  <c r="B5276" i="14" s="1"/>
  <c r="B5277" i="14" s="1"/>
  <c r="B5278" i="14" s="1"/>
  <c r="B5279" i="14" s="1"/>
  <c r="B5280" i="14" s="1"/>
  <c r="B5281" i="14" s="1"/>
  <c r="B5282" i="14" s="1"/>
  <c r="B5283" i="14" s="1"/>
  <c r="B5284" i="14" s="1"/>
  <c r="B5285" i="14" s="1"/>
  <c r="B5286" i="14" s="1"/>
  <c r="B5287" i="14" s="1"/>
  <c r="B5288" i="14" s="1"/>
  <c r="B5289" i="14" s="1"/>
  <c r="B5290" i="14" s="1"/>
  <c r="B5291" i="14" s="1"/>
  <c r="B5292" i="14" s="1"/>
  <c r="B5293" i="14" s="1"/>
  <c r="B5294" i="14" s="1"/>
  <c r="B5295" i="14" s="1"/>
  <c r="B5296" i="14" s="1"/>
  <c r="B5297" i="14" s="1"/>
  <c r="B5298" i="14" s="1"/>
  <c r="B5299" i="14" s="1"/>
  <c r="B5300" i="14" s="1"/>
  <c r="B5301" i="14" s="1"/>
  <c r="B5302" i="14" s="1"/>
  <c r="B5303" i="14" s="1"/>
  <c r="B5304" i="14" s="1"/>
  <c r="B5305" i="14" s="1"/>
  <c r="B5306" i="14" s="1"/>
  <c r="B5307" i="14" s="1"/>
  <c r="B5308" i="14" s="1"/>
  <c r="B5309" i="14" s="1"/>
  <c r="B5310" i="14" s="1"/>
  <c r="B5311" i="14" s="1"/>
  <c r="B5312" i="14" s="1"/>
  <c r="B5313" i="14" s="1"/>
  <c r="B5314" i="14" s="1"/>
  <c r="B5315" i="14" s="1"/>
  <c r="B5316" i="14" s="1"/>
  <c r="B5317" i="14" s="1"/>
  <c r="B5318" i="14" s="1"/>
  <c r="B5319" i="14" s="1"/>
  <c r="B5320" i="14" s="1"/>
  <c r="B5321" i="14" s="1"/>
  <c r="B5322" i="14" s="1"/>
  <c r="B5323" i="14" s="1"/>
  <c r="B5324" i="14" s="1"/>
  <c r="B5325" i="14" s="1"/>
  <c r="B5326" i="14" s="1"/>
  <c r="B5327" i="14" s="1"/>
  <c r="B5328" i="14" s="1"/>
  <c r="B5329" i="14" s="1"/>
  <c r="B5330" i="14" s="1"/>
  <c r="B5331" i="14" s="1"/>
  <c r="B5332" i="14" s="1"/>
  <c r="B5333" i="14" s="1"/>
  <c r="B5334" i="14" s="1"/>
  <c r="B5335" i="14" s="1"/>
  <c r="B5336" i="14" s="1"/>
  <c r="B5337" i="14" s="1"/>
  <c r="B5338" i="14" s="1"/>
  <c r="B5339" i="14" s="1"/>
  <c r="B5340" i="14" s="1"/>
  <c r="B5341" i="14" s="1"/>
  <c r="B5342" i="14" s="1"/>
  <c r="B5343" i="14" s="1"/>
  <c r="B5344" i="14" s="1"/>
  <c r="B5345" i="14" s="1"/>
  <c r="B5346" i="14" s="1"/>
  <c r="B5347" i="14" s="1"/>
  <c r="B5348" i="14" s="1"/>
  <c r="B5349" i="14" s="1"/>
  <c r="B5350" i="14" s="1"/>
  <c r="B5351" i="14" s="1"/>
  <c r="B5352" i="14" s="1"/>
  <c r="B5353" i="14" s="1"/>
  <c r="B5354" i="14" s="1"/>
  <c r="B5355" i="14" s="1"/>
  <c r="B5356" i="14" s="1"/>
  <c r="B5357" i="14" s="1"/>
  <c r="B5358" i="14" s="1"/>
  <c r="B5359" i="14" s="1"/>
  <c r="B5360" i="14" s="1"/>
  <c r="B5361" i="14" s="1"/>
  <c r="B5362" i="14" s="1"/>
  <c r="B5363" i="14" s="1"/>
  <c r="B5364" i="14" s="1"/>
  <c r="B5365" i="14" s="1"/>
  <c r="B5366" i="14" s="1"/>
  <c r="B5367" i="14" s="1"/>
  <c r="B5368" i="14" s="1"/>
  <c r="B5369" i="14" s="1"/>
  <c r="B5370" i="14" s="1"/>
  <c r="B5371" i="14" s="1"/>
  <c r="B5372" i="14" s="1"/>
  <c r="B5373" i="14" s="1"/>
  <c r="B5374" i="14" s="1"/>
  <c r="B5375" i="14" s="1"/>
  <c r="B5376" i="14" s="1"/>
  <c r="B5377" i="14" s="1"/>
  <c r="B5378" i="14" s="1"/>
  <c r="B5379" i="14" s="1"/>
  <c r="B5380" i="14" s="1"/>
  <c r="B5381" i="14" s="1"/>
  <c r="B5382" i="14" s="1"/>
  <c r="B5383" i="14" s="1"/>
  <c r="B5384" i="14" s="1"/>
  <c r="B5385" i="14" s="1"/>
  <c r="B5386" i="14" s="1"/>
  <c r="B5387" i="14" s="1"/>
  <c r="B5388" i="14" s="1"/>
  <c r="B5389" i="14" s="1"/>
  <c r="B5390" i="14" s="1"/>
  <c r="B5391" i="14" s="1"/>
  <c r="B5392" i="14" s="1"/>
  <c r="B5393" i="14" s="1"/>
  <c r="B5394" i="14" s="1"/>
  <c r="B5395" i="14" s="1"/>
  <c r="B5396" i="14" s="1"/>
  <c r="B5397" i="14" s="1"/>
  <c r="B5398" i="14" s="1"/>
  <c r="B5399" i="14" s="1"/>
  <c r="B5400" i="14" s="1"/>
  <c r="B5401" i="14" s="1"/>
  <c r="B5402" i="14" s="1"/>
  <c r="B5403" i="14" s="1"/>
  <c r="B5404" i="14" s="1"/>
  <c r="B5405" i="14" s="1"/>
  <c r="B5406" i="14" s="1"/>
  <c r="B5407" i="14" s="1"/>
  <c r="B5408" i="14" s="1"/>
  <c r="B5409" i="14" s="1"/>
  <c r="B5410" i="14" s="1"/>
  <c r="B5411" i="14" s="1"/>
  <c r="B5412" i="14" s="1"/>
  <c r="B5413" i="14" s="1"/>
  <c r="B5414" i="14" s="1"/>
  <c r="B5415" i="14" s="1"/>
  <c r="B5416" i="14" s="1"/>
  <c r="B5417" i="14" s="1"/>
  <c r="B5418" i="14" s="1"/>
  <c r="B5419" i="14" s="1"/>
  <c r="B5420" i="14" s="1"/>
  <c r="B5421" i="14" s="1"/>
  <c r="B5422" i="14" s="1"/>
  <c r="B5423" i="14" s="1"/>
  <c r="B5424" i="14" s="1"/>
  <c r="B5425" i="14" s="1"/>
  <c r="B5426" i="14" s="1"/>
  <c r="B5427" i="14" s="1"/>
  <c r="B5428" i="14" s="1"/>
  <c r="B5429" i="14" s="1"/>
  <c r="B5430" i="14" s="1"/>
  <c r="B5431" i="14" s="1"/>
  <c r="B5432" i="14" s="1"/>
  <c r="B5433" i="14" s="1"/>
  <c r="B5434" i="14" s="1"/>
  <c r="B5435" i="14" s="1"/>
  <c r="B5436" i="14" s="1"/>
  <c r="B5437" i="14" s="1"/>
  <c r="B5438" i="14" s="1"/>
  <c r="B5439" i="14" s="1"/>
  <c r="B5440" i="14" s="1"/>
  <c r="B5441" i="14" s="1"/>
  <c r="B5442" i="14" s="1"/>
  <c r="B5443" i="14" s="1"/>
  <c r="B5444" i="14" s="1"/>
  <c r="B5445" i="14" s="1"/>
  <c r="B5446" i="14" s="1"/>
  <c r="B5447" i="14" s="1"/>
  <c r="B5448" i="14" s="1"/>
  <c r="B5449" i="14" s="1"/>
  <c r="B5450" i="14" s="1"/>
  <c r="B5451" i="14" s="1"/>
  <c r="B5452" i="14" s="1"/>
  <c r="B5453" i="14" s="1"/>
  <c r="B5454" i="14" s="1"/>
  <c r="B5455" i="14" s="1"/>
  <c r="B5456" i="14" s="1"/>
  <c r="B5457" i="14" s="1"/>
  <c r="B5458" i="14" s="1"/>
  <c r="B5459" i="14" s="1"/>
  <c r="B5460" i="14" s="1"/>
  <c r="B5461" i="14" s="1"/>
  <c r="B5462" i="14" s="1"/>
  <c r="B5463" i="14" s="1"/>
  <c r="B5464" i="14" s="1"/>
  <c r="B5465" i="14" s="1"/>
  <c r="B5466" i="14" s="1"/>
  <c r="B5467" i="14" s="1"/>
  <c r="B5468" i="14" s="1"/>
  <c r="B5469" i="14" s="1"/>
  <c r="B5470" i="14" s="1"/>
  <c r="B5471" i="14" s="1"/>
  <c r="B5472" i="14" s="1"/>
  <c r="B5473" i="14" s="1"/>
  <c r="B5474" i="14" s="1"/>
  <c r="B5475" i="14" s="1"/>
  <c r="B5476" i="14" s="1"/>
  <c r="B5477" i="14" s="1"/>
  <c r="B5478" i="14" s="1"/>
  <c r="B5479" i="14" s="1"/>
  <c r="B5480" i="14" s="1"/>
  <c r="B5481" i="14" s="1"/>
  <c r="B5482" i="14" s="1"/>
  <c r="B5483" i="14" s="1"/>
  <c r="B5484" i="14" s="1"/>
  <c r="B5485" i="14" s="1"/>
  <c r="B5486" i="14" s="1"/>
  <c r="B5487" i="14" s="1"/>
  <c r="B5488" i="14" s="1"/>
  <c r="B5489" i="14" s="1"/>
  <c r="B5490" i="14" s="1"/>
  <c r="B5491" i="14" s="1"/>
  <c r="B5492" i="14" s="1"/>
  <c r="B5493" i="14" s="1"/>
  <c r="B5494" i="14" s="1"/>
  <c r="B5495" i="14" s="1"/>
  <c r="B5496" i="14" s="1"/>
  <c r="B5497" i="14" s="1"/>
  <c r="B5498" i="14" s="1"/>
  <c r="B5499" i="14" s="1"/>
  <c r="B5500" i="14" s="1"/>
  <c r="B5501" i="14" s="1"/>
  <c r="B5502" i="14" s="1"/>
  <c r="B5503" i="14" s="1"/>
  <c r="B5504" i="14" s="1"/>
  <c r="B5505" i="14" s="1"/>
  <c r="B5506" i="14" s="1"/>
  <c r="B5507" i="14" s="1"/>
  <c r="B5508" i="14" s="1"/>
  <c r="B5509" i="14" s="1"/>
  <c r="B5510" i="14" s="1"/>
  <c r="B5511" i="14" s="1"/>
  <c r="B5512" i="14" s="1"/>
  <c r="B5513" i="14" s="1"/>
  <c r="B5514" i="14" s="1"/>
  <c r="B5515" i="14" s="1"/>
  <c r="B5516" i="14" s="1"/>
  <c r="B5517" i="14" s="1"/>
  <c r="B5518" i="14" s="1"/>
  <c r="B5519" i="14" s="1"/>
  <c r="B5520" i="14" s="1"/>
  <c r="B5521" i="14" s="1"/>
  <c r="B5522" i="14" s="1"/>
  <c r="B5523" i="14" s="1"/>
  <c r="B5524" i="14" s="1"/>
  <c r="B5525" i="14" s="1"/>
  <c r="B5526" i="14" s="1"/>
  <c r="B5527" i="14" s="1"/>
  <c r="B5528" i="14" s="1"/>
  <c r="B5529" i="14" s="1"/>
  <c r="B5530" i="14" s="1"/>
  <c r="B5531" i="14" s="1"/>
  <c r="B5532" i="14" s="1"/>
  <c r="B5533" i="14" s="1"/>
  <c r="B5534" i="14" s="1"/>
  <c r="B5535" i="14" s="1"/>
  <c r="B5536" i="14" s="1"/>
  <c r="B5537" i="14" s="1"/>
  <c r="B5538" i="14" s="1"/>
  <c r="B5539" i="14" s="1"/>
  <c r="B5540" i="14" s="1"/>
  <c r="B5541" i="14" s="1"/>
  <c r="B5542" i="14" s="1"/>
  <c r="B5543" i="14" s="1"/>
  <c r="B5544" i="14" s="1"/>
  <c r="B5545" i="14" s="1"/>
  <c r="B5546" i="14" s="1"/>
  <c r="B5547" i="14" s="1"/>
  <c r="B5548" i="14" s="1"/>
  <c r="B5549" i="14" s="1"/>
  <c r="B5550" i="14" s="1"/>
  <c r="B5551" i="14" s="1"/>
  <c r="B5552" i="14" s="1"/>
  <c r="B5553" i="14" s="1"/>
  <c r="B5554" i="14" s="1"/>
  <c r="B5555" i="14" s="1"/>
  <c r="B5556" i="14" s="1"/>
  <c r="B5557" i="14" s="1"/>
  <c r="B5558" i="14" s="1"/>
  <c r="B5559" i="14" s="1"/>
  <c r="B5560" i="14" s="1"/>
  <c r="B5561" i="14" s="1"/>
  <c r="B5562" i="14" s="1"/>
  <c r="B5563" i="14" s="1"/>
  <c r="B5564" i="14" s="1"/>
  <c r="B5565" i="14" s="1"/>
  <c r="B5566" i="14" s="1"/>
  <c r="B5567" i="14" s="1"/>
  <c r="B5568" i="14" s="1"/>
  <c r="B5569" i="14" s="1"/>
  <c r="B5570" i="14" s="1"/>
  <c r="B5571" i="14" s="1"/>
  <c r="B5572" i="14" s="1"/>
  <c r="B5573" i="14" s="1"/>
  <c r="B5574" i="14" s="1"/>
  <c r="B5575" i="14" s="1"/>
  <c r="B5576" i="14" s="1"/>
  <c r="B5577" i="14" s="1"/>
  <c r="B5578" i="14" s="1"/>
  <c r="B5579" i="14" s="1"/>
  <c r="B5580" i="14" s="1"/>
  <c r="B5581" i="14" s="1"/>
  <c r="B5582" i="14" s="1"/>
  <c r="B5583" i="14" s="1"/>
  <c r="B5584" i="14" s="1"/>
  <c r="B5585" i="14" s="1"/>
  <c r="B5586" i="14" s="1"/>
  <c r="B5587" i="14" s="1"/>
  <c r="B5588" i="14" s="1"/>
  <c r="B5589" i="14" s="1"/>
  <c r="B5590" i="14" s="1"/>
  <c r="B5591" i="14" s="1"/>
  <c r="B5592" i="14" s="1"/>
  <c r="B5593" i="14" s="1"/>
  <c r="B5594" i="14" s="1"/>
  <c r="B5595" i="14" s="1"/>
  <c r="B5596" i="14" s="1"/>
  <c r="B5597" i="14" s="1"/>
  <c r="B5598" i="14" s="1"/>
  <c r="B5599" i="14" s="1"/>
  <c r="B5600" i="14" s="1"/>
  <c r="B5601" i="14" s="1"/>
  <c r="B5602" i="14" s="1"/>
  <c r="B5603" i="14" s="1"/>
  <c r="B5604" i="14" s="1"/>
  <c r="B5605" i="14" s="1"/>
  <c r="B5606" i="14" s="1"/>
  <c r="B5607" i="14" s="1"/>
  <c r="B5608" i="14" s="1"/>
  <c r="B5609" i="14" s="1"/>
  <c r="B5610" i="14" s="1"/>
  <c r="B5611" i="14" s="1"/>
  <c r="B5612" i="14" s="1"/>
  <c r="B5613" i="14" s="1"/>
  <c r="B5614" i="14" s="1"/>
  <c r="B5615" i="14" s="1"/>
  <c r="B5616" i="14" s="1"/>
  <c r="B5617" i="14" s="1"/>
  <c r="B5618" i="14" s="1"/>
  <c r="B5619" i="14" s="1"/>
  <c r="B5620" i="14" s="1"/>
  <c r="B5621" i="14" s="1"/>
  <c r="B5622" i="14" s="1"/>
  <c r="B5623" i="14" s="1"/>
  <c r="B5624" i="14" s="1"/>
  <c r="B5625" i="14" s="1"/>
  <c r="B5626" i="14" s="1"/>
  <c r="B5627" i="14" s="1"/>
  <c r="B5628" i="14" s="1"/>
  <c r="B5629" i="14" s="1"/>
  <c r="B5630" i="14" s="1"/>
  <c r="B5631" i="14" s="1"/>
  <c r="B5632" i="14" s="1"/>
  <c r="B5633" i="14" s="1"/>
  <c r="B5634" i="14" s="1"/>
  <c r="B5635" i="14" s="1"/>
  <c r="B5636" i="14" s="1"/>
  <c r="B5637" i="14" s="1"/>
  <c r="B5638" i="14" s="1"/>
  <c r="B5639" i="14" s="1"/>
  <c r="B5640" i="14" s="1"/>
  <c r="B5641" i="14" s="1"/>
  <c r="B5642" i="14" s="1"/>
  <c r="B5643" i="14" s="1"/>
  <c r="B5644" i="14" s="1"/>
  <c r="B5645" i="14" s="1"/>
  <c r="B5646" i="14" s="1"/>
  <c r="B5647" i="14" s="1"/>
  <c r="B5648" i="14" s="1"/>
  <c r="B5649" i="14" s="1"/>
  <c r="B5650" i="14" s="1"/>
  <c r="B5651" i="14" s="1"/>
  <c r="B5652" i="14" s="1"/>
  <c r="B5653" i="14" s="1"/>
  <c r="B5654" i="14" s="1"/>
  <c r="B5655" i="14" s="1"/>
  <c r="B5656" i="14" s="1"/>
  <c r="B5657" i="14" s="1"/>
  <c r="B5658" i="14" s="1"/>
  <c r="B5659" i="14" s="1"/>
  <c r="B5660" i="14" s="1"/>
  <c r="B5661" i="14" s="1"/>
  <c r="B5662" i="14" s="1"/>
  <c r="B5663" i="14" s="1"/>
  <c r="B5664" i="14" s="1"/>
  <c r="B5665" i="14" s="1"/>
  <c r="B5666" i="14" s="1"/>
  <c r="B5667" i="14" s="1"/>
  <c r="B5668" i="14" s="1"/>
  <c r="B5669" i="14" s="1"/>
  <c r="B5670" i="14" s="1"/>
  <c r="B5671" i="14" s="1"/>
  <c r="B5672" i="14" s="1"/>
  <c r="B5673" i="14" s="1"/>
  <c r="B5674" i="14" s="1"/>
  <c r="B5675" i="14" s="1"/>
  <c r="B5676" i="14" s="1"/>
  <c r="B5677" i="14" s="1"/>
  <c r="B5678" i="14" s="1"/>
  <c r="B5679" i="14" s="1"/>
  <c r="B5680" i="14" s="1"/>
  <c r="B5681" i="14" s="1"/>
  <c r="B5682" i="14" s="1"/>
  <c r="B5683" i="14" s="1"/>
  <c r="B5684" i="14" s="1"/>
  <c r="B5685" i="14" s="1"/>
  <c r="B5686" i="14" s="1"/>
  <c r="B5687" i="14" s="1"/>
  <c r="B5688" i="14" s="1"/>
  <c r="B5689" i="14" s="1"/>
  <c r="B5690" i="14" s="1"/>
  <c r="B5691" i="14" s="1"/>
  <c r="B5692" i="14" s="1"/>
  <c r="B5693" i="14" s="1"/>
  <c r="B5694" i="14" s="1"/>
  <c r="B5695" i="14" s="1"/>
  <c r="B5696" i="14" s="1"/>
  <c r="B5697" i="14" s="1"/>
  <c r="B5698" i="14" s="1"/>
  <c r="B5699" i="14" s="1"/>
  <c r="B5700" i="14" s="1"/>
  <c r="B5701" i="14" s="1"/>
  <c r="B5702" i="14" s="1"/>
  <c r="B5703" i="14" s="1"/>
  <c r="B5704" i="14" s="1"/>
  <c r="B5705" i="14" s="1"/>
  <c r="B5706" i="14" s="1"/>
  <c r="B5707" i="14" s="1"/>
  <c r="B5708" i="14" s="1"/>
  <c r="B5709" i="14" s="1"/>
  <c r="B5710" i="14" s="1"/>
  <c r="B5711" i="14" s="1"/>
  <c r="B5712" i="14" s="1"/>
  <c r="B5713" i="14" s="1"/>
  <c r="B5714" i="14" s="1"/>
  <c r="B5715" i="14" s="1"/>
  <c r="B5716" i="14" s="1"/>
  <c r="B5717" i="14" s="1"/>
  <c r="B5718" i="14" s="1"/>
  <c r="B5719" i="14" s="1"/>
  <c r="B5720" i="14" s="1"/>
  <c r="B5721" i="14" s="1"/>
  <c r="B5722" i="14" s="1"/>
  <c r="B5723" i="14" s="1"/>
  <c r="B5724" i="14" s="1"/>
  <c r="B5725" i="14" s="1"/>
  <c r="B5726" i="14" s="1"/>
  <c r="B5727" i="14" s="1"/>
  <c r="B5728" i="14" s="1"/>
  <c r="B5729" i="14" s="1"/>
  <c r="B5730" i="14" s="1"/>
  <c r="B5731" i="14" s="1"/>
  <c r="B5732" i="14" s="1"/>
  <c r="B5733" i="14" s="1"/>
  <c r="B5734" i="14" s="1"/>
  <c r="B5735" i="14" s="1"/>
  <c r="B5736" i="14" s="1"/>
  <c r="B5737" i="14" s="1"/>
  <c r="B5738" i="14" s="1"/>
  <c r="B5739" i="14" s="1"/>
  <c r="B5740" i="14" s="1"/>
  <c r="B5741" i="14" s="1"/>
  <c r="B5742" i="14" s="1"/>
  <c r="B5743" i="14" s="1"/>
  <c r="B5744" i="14" s="1"/>
  <c r="B5745" i="14" s="1"/>
  <c r="B5746" i="14" s="1"/>
  <c r="B5747" i="14" s="1"/>
  <c r="B5748" i="14" s="1"/>
  <c r="B5749" i="14" s="1"/>
  <c r="B5750" i="14" s="1"/>
  <c r="B5751" i="14" s="1"/>
  <c r="B5752" i="14" s="1"/>
  <c r="B5753" i="14" s="1"/>
  <c r="B5754" i="14" s="1"/>
  <c r="B5755" i="14" s="1"/>
  <c r="B5756" i="14" s="1"/>
  <c r="B5757" i="14" s="1"/>
  <c r="B5758" i="14" s="1"/>
  <c r="B5759" i="14" s="1"/>
  <c r="B5760" i="14" s="1"/>
  <c r="B5761" i="14" s="1"/>
  <c r="B5762" i="14" s="1"/>
  <c r="B5763" i="14" s="1"/>
  <c r="B5764" i="14" s="1"/>
  <c r="B5765" i="14" s="1"/>
  <c r="B5766" i="14" s="1"/>
  <c r="B5767" i="14" s="1"/>
  <c r="B5768" i="14" s="1"/>
  <c r="B5769" i="14" s="1"/>
  <c r="B5770" i="14" s="1"/>
  <c r="B5771" i="14" s="1"/>
  <c r="B5772" i="14" s="1"/>
  <c r="B5773" i="14" s="1"/>
  <c r="B5774" i="14" s="1"/>
  <c r="B5775" i="14" s="1"/>
  <c r="B5776" i="14" s="1"/>
  <c r="B5777" i="14" s="1"/>
  <c r="B5778" i="14" s="1"/>
  <c r="B5779" i="14" s="1"/>
  <c r="B5780" i="14" s="1"/>
  <c r="B5781" i="14" s="1"/>
  <c r="B5782" i="14" s="1"/>
  <c r="B5783" i="14" s="1"/>
  <c r="B5784" i="14" s="1"/>
  <c r="B5785" i="14" s="1"/>
  <c r="B5786" i="14" s="1"/>
  <c r="B5787" i="14" s="1"/>
  <c r="B5788" i="14" s="1"/>
  <c r="B5789" i="14" s="1"/>
  <c r="B5790" i="14" s="1"/>
  <c r="B5791" i="14" s="1"/>
  <c r="B5792" i="14" s="1"/>
  <c r="B5793" i="14" s="1"/>
  <c r="B5794" i="14" s="1"/>
  <c r="B5795" i="14" s="1"/>
  <c r="B5796" i="14" s="1"/>
  <c r="B5797" i="14" s="1"/>
  <c r="B5798" i="14" s="1"/>
  <c r="B5799" i="14" s="1"/>
  <c r="B5800" i="14" s="1"/>
  <c r="B5801" i="14" s="1"/>
  <c r="B5802" i="14" s="1"/>
  <c r="B5803" i="14" s="1"/>
  <c r="B5804" i="14" s="1"/>
  <c r="B5805" i="14" s="1"/>
  <c r="B5806" i="14" s="1"/>
  <c r="B5807" i="14" s="1"/>
  <c r="B5808" i="14" s="1"/>
  <c r="B5809" i="14" s="1"/>
  <c r="B5810" i="14" s="1"/>
  <c r="B5811" i="14" s="1"/>
  <c r="B5812" i="14" s="1"/>
  <c r="B5813" i="14" s="1"/>
  <c r="B5814" i="14" s="1"/>
  <c r="B5815" i="14" s="1"/>
  <c r="B5816" i="14" s="1"/>
  <c r="B5817" i="14" s="1"/>
  <c r="B5818" i="14" s="1"/>
  <c r="B5819" i="14" s="1"/>
  <c r="B5820" i="14" s="1"/>
  <c r="B5821" i="14" s="1"/>
  <c r="B5822" i="14" s="1"/>
  <c r="B5823" i="14" s="1"/>
  <c r="B5824" i="14" s="1"/>
  <c r="B5825" i="14" s="1"/>
  <c r="B5826" i="14" s="1"/>
  <c r="B5827" i="14" s="1"/>
  <c r="B5828" i="14" s="1"/>
  <c r="B5829" i="14" s="1"/>
  <c r="B5830" i="14" s="1"/>
  <c r="B5831" i="14" s="1"/>
  <c r="B5832" i="14" s="1"/>
  <c r="B5833" i="14" s="1"/>
  <c r="B5834" i="14" s="1"/>
  <c r="B5835" i="14" s="1"/>
  <c r="B5836" i="14" s="1"/>
  <c r="B5837" i="14" s="1"/>
  <c r="B5838" i="14" s="1"/>
  <c r="B5839" i="14" s="1"/>
  <c r="B5840" i="14" s="1"/>
  <c r="B5841" i="14" s="1"/>
  <c r="B5842" i="14" s="1"/>
  <c r="B5843" i="14" s="1"/>
  <c r="B5844" i="14" s="1"/>
  <c r="B5845" i="14" s="1"/>
  <c r="B5846" i="14" s="1"/>
  <c r="B5847" i="14" s="1"/>
  <c r="B5848" i="14" s="1"/>
  <c r="B5849" i="14" s="1"/>
  <c r="B5850" i="14" s="1"/>
  <c r="B5851" i="14" s="1"/>
  <c r="B5852" i="14" s="1"/>
  <c r="B5853" i="14" s="1"/>
  <c r="B5854" i="14" s="1"/>
  <c r="B5855" i="14" s="1"/>
  <c r="B5856" i="14" s="1"/>
  <c r="B5857" i="14" s="1"/>
  <c r="B5858" i="14" s="1"/>
  <c r="B5859" i="14" s="1"/>
  <c r="B5860" i="14" s="1"/>
  <c r="B5861" i="14" s="1"/>
  <c r="B5862" i="14" s="1"/>
  <c r="B5863" i="14" s="1"/>
  <c r="B5864" i="14" s="1"/>
  <c r="B5865" i="14" s="1"/>
  <c r="B5866" i="14" s="1"/>
  <c r="B5867" i="14" s="1"/>
  <c r="B5868" i="14" s="1"/>
  <c r="B5869" i="14" s="1"/>
  <c r="B5870" i="14" s="1"/>
  <c r="B5871" i="14" s="1"/>
  <c r="B5872" i="14" s="1"/>
  <c r="B5873" i="14" s="1"/>
  <c r="B5874" i="14" s="1"/>
  <c r="B5875" i="14" s="1"/>
  <c r="B5876" i="14" s="1"/>
  <c r="B5877" i="14" s="1"/>
  <c r="B5878" i="14" s="1"/>
  <c r="B5879" i="14" s="1"/>
  <c r="B5880" i="14" s="1"/>
  <c r="B5881" i="14" s="1"/>
  <c r="B5882" i="14" s="1"/>
  <c r="B5883" i="14" s="1"/>
  <c r="B5884" i="14" s="1"/>
  <c r="B5885" i="14" s="1"/>
  <c r="B5886" i="14" s="1"/>
  <c r="B5887" i="14" s="1"/>
  <c r="B5888" i="14" s="1"/>
  <c r="B5889" i="14" s="1"/>
  <c r="B5890" i="14" s="1"/>
  <c r="B5891" i="14" s="1"/>
  <c r="B5892" i="14" s="1"/>
  <c r="B5893" i="14" s="1"/>
  <c r="B5894" i="14" s="1"/>
  <c r="B5895" i="14" s="1"/>
  <c r="B5896" i="14" s="1"/>
  <c r="B5897" i="14" s="1"/>
  <c r="B5898" i="14" s="1"/>
  <c r="B5899" i="14" s="1"/>
  <c r="B5900" i="14" s="1"/>
  <c r="B5901" i="14" s="1"/>
  <c r="B5902" i="14" s="1"/>
  <c r="B5903" i="14" s="1"/>
  <c r="B5904" i="14" s="1"/>
  <c r="B5905" i="14" s="1"/>
  <c r="B5906" i="14" s="1"/>
  <c r="B5907" i="14" s="1"/>
  <c r="B5908" i="14" s="1"/>
  <c r="B5909" i="14" s="1"/>
  <c r="B5910" i="14" s="1"/>
  <c r="B5911" i="14" s="1"/>
  <c r="B5912" i="14" s="1"/>
  <c r="B5913" i="14" s="1"/>
  <c r="B5914" i="14" s="1"/>
  <c r="B5915" i="14" s="1"/>
  <c r="B5916" i="14" s="1"/>
  <c r="B5917" i="14" s="1"/>
  <c r="B5918" i="14" s="1"/>
  <c r="B5919" i="14" s="1"/>
  <c r="B5920" i="14" s="1"/>
  <c r="B5921" i="14" s="1"/>
  <c r="B5922" i="14" s="1"/>
  <c r="B5923" i="14" s="1"/>
  <c r="B5924" i="14" s="1"/>
  <c r="B5925" i="14" s="1"/>
  <c r="B5926" i="14" s="1"/>
  <c r="B5927" i="14" s="1"/>
  <c r="B5928" i="14" s="1"/>
  <c r="B5929" i="14" s="1"/>
  <c r="B5930" i="14" s="1"/>
  <c r="B5931" i="14" s="1"/>
  <c r="B5932" i="14" s="1"/>
  <c r="B5933" i="14" s="1"/>
  <c r="B5934" i="14" s="1"/>
  <c r="B5935" i="14" s="1"/>
  <c r="B5936" i="14" s="1"/>
  <c r="B5937" i="14" s="1"/>
  <c r="B5938" i="14" s="1"/>
  <c r="B5939" i="14" s="1"/>
  <c r="B5940" i="14" s="1"/>
  <c r="B5941" i="14" s="1"/>
  <c r="B5942" i="14" s="1"/>
  <c r="B5943" i="14" s="1"/>
  <c r="B5944" i="14" s="1"/>
  <c r="B5945" i="14" s="1"/>
  <c r="B5946" i="14" s="1"/>
  <c r="B5947" i="14" s="1"/>
  <c r="B5948" i="14" s="1"/>
  <c r="B5949" i="14" s="1"/>
  <c r="B5950" i="14" s="1"/>
  <c r="B5951" i="14" s="1"/>
  <c r="B5952" i="14" s="1"/>
  <c r="B5953" i="14" s="1"/>
  <c r="B5954" i="14" s="1"/>
  <c r="B5955" i="14" s="1"/>
  <c r="B5956" i="14" s="1"/>
  <c r="B5957" i="14" s="1"/>
  <c r="B5958" i="14" s="1"/>
  <c r="B5959" i="14" s="1"/>
  <c r="B5960" i="14" s="1"/>
  <c r="B5961" i="14" s="1"/>
  <c r="B5962" i="14" s="1"/>
  <c r="B5963" i="14" s="1"/>
  <c r="B5964" i="14" s="1"/>
  <c r="B5965" i="14" s="1"/>
  <c r="B5966" i="14" s="1"/>
  <c r="B5967" i="14" s="1"/>
  <c r="B5968" i="14" s="1"/>
  <c r="B5969" i="14" s="1"/>
  <c r="B5970" i="14" s="1"/>
  <c r="B5971" i="14" s="1"/>
  <c r="B5972" i="14" s="1"/>
  <c r="B5973" i="14" s="1"/>
  <c r="B5974" i="14" s="1"/>
  <c r="B5975" i="14" s="1"/>
  <c r="B5976" i="14" s="1"/>
  <c r="B5977" i="14" s="1"/>
  <c r="B5978" i="14" s="1"/>
  <c r="B5979" i="14" s="1"/>
  <c r="B5980" i="14" s="1"/>
  <c r="B5981" i="14" s="1"/>
  <c r="B5982" i="14" s="1"/>
  <c r="B5983" i="14" s="1"/>
  <c r="B5984" i="14" s="1"/>
  <c r="B5985" i="14" s="1"/>
  <c r="B5986" i="14" s="1"/>
  <c r="B5987" i="14" s="1"/>
  <c r="B5988" i="14" s="1"/>
  <c r="B5989" i="14" s="1"/>
  <c r="B5990" i="14" s="1"/>
  <c r="B5991" i="14" s="1"/>
  <c r="B5992" i="14" s="1"/>
  <c r="B5993" i="14" s="1"/>
  <c r="B5994" i="14" s="1"/>
  <c r="B5995" i="14" s="1"/>
  <c r="B5996" i="14" s="1"/>
  <c r="B5997" i="14" s="1"/>
  <c r="B5998" i="14" s="1"/>
  <c r="B5999" i="14" s="1"/>
  <c r="B6000" i="14" s="1"/>
  <c r="B6001" i="14" s="1"/>
  <c r="B6002" i="14" s="1"/>
  <c r="B6003" i="14" s="1"/>
  <c r="B6004" i="14" s="1"/>
  <c r="B6005" i="14" s="1"/>
  <c r="B6006" i="14" s="1"/>
  <c r="B6007" i="14" s="1"/>
  <c r="B6008" i="14" s="1"/>
  <c r="B6009" i="14" s="1"/>
  <c r="B6010" i="14" s="1"/>
  <c r="B6011" i="14" s="1"/>
  <c r="B6012" i="14" s="1"/>
  <c r="B6013" i="14" s="1"/>
  <c r="B6014" i="14" s="1"/>
  <c r="B6015" i="14" s="1"/>
  <c r="B6016" i="14" s="1"/>
  <c r="B6017" i="14" s="1"/>
  <c r="B6018" i="14" s="1"/>
  <c r="B6019" i="14" s="1"/>
  <c r="B6020" i="14" s="1"/>
  <c r="B6021" i="14" s="1"/>
  <c r="B6022" i="14" s="1"/>
  <c r="B6023" i="14" s="1"/>
  <c r="B6024" i="14" s="1"/>
  <c r="B6025" i="14" s="1"/>
  <c r="B6026" i="14" s="1"/>
  <c r="B6027" i="14" s="1"/>
  <c r="B6028" i="14" s="1"/>
  <c r="B6029" i="14" s="1"/>
  <c r="B6030" i="14" s="1"/>
  <c r="B6031" i="14" s="1"/>
  <c r="B6032" i="14" s="1"/>
  <c r="B6033" i="14" s="1"/>
  <c r="B6034" i="14" s="1"/>
  <c r="B6035" i="14" s="1"/>
  <c r="B6036" i="14" s="1"/>
  <c r="B6037" i="14" s="1"/>
  <c r="B6038" i="14" s="1"/>
  <c r="B6039" i="14" s="1"/>
  <c r="B6040" i="14" s="1"/>
  <c r="B6041" i="14" s="1"/>
  <c r="B6042" i="14" s="1"/>
  <c r="B6043" i="14" s="1"/>
  <c r="B6044" i="14" s="1"/>
  <c r="B6045" i="14" s="1"/>
  <c r="B6046" i="14" s="1"/>
  <c r="B6047" i="14" s="1"/>
  <c r="B6048" i="14" s="1"/>
  <c r="B6049" i="14" s="1"/>
  <c r="B6050" i="14" s="1"/>
  <c r="B6051" i="14" s="1"/>
  <c r="B6052" i="14" s="1"/>
  <c r="B6053" i="14" s="1"/>
  <c r="B6054" i="14" s="1"/>
  <c r="B6055" i="14" s="1"/>
  <c r="B6056" i="14" s="1"/>
  <c r="B6057" i="14" s="1"/>
  <c r="B6058" i="14" s="1"/>
  <c r="B6059" i="14" s="1"/>
  <c r="B6060" i="14" s="1"/>
  <c r="B6061" i="14" s="1"/>
  <c r="B6062" i="14" s="1"/>
  <c r="B6063" i="14" s="1"/>
  <c r="B6064" i="14" s="1"/>
  <c r="B6065" i="14" s="1"/>
  <c r="B6066" i="14" s="1"/>
  <c r="B6067" i="14" s="1"/>
  <c r="B6068" i="14" s="1"/>
  <c r="B6069" i="14" s="1"/>
  <c r="B6070" i="14" s="1"/>
  <c r="B6071" i="14" s="1"/>
  <c r="B6072" i="14" s="1"/>
  <c r="B6073" i="14" s="1"/>
  <c r="B6074" i="14" s="1"/>
  <c r="B6075" i="14" s="1"/>
  <c r="B6076" i="14" s="1"/>
  <c r="B6077" i="14" s="1"/>
  <c r="B6078" i="14" s="1"/>
  <c r="B6079" i="14" s="1"/>
  <c r="B6080" i="14" s="1"/>
  <c r="B6081" i="14" s="1"/>
  <c r="B6082" i="14" s="1"/>
  <c r="B6083" i="14" s="1"/>
  <c r="B6084" i="14" s="1"/>
  <c r="B6085" i="14" s="1"/>
  <c r="B6086" i="14" s="1"/>
  <c r="B6087" i="14" s="1"/>
  <c r="B6088" i="14" s="1"/>
  <c r="B6089" i="14" s="1"/>
  <c r="B6090" i="14" s="1"/>
  <c r="B6091" i="14" s="1"/>
  <c r="B6092" i="14" s="1"/>
  <c r="B6093" i="14" s="1"/>
  <c r="B6094" i="14" s="1"/>
  <c r="B6095" i="14" s="1"/>
  <c r="B6096" i="14" s="1"/>
  <c r="B6097" i="14" s="1"/>
  <c r="B6098" i="14" s="1"/>
  <c r="B6099" i="14" s="1"/>
  <c r="B6100" i="14" s="1"/>
  <c r="B6101" i="14" s="1"/>
  <c r="B6102" i="14" s="1"/>
  <c r="B6103" i="14" s="1"/>
  <c r="B6104" i="14" s="1"/>
  <c r="B6105" i="14" s="1"/>
  <c r="B6106" i="14" s="1"/>
  <c r="B6107" i="14" s="1"/>
  <c r="B6108" i="14" s="1"/>
  <c r="B6109" i="14" s="1"/>
  <c r="B6110" i="14" s="1"/>
  <c r="B6111" i="14" s="1"/>
  <c r="B6112" i="14" s="1"/>
  <c r="B6113" i="14" s="1"/>
  <c r="B6114" i="14" s="1"/>
  <c r="B6115" i="14" s="1"/>
  <c r="B6116" i="14" s="1"/>
  <c r="B6117" i="14" s="1"/>
  <c r="B6118" i="14" s="1"/>
  <c r="B6119" i="14" s="1"/>
  <c r="B6120" i="14" s="1"/>
  <c r="B6121" i="14" s="1"/>
  <c r="B6122" i="14" s="1"/>
  <c r="B6123" i="14" s="1"/>
  <c r="B6124" i="14" s="1"/>
  <c r="B6125" i="14" s="1"/>
  <c r="B6126" i="14" s="1"/>
  <c r="B6127" i="14" s="1"/>
  <c r="B6128" i="14" s="1"/>
  <c r="B6129" i="14" s="1"/>
  <c r="B6130" i="14" s="1"/>
  <c r="B6131" i="14" s="1"/>
  <c r="B6132" i="14" s="1"/>
  <c r="B6133" i="14" s="1"/>
  <c r="B6134" i="14" s="1"/>
  <c r="B6135" i="14" s="1"/>
  <c r="B6136" i="14" s="1"/>
  <c r="B6137" i="14" s="1"/>
  <c r="B6138" i="14" s="1"/>
  <c r="B6139" i="14" s="1"/>
  <c r="B6140" i="14" s="1"/>
  <c r="B6141" i="14" s="1"/>
  <c r="B6142" i="14" s="1"/>
  <c r="B6143" i="14" s="1"/>
  <c r="B6144" i="14" s="1"/>
  <c r="B6145" i="14" s="1"/>
  <c r="B6146" i="14" s="1"/>
  <c r="B6147" i="14" s="1"/>
  <c r="B6148" i="14" s="1"/>
  <c r="B6149" i="14" s="1"/>
  <c r="B6150" i="14" s="1"/>
  <c r="B6151" i="14" s="1"/>
  <c r="B6152" i="14" s="1"/>
  <c r="B6153" i="14" s="1"/>
  <c r="B6154" i="14" s="1"/>
  <c r="B6155" i="14" s="1"/>
  <c r="B6156" i="14" s="1"/>
  <c r="B6157" i="14" s="1"/>
  <c r="B6158" i="14" s="1"/>
  <c r="B6159" i="14" s="1"/>
  <c r="B6160" i="14" s="1"/>
  <c r="B6161" i="14" s="1"/>
  <c r="B6162" i="14" s="1"/>
  <c r="B6163" i="14" s="1"/>
  <c r="B6164" i="14" s="1"/>
  <c r="B6165" i="14" s="1"/>
  <c r="B6166" i="14" s="1"/>
  <c r="B6167" i="14" s="1"/>
  <c r="B6168" i="14" s="1"/>
  <c r="B6169" i="14" s="1"/>
  <c r="B6170" i="14" s="1"/>
  <c r="B6171" i="14" s="1"/>
  <c r="B6172" i="14" s="1"/>
  <c r="B6173" i="14" s="1"/>
  <c r="B6174" i="14" s="1"/>
  <c r="B6175" i="14" s="1"/>
  <c r="B6176" i="14" s="1"/>
  <c r="B6177" i="14" s="1"/>
  <c r="B6178" i="14" s="1"/>
  <c r="B6179" i="14" s="1"/>
  <c r="B6180" i="14" s="1"/>
  <c r="B6181" i="14" s="1"/>
  <c r="B6182" i="14" s="1"/>
  <c r="B6183" i="14" s="1"/>
  <c r="B6184" i="14" s="1"/>
  <c r="B6185" i="14" s="1"/>
  <c r="B6186" i="14" s="1"/>
  <c r="B6187" i="14" s="1"/>
  <c r="B6188" i="14" s="1"/>
  <c r="B6189" i="14" s="1"/>
  <c r="B6190" i="14" s="1"/>
  <c r="B6191" i="14" s="1"/>
  <c r="B6192" i="14" s="1"/>
  <c r="B6193" i="14" s="1"/>
  <c r="B6194" i="14" s="1"/>
  <c r="B6195" i="14" s="1"/>
  <c r="B6196" i="14" s="1"/>
  <c r="B6197" i="14" s="1"/>
  <c r="B6198" i="14" s="1"/>
  <c r="B6199" i="14" s="1"/>
  <c r="B6200" i="14" s="1"/>
  <c r="B6201" i="14" s="1"/>
  <c r="B6202" i="14" s="1"/>
  <c r="B6203" i="14" s="1"/>
  <c r="B6204" i="14" s="1"/>
  <c r="B6205" i="14" s="1"/>
  <c r="B6206" i="14" s="1"/>
  <c r="B6207" i="14" s="1"/>
  <c r="B6208" i="14" s="1"/>
  <c r="B6209" i="14" s="1"/>
  <c r="B6210" i="14" s="1"/>
  <c r="B6211" i="14" s="1"/>
  <c r="B6212" i="14" s="1"/>
  <c r="B6213" i="14" s="1"/>
  <c r="B6214" i="14" s="1"/>
  <c r="B6215" i="14" s="1"/>
  <c r="B6216" i="14" s="1"/>
  <c r="B6217" i="14" s="1"/>
  <c r="B6218" i="14" s="1"/>
  <c r="B6219" i="14" s="1"/>
  <c r="B6220" i="14" s="1"/>
  <c r="B6221" i="14" s="1"/>
  <c r="B6222" i="14" s="1"/>
  <c r="B6223" i="14" s="1"/>
  <c r="B6224" i="14" s="1"/>
  <c r="B6225" i="14" s="1"/>
  <c r="B6226" i="14" s="1"/>
  <c r="B6227" i="14" s="1"/>
  <c r="B6228" i="14" s="1"/>
  <c r="B6229" i="14" s="1"/>
  <c r="B6230" i="14" s="1"/>
  <c r="B6231" i="14" s="1"/>
  <c r="B6232" i="14" s="1"/>
  <c r="B6233" i="14" s="1"/>
  <c r="B6234" i="14" s="1"/>
  <c r="B6235" i="14" s="1"/>
  <c r="B6236" i="14" s="1"/>
  <c r="B6237" i="14" s="1"/>
  <c r="B6238" i="14" s="1"/>
  <c r="B6239" i="14" s="1"/>
  <c r="B6240" i="14" s="1"/>
  <c r="B6241" i="14" s="1"/>
  <c r="B6242" i="14" s="1"/>
  <c r="B6243" i="14" s="1"/>
  <c r="B6244" i="14" s="1"/>
  <c r="B6245" i="14" s="1"/>
  <c r="B6246" i="14" s="1"/>
  <c r="B6247" i="14" s="1"/>
  <c r="B6248" i="14" s="1"/>
  <c r="B6249" i="14" s="1"/>
  <c r="B6250" i="14" s="1"/>
  <c r="B6251" i="14" s="1"/>
  <c r="B6252" i="14" s="1"/>
  <c r="B6253" i="14" s="1"/>
  <c r="B6254" i="14" s="1"/>
  <c r="B6255" i="14" s="1"/>
  <c r="B6256" i="14" s="1"/>
  <c r="B6257" i="14" s="1"/>
  <c r="B6258" i="14" s="1"/>
  <c r="B6259" i="14" s="1"/>
  <c r="B6260" i="14" s="1"/>
  <c r="B6261" i="14" s="1"/>
  <c r="B6262" i="14" s="1"/>
  <c r="B6263" i="14" s="1"/>
  <c r="B6264" i="14" s="1"/>
  <c r="B6265" i="14" s="1"/>
  <c r="B6266" i="14" s="1"/>
  <c r="B6267" i="14" s="1"/>
  <c r="B6268" i="14" s="1"/>
  <c r="B6269" i="14" s="1"/>
  <c r="B6270" i="14" s="1"/>
  <c r="B6271" i="14" s="1"/>
  <c r="B6272" i="14" s="1"/>
  <c r="B6273" i="14" s="1"/>
  <c r="B6274" i="14" s="1"/>
  <c r="B6275" i="14" s="1"/>
  <c r="B6276" i="14" s="1"/>
  <c r="B6277" i="14" s="1"/>
  <c r="B6278" i="14" s="1"/>
  <c r="B6279" i="14" s="1"/>
  <c r="B6280" i="14" s="1"/>
  <c r="B6281" i="14" s="1"/>
  <c r="B6282" i="14" s="1"/>
  <c r="B6283" i="14" s="1"/>
  <c r="B6284" i="14" s="1"/>
  <c r="B6285" i="14" s="1"/>
  <c r="B6286" i="14" s="1"/>
  <c r="B6287" i="14" s="1"/>
  <c r="B6288" i="14" s="1"/>
  <c r="B6289" i="14" s="1"/>
  <c r="B6290" i="14" s="1"/>
  <c r="B6291" i="14" s="1"/>
  <c r="B6292" i="14" s="1"/>
  <c r="B6293" i="14" s="1"/>
  <c r="B6294" i="14" s="1"/>
  <c r="B6295" i="14" s="1"/>
  <c r="B6296" i="14" s="1"/>
  <c r="B6297" i="14" s="1"/>
  <c r="B6298" i="14" s="1"/>
  <c r="B6299" i="14" s="1"/>
  <c r="B6300" i="14" s="1"/>
  <c r="B6301" i="14" s="1"/>
  <c r="B6302" i="14" s="1"/>
  <c r="B6303" i="14" s="1"/>
  <c r="B6304" i="14" s="1"/>
  <c r="B6305" i="14" s="1"/>
  <c r="B6306" i="14" s="1"/>
  <c r="B6307" i="14" s="1"/>
  <c r="B6308" i="14" s="1"/>
  <c r="B6309" i="14" s="1"/>
  <c r="B6310" i="14" s="1"/>
  <c r="B6311" i="14" s="1"/>
  <c r="B6312" i="14" s="1"/>
  <c r="B6313" i="14" s="1"/>
  <c r="B6314" i="14" s="1"/>
  <c r="B6315" i="14" s="1"/>
  <c r="B6316" i="14" s="1"/>
  <c r="B6317" i="14" s="1"/>
  <c r="B6318" i="14" s="1"/>
  <c r="B6319" i="14" s="1"/>
  <c r="B6320" i="14" s="1"/>
  <c r="B6321" i="14" s="1"/>
  <c r="B6322" i="14" s="1"/>
  <c r="B6323" i="14" s="1"/>
  <c r="B6324" i="14" s="1"/>
  <c r="B6325" i="14" s="1"/>
  <c r="B6326" i="14" s="1"/>
  <c r="B6327" i="14" s="1"/>
  <c r="B6328" i="14" s="1"/>
  <c r="B6329" i="14" s="1"/>
  <c r="B6330" i="14" s="1"/>
  <c r="B6331" i="14" s="1"/>
  <c r="B6332" i="14" s="1"/>
  <c r="B6333" i="14" s="1"/>
  <c r="B6334" i="14" s="1"/>
  <c r="B6335" i="14" s="1"/>
  <c r="B6336" i="14" s="1"/>
  <c r="B6337" i="14" s="1"/>
  <c r="B6338" i="14" s="1"/>
  <c r="B6339" i="14" s="1"/>
  <c r="B6340" i="14" s="1"/>
  <c r="B6341" i="14" s="1"/>
  <c r="B6342" i="14" s="1"/>
  <c r="B6343" i="14" s="1"/>
  <c r="B6344" i="14" s="1"/>
  <c r="B6345" i="14" s="1"/>
  <c r="B6346" i="14" s="1"/>
  <c r="B6347" i="14" s="1"/>
  <c r="B6348" i="14" s="1"/>
  <c r="B6349" i="14" s="1"/>
  <c r="B6350" i="14" s="1"/>
  <c r="B6351" i="14" s="1"/>
  <c r="B6352" i="14" s="1"/>
  <c r="B6353" i="14" s="1"/>
  <c r="B6354" i="14" s="1"/>
  <c r="B6355" i="14" s="1"/>
  <c r="B6356" i="14" s="1"/>
  <c r="B6357" i="14" s="1"/>
  <c r="B6358" i="14" s="1"/>
  <c r="B6359" i="14" s="1"/>
  <c r="B6360" i="14" s="1"/>
  <c r="B6361" i="14" s="1"/>
  <c r="B6362" i="14" s="1"/>
  <c r="B6363" i="14" s="1"/>
  <c r="B6364" i="14" s="1"/>
  <c r="B6365" i="14" s="1"/>
  <c r="B6366" i="14" s="1"/>
  <c r="B6367" i="14" s="1"/>
  <c r="B6368" i="14" s="1"/>
  <c r="B6369" i="14" s="1"/>
  <c r="B6370" i="14" s="1"/>
  <c r="B6371" i="14" s="1"/>
  <c r="B6372" i="14" s="1"/>
  <c r="B6373" i="14" s="1"/>
  <c r="B6374" i="14" s="1"/>
  <c r="B6375" i="14" s="1"/>
  <c r="B6376" i="14" s="1"/>
  <c r="B6377" i="14" s="1"/>
  <c r="B6378" i="14" s="1"/>
  <c r="B6379" i="14" s="1"/>
  <c r="B6380" i="14" s="1"/>
  <c r="B6381" i="14" s="1"/>
  <c r="B6382" i="14" s="1"/>
  <c r="B6383" i="14" s="1"/>
  <c r="B6384" i="14" s="1"/>
  <c r="B6385" i="14" s="1"/>
  <c r="B6386" i="14" s="1"/>
  <c r="B6387" i="14" s="1"/>
  <c r="B6388" i="14" s="1"/>
  <c r="B6389" i="14" s="1"/>
  <c r="B6390" i="14" s="1"/>
  <c r="B6391" i="14" s="1"/>
  <c r="B6392" i="14" s="1"/>
  <c r="B6393" i="14" s="1"/>
  <c r="B6394" i="14" s="1"/>
  <c r="B6395" i="14" s="1"/>
  <c r="B6396" i="14" s="1"/>
  <c r="B6397" i="14" s="1"/>
  <c r="B6398" i="14" s="1"/>
  <c r="B6399" i="14" s="1"/>
  <c r="B6400" i="14" s="1"/>
  <c r="B6401" i="14" s="1"/>
  <c r="B6402" i="14" s="1"/>
  <c r="B6403" i="14" s="1"/>
  <c r="B6404" i="14" s="1"/>
  <c r="B6405" i="14" s="1"/>
  <c r="B6406" i="14" s="1"/>
  <c r="B6407" i="14" s="1"/>
  <c r="B6408" i="14" s="1"/>
  <c r="B6409" i="14" s="1"/>
  <c r="B6410" i="14" s="1"/>
  <c r="B6411" i="14" s="1"/>
  <c r="B6412" i="14" s="1"/>
  <c r="B6413" i="14" s="1"/>
  <c r="B6414" i="14" s="1"/>
  <c r="B6415" i="14" s="1"/>
  <c r="B6416" i="14" s="1"/>
  <c r="B6417" i="14" s="1"/>
  <c r="B6418" i="14" s="1"/>
  <c r="B6419" i="14" s="1"/>
  <c r="B6420" i="14" s="1"/>
  <c r="B6421" i="14" s="1"/>
  <c r="B6422" i="14" s="1"/>
  <c r="B6423" i="14" s="1"/>
  <c r="B6424" i="14" s="1"/>
  <c r="B6425" i="14" s="1"/>
  <c r="B6426" i="14" s="1"/>
  <c r="B6427" i="14" s="1"/>
  <c r="B6428" i="14" s="1"/>
  <c r="B6429" i="14" s="1"/>
  <c r="B6430" i="14" s="1"/>
  <c r="B6431" i="14" s="1"/>
  <c r="B6432" i="14" s="1"/>
  <c r="B6433" i="14" s="1"/>
  <c r="B6434" i="14" s="1"/>
  <c r="B6435" i="14" s="1"/>
  <c r="B6436" i="14" s="1"/>
  <c r="B6437" i="14" s="1"/>
  <c r="B6438" i="14" s="1"/>
  <c r="B6439" i="14" s="1"/>
  <c r="B6440" i="14" s="1"/>
  <c r="B6441" i="14" s="1"/>
  <c r="B6442" i="14" s="1"/>
  <c r="B6443" i="14" s="1"/>
  <c r="B6444" i="14" s="1"/>
  <c r="B6445" i="14" s="1"/>
  <c r="B6446" i="14" s="1"/>
  <c r="B6447" i="14" s="1"/>
  <c r="B6448" i="14" s="1"/>
  <c r="B6449" i="14" s="1"/>
  <c r="B6450" i="14" s="1"/>
  <c r="B6451" i="14" s="1"/>
  <c r="B6452" i="14" s="1"/>
  <c r="B6453" i="14" s="1"/>
  <c r="B6454" i="14" s="1"/>
  <c r="B6455" i="14" s="1"/>
  <c r="B6456" i="14" s="1"/>
  <c r="B6457" i="14" s="1"/>
  <c r="B6458" i="14" s="1"/>
  <c r="B6459" i="14" s="1"/>
  <c r="B6460" i="14" s="1"/>
  <c r="B6461" i="14" s="1"/>
  <c r="B6462" i="14" s="1"/>
  <c r="B6463" i="14" s="1"/>
  <c r="B6464" i="14" s="1"/>
  <c r="B6465" i="14" s="1"/>
  <c r="B6466" i="14" s="1"/>
  <c r="B6467" i="14" s="1"/>
  <c r="B6468" i="14" s="1"/>
  <c r="B6469" i="14" s="1"/>
  <c r="B6470" i="14" s="1"/>
  <c r="B6471" i="14" s="1"/>
  <c r="B6472" i="14" s="1"/>
  <c r="B6473" i="14" s="1"/>
  <c r="B6474" i="14" s="1"/>
  <c r="B6475" i="14" s="1"/>
  <c r="B6476" i="14" s="1"/>
  <c r="B6477" i="14" s="1"/>
  <c r="B6478" i="14" s="1"/>
  <c r="B6479" i="14" s="1"/>
  <c r="B6480" i="14" s="1"/>
  <c r="B6481" i="14" s="1"/>
  <c r="B6482" i="14" s="1"/>
  <c r="B6483" i="14" s="1"/>
  <c r="B6484" i="14" s="1"/>
  <c r="B6485" i="14" s="1"/>
  <c r="B6486" i="14" s="1"/>
  <c r="B6487" i="14" s="1"/>
  <c r="B6488" i="14" s="1"/>
  <c r="B6489" i="14" s="1"/>
  <c r="B6490" i="14" s="1"/>
  <c r="B6491" i="14" s="1"/>
  <c r="B6492" i="14" s="1"/>
  <c r="B6493" i="14" s="1"/>
  <c r="B6494" i="14" s="1"/>
  <c r="B6495" i="14" s="1"/>
  <c r="B6496" i="14" s="1"/>
  <c r="B6497" i="14" s="1"/>
  <c r="B6498" i="14" s="1"/>
  <c r="B6499" i="14" s="1"/>
  <c r="B6500" i="14" s="1"/>
  <c r="B6501" i="14" s="1"/>
  <c r="B6502" i="14" s="1"/>
  <c r="B6503" i="14" s="1"/>
  <c r="B6504" i="14" s="1"/>
  <c r="B6505" i="14" s="1"/>
  <c r="B6506" i="14" s="1"/>
  <c r="B6507" i="14" s="1"/>
  <c r="B6508" i="14" s="1"/>
  <c r="B6509" i="14" s="1"/>
  <c r="B6510" i="14" s="1"/>
  <c r="B6511" i="14" s="1"/>
  <c r="B6512" i="14" s="1"/>
  <c r="B6513" i="14" s="1"/>
  <c r="B6514" i="14" s="1"/>
  <c r="B6515" i="14" s="1"/>
  <c r="B6516" i="14" s="1"/>
  <c r="B6517" i="14" s="1"/>
  <c r="D8" i="14" l="1"/>
  <c r="Q17" i="13"/>
  <c r="Q8" i="13"/>
  <c r="Q6" i="13"/>
  <c r="Q4" i="13"/>
  <c r="C19" i="13" l="1"/>
  <c r="H19" i="13" s="1"/>
  <c r="P3" i="13" s="1"/>
  <c r="Q14" i="13"/>
  <c r="Q3" i="13"/>
  <c r="Q5" i="13"/>
  <c r="Q7" i="13"/>
  <c r="Q9" i="13"/>
  <c r="Q10" i="13"/>
  <c r="Q12" i="13"/>
  <c r="Q16" i="13"/>
  <c r="Q11" i="13"/>
  <c r="Q13" i="13"/>
  <c r="Q15" i="13"/>
  <c r="C34" i="13" l="1"/>
  <c r="C35" i="13" s="1"/>
  <c r="C36" i="13" s="1"/>
  <c r="C37" i="13" s="1"/>
  <c r="D34" i="13" l="1"/>
  <c r="D35" i="13" s="1"/>
  <c r="D36" i="13" s="1"/>
  <c r="D37" i="13" s="1"/>
  <c r="E34" i="13" l="1"/>
  <c r="E35" i="13" s="1"/>
  <c r="E36" i="13" s="1"/>
  <c r="E37" i="13" s="1"/>
  <c r="F34" i="13"/>
  <c r="O96" i="12"/>
  <c r="P95" i="12" s="1"/>
  <c r="P90" i="12" l="1"/>
  <c r="P88" i="12"/>
  <c r="P84" i="12"/>
  <c r="P92" i="12"/>
  <c r="P86" i="12"/>
  <c r="P94" i="12"/>
  <c r="F35" i="13"/>
  <c r="F36" i="13" s="1"/>
  <c r="F37" i="13" s="1"/>
  <c r="N3" i="13" s="1"/>
  <c r="M3" i="13" s="1"/>
  <c r="O4" i="13" s="1"/>
  <c r="G34" i="13"/>
  <c r="G35" i="13" s="1"/>
  <c r="G36" i="13" s="1"/>
  <c r="G37" i="13" s="1"/>
  <c r="P83" i="12"/>
  <c r="P85" i="12"/>
  <c r="P87" i="12"/>
  <c r="P89" i="12"/>
  <c r="P91" i="12"/>
  <c r="P93" i="12"/>
  <c r="N4" i="13" l="1"/>
  <c r="P4" i="13"/>
  <c r="N5" i="13"/>
  <c r="M4" i="13"/>
  <c r="O5" i="13" s="1"/>
  <c r="P96" i="12"/>
  <c r="N6" i="13" l="1"/>
  <c r="M5" i="13"/>
  <c r="O6" i="13" s="1"/>
  <c r="P5" i="13"/>
  <c r="N7" i="13" l="1"/>
  <c r="M6" i="13"/>
  <c r="O7" i="13" s="1"/>
  <c r="P6" i="13"/>
  <c r="P7" i="13" l="1"/>
  <c r="N8" i="13"/>
  <c r="M7" i="13"/>
  <c r="O8" i="13" s="1"/>
  <c r="N9" i="13" l="1"/>
  <c r="M8" i="13"/>
  <c r="O9" i="13" s="1"/>
  <c r="P8" i="13"/>
  <c r="N10" i="13" l="1"/>
  <c r="M9" i="13"/>
  <c r="O10" i="13" s="1"/>
  <c r="P9" i="13"/>
  <c r="P10" i="13" l="1"/>
  <c r="N11" i="13"/>
  <c r="M10" i="13"/>
  <c r="O11" i="13" s="1"/>
  <c r="N12" i="13" l="1"/>
  <c r="M11" i="13"/>
  <c r="O12" i="13" s="1"/>
  <c r="P11" i="13"/>
  <c r="N13" i="13" l="1"/>
  <c r="M12" i="13"/>
  <c r="O13" i="13" s="1"/>
  <c r="P12" i="13"/>
  <c r="P13" i="13" l="1"/>
  <c r="N14" i="13"/>
  <c r="M13" i="13"/>
  <c r="O14" i="13" s="1"/>
  <c r="N15" i="13" l="1"/>
  <c r="M14" i="13"/>
  <c r="O15" i="13" s="1"/>
  <c r="P14" i="13"/>
  <c r="N16" i="13" l="1"/>
  <c r="M15" i="13"/>
  <c r="O16" i="13" s="1"/>
  <c r="P15" i="13"/>
  <c r="P16" i="13" l="1"/>
  <c r="N17" i="13"/>
  <c r="M17" i="13" s="1"/>
  <c r="M16" i="13"/>
  <c r="O17" i="13" s="1"/>
  <c r="P17" i="13" l="1"/>
  <c r="D16" i="5" l="1"/>
  <c r="AZ38" i="1" l="1"/>
  <c r="AZ2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J6" i="1"/>
  <c r="J4" i="1"/>
  <c r="AP11" i="1"/>
  <c r="C34" i="4" s="1"/>
  <c r="S13" i="1"/>
  <c r="D34" i="4"/>
  <c r="AZ26" i="1" l="1"/>
  <c r="AZ42" i="1"/>
  <c r="AZ14" i="1"/>
  <c r="AZ30" i="1"/>
  <c r="AZ46" i="1"/>
  <c r="AZ18" i="1"/>
  <c r="AZ34" i="1"/>
  <c r="AZ50" i="1"/>
  <c r="AZ15" i="1"/>
  <c r="AZ19" i="1"/>
  <c r="AZ23" i="1"/>
  <c r="AZ27" i="1"/>
  <c r="AZ31" i="1"/>
  <c r="AZ35" i="1"/>
  <c r="AZ39" i="1"/>
  <c r="AZ43" i="1"/>
  <c r="AZ47" i="1"/>
  <c r="AZ51" i="1"/>
  <c r="AZ12" i="1"/>
  <c r="AZ16" i="1"/>
  <c r="AZ20" i="1"/>
  <c r="AZ24" i="1"/>
  <c r="AZ28" i="1"/>
  <c r="AZ32" i="1"/>
  <c r="AZ36" i="1"/>
  <c r="AZ40" i="1"/>
  <c r="AZ44" i="1"/>
  <c r="AZ48" i="1"/>
  <c r="AZ52" i="1"/>
  <c r="AZ13" i="1"/>
  <c r="AZ17" i="1"/>
  <c r="AZ21" i="1"/>
  <c r="AZ25" i="1"/>
  <c r="AZ29" i="1"/>
  <c r="AZ33" i="1"/>
  <c r="AZ37" i="1"/>
  <c r="AZ41" i="1"/>
  <c r="AZ45" i="1"/>
  <c r="AZ49" i="1"/>
  <c r="AZ53" i="1"/>
  <c r="AY52" i="1"/>
  <c r="AY48" i="1"/>
  <c r="AY44" i="1"/>
  <c r="AY40" i="1"/>
  <c r="AY36" i="1"/>
  <c r="AY32" i="1"/>
  <c r="AY28" i="1"/>
  <c r="AY24" i="1"/>
  <c r="AY20" i="1"/>
  <c r="AY16" i="1"/>
  <c r="AY12" i="1"/>
  <c r="AY34" i="1"/>
  <c r="AY22" i="1"/>
  <c r="AY14" i="1"/>
  <c r="AY49" i="1"/>
  <c r="AY41" i="1"/>
  <c r="AY33" i="1"/>
  <c r="AY25" i="1"/>
  <c r="AY17" i="1"/>
  <c r="AY51" i="1"/>
  <c r="AY47" i="1"/>
  <c r="AY43" i="1"/>
  <c r="AY39" i="1"/>
  <c r="AY35" i="1"/>
  <c r="AY31" i="1"/>
  <c r="AY27" i="1"/>
  <c r="AY23" i="1"/>
  <c r="AY19" i="1"/>
  <c r="AY15" i="1"/>
  <c r="AY50" i="1"/>
  <c r="AY46" i="1"/>
  <c r="AY42" i="1"/>
  <c r="AY38" i="1"/>
  <c r="AY30" i="1"/>
  <c r="AY26" i="1"/>
  <c r="AY18" i="1"/>
  <c r="AY53" i="1"/>
  <c r="AY45" i="1"/>
  <c r="AY37" i="1"/>
  <c r="AY29" i="1"/>
  <c r="AY21" i="1"/>
  <c r="AY13" i="1"/>
  <c r="Q1" i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X12" i="1"/>
  <c r="R13" i="1"/>
  <c r="S12" i="1"/>
  <c r="R15" i="1"/>
  <c r="S14" i="1"/>
  <c r="R16" i="1"/>
  <c r="R14" i="1"/>
  <c r="S16" i="1"/>
  <c r="R12" i="1"/>
  <c r="S15" i="1"/>
  <c r="D10" i="4"/>
  <c r="D9" i="4"/>
  <c r="AZ1" i="1" l="1"/>
  <c r="BA1" i="1" s="1"/>
  <c r="BB1" i="1" s="1"/>
  <c r="BC1" i="1" s="1"/>
  <c r="BD1" i="1" s="1"/>
  <c r="B6" i="6" l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AR3" i="5" l="1"/>
  <c r="CC3" i="5" l="1"/>
  <c r="CC9" i="5" s="1"/>
  <c r="BD3" i="5"/>
  <c r="BD9" i="5" s="1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B16" i="5"/>
  <c r="DA5" i="5" s="1"/>
  <c r="AA16" i="5"/>
  <c r="CZ5" i="5" s="1"/>
  <c r="Z16" i="5"/>
  <c r="CY5" i="5" s="1"/>
  <c r="Y16" i="5"/>
  <c r="CX5" i="5" s="1"/>
  <c r="X16" i="5"/>
  <c r="CW5" i="5" s="1"/>
  <c r="W16" i="5"/>
  <c r="CV5" i="5" s="1"/>
  <c r="V16" i="5"/>
  <c r="CU5" i="5" s="1"/>
  <c r="U16" i="5"/>
  <c r="CT5" i="5" s="1"/>
  <c r="T16" i="5"/>
  <c r="CS5" i="5" s="1"/>
  <c r="S16" i="5"/>
  <c r="CR5" i="5" s="1"/>
  <c r="R16" i="5"/>
  <c r="CQ5" i="5" s="1"/>
  <c r="Q16" i="5"/>
  <c r="CP5" i="5" s="1"/>
  <c r="P16" i="5"/>
  <c r="CO5" i="5" s="1"/>
  <c r="O16" i="5"/>
  <c r="CN5" i="5" s="1"/>
  <c r="N16" i="5"/>
  <c r="CM5" i="5" s="1"/>
  <c r="M16" i="5"/>
  <c r="CL5" i="5" s="1"/>
  <c r="L16" i="5"/>
  <c r="CK5" i="5" s="1"/>
  <c r="K16" i="5"/>
  <c r="CJ5" i="5" s="1"/>
  <c r="J16" i="5"/>
  <c r="CI5" i="5" s="1"/>
  <c r="I16" i="5"/>
  <c r="CH5" i="5" s="1"/>
  <c r="H16" i="5"/>
  <c r="CG5" i="5" s="1"/>
  <c r="G16" i="5"/>
  <c r="CF5" i="5" s="1"/>
  <c r="F16" i="5"/>
  <c r="CE5" i="5" s="1"/>
  <c r="E16" i="5"/>
  <c r="CD5" i="5" s="1"/>
  <c r="CC5" i="5"/>
  <c r="AT9" i="5"/>
  <c r="AT5" i="5"/>
  <c r="AH9" i="5"/>
  <c r="AH5" i="5"/>
  <c r="AM2" i="5"/>
  <c r="AR2" i="5"/>
  <c r="CN2" i="5" l="1"/>
  <c r="D19" i="5"/>
  <c r="CC11" i="5" s="1"/>
  <c r="G19" i="5"/>
  <c r="CF11" i="5" s="1"/>
  <c r="K19" i="5"/>
  <c r="CJ11" i="5" s="1"/>
  <c r="O19" i="5"/>
  <c r="CN11" i="5" s="1"/>
  <c r="S19" i="5"/>
  <c r="CR11" i="5" s="1"/>
  <c r="W19" i="5"/>
  <c r="CV11" i="5" s="1"/>
  <c r="AA19" i="5"/>
  <c r="CZ11" i="5" s="1"/>
  <c r="F19" i="5"/>
  <c r="CE11" i="5" s="1"/>
  <c r="J19" i="5"/>
  <c r="CI11" i="5" s="1"/>
  <c r="N19" i="5"/>
  <c r="CM11" i="5" s="1"/>
  <c r="R19" i="5"/>
  <c r="CQ11" i="5" s="1"/>
  <c r="V19" i="5"/>
  <c r="CU11" i="5" s="1"/>
  <c r="Z19" i="5"/>
  <c r="CY11" i="5" s="1"/>
  <c r="H19" i="5"/>
  <c r="CG11" i="5" s="1"/>
  <c r="L19" i="5"/>
  <c r="CK11" i="5" s="1"/>
  <c r="T19" i="5"/>
  <c r="CS11" i="5" s="1"/>
  <c r="X19" i="5"/>
  <c r="CW11" i="5" s="1"/>
  <c r="AB19" i="5"/>
  <c r="DA11" i="5" s="1"/>
  <c r="P19" i="5"/>
  <c r="CO11" i="5" s="1"/>
  <c r="E19" i="5"/>
  <c r="CD11" i="5" s="1"/>
  <c r="I19" i="5"/>
  <c r="CH11" i="5" s="1"/>
  <c r="M19" i="5"/>
  <c r="CL11" i="5" s="1"/>
  <c r="Q19" i="5"/>
  <c r="CP11" i="5" s="1"/>
  <c r="U19" i="5"/>
  <c r="CT11" i="5" s="1"/>
  <c r="Y19" i="5"/>
  <c r="CX11" i="5" s="1"/>
  <c r="F23" i="5"/>
  <c r="AN9" i="5" s="1"/>
  <c r="E10" i="5"/>
  <c r="CD3" i="5" s="1"/>
  <c r="CD9" i="5" s="1"/>
  <c r="E28" i="5"/>
  <c r="BE3" i="5" s="1"/>
  <c r="BE9" i="5" s="1"/>
  <c r="U36" i="5" l="1"/>
  <c r="F28" i="5"/>
  <c r="BF3" i="5" s="1"/>
  <c r="BF9" i="5" s="1"/>
  <c r="E36" i="5"/>
  <c r="R36" i="5"/>
  <c r="J36" i="5"/>
  <c r="F36" i="5"/>
  <c r="V36" i="5"/>
  <c r="Z36" i="5"/>
  <c r="N36" i="5"/>
  <c r="Q36" i="5"/>
  <c r="M36" i="5"/>
  <c r="I36" i="5"/>
  <c r="F10" i="5"/>
  <c r="G28" i="5"/>
  <c r="D36" i="5"/>
  <c r="T35" i="5"/>
  <c r="S36" i="5"/>
  <c r="P36" i="5"/>
  <c r="O36" i="5"/>
  <c r="L36" i="5"/>
  <c r="K36" i="5"/>
  <c r="H35" i="5"/>
  <c r="G36" i="5"/>
  <c r="W36" i="5"/>
  <c r="Y36" i="5"/>
  <c r="X34" i="5"/>
  <c r="BX4" i="5" s="1"/>
  <c r="AA36" i="5"/>
  <c r="AB36" i="5"/>
  <c r="N23" i="5"/>
  <c r="AN11" i="5" s="1"/>
  <c r="AQ11" i="5" s="1"/>
  <c r="H34" i="5"/>
  <c r="BH4" i="5" s="1"/>
  <c r="T34" i="5"/>
  <c r="BT4" i="5" s="1"/>
  <c r="L35" i="5"/>
  <c r="T36" i="5"/>
  <c r="D34" i="5"/>
  <c r="E34" i="5"/>
  <c r="BE4" i="5" s="1"/>
  <c r="I34" i="5"/>
  <c r="BI4" i="5" s="1"/>
  <c r="M34" i="5"/>
  <c r="BM4" i="5" s="1"/>
  <c r="Q34" i="5"/>
  <c r="BQ4" i="5" s="1"/>
  <c r="U34" i="5"/>
  <c r="BU4" i="5" s="1"/>
  <c r="Y34" i="5"/>
  <c r="BY4" i="5" s="1"/>
  <c r="E35" i="5"/>
  <c r="I35" i="5"/>
  <c r="M35" i="5"/>
  <c r="M37" i="5" s="1"/>
  <c r="BM10" i="5" s="1"/>
  <c r="Q35" i="5"/>
  <c r="U35" i="5"/>
  <c r="U37" i="5" s="1"/>
  <c r="BU10" i="5" s="1"/>
  <c r="Y35" i="5"/>
  <c r="P34" i="5"/>
  <c r="BP4" i="5" s="1"/>
  <c r="AB34" i="5"/>
  <c r="CB4" i="5" s="1"/>
  <c r="CB5" i="5" s="1"/>
  <c r="P35" i="5"/>
  <c r="X35" i="5"/>
  <c r="H36" i="5"/>
  <c r="X36" i="5"/>
  <c r="D35" i="5"/>
  <c r="F34" i="5"/>
  <c r="BF4" i="5" s="1"/>
  <c r="J34" i="5"/>
  <c r="BJ4" i="5" s="1"/>
  <c r="N34" i="5"/>
  <c r="BN4" i="5" s="1"/>
  <c r="R34" i="5"/>
  <c r="BR4" i="5" s="1"/>
  <c r="V34" i="5"/>
  <c r="BV4" i="5" s="1"/>
  <c r="Z34" i="5"/>
  <c r="BZ4" i="5" s="1"/>
  <c r="F35" i="5"/>
  <c r="J35" i="5"/>
  <c r="N35" i="5"/>
  <c r="R35" i="5"/>
  <c r="V35" i="5"/>
  <c r="Z35" i="5"/>
  <c r="L34" i="5"/>
  <c r="BL4" i="5" s="1"/>
  <c r="AB35" i="5"/>
  <c r="G34" i="5"/>
  <c r="BG4" i="5" s="1"/>
  <c r="K34" i="5"/>
  <c r="BK4" i="5" s="1"/>
  <c r="O34" i="5"/>
  <c r="BO4" i="5" s="1"/>
  <c r="S34" i="5"/>
  <c r="BS4" i="5" s="1"/>
  <c r="W34" i="5"/>
  <c r="BW4" i="5" s="1"/>
  <c r="AA34" i="5"/>
  <c r="CA4" i="5" s="1"/>
  <c r="G35" i="5"/>
  <c r="K35" i="5"/>
  <c r="K37" i="5" s="1"/>
  <c r="BK10" i="5" s="1"/>
  <c r="O35" i="5"/>
  <c r="S35" i="5"/>
  <c r="W35" i="5"/>
  <c r="AA35" i="5"/>
  <c r="AA37" i="5" s="1"/>
  <c r="CA10" i="5" s="1"/>
  <c r="H37" i="5" l="1"/>
  <c r="BH10" i="5" s="1"/>
  <c r="R37" i="5"/>
  <c r="BR10" i="5" s="1"/>
  <c r="Y37" i="5"/>
  <c r="BY10" i="5" s="1"/>
  <c r="Z37" i="5"/>
  <c r="BZ10" i="5" s="1"/>
  <c r="AB37" i="5"/>
  <c r="CB10" i="5" s="1"/>
  <c r="CB11" i="5" s="1"/>
  <c r="W37" i="5"/>
  <c r="BW10" i="5" s="1"/>
  <c r="N37" i="5"/>
  <c r="BN10" i="5" s="1"/>
  <c r="X37" i="5"/>
  <c r="BX10" i="5" s="1"/>
  <c r="J37" i="5"/>
  <c r="BJ10" i="5" s="1"/>
  <c r="T37" i="5"/>
  <c r="BT10" i="5" s="1"/>
  <c r="AQ9" i="5"/>
  <c r="S37" i="5"/>
  <c r="BS10" i="5" s="1"/>
  <c r="E37" i="5"/>
  <c r="BE10" i="5" s="1"/>
  <c r="AK11" i="5"/>
  <c r="V37" i="5"/>
  <c r="BV10" i="5" s="1"/>
  <c r="F37" i="5"/>
  <c r="BF10" i="5" s="1"/>
  <c r="Q37" i="5"/>
  <c r="BQ10" i="5" s="1"/>
  <c r="L37" i="5"/>
  <c r="BL10" i="5" s="1"/>
  <c r="AK9" i="5"/>
  <c r="I37" i="5"/>
  <c r="BI10" i="5" s="1"/>
  <c r="BD4" i="5"/>
  <c r="F41" i="5"/>
  <c r="D37" i="5"/>
  <c r="P37" i="5"/>
  <c r="BP10" i="5" s="1"/>
  <c r="H28" i="5"/>
  <c r="BG3" i="5"/>
  <c r="BG9" i="5" s="1"/>
  <c r="G37" i="5"/>
  <c r="BG10" i="5" s="1"/>
  <c r="O37" i="5"/>
  <c r="BO10" i="5" s="1"/>
  <c r="G10" i="5"/>
  <c r="CE3" i="5"/>
  <c r="CE9" i="5" l="1"/>
  <c r="AN5" i="5"/>
  <c r="BH16" i="5" s="1"/>
  <c r="H10" i="5"/>
  <c r="CF3" i="5"/>
  <c r="CF9" i="5" s="1"/>
  <c r="I28" i="5"/>
  <c r="BH3" i="5"/>
  <c r="BH9" i="5" s="1"/>
  <c r="BD10" i="5"/>
  <c r="N41" i="5"/>
  <c r="AN7" i="5" s="1"/>
  <c r="BH18" i="5" s="1"/>
  <c r="K16" i="1"/>
  <c r="K15" i="1"/>
  <c r="K14" i="1"/>
  <c r="K13" i="1"/>
  <c r="K12" i="1"/>
  <c r="BV6" i="5" l="1"/>
  <c r="BF6" i="5"/>
  <c r="BZ6" i="5"/>
  <c r="BS6" i="5"/>
  <c r="BM6" i="5"/>
  <c r="BP6" i="5"/>
  <c r="BG6" i="5"/>
  <c r="BW6" i="5"/>
  <c r="BD6" i="5"/>
  <c r="BT6" i="5"/>
  <c r="BR6" i="5"/>
  <c r="BQ6" i="5"/>
  <c r="BK6" i="5"/>
  <c r="BH6" i="5"/>
  <c r="BE6" i="5"/>
  <c r="BU6" i="5"/>
  <c r="CA6" i="5"/>
  <c r="BX6" i="5"/>
  <c r="BN6" i="5"/>
  <c r="BO6" i="5"/>
  <c r="BJ6" i="5"/>
  <c r="BL6" i="5"/>
  <c r="CB6" i="5"/>
  <c r="BI6" i="5"/>
  <c r="BY6" i="5"/>
  <c r="AK5" i="5"/>
  <c r="CA7" i="5" s="1"/>
  <c r="CB12" i="5"/>
  <c r="BX12" i="5"/>
  <c r="BT12" i="5"/>
  <c r="BP12" i="5"/>
  <c r="BL12" i="5"/>
  <c r="BH12" i="5"/>
  <c r="BD12" i="5"/>
  <c r="BQ12" i="5"/>
  <c r="BE12" i="5"/>
  <c r="CA12" i="5"/>
  <c r="BW12" i="5"/>
  <c r="BS12" i="5"/>
  <c r="BO12" i="5"/>
  <c r="BK12" i="5"/>
  <c r="BG12" i="5"/>
  <c r="BI12" i="5"/>
  <c r="BZ12" i="5"/>
  <c r="BV12" i="5"/>
  <c r="BR12" i="5"/>
  <c r="BN12" i="5"/>
  <c r="BJ12" i="5"/>
  <c r="BF12" i="5"/>
  <c r="BY12" i="5"/>
  <c r="BU12" i="5"/>
  <c r="BM12" i="5"/>
  <c r="AQ5" i="5"/>
  <c r="BD8" i="5" s="1"/>
  <c r="AK7" i="5"/>
  <c r="AQ7" i="5"/>
  <c r="BK18" i="5" s="1"/>
  <c r="I10" i="5"/>
  <c r="CG3" i="5"/>
  <c r="J28" i="5"/>
  <c r="BI3" i="5"/>
  <c r="BI9" i="5" s="1"/>
  <c r="CG9" i="5" l="1"/>
  <c r="BU7" i="5"/>
  <c r="BH7" i="5"/>
  <c r="BL7" i="5"/>
  <c r="BE7" i="5"/>
  <c r="BN7" i="5"/>
  <c r="BK7" i="5"/>
  <c r="CB7" i="5"/>
  <c r="BM7" i="5"/>
  <c r="BF7" i="5"/>
  <c r="BV7" i="5"/>
  <c r="BX7" i="5"/>
  <c r="BS7" i="5"/>
  <c r="BT7" i="5"/>
  <c r="BD7" i="5"/>
  <c r="BI7" i="5"/>
  <c r="BQ7" i="5"/>
  <c r="BY7" i="5"/>
  <c r="BJ7" i="5"/>
  <c r="BR7" i="5"/>
  <c r="BZ7" i="5"/>
  <c r="BP7" i="5"/>
  <c r="BG7" i="5"/>
  <c r="BO7" i="5"/>
  <c r="BW7" i="5"/>
  <c r="BF8" i="5"/>
  <c r="BJ8" i="5"/>
  <c r="BT8" i="5"/>
  <c r="BX8" i="5"/>
  <c r="CB8" i="5"/>
  <c r="CA8" i="5"/>
  <c r="BK16" i="5"/>
  <c r="BE18" i="5"/>
  <c r="BK22" i="5"/>
  <c r="BH22" i="5"/>
  <c r="BE22" i="5"/>
  <c r="BE16" i="5"/>
  <c r="BE20" i="5"/>
  <c r="BK20" i="5"/>
  <c r="BH20" i="5"/>
  <c r="BM8" i="5"/>
  <c r="BV8" i="5"/>
  <c r="BO8" i="5"/>
  <c r="BQ8" i="5"/>
  <c r="BZ8" i="5"/>
  <c r="BS8" i="5"/>
  <c r="BE8" i="5"/>
  <c r="BU8" i="5"/>
  <c r="BN8" i="5"/>
  <c r="BH8" i="5"/>
  <c r="BG8" i="5"/>
  <c r="BW8" i="5"/>
  <c r="BL8" i="5"/>
  <c r="BI8" i="5"/>
  <c r="BY8" i="5"/>
  <c r="BR8" i="5"/>
  <c r="BP8" i="5"/>
  <c r="BK8" i="5"/>
  <c r="J10" i="5"/>
  <c r="CH3" i="5"/>
  <c r="K28" i="5"/>
  <c r="BJ3" i="5"/>
  <c r="BJ9" i="5" s="1"/>
  <c r="CA14" i="5"/>
  <c r="BW14" i="5"/>
  <c r="BS14" i="5"/>
  <c r="BO14" i="5"/>
  <c r="BK14" i="5"/>
  <c r="BG14" i="5"/>
  <c r="BX14" i="5"/>
  <c r="BP14" i="5"/>
  <c r="BH14" i="5"/>
  <c r="BD14" i="5"/>
  <c r="BZ14" i="5"/>
  <c r="BV14" i="5"/>
  <c r="BR14" i="5"/>
  <c r="BN14" i="5"/>
  <c r="BJ14" i="5"/>
  <c r="BF14" i="5"/>
  <c r="BY14" i="5"/>
  <c r="BU14" i="5"/>
  <c r="BQ14" i="5"/>
  <c r="BM14" i="5"/>
  <c r="BI14" i="5"/>
  <c r="BE14" i="5"/>
  <c r="CB14" i="5"/>
  <c r="BT14" i="5"/>
  <c r="BL14" i="5"/>
  <c r="CA13" i="5"/>
  <c r="BW13" i="5"/>
  <c r="BS13" i="5"/>
  <c r="BO13" i="5"/>
  <c r="BK13" i="5"/>
  <c r="BG13" i="5"/>
  <c r="BX13" i="5"/>
  <c r="BP13" i="5"/>
  <c r="BH13" i="5"/>
  <c r="BZ13" i="5"/>
  <c r="BV13" i="5"/>
  <c r="BR13" i="5"/>
  <c r="BN13" i="5"/>
  <c r="BJ13" i="5"/>
  <c r="BF13" i="5"/>
  <c r="BD13" i="5"/>
  <c r="BY13" i="5"/>
  <c r="BU13" i="5"/>
  <c r="BQ13" i="5"/>
  <c r="BM13" i="5"/>
  <c r="BI13" i="5"/>
  <c r="BE13" i="5"/>
  <c r="CB13" i="5"/>
  <c r="BT13" i="5"/>
  <c r="BL13" i="5"/>
  <c r="E7" i="1"/>
  <c r="AA13" i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C13" i="1"/>
  <c r="AX13" i="1" s="1"/>
  <c r="L23" i="1" l="1"/>
  <c r="L31" i="1"/>
  <c r="L39" i="1"/>
  <c r="L19" i="1"/>
  <c r="L27" i="1"/>
  <c r="L35" i="1"/>
  <c r="L38" i="1"/>
  <c r="L30" i="1"/>
  <c r="L22" i="1"/>
  <c r="L33" i="1"/>
  <c r="L25" i="1"/>
  <c r="L17" i="1"/>
  <c r="AJ13" i="1"/>
  <c r="AJ17" i="1"/>
  <c r="AJ21" i="1"/>
  <c r="AJ25" i="1"/>
  <c r="AJ29" i="1"/>
  <c r="AJ33" i="1"/>
  <c r="AQ33" i="1" s="1"/>
  <c r="AJ37" i="1"/>
  <c r="AJ41" i="1"/>
  <c r="L36" i="1"/>
  <c r="L28" i="1"/>
  <c r="L20" i="1"/>
  <c r="AJ12" i="1"/>
  <c r="AJ16" i="1"/>
  <c r="AJ20" i="1"/>
  <c r="AJ24" i="1"/>
  <c r="AJ28" i="1"/>
  <c r="AQ28" i="1" s="1"/>
  <c r="AJ32" i="1"/>
  <c r="AJ36" i="1"/>
  <c r="AJ40" i="1"/>
  <c r="L37" i="1"/>
  <c r="L29" i="1"/>
  <c r="L21" i="1"/>
  <c r="L34" i="1"/>
  <c r="L26" i="1"/>
  <c r="L18" i="1"/>
  <c r="L41" i="1"/>
  <c r="AJ15" i="1"/>
  <c r="AJ19" i="1"/>
  <c r="AQ19" i="1" s="1"/>
  <c r="AJ23" i="1"/>
  <c r="AQ23" i="1" s="1"/>
  <c r="AJ27" i="1"/>
  <c r="AJ31" i="1"/>
  <c r="AJ35" i="1"/>
  <c r="AQ35" i="1" s="1"/>
  <c r="AJ39" i="1"/>
  <c r="AQ39" i="1" s="1"/>
  <c r="L40" i="1"/>
  <c r="L32" i="1"/>
  <c r="L24" i="1"/>
  <c r="AJ14" i="1"/>
  <c r="AJ18" i="1"/>
  <c r="AJ22" i="1"/>
  <c r="AJ26" i="1"/>
  <c r="AQ26" i="1" s="1"/>
  <c r="AJ30" i="1"/>
  <c r="AJ34" i="1"/>
  <c r="AJ38" i="1"/>
  <c r="AQ38" i="1" s="1"/>
  <c r="CH9" i="5"/>
  <c r="DA7" i="5"/>
  <c r="CW7" i="5"/>
  <c r="CS7" i="5"/>
  <c r="CO7" i="5"/>
  <c r="CK7" i="5"/>
  <c r="CG7" i="5"/>
  <c r="CC7" i="5"/>
  <c r="CT7" i="5"/>
  <c r="CH7" i="5"/>
  <c r="CZ7" i="5"/>
  <c r="CV7" i="5"/>
  <c r="CR7" i="5"/>
  <c r="CN7" i="5"/>
  <c r="CJ7" i="5"/>
  <c r="CF7" i="5"/>
  <c r="CX7" i="5"/>
  <c r="CP7" i="5"/>
  <c r="CL7" i="5"/>
  <c r="CD7" i="5"/>
  <c r="CY7" i="5"/>
  <c r="CU7" i="5"/>
  <c r="CQ7" i="5"/>
  <c r="CM7" i="5"/>
  <c r="CI7" i="5"/>
  <c r="CE7" i="5"/>
  <c r="DA14" i="5"/>
  <c r="CW14" i="5"/>
  <c r="CS14" i="5"/>
  <c r="CO14" i="5"/>
  <c r="CK14" i="5"/>
  <c r="CG14" i="5"/>
  <c r="CT14" i="5"/>
  <c r="CZ14" i="5"/>
  <c r="CV14" i="5"/>
  <c r="CR14" i="5"/>
  <c r="CN14" i="5"/>
  <c r="CJ14" i="5"/>
  <c r="CF14" i="5"/>
  <c r="CC14" i="5"/>
  <c r="CX14" i="5"/>
  <c r="CP14" i="5"/>
  <c r="CL14" i="5"/>
  <c r="CH14" i="5"/>
  <c r="CD14" i="5"/>
  <c r="CY14" i="5"/>
  <c r="CU14" i="5"/>
  <c r="CQ14" i="5"/>
  <c r="CM14" i="5"/>
  <c r="CI14" i="5"/>
  <c r="CE14" i="5"/>
  <c r="DA6" i="5"/>
  <c r="CW6" i="5"/>
  <c r="CS6" i="5"/>
  <c r="CO6" i="5"/>
  <c r="CK6" i="5"/>
  <c r="CG6" i="5"/>
  <c r="CX6" i="5"/>
  <c r="CP6" i="5"/>
  <c r="CD6" i="5"/>
  <c r="CZ6" i="5"/>
  <c r="CV6" i="5"/>
  <c r="CR6" i="5"/>
  <c r="CN6" i="5"/>
  <c r="CJ6" i="5"/>
  <c r="CF6" i="5"/>
  <c r="CC6" i="5"/>
  <c r="CT6" i="5"/>
  <c r="CL6" i="5"/>
  <c r="CH6" i="5"/>
  <c r="CY6" i="5"/>
  <c r="CU6" i="5"/>
  <c r="CQ6" i="5"/>
  <c r="CM6" i="5"/>
  <c r="CI6" i="5"/>
  <c r="CE6" i="5"/>
  <c r="DA13" i="5"/>
  <c r="CW13" i="5"/>
  <c r="CS13" i="5"/>
  <c r="CO13" i="5"/>
  <c r="CK13" i="5"/>
  <c r="CG13" i="5"/>
  <c r="CX13" i="5"/>
  <c r="CP13" i="5"/>
  <c r="CH13" i="5"/>
  <c r="CZ13" i="5"/>
  <c r="CV13" i="5"/>
  <c r="CR13" i="5"/>
  <c r="CN13" i="5"/>
  <c r="CJ13" i="5"/>
  <c r="CF13" i="5"/>
  <c r="CT13" i="5"/>
  <c r="CL13" i="5"/>
  <c r="CD13" i="5"/>
  <c r="CY13" i="5"/>
  <c r="CU13" i="5"/>
  <c r="CQ13" i="5"/>
  <c r="CM13" i="5"/>
  <c r="CI13" i="5"/>
  <c r="CE13" i="5"/>
  <c r="CC13" i="5"/>
  <c r="DA8" i="5"/>
  <c r="CW8" i="5"/>
  <c r="CS8" i="5"/>
  <c r="CO8" i="5"/>
  <c r="CK8" i="5"/>
  <c r="CG8" i="5"/>
  <c r="CC8" i="5"/>
  <c r="CT8" i="5"/>
  <c r="CL8" i="5"/>
  <c r="CD8" i="5"/>
  <c r="CZ8" i="5"/>
  <c r="CV8" i="5"/>
  <c r="CR8" i="5"/>
  <c r="CN8" i="5"/>
  <c r="CJ8" i="5"/>
  <c r="CF8" i="5"/>
  <c r="CX8" i="5"/>
  <c r="CP8" i="5"/>
  <c r="CH8" i="5"/>
  <c r="CY8" i="5"/>
  <c r="CU8" i="5"/>
  <c r="CQ8" i="5"/>
  <c r="CM8" i="5"/>
  <c r="CI8" i="5"/>
  <c r="CE8" i="5"/>
  <c r="DA12" i="5"/>
  <c r="CW12" i="5"/>
  <c r="CS12" i="5"/>
  <c r="CO12" i="5"/>
  <c r="CK12" i="5"/>
  <c r="CG12" i="5"/>
  <c r="CX12" i="5"/>
  <c r="CP12" i="5"/>
  <c r="CH12" i="5"/>
  <c r="CZ12" i="5"/>
  <c r="CV12" i="5"/>
  <c r="CR12" i="5"/>
  <c r="CN12" i="5"/>
  <c r="CJ12" i="5"/>
  <c r="CF12" i="5"/>
  <c r="CT12" i="5"/>
  <c r="CL12" i="5"/>
  <c r="CD12" i="5"/>
  <c r="CC12" i="5"/>
  <c r="CY12" i="5"/>
  <c r="CU12" i="5"/>
  <c r="CQ12" i="5"/>
  <c r="CM12" i="5"/>
  <c r="CI12" i="5"/>
  <c r="CE12" i="5"/>
  <c r="C14" i="1"/>
  <c r="L28" i="5"/>
  <c r="BK3" i="5"/>
  <c r="BK9" i="5" s="1"/>
  <c r="K10" i="5"/>
  <c r="CI3" i="5"/>
  <c r="CI9" i="5" s="1"/>
  <c r="L13" i="1"/>
  <c r="L16" i="1"/>
  <c r="AQ16" i="1" s="1"/>
  <c r="L14" i="1"/>
  <c r="L15" i="1"/>
  <c r="AQ15" i="1" s="1"/>
  <c r="L12" i="1"/>
  <c r="AQ12" i="1" s="1"/>
  <c r="AQ22" i="1" l="1"/>
  <c r="AQ17" i="1"/>
  <c r="AQ14" i="1"/>
  <c r="AQ13" i="1"/>
  <c r="AQ34" i="1"/>
  <c r="AQ18" i="1"/>
  <c r="AQ27" i="1"/>
  <c r="AQ36" i="1"/>
  <c r="AQ20" i="1"/>
  <c r="AQ25" i="1"/>
  <c r="AK12" i="1"/>
  <c r="AV41" i="1"/>
  <c r="AU41" i="1"/>
  <c r="AT41" i="1"/>
  <c r="AQ41" i="1"/>
  <c r="AQ30" i="1"/>
  <c r="AQ31" i="1"/>
  <c r="AQ40" i="1"/>
  <c r="AQ32" i="1"/>
  <c r="AQ24" i="1"/>
  <c r="AQ37" i="1"/>
  <c r="AQ29" i="1"/>
  <c r="AQ21" i="1"/>
  <c r="C15" i="1"/>
  <c r="AX14" i="1"/>
  <c r="C13" i="4"/>
  <c r="C16" i="4"/>
  <c r="C12" i="4"/>
  <c r="C17" i="4"/>
  <c r="M12" i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V41" i="1"/>
  <c r="W41" i="1"/>
  <c r="X41" i="1"/>
  <c r="L10" i="5"/>
  <c r="CJ3" i="5"/>
  <c r="M28" i="5"/>
  <c r="BL3" i="5"/>
  <c r="BL9" i="5" s="1"/>
  <c r="O12" i="1"/>
  <c r="P12" i="1" s="1"/>
  <c r="CJ9" i="5" l="1"/>
  <c r="C32" i="4"/>
  <c r="C33" i="4"/>
  <c r="AQ11" i="1"/>
  <c r="C31" i="4" s="1"/>
  <c r="AW41" i="1"/>
  <c r="AK13" i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12" i="1"/>
  <c r="Y41" i="1"/>
  <c r="C16" i="1"/>
  <c r="AX15" i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Q12" i="1"/>
  <c r="O13" i="1"/>
  <c r="N28" i="5"/>
  <c r="BM3" i="5"/>
  <c r="BM9" i="5" s="1"/>
  <c r="M10" i="5"/>
  <c r="CK3" i="5"/>
  <c r="AL13" i="1" l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O14" i="1"/>
  <c r="P13" i="1"/>
  <c r="CK9" i="5"/>
  <c r="C17" i="1"/>
  <c r="AX16" i="1"/>
  <c r="N10" i="5"/>
  <c r="CL3" i="5"/>
  <c r="CL9" i="5" s="1"/>
  <c r="O28" i="5"/>
  <c r="BN3" i="5"/>
  <c r="BN9" i="5" s="1"/>
  <c r="Q13" i="1"/>
  <c r="O15" i="1" l="1"/>
  <c r="P14" i="1"/>
  <c r="C18" i="1"/>
  <c r="AX17" i="1"/>
  <c r="P28" i="5"/>
  <c r="BO3" i="5"/>
  <c r="BO9" i="5" s="1"/>
  <c r="O10" i="5"/>
  <c r="CM3" i="5"/>
  <c r="CM9" i="5" s="1"/>
  <c r="Q14" i="1"/>
  <c r="O16" i="1" l="1"/>
  <c r="P15" i="1"/>
  <c r="C19" i="1"/>
  <c r="AX18" i="1"/>
  <c r="P10" i="5"/>
  <c r="CN3" i="5"/>
  <c r="CN9" i="5" s="1"/>
  <c r="Q28" i="5"/>
  <c r="BP3" i="5"/>
  <c r="BP9" i="5" s="1"/>
  <c r="Q15" i="1"/>
  <c r="P16" i="1" l="1"/>
  <c r="O17" i="1"/>
  <c r="C20" i="1"/>
  <c r="AX19" i="1"/>
  <c r="R28" i="5"/>
  <c r="BQ3" i="5"/>
  <c r="BQ9" i="5" s="1"/>
  <c r="Q10" i="5"/>
  <c r="CO3" i="5"/>
  <c r="CO9" i="5" s="1"/>
  <c r="Q16" i="1"/>
  <c r="P17" i="1" l="1"/>
  <c r="Q17" i="1"/>
  <c r="O18" i="1"/>
  <c r="C21" i="1"/>
  <c r="AX20" i="1"/>
  <c r="R10" i="5"/>
  <c r="CP3" i="5"/>
  <c r="CP9" i="5" s="1"/>
  <c r="S28" i="5"/>
  <c r="BR3" i="5"/>
  <c r="BR9" i="5" s="1"/>
  <c r="P18" i="1" l="1"/>
  <c r="Q18" i="1"/>
  <c r="O19" i="1"/>
  <c r="C22" i="1"/>
  <c r="AX21" i="1"/>
  <c r="T28" i="5"/>
  <c r="BS3" i="5"/>
  <c r="BS9" i="5" s="1"/>
  <c r="S10" i="5"/>
  <c r="CQ3" i="5"/>
  <c r="CQ9" i="5" s="1"/>
  <c r="Q19" i="1" l="1"/>
  <c r="O20" i="1"/>
  <c r="P19" i="1"/>
  <c r="C23" i="1"/>
  <c r="AX22" i="1"/>
  <c r="T10" i="5"/>
  <c r="CR3" i="5"/>
  <c r="CR9" i="5" s="1"/>
  <c r="U28" i="5"/>
  <c r="BT3" i="5"/>
  <c r="BT9" i="5" s="1"/>
  <c r="P20" i="1" l="1"/>
  <c r="Q20" i="1"/>
  <c r="O21" i="1"/>
  <c r="C24" i="1"/>
  <c r="AX23" i="1"/>
  <c r="U10" i="5"/>
  <c r="CS3" i="5"/>
  <c r="CS9" i="5" s="1"/>
  <c r="V28" i="5"/>
  <c r="BU3" i="5"/>
  <c r="BU9" i="5" s="1"/>
  <c r="Q21" i="1" l="1"/>
  <c r="O22" i="1"/>
  <c r="P21" i="1"/>
  <c r="C25" i="1"/>
  <c r="AX24" i="1"/>
  <c r="V10" i="5"/>
  <c r="CT3" i="5"/>
  <c r="CT9" i="5" s="1"/>
  <c r="W28" i="5"/>
  <c r="BV3" i="5"/>
  <c r="BV9" i="5" s="1"/>
  <c r="P22" i="1" l="1"/>
  <c r="Q22" i="1"/>
  <c r="O23" i="1"/>
  <c r="C26" i="1"/>
  <c r="AX25" i="1"/>
  <c r="X28" i="5"/>
  <c r="BW3" i="5"/>
  <c r="BW9" i="5" s="1"/>
  <c r="W10" i="5"/>
  <c r="CU3" i="5"/>
  <c r="CU9" i="5" s="1"/>
  <c r="Q23" i="1" l="1"/>
  <c r="O24" i="1"/>
  <c r="P23" i="1"/>
  <c r="C27" i="1"/>
  <c r="AX26" i="1"/>
  <c r="X10" i="5"/>
  <c r="CV3" i="5"/>
  <c r="CV9" i="5" s="1"/>
  <c r="Y28" i="5"/>
  <c r="BX3" i="5"/>
  <c r="BX9" i="5" s="1"/>
  <c r="P24" i="1" l="1"/>
  <c r="Q24" i="1"/>
  <c r="O25" i="1"/>
  <c r="C28" i="1"/>
  <c r="AX27" i="1"/>
  <c r="Z28" i="5"/>
  <c r="BY3" i="5"/>
  <c r="BY9" i="5" s="1"/>
  <c r="Y10" i="5"/>
  <c r="CW3" i="5"/>
  <c r="CW9" i="5" s="1"/>
  <c r="Q25" i="1" l="1"/>
  <c r="O26" i="1"/>
  <c r="P25" i="1"/>
  <c r="C29" i="1"/>
  <c r="AX28" i="1"/>
  <c r="Z10" i="5"/>
  <c r="CX3" i="5"/>
  <c r="CX9" i="5" s="1"/>
  <c r="AA28" i="5"/>
  <c r="BZ3" i="5"/>
  <c r="BZ9" i="5" s="1"/>
  <c r="P26" i="1" l="1"/>
  <c r="Q26" i="1"/>
  <c r="O27" i="1"/>
  <c r="C30" i="1"/>
  <c r="AX29" i="1"/>
  <c r="AB28" i="5"/>
  <c r="CB3" i="5" s="1"/>
  <c r="CB9" i="5" s="1"/>
  <c r="CA3" i="5"/>
  <c r="CA9" i="5" s="1"/>
  <c r="AA10" i="5"/>
  <c r="CY3" i="5"/>
  <c r="CY9" i="5" s="1"/>
  <c r="Q27" i="1" l="1"/>
  <c r="O28" i="1"/>
  <c r="P27" i="1"/>
  <c r="C31" i="1"/>
  <c r="AX30" i="1"/>
  <c r="AB10" i="5"/>
  <c r="DA3" i="5" s="1"/>
  <c r="DA9" i="5" s="1"/>
  <c r="CZ3" i="5"/>
  <c r="CZ9" i="5" s="1"/>
  <c r="CH2" i="5" l="1"/>
  <c r="CC18" i="5" s="1"/>
  <c r="CE2" i="5"/>
  <c r="CC17" i="5" s="1"/>
  <c r="CF2" i="5"/>
  <c r="CD17" i="5" s="1"/>
  <c r="CI2" i="5"/>
  <c r="CD18" i="5" s="1"/>
  <c r="P28" i="1"/>
  <c r="Q28" i="1"/>
  <c r="O29" i="1"/>
  <c r="C32" i="1"/>
  <c r="AX31" i="1"/>
  <c r="AE4" i="5" l="1"/>
  <c r="E8" i="10" s="1"/>
  <c r="AE6" i="5"/>
  <c r="E10" i="10" s="1"/>
  <c r="AE8" i="5"/>
  <c r="E12" i="10" s="1"/>
  <c r="Q29" i="1"/>
  <c r="O30" i="1"/>
  <c r="P29" i="1"/>
  <c r="C33" i="1"/>
  <c r="AX32" i="1"/>
  <c r="P30" i="1" l="1"/>
  <c r="Q30" i="1"/>
  <c r="O31" i="1"/>
  <c r="C34" i="1"/>
  <c r="AX33" i="1"/>
  <c r="Q31" i="1" l="1"/>
  <c r="O32" i="1"/>
  <c r="P31" i="1"/>
  <c r="C35" i="1"/>
  <c r="AX34" i="1"/>
  <c r="P32" i="1" l="1"/>
  <c r="Q32" i="1"/>
  <c r="O33" i="1"/>
  <c r="C36" i="1"/>
  <c r="AX35" i="1"/>
  <c r="Q33" i="1" l="1"/>
  <c r="O34" i="1"/>
  <c r="P33" i="1"/>
  <c r="C37" i="1"/>
  <c r="AX36" i="1"/>
  <c r="P34" i="1" l="1"/>
  <c r="Q34" i="1"/>
  <c r="O35" i="1"/>
  <c r="C38" i="1"/>
  <c r="AX37" i="1"/>
  <c r="Q35" i="1" l="1"/>
  <c r="O36" i="1"/>
  <c r="P35" i="1"/>
  <c r="C39" i="1"/>
  <c r="AX38" i="1"/>
  <c r="P36" i="1" l="1"/>
  <c r="Q36" i="1"/>
  <c r="O37" i="1"/>
  <c r="C40" i="1"/>
  <c r="AX39" i="1"/>
  <c r="Q37" i="1" l="1"/>
  <c r="O38" i="1"/>
  <c r="P37" i="1"/>
  <c r="C41" i="1"/>
  <c r="AX40" i="1"/>
  <c r="P38" i="1" l="1"/>
  <c r="Q38" i="1"/>
  <c r="O39" i="1"/>
  <c r="AX41" i="1"/>
  <c r="C11" i="1"/>
  <c r="Q39" i="1" l="1"/>
  <c r="O40" i="1"/>
  <c r="O5" i="1" s="1"/>
  <c r="P39" i="1"/>
  <c r="Q5" i="1"/>
  <c r="O4" i="1"/>
  <c r="Q6" i="1"/>
  <c r="P3" i="4" s="1"/>
  <c r="J12" i="10" s="1"/>
  <c r="Q4" i="1"/>
  <c r="V11" i="1"/>
  <c r="C7" i="4" s="1"/>
  <c r="R11" i="1"/>
  <c r="M11" i="1"/>
  <c r="K11" i="1"/>
  <c r="S11" i="1"/>
  <c r="U11" i="1"/>
  <c r="L11" i="1"/>
  <c r="T11" i="1"/>
  <c r="N11" i="1"/>
  <c r="W11" i="1"/>
  <c r="C8" i="4" s="1"/>
  <c r="Y11" i="1"/>
  <c r="H3" i="4" s="1"/>
  <c r="J8" i="10" s="1"/>
  <c r="X11" i="1"/>
  <c r="C6" i="4" s="1"/>
  <c r="O41" i="1" l="1"/>
  <c r="P40" i="1"/>
  <c r="Q40" i="1"/>
  <c r="C5" i="4"/>
  <c r="P41" i="1" l="1"/>
  <c r="P11" i="1" s="1"/>
  <c r="Q41" i="1"/>
  <c r="Q11" i="1" s="1"/>
  <c r="C24" i="4" s="1"/>
  <c r="C25" i="4"/>
  <c r="C26" i="4" s="1"/>
  <c r="O11" i="1"/>
  <c r="C22" i="4" s="1"/>
  <c r="C23" i="4" s="1"/>
  <c r="O6" i="1"/>
  <c r="L3" i="4" s="1"/>
  <c r="J10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*****</author>
    <author>PC</author>
    <author>jetomas</author>
  </authors>
  <commentList>
    <comment ref="C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Ver Analisis de Montecarlo en excel Out of Sample
</t>
        </r>
      </text>
    </comment>
    <comment ref="D20" authorId="1" shapeId="0" xr:uid="{00000000-0006-0000-0100-000002000000}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Cogemos la Desv.tipica del WF (celda C20)
</t>
        </r>
      </text>
    </comment>
    <comment ref="E20" authorId="1" shapeId="0" xr:uid="{00000000-0006-0000-0100-000003000000}">
      <text>
        <r>
          <rPr>
            <b/>
            <sz val="10"/>
            <color indexed="81"/>
            <rFont val="Tahoma"/>
            <family val="2"/>
          </rPr>
          <t xml:space="preserve">
</t>
        </r>
      </text>
    </comment>
    <comment ref="C23" authorId="2" shapeId="0" xr:uid="{00000000-0006-0000-0100-000004000000}">
      <text>
        <r>
          <rPr>
            <b/>
            <sz val="9"/>
            <color indexed="81"/>
            <rFont val="Tahoma"/>
            <family val="2"/>
          </rPr>
          <t>jetomas:</t>
        </r>
        <r>
          <rPr>
            <sz val="9"/>
            <color indexed="81"/>
            <rFont val="Tahoma"/>
            <family val="2"/>
          </rPr>
          <t xml:space="preserve">
Se utiliza un valor medio del TF en el periodo WF
</t>
        </r>
      </text>
    </comment>
    <comment ref="N82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>jetomas:</t>
        </r>
        <r>
          <rPr>
            <sz val="9"/>
            <color indexed="81"/>
            <rFont val="Tahoma"/>
            <family val="2"/>
          </rPr>
          <t xml:space="preserve">
Pestaña DATOS--&gt;Análisis de datos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CPM</author>
  </authors>
  <commentList>
    <comment ref="C34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Mínimo necesario para la operativa de la Cartera sin MM.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*****</author>
  </authors>
  <commentList>
    <comment ref="L1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Restar  las comisiones  + slippage rounturn
Tomarlos del módulo A
</t>
        </r>
      </text>
    </comment>
    <comment ref="Y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No se cómo se calcula. </t>
        </r>
      </text>
    </comment>
    <comment ref="AJ1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Restar  las comisiones  + slippage rounturn
Tomarlos del módulo A
</t>
        </r>
      </text>
    </comment>
  </commentList>
</comments>
</file>

<file path=xl/sharedStrings.xml><?xml version="1.0" encoding="utf-8"?>
<sst xmlns="http://schemas.openxmlformats.org/spreadsheetml/2006/main" count="3281" uniqueCount="2017">
  <si>
    <t>Autocontrol</t>
  </si>
  <si>
    <t>2. EVOLUCIÓN SIMULADA DEL SISTEMA - 1 CONTRATO</t>
  </si>
  <si>
    <t>XXX</t>
  </si>
  <si>
    <t>OP.</t>
  </si>
  <si>
    <t>F. Entrada</t>
  </si>
  <si>
    <t>F. Salida</t>
  </si>
  <si>
    <t>N-C</t>
  </si>
  <si>
    <t>Long/Short</t>
  </si>
  <si>
    <t>PE</t>
  </si>
  <si>
    <t>PS</t>
  </si>
  <si>
    <t>P/L</t>
  </si>
  <si>
    <t>Max. Hist.</t>
  </si>
  <si>
    <t>DrawDown</t>
  </si>
  <si>
    <t>Mxxx.Acdia</t>
  </si>
  <si>
    <t>T-TEST</t>
  </si>
  <si>
    <t>3. EVOLUCIÓN REAL DEL SISTEMA - 1 CONTRATO</t>
  </si>
  <si>
    <t>Acumulado</t>
  </si>
  <si>
    <t>TradesDD</t>
  </si>
  <si>
    <t>L</t>
  </si>
  <si>
    <t>BMO</t>
  </si>
  <si>
    <t>Desv. Tip</t>
  </si>
  <si>
    <t xml:space="preserve"> </t>
  </si>
  <si>
    <t>P/L-Gastos</t>
  </si>
  <si>
    <t>Acum Diario</t>
  </si>
  <si>
    <t>Gastos Oper (moneda)</t>
  </si>
  <si>
    <t>Valor Pto (moneda)</t>
  </si>
  <si>
    <t>Activo Financiero</t>
  </si>
  <si>
    <t>Round Turn</t>
  </si>
  <si>
    <t>comisiones</t>
  </si>
  <si>
    <t>deslizamiento</t>
  </si>
  <si>
    <t>Moneda</t>
  </si>
  <si>
    <t>USD</t>
  </si>
  <si>
    <t>TOTAL</t>
  </si>
  <si>
    <t>BMO (OS)</t>
  </si>
  <si>
    <t>SISTEMA =</t>
  </si>
  <si>
    <t>Mercado =</t>
  </si>
  <si>
    <t>Garantías</t>
  </si>
  <si>
    <t>DESCRIPCIÓN DEL SISTEMA - MERCADO</t>
  </si>
  <si>
    <t>Trades</t>
  </si>
  <si>
    <t>Desviación típica</t>
  </si>
  <si>
    <t>Avg. Trade</t>
  </si>
  <si>
    <t>SQN</t>
  </si>
  <si>
    <t>Histórico Continuo</t>
  </si>
  <si>
    <t>Trade a trade</t>
  </si>
  <si>
    <t>Diario</t>
  </si>
  <si>
    <t>Entry</t>
  </si>
  <si>
    <t>Profit</t>
  </si>
  <si>
    <t>RESULTADOS OUT SAMPLE</t>
  </si>
  <si>
    <t>BENEFICIO NETO</t>
  </si>
  <si>
    <t>Nº operación</t>
  </si>
  <si>
    <t>HOJA DE DATOS (para gráficosde control)</t>
  </si>
  <si>
    <t>Sistema =</t>
  </si>
  <si>
    <t>Medida =</t>
  </si>
  <si>
    <t>Tolerancia MAX =</t>
  </si>
  <si>
    <t>Tolerancia MIN =</t>
  </si>
  <si>
    <t>Frecuencia MEDIDA =</t>
  </si>
  <si>
    <t>Trade a Trade</t>
  </si>
  <si>
    <t>Fecha</t>
  </si>
  <si>
    <t>Hora</t>
  </si>
  <si>
    <t>Muestra Nº</t>
  </si>
  <si>
    <t>Medidas</t>
  </si>
  <si>
    <t>MEDIA X</t>
  </si>
  <si>
    <t>MAXIMO</t>
  </si>
  <si>
    <t>MINIMO</t>
  </si>
  <si>
    <t>Recorrido</t>
  </si>
  <si>
    <t>OK Media</t>
  </si>
  <si>
    <t>OK Recorrido</t>
  </si>
  <si>
    <t>OUT of SAMPLE</t>
  </si>
  <si>
    <t>REALES</t>
  </si>
  <si>
    <t>X =</t>
  </si>
  <si>
    <t>R =</t>
  </si>
  <si>
    <t>MONEDA =</t>
  </si>
  <si>
    <t>TABLA DE CONSTANTES</t>
  </si>
  <si>
    <t>n</t>
  </si>
  <si>
    <t>d2</t>
  </si>
  <si>
    <t>A2</t>
  </si>
  <si>
    <t>D3</t>
  </si>
  <si>
    <t>D4</t>
  </si>
  <si>
    <t>Nº. Muestras</t>
  </si>
  <si>
    <t>n = Obsv por muestra</t>
  </si>
  <si>
    <t>LSC</t>
  </si>
  <si>
    <t>LSC = X + A2*R</t>
  </si>
  <si>
    <t>LIC =  X - A2*R</t>
  </si>
  <si>
    <t xml:space="preserve">A2 = </t>
  </si>
  <si>
    <t>LSR = D4*R</t>
  </si>
  <si>
    <t>LIR = D3*R</t>
  </si>
  <si>
    <t xml:space="preserve">D4 = </t>
  </si>
  <si>
    <t>D3 =</t>
  </si>
  <si>
    <t>Sigma = R / d2</t>
  </si>
  <si>
    <t>MEDIA 1</t>
  </si>
  <si>
    <t>RECORRIDO 1</t>
  </si>
  <si>
    <t>MEDIA 2</t>
  </si>
  <si>
    <t>RECORRIDO 2</t>
  </si>
  <si>
    <t>TS =</t>
  </si>
  <si>
    <t>LSC =</t>
  </si>
  <si>
    <t>LSR =</t>
  </si>
  <si>
    <t>Media de X =</t>
  </si>
  <si>
    <t>TI =</t>
  </si>
  <si>
    <t>LIR =</t>
  </si>
  <si>
    <t>LIC =</t>
  </si>
  <si>
    <t>DATOS PARA LOS GRÁFICOS</t>
  </si>
  <si>
    <t>TABLA 1</t>
  </si>
  <si>
    <t>TABLA 2</t>
  </si>
  <si>
    <t>LSI</t>
  </si>
  <si>
    <t>LSR</t>
  </si>
  <si>
    <t>LIR</t>
  </si>
  <si>
    <t xml:space="preserve">Nota = Si la distancia entre los límites de control de la tabla 2 es menor que la distancia entre los lim. Control de la tabla 1 se toma esta distancia respecto de la nueva media. </t>
  </si>
  <si>
    <t>Referencia</t>
  </si>
  <si>
    <t>TEST PROFILE</t>
  </si>
  <si>
    <t>Sistema</t>
  </si>
  <si>
    <t>Mercado</t>
  </si>
  <si>
    <t>Divisa</t>
  </si>
  <si>
    <t>$</t>
  </si>
  <si>
    <t>Periodo WF</t>
  </si>
  <si>
    <t>Comisiones r/t</t>
  </si>
  <si>
    <t>Capital Inicial</t>
  </si>
  <si>
    <t>Slippage r/t</t>
  </si>
  <si>
    <t>Round-Turn</t>
  </si>
  <si>
    <t>Test Profile</t>
  </si>
  <si>
    <t>Resultados en su Divisa</t>
  </si>
  <si>
    <t>Nominal</t>
  </si>
  <si>
    <t>Banda sup</t>
  </si>
  <si>
    <t>Banda inf</t>
  </si>
  <si>
    <t>Max</t>
  </si>
  <si>
    <t>Min.</t>
  </si>
  <si>
    <t>Bº anual</t>
  </si>
  <si>
    <t xml:space="preserve">Desviacion típica anual </t>
  </si>
  <si>
    <t>Bº anual%(resp.capital)</t>
  </si>
  <si>
    <t>Bº anual % (resp. Nominal contrato)</t>
  </si>
  <si>
    <t>Bº Anual</t>
  </si>
  <si>
    <t>Medio</t>
  </si>
  <si>
    <t>B.Sup</t>
  </si>
  <si>
    <t>B.Inf</t>
  </si>
  <si>
    <t>(+/- 2 Desv.Tipicas)</t>
  </si>
  <si>
    <t>Bº Mensual</t>
  </si>
  <si>
    <t>Desv.Tipica</t>
  </si>
  <si>
    <t>Bº Semanal</t>
  </si>
  <si>
    <t>Bº Diario</t>
  </si>
  <si>
    <t>Estadísticos por Negocio</t>
  </si>
  <si>
    <t>Media</t>
  </si>
  <si>
    <t>Número de Negocios por Año</t>
  </si>
  <si>
    <t>Número Total Negocios</t>
  </si>
  <si>
    <t>Fiabilidad</t>
  </si>
  <si>
    <t>Negocio Medio</t>
  </si>
  <si>
    <t>(Incluido Slippage y Comisiones)</t>
  </si>
  <si>
    <t>Bandas de Negocio(Media+/- 3 Desv.)</t>
  </si>
  <si>
    <t>Mejor Negocio</t>
  </si>
  <si>
    <t>Media Negocios ganadores</t>
  </si>
  <si>
    <t>Max. Nº Negocios Ganadores Consec.</t>
  </si>
  <si>
    <t>Peor Negocio</t>
  </si>
  <si>
    <t>Media Negocios perdedores</t>
  </si>
  <si>
    <t>Max. Nº Negocios Perdedores Consec.</t>
  </si>
  <si>
    <t>Drawdowns</t>
  </si>
  <si>
    <t>DrawDown Medio</t>
  </si>
  <si>
    <t>DrawDown Medio (en% Equity)</t>
  </si>
  <si>
    <t>Trades en Drawdown</t>
  </si>
  <si>
    <t>Mayor Drawdown</t>
  </si>
  <si>
    <t>Mayor Drawdown (en% Equity)</t>
  </si>
  <si>
    <t>EQUITY CURVE TRADE A TRADE</t>
  </si>
  <si>
    <t>SIMULACIÓN DE MONTECARLO</t>
  </si>
  <si>
    <t>DISTRIBUCIÓN MENSUAL DE RENTABILIDADES</t>
  </si>
  <si>
    <t>DISTRIBUCIÓN DE FRECUENCIAS RELATIVAS (RESULTADOS MENSUALES)</t>
  </si>
  <si>
    <t>Clase</t>
  </si>
  <si>
    <t>Frecuencia</t>
  </si>
  <si>
    <t>Frecuencia Relativa</t>
  </si>
  <si>
    <t xml:space="preserve">Suma </t>
  </si>
  <si>
    <t>REGISTRO DE INCIDENCIAS</t>
  </si>
  <si>
    <t>Descripción de las observaciones, alarmas, fallos</t>
  </si>
  <si>
    <t>Informe nº</t>
  </si>
  <si>
    <t>#region Using declarations</t>
  </si>
  <si>
    <t>using System;</t>
  </si>
  <si>
    <t>using System.ComponentModel;</t>
  </si>
  <si>
    <t>using System.Diagnostics;</t>
  </si>
  <si>
    <t>using System.Drawing;</t>
  </si>
  <si>
    <t>using System.Drawing.Drawing2D;</t>
  </si>
  <si>
    <t>using System.Xml.Serialization;</t>
  </si>
  <si>
    <t>using NinjaTrader.Cbi;</t>
  </si>
  <si>
    <t>using NinjaTrader.Data;</t>
  </si>
  <si>
    <t>using NinjaTrader.Indicator;</t>
  </si>
  <si>
    <t>using NinjaTrader.Gui.Chart;</t>
  </si>
  <si>
    <t>using NinjaTrader.Strategy;</t>
  </si>
  <si>
    <t>#endregion</t>
  </si>
  <si>
    <t>// This namespace holds all strategies and is required. Do not change it.</t>
  </si>
  <si>
    <t>namespace NinjaTrader.Strategy</t>
  </si>
  <si>
    <t>{</t>
  </si>
  <si>
    <t xml:space="preserve">    /// &lt;summary&gt;</t>
  </si>
  <si>
    <t xml:space="preserve">    /// &lt;/summary&gt;</t>
  </si>
  <si>
    <t xml:space="preserve">    [Description("Enter the description of your strategy here")]</t>
  </si>
  <si>
    <t xml:space="preserve">    {</t>
  </si>
  <si>
    <t xml:space="preserve">        #region Variables</t>
  </si>
  <si>
    <t xml:space="preserve">        #endregion</t>
  </si>
  <si>
    <t xml:space="preserve">        protected override void Initialize()</t>
  </si>
  <si>
    <t xml:space="preserve">        {</t>
  </si>
  <si>
    <t xml:space="preserve">            CalculateOnBarClose = true;</t>
  </si>
  <si>
    <t xml:space="preserve">        }</t>
  </si>
  <si>
    <t xml:space="preserve">        protected override void OnBarUpdate()</t>
  </si>
  <si>
    <t xml:space="preserve">            </t>
  </si>
  <si>
    <t>}</t>
  </si>
  <si>
    <t xml:space="preserve">        [Category("Parameters")]</t>
  </si>
  <si>
    <t>[Description("")]</t>
  </si>
  <si>
    <t xml:space="preserve">    }</t>
  </si>
  <si>
    <t>--</t>
  </si>
  <si>
    <t>Bandas de Negocio.    Max.</t>
  </si>
  <si>
    <t>(Media+/- 3 Desv).       Min.</t>
  </si>
  <si>
    <t>Capital inicial</t>
  </si>
  <si>
    <t>Objetivo anual</t>
  </si>
  <si>
    <t>NºC</t>
  </si>
  <si>
    <t>Pobj</t>
  </si>
  <si>
    <t>DrawDown (en% Equity)</t>
  </si>
  <si>
    <t>Comisiones</t>
  </si>
  <si>
    <t>Slippage</t>
  </si>
  <si>
    <t>Deslizamiento (Slippage). Comisiones. Round turn.</t>
  </si>
  <si>
    <t>Deslizamiento Max.</t>
  </si>
  <si>
    <t>Deslizamiento Medio</t>
  </si>
  <si>
    <t>Deslizamiento Min.</t>
  </si>
  <si>
    <t>PROYECCIÓN</t>
  </si>
  <si>
    <t>BENEFICIO</t>
  </si>
  <si>
    <t>Máximo DD Montecarlo</t>
  </si>
  <si>
    <t xml:space="preserve">Máximo </t>
  </si>
  <si>
    <t>Drawdawn</t>
  </si>
  <si>
    <t>Máximo Drawdawn</t>
  </si>
  <si>
    <t>DD %</t>
  </si>
  <si>
    <t>Deslizamiento</t>
  </si>
  <si>
    <t>Teórico</t>
  </si>
  <si>
    <t>Desv. Estd</t>
  </si>
  <si>
    <t>MEDIA X1</t>
  </si>
  <si>
    <t>MEDIA X2</t>
  </si>
  <si>
    <t>Recorrido1</t>
  </si>
  <si>
    <t>Recorrido2</t>
  </si>
  <si>
    <t>ESTO NO SE UTILIZA EN EL CONTROL DE OPERATIVA</t>
  </si>
  <si>
    <t>SE UTILIZA ESTE</t>
  </si>
  <si>
    <t>Media de Medias</t>
  </si>
  <si>
    <t>Media de Recorridos</t>
  </si>
  <si>
    <t>ESTADO</t>
  </si>
  <si>
    <t>MEDIA</t>
  </si>
  <si>
    <t>RECORRIDO</t>
  </si>
  <si>
    <t>CELDAS RELLENAS</t>
  </si>
  <si>
    <t>Media de X1 =</t>
  </si>
  <si>
    <t>Media de X2 =</t>
  </si>
  <si>
    <t>R1 =</t>
  </si>
  <si>
    <t>R2 =</t>
  </si>
  <si>
    <t>SEMÁFORO</t>
  </si>
  <si>
    <t>ESTADO por DDm</t>
  </si>
  <si>
    <t>3 Ultimos DD</t>
  </si>
  <si>
    <t>3 Ult. Deslz</t>
  </si>
  <si>
    <t>CONTROL  SPC</t>
  </si>
  <si>
    <t>CONTROL OPERATIVA</t>
  </si>
  <si>
    <t>T-Test</t>
  </si>
  <si>
    <t>CONTROL ESTADO DE ALARMA</t>
  </si>
  <si>
    <t>TEST CHI-Cuadrado 95%</t>
  </si>
  <si>
    <t>ESTADO DEL SISTEMA</t>
  </si>
  <si>
    <t>Max. DD Montecarlo</t>
  </si>
  <si>
    <t>Máximo DD de Montecarlo (en% Equity)</t>
  </si>
  <si>
    <t>Periodo</t>
  </si>
  <si>
    <t>Out of Sample:</t>
  </si>
  <si>
    <t>In Sample:</t>
  </si>
  <si>
    <t>Tipo de WF</t>
  </si>
  <si>
    <t>WF I/O: 3 años - 1 año</t>
  </si>
  <si>
    <t>MAX GARANTIAS PORTFOLIO</t>
  </si>
  <si>
    <t>Nº contratos</t>
  </si>
  <si>
    <t>Peor Perdida</t>
  </si>
  <si>
    <t>Max DD. Montecarlo 95%</t>
  </si>
  <si>
    <t>Factor Corrector DD</t>
  </si>
  <si>
    <t>Capital Mínimo Portfolio</t>
  </si>
  <si>
    <t>Redondeamos al alza</t>
  </si>
  <si>
    <t>CAPITAL ESTIMADO</t>
  </si>
  <si>
    <t xml:space="preserve">Money Management Empleado: </t>
  </si>
  <si>
    <t>FIXED RATIO</t>
  </si>
  <si>
    <t>FORMULA</t>
  </si>
  <si>
    <t>Límite de las garantías:</t>
  </si>
  <si>
    <r>
      <t xml:space="preserve">TABLA DE ASIGNACION DEL CAPITAL </t>
    </r>
    <r>
      <rPr>
        <sz val="11"/>
        <color theme="1"/>
        <rFont val="Calibri"/>
        <family val="2"/>
        <scheme val="minor"/>
      </rPr>
      <t>(ver pags 324-326 del Manual I)</t>
    </r>
  </si>
  <si>
    <t>CAPITAL</t>
  </si>
  <si>
    <r>
      <rPr>
        <sz val="14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 xml:space="preserve">(max) </t>
    </r>
    <r>
      <rPr>
        <sz val="12"/>
        <color theme="1"/>
        <rFont val="Calibri"/>
        <family val="2"/>
        <scheme val="minor"/>
      </rPr>
      <t>=</t>
    </r>
  </si>
  <si>
    <t>δ =</t>
  </si>
  <si>
    <r>
      <t xml:space="preserve">δ </t>
    </r>
    <r>
      <rPr>
        <b/>
        <sz val="10"/>
        <color theme="1"/>
        <rFont val="Calibri"/>
        <family val="2"/>
      </rPr>
      <t>mínima operativa</t>
    </r>
    <r>
      <rPr>
        <b/>
        <sz val="14"/>
        <color theme="1"/>
        <rFont val="Calibri"/>
        <family val="2"/>
      </rPr>
      <t xml:space="preserve">  =</t>
    </r>
  </si>
  <si>
    <t>CONTRATO</t>
  </si>
  <si>
    <t>Bº NIVEL</t>
  </si>
  <si>
    <t>Bº CONTRATO</t>
  </si>
  <si>
    <t>Bº ACUM.</t>
  </si>
  <si>
    <t>SALDO</t>
  </si>
  <si>
    <t>GARANTÍAS</t>
  </si>
  <si>
    <t>EMD</t>
  </si>
  <si>
    <t>NQ</t>
  </si>
  <si>
    <t>RTY</t>
  </si>
  <si>
    <t>ES</t>
  </si>
  <si>
    <t xml:space="preserve">    public class CPMBoul : Strategy</t>
  </si>
  <si>
    <t xml:space="preserve">        // Parámetros  </t>
  </si>
  <si>
    <t xml:space="preserve">      </t>
  </si>
  <si>
    <t>private double stopTrendUp = 0.01;</t>
  </si>
  <si>
    <t>private double stopTrendDown = 0.005;</t>
  </si>
  <si>
    <t>private int smaPeriod = 5000;</t>
  </si>
  <si>
    <t>private int exitTimeUp = 1500;</t>
  </si>
  <si>
    <t>private int exitTimeDown = 1000;</t>
  </si>
  <si>
    <t>// Variables Internas</t>
  </si>
  <si>
    <t>private bool Tendencia;</t>
  </si>
  <si>
    <t>private bool Pullback;</t>
  </si>
  <si>
    <t>private double CloseToday, CloseYesterday;</t>
  </si>
  <si>
    <t>Add(SMA(smaPeriod));</t>
  </si>
  <si>
    <t>ExitOnClose = false;</t>
  </si>
  <si>
    <t>// COMPROBAMOS QUE HAY SUFICIENTES BARRAS</t>
  </si>
  <si>
    <t>if (CurrentBar &lt; 50) return;</t>
  </si>
  <si>
    <t>// VARIABLES HORARIAS</t>
  </si>
  <si>
    <t>int ETU = exitTimeUp *100;</t>
  </si>
  <si>
    <t>int ETD = exitTimeDown *100;</t>
  </si>
  <si>
    <t>// FILTRO PULLBACK</t>
  </si>
  <si>
    <t>// Obtenemos el precio de cierre de hoy</t>
  </si>
  <si>
    <t>if(ToTime(Time[0]) == 220000)</t>
  </si>
  <si>
    <t>CloseToday = Close[0];</t>
  </si>
  <si>
    <t>// Obtenemos el precio de cierre de hoy con una barra de retraso</t>
  </si>
  <si>
    <t>if(ToTime(Time[0]) == 223000)</t>
  </si>
  <si>
    <t>CloseYesterday = Close[1];</t>
  </si>
  <si>
    <t>// Comparamos ambos precios de cierre a las 22:00</t>
  </si>
  <si>
    <t>if (CloseToday &lt; CloseYesterday)</t>
  </si>
  <si>
    <t>Pullback = true;</t>
  </si>
  <si>
    <t>BackColorAll = Color.PaleGreen;</t>
  </si>
  <si>
    <t>else</t>
  </si>
  <si>
    <t>Pullback = false;</t>
  </si>
  <si>
    <t>BackColorAll = Color.Pink;</t>
  </si>
  <si>
    <t>// SI ESTAMOS FLAT</t>
  </si>
  <si>
    <t xml:space="preserve">if (Position.MarketPosition == MarketPosition.Flat </t>
  </si>
  <si>
    <t>&amp;&amp; ToTime(Time[0])&lt;= ToTime(Time[1])</t>
  </si>
  <si>
    <t>&amp;&amp; Pullback)</t>
  </si>
  <si>
    <t xml:space="preserve">        </t>
  </si>
  <si>
    <t>if(Close[0] &gt; SMA(smaPeriod)[0])</t>
  </si>
  <si>
    <t>Tendencia = true;</t>
  </si>
  <si>
    <t>EnterLong(1, "Enter Up Trend");</t>
  </si>
  <si>
    <t>SetStopLoss("", CalculationMode.Percent, stopTrendUp, false);</t>
  </si>
  <si>
    <t xml:space="preserve">else </t>
  </si>
  <si>
    <t>Tendencia = false;</t>
  </si>
  <si>
    <t>EnterLong(1, "Enter Down Trend");</t>
  </si>
  <si>
    <t>SetStopLoss("", CalculationMode.Percent, stopTrendDown, false);</t>
  </si>
  <si>
    <t>// SI ESTAMOS LARGOS</t>
  </si>
  <si>
    <t>if (Position.MarketPosition == MarketPosition.Long)</t>
  </si>
  <si>
    <t>if(Tendencia)</t>
  </si>
  <si>
    <t>if (ToTime(Time[0])&gt;= ETU)</t>
  </si>
  <si>
    <t>ExitLong("Exit Up Trend", "");</t>
  </si>
  <si>
    <t>if (ToTime(Time[0])&gt;= ETD)</t>
  </si>
  <si>
    <t>ExitLong("Exit Down Trend", "");</t>
  </si>
  <si>
    <t xml:space="preserve">        #region Properties       </t>
  </si>
  <si>
    <t xml:space="preserve">        public double StopTrendUp</t>
  </si>
  <si>
    <t xml:space="preserve">            get { return stopTrendUp; }</t>
  </si>
  <si>
    <t xml:space="preserve">            set { stopTrendUp = value; }</t>
  </si>
  <si>
    <t xml:space="preserve">        public double StopTrendDown</t>
  </si>
  <si>
    <t xml:space="preserve">            get { return stopTrendDown; }</t>
  </si>
  <si>
    <t xml:space="preserve">            set { stopTrendDown = value; }</t>
  </si>
  <si>
    <t xml:space="preserve">        public int SmaPeriod </t>
  </si>
  <si>
    <t xml:space="preserve">            get { return smaPeriod; }</t>
  </si>
  <si>
    <t xml:space="preserve">            set { smaPeriod = value; }</t>
  </si>
  <si>
    <t xml:space="preserve">        public int ExitTimeUp</t>
  </si>
  <si>
    <t xml:space="preserve">            get { return exitTimeUp; }</t>
  </si>
  <si>
    <t xml:space="preserve">            set { exitTimeUp = value; }</t>
  </si>
  <si>
    <t xml:space="preserve">        public int ExitTimeDown</t>
  </si>
  <si>
    <t xml:space="preserve">            get { return exitTimeDown; }</t>
  </si>
  <si>
    <t xml:space="preserve">            set { exitTimeDown = value; }</t>
  </si>
  <si>
    <t>CODIGO DEL SISTEMA ALGORÍTMICO CPMBoul</t>
  </si>
  <si>
    <t>2006-2017</t>
  </si>
  <si>
    <t>CPMBoul</t>
  </si>
  <si>
    <t>Instrument</t>
  </si>
  <si>
    <t>Time Frame</t>
  </si>
  <si>
    <t>Hora Comienzo</t>
  </si>
  <si>
    <t>Hora Fin Cortos</t>
  </si>
  <si>
    <t>Hora Fin Largos</t>
  </si>
  <si>
    <t>Media lenta</t>
  </si>
  <si>
    <t>StopTrendDown</t>
  </si>
  <si>
    <t>StopTrendUp</t>
  </si>
  <si>
    <t>ES 12-17</t>
  </si>
  <si>
    <t>00:00 h.</t>
  </si>
  <si>
    <t>EMD 12-17</t>
  </si>
  <si>
    <t>NQ 12-17</t>
  </si>
  <si>
    <t>RTY 12-17</t>
  </si>
  <si>
    <t>YM 12-17</t>
  </si>
  <si>
    <t>YM</t>
  </si>
  <si>
    <t>INSERTAR AQUÍ FICHA CONTROL YM</t>
  </si>
  <si>
    <t>T6N</t>
  </si>
  <si>
    <t>INSERTAR AQUÍ CARACTERÍSTICAS DEL SISTEMA T6N</t>
  </si>
  <si>
    <t>CPBOUL/T6N</t>
  </si>
  <si>
    <t>ES, NQ, RTY, YM, EMD</t>
  </si>
  <si>
    <t>2014-2017</t>
  </si>
  <si>
    <t>1.42</t>
  </si>
  <si>
    <t>0.80%</t>
  </si>
  <si>
    <t>MARKET SYSTEM: MARKETSYSTEM1</t>
  </si>
  <si>
    <t>TRADING PARAMETERS</t>
  </si>
  <si>
    <t>Initial Account Equity: 300.000,00 ¬</t>
  </si>
  <si>
    <t>Trading Vehicle:  Futures</t>
  </si>
  <si>
    <t>Initial Margin: 0,00 ¬</t>
  </si>
  <si>
    <t>Round-turn slippage per contract: 0,00 ¬</t>
  </si>
  <si>
    <t>Round-turn commissions and fees per contract: 0,00 ¬</t>
  </si>
  <si>
    <t>Position Sizing Method: None</t>
  </si>
  <si>
    <t>No. Contracts: From input data</t>
  </si>
  <si>
    <t>Number of Monte Carlo Samples: 500</t>
  </si>
  <si>
    <t>KEY RESULTS AT SELECT CONFIDENCE LEVELS</t>
  </si>
  <si>
    <t>CONFIDENCE (%)</t>
  </si>
  <si>
    <t>RATE OF RETURN (%)</t>
  </si>
  <si>
    <t>MAX DRAWDOWN (%)</t>
  </si>
  <si>
    <t>RETURN-DD RATIO</t>
  </si>
  <si>
    <t>MOD. SHARPE RATIO</t>
  </si>
  <si>
    <t>MONTE CARLO RESULTS AT 95,00% CONFIDENCE</t>
  </si>
  <si>
    <t xml:space="preserve">Total Net Profit: 633.020,00 ¬   </t>
  </si>
  <si>
    <t>Max Number of Contracts: 3</t>
  </si>
  <si>
    <t xml:space="preserve">Final Account Equity: 933.020,00 ¬ </t>
  </si>
  <si>
    <t>Minimum Number of Contracts: 1</t>
  </si>
  <si>
    <t xml:space="preserve">Return on Starting Equity: 211,0%  </t>
  </si>
  <si>
    <t>Average Number of Contracts: 2</t>
  </si>
  <si>
    <t>Profit Factor: 1,475</t>
  </si>
  <si>
    <t xml:space="preserve">Largest Winning Trade: 57.600,00 ¬ </t>
  </si>
  <si>
    <t>Largest Losing Trade: -29.550,00 ¬</t>
  </si>
  <si>
    <t xml:space="preserve">Largest Winning Trade (%): 7,968%  </t>
  </si>
  <si>
    <t>Largest Losing Trade (%): -10,26%</t>
  </si>
  <si>
    <t xml:space="preserve">Average Winning Trade: 4.095,25 ¬  </t>
  </si>
  <si>
    <t>Average Losing Trade: -3.885,42 ¬</t>
  </si>
  <si>
    <t xml:space="preserve">Average Winning Trade (%): 0,6623% </t>
  </si>
  <si>
    <t>Average Losing Trade (%): -0,9103%</t>
  </si>
  <si>
    <t xml:space="preserve">Average Trade: 769,16 ¬       </t>
  </si>
  <si>
    <t>Win/Loss Ratio: 1,054</t>
  </si>
  <si>
    <t xml:space="preserve">Average Trade (%): 0,1442%     </t>
  </si>
  <si>
    <t>Win/Loss Ratio (%/%): 0,9996</t>
  </si>
  <si>
    <t>Trade Standard Deviation: 6.868,21 ¬</t>
  </si>
  <si>
    <t>Max Consecutive Wins: 9</t>
  </si>
  <si>
    <t>Trade Standard Deviation (%): 1,691%</t>
  </si>
  <si>
    <t>Max Consecutive Losses: 9</t>
  </si>
  <si>
    <t xml:space="preserve">Worst Case Drawdown: -139.376,00 ¬ </t>
  </si>
  <si>
    <t>Return/Drawdown Ratio: 6,408</t>
  </si>
  <si>
    <t xml:space="preserve">Worst Case Drawdown (%): 32,93%   </t>
  </si>
  <si>
    <t>Modified Sharpe Ratio: 0,08989</t>
  </si>
  <si>
    <t>Average Drawdown: -14.582,57 ¬</t>
  </si>
  <si>
    <t>Average Drawdown (%): 2,671%</t>
  </si>
  <si>
    <t>CPBOUL y T6N</t>
  </si>
  <si>
    <t>2014-201</t>
  </si>
  <si>
    <t>2011-2013</t>
  </si>
  <si>
    <t>57200$</t>
  </si>
  <si>
    <t>4095,25$</t>
  </si>
  <si>
    <t>-3885,42</t>
  </si>
  <si>
    <t>ALARMA POR ESTADO DDm</t>
  </si>
  <si>
    <t>PRECAUCIÓN DESLIZAMIENTO</t>
  </si>
  <si>
    <t>Rangos $</t>
  </si>
  <si>
    <t>Total</t>
  </si>
  <si>
    <t>Serie Real</t>
  </si>
  <si>
    <t>Serie Histórica</t>
  </si>
  <si>
    <t>Categorías</t>
  </si>
  <si>
    <t>Valor p</t>
  </si>
  <si>
    <t>Prueba Chi-cuadrado:</t>
  </si>
  <si>
    <t>Formulación de hipótesis: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</si>
  <si>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La muestra de operaciones reales encaja en la población de datos históricos.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</si>
  <si>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Las operaciones reales ya no pertenecen a esa población</t>
    </r>
  </si>
  <si>
    <r>
      <t>El criterio para rechazar la hipótesis nula será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&gt; 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</rPr>
      <t>α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</si>
  <si>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α</t>
    </r>
    <r>
      <rPr>
        <sz val="11"/>
        <color theme="1"/>
        <rFont val="Calibri"/>
        <family val="2"/>
        <scheme val="minor"/>
      </rPr>
      <t xml:space="preserve"> =</t>
    </r>
  </si>
  <si>
    <t xml:space="preserve">Por tanto, </t>
  </si>
  <si>
    <t>Nivel de significación:</t>
  </si>
  <si>
    <r>
      <t>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</t>
    </r>
  </si>
  <si>
    <t>[1999 1500]</t>
  </si>
  <si>
    <t>[-1 -500]</t>
  </si>
  <si>
    <t>[2000[</t>
  </si>
  <si>
    <t>[1499 1000]</t>
  </si>
  <si>
    <t>[999 500]</t>
  </si>
  <si>
    <t>[499-0]</t>
  </si>
  <si>
    <t>[-501  1000]</t>
  </si>
  <si>
    <t>[-1001  1500]</t>
  </si>
  <si>
    <t>]-1501]</t>
  </si>
  <si>
    <t>Introducir aquí la distribución de frecuencias:</t>
  </si>
  <si>
    <t>Introducir últimas 1000 operaciones (serie histórica)</t>
  </si>
  <si>
    <t>Introducir últimas 150 operaciones (operativa real)</t>
  </si>
  <si>
    <r>
      <t>Valor estadístico de prueba X</t>
    </r>
    <r>
      <rPr>
        <vertAlign val="superscript"/>
        <sz val="11"/>
        <color theme="1"/>
        <rFont val="Calibri"/>
        <family val="2"/>
        <scheme val="minor"/>
      </rPr>
      <t>2</t>
    </r>
  </si>
  <si>
    <t>Grados de libertad (gl=k-1)</t>
  </si>
  <si>
    <t>-$50,50</t>
  </si>
  <si>
    <t>-$369,00</t>
  </si>
  <si>
    <t>$74,50</t>
  </si>
  <si>
    <t>-$234,00</t>
  </si>
  <si>
    <t>$136,00</t>
  </si>
  <si>
    <t>-$302,00</t>
  </si>
  <si>
    <t>-$736,00</t>
  </si>
  <si>
    <t>$43,00</t>
  </si>
  <si>
    <t>-$99,00</t>
  </si>
  <si>
    <t>$609,00</t>
  </si>
  <si>
    <t>$23,00</t>
  </si>
  <si>
    <t>$340,50</t>
  </si>
  <si>
    <t>-$81,00</t>
  </si>
  <si>
    <t>$121,00</t>
  </si>
  <si>
    <t>$309,00</t>
  </si>
  <si>
    <t>$461,50</t>
  </si>
  <si>
    <t>-$2,00</t>
  </si>
  <si>
    <t>-$186,50</t>
  </si>
  <si>
    <t>-$221,00</t>
  </si>
  <si>
    <t>-$112,00</t>
  </si>
  <si>
    <t>$370,50</t>
  </si>
  <si>
    <t>-$122,00</t>
  </si>
  <si>
    <t>$438,50</t>
  </si>
  <si>
    <t>-$46,50</t>
  </si>
  <si>
    <t>-$154,00</t>
  </si>
  <si>
    <t>-$117,00</t>
  </si>
  <si>
    <t>$180,50</t>
  </si>
  <si>
    <t>$18,00</t>
  </si>
  <si>
    <t>-$30,00</t>
  </si>
  <si>
    <t>$275,50</t>
  </si>
  <si>
    <t>-$84,00</t>
  </si>
  <si>
    <t>$98,00</t>
  </si>
  <si>
    <t>$116,00</t>
  </si>
  <si>
    <t>$96,00</t>
  </si>
  <si>
    <t>$118,00</t>
  </si>
  <si>
    <t>-$189,00</t>
  </si>
  <si>
    <t>-$206,00</t>
  </si>
  <si>
    <t>-$107,50</t>
  </si>
  <si>
    <t>$13,00</t>
  </si>
  <si>
    <t>$416,50</t>
  </si>
  <si>
    <t>$186,00</t>
  </si>
  <si>
    <t>-$22,50</t>
  </si>
  <si>
    <t>$99,50</t>
  </si>
  <si>
    <t>$19,00</t>
  </si>
  <si>
    <t>$78,00</t>
  </si>
  <si>
    <t>-$13,00</t>
  </si>
  <si>
    <t>$31,00</t>
  </si>
  <si>
    <t>-$44,00</t>
  </si>
  <si>
    <t>-$104,50</t>
  </si>
  <si>
    <t>-$32,00</t>
  </si>
  <si>
    <t>$8,00</t>
  </si>
  <si>
    <t>$30,50</t>
  </si>
  <si>
    <t>$20,50</t>
  </si>
  <si>
    <t>$10,50</t>
  </si>
  <si>
    <t>-$432,00</t>
  </si>
  <si>
    <t>-$37,00</t>
  </si>
  <si>
    <t>$433,50</t>
  </si>
  <si>
    <t>$60,00</t>
  </si>
  <si>
    <t>$63,00</t>
  </si>
  <si>
    <t>$66,00</t>
  </si>
  <si>
    <t>-$139,00</t>
  </si>
  <si>
    <t>$193,00</t>
  </si>
  <si>
    <t>-$163,50</t>
  </si>
  <si>
    <t>-$89,00</t>
  </si>
  <si>
    <t>$756,50</t>
  </si>
  <si>
    <t>$466,50</t>
  </si>
  <si>
    <t>$1.159,00</t>
  </si>
  <si>
    <t>$215,50</t>
  </si>
  <si>
    <t>$1.836,50</t>
  </si>
  <si>
    <t>$138,00</t>
  </si>
  <si>
    <t>-$28,50</t>
  </si>
  <si>
    <t>-$47,00</t>
  </si>
  <si>
    <t>$4,00</t>
  </si>
  <si>
    <t>-$414,50</t>
  </si>
  <si>
    <t>-$951,50</t>
  </si>
  <si>
    <t>$913,50</t>
  </si>
  <si>
    <t>-$456,00</t>
  </si>
  <si>
    <t>$1.026,50</t>
  </si>
  <si>
    <t>$184,00</t>
  </si>
  <si>
    <t>$98,50</t>
  </si>
  <si>
    <t>$200,50</t>
  </si>
  <si>
    <t>$298,00</t>
  </si>
  <si>
    <t>$171,00</t>
  </si>
  <si>
    <t>-$80,00</t>
  </si>
  <si>
    <t>-$661,50</t>
  </si>
  <si>
    <t>$456,50</t>
  </si>
  <si>
    <t>-$17,00</t>
  </si>
  <si>
    <t>$621,50</t>
  </si>
  <si>
    <t>-$313,00</t>
  </si>
  <si>
    <t>-$329,50</t>
  </si>
  <si>
    <t>$596,50</t>
  </si>
  <si>
    <t>-$154,50</t>
  </si>
  <si>
    <t>$281,00</t>
  </si>
  <si>
    <t>$328,00</t>
  </si>
  <si>
    <t>$126,50</t>
  </si>
  <si>
    <t>$809,00</t>
  </si>
  <si>
    <t>-$127,00</t>
  </si>
  <si>
    <t>-$549,00</t>
  </si>
  <si>
    <t>$245,50</t>
  </si>
  <si>
    <t>-$262,00</t>
  </si>
  <si>
    <t>-$357,00</t>
  </si>
  <si>
    <t>$168,00</t>
  </si>
  <si>
    <t>$68,50</t>
  </si>
  <si>
    <t>-$424,50</t>
  </si>
  <si>
    <t>$235,50</t>
  </si>
  <si>
    <t>$33,00</t>
  </si>
  <si>
    <t>$175,50</t>
  </si>
  <si>
    <t>-$162,00</t>
  </si>
  <si>
    <t>-$110,00</t>
  </si>
  <si>
    <t>$15,00</t>
  </si>
  <si>
    <t>$274,00</t>
  </si>
  <si>
    <t>$278,00</t>
  </si>
  <si>
    <t>-$332,00</t>
  </si>
  <si>
    <t>$326,00</t>
  </si>
  <si>
    <t>-$272,00</t>
  </si>
  <si>
    <t>-$149,00</t>
  </si>
  <si>
    <t>-$42,50</t>
  </si>
  <si>
    <t>$1,00</t>
  </si>
  <si>
    <t>$14,00</t>
  </si>
  <si>
    <t>$288,00</t>
  </si>
  <si>
    <t>-$411,50</t>
  </si>
  <si>
    <t>$293,00</t>
  </si>
  <si>
    <t>$53,00</t>
  </si>
  <si>
    <t>$48,00</t>
  </si>
  <si>
    <t>$24,00</t>
  </si>
  <si>
    <t>-$331,50</t>
  </si>
  <si>
    <t>-$354,50</t>
  </si>
  <si>
    <t>$233,00</t>
  </si>
  <si>
    <t>-$294,00</t>
  </si>
  <si>
    <t>$481,00</t>
  </si>
  <si>
    <t>-$49,00</t>
  </si>
  <si>
    <t>-$259,00</t>
  </si>
  <si>
    <t>$88,00</t>
  </si>
  <si>
    <t>-$54,00</t>
  </si>
  <si>
    <t>-$483,50</t>
  </si>
  <si>
    <t>$68,00</t>
  </si>
  <si>
    <t>$25,00</t>
  </si>
  <si>
    <t>-$434,00</t>
  </si>
  <si>
    <t>$72,50</t>
  </si>
  <si>
    <t>$302,50</t>
  </si>
  <si>
    <t>-$177,00</t>
  </si>
  <si>
    <t>-$21,50</t>
  </si>
  <si>
    <t>$113,00</t>
  </si>
  <si>
    <t>$28,00</t>
  </si>
  <si>
    <t>-$22,00</t>
  </si>
  <si>
    <t>-$314,00</t>
  </si>
  <si>
    <t>$115,50</t>
  </si>
  <si>
    <t>-$242,00</t>
  </si>
  <si>
    <t>$206,00</t>
  </si>
  <si>
    <t>-$351,00</t>
  </si>
  <si>
    <t>$201,00</t>
  </si>
  <si>
    <t>$133,00</t>
  </si>
  <si>
    <t>$169,00</t>
  </si>
  <si>
    <t>$99,00</t>
  </si>
  <si>
    <t>$310,50</t>
  </si>
  <si>
    <t>-$629,50</t>
  </si>
  <si>
    <t>$92,50</t>
  </si>
  <si>
    <t>-$67,00</t>
  </si>
  <si>
    <t>$79,00</t>
  </si>
  <si>
    <t>$45,50</t>
  </si>
  <si>
    <t>-$227,50</t>
  </si>
  <si>
    <t>$263,50</t>
  </si>
  <si>
    <t>$148,00</t>
  </si>
  <si>
    <t>-$288,00</t>
  </si>
  <si>
    <t>-$26,00</t>
  </si>
  <si>
    <t>$656,50</t>
  </si>
  <si>
    <t>$41,50</t>
  </si>
  <si>
    <t>$131,00</t>
  </si>
  <si>
    <t>-$127,50</t>
  </si>
  <si>
    <t>$42,50</t>
  </si>
  <si>
    <t>$123,00</t>
  </si>
  <si>
    <t>$35,50</t>
  </si>
  <si>
    <t>$49,50</t>
  </si>
  <si>
    <t>$106,00</t>
  </si>
  <si>
    <t>$165,50</t>
  </si>
  <si>
    <t>$71,00</t>
  </si>
  <si>
    <t>$125,00</t>
  </si>
  <si>
    <t>-$140,00</t>
  </si>
  <si>
    <t>-$207,00</t>
  </si>
  <si>
    <t>-$75,50</t>
  </si>
  <si>
    <t>$368,00</t>
  </si>
  <si>
    <t>-$1.069,50</t>
  </si>
  <si>
    <t>$2.256,50</t>
  </si>
  <si>
    <t>-$614,00</t>
  </si>
  <si>
    <t>-$2.073,50</t>
  </si>
  <si>
    <t>$2.586,50</t>
  </si>
  <si>
    <t>$1.263,00</t>
  </si>
  <si>
    <t>-$7,00</t>
  </si>
  <si>
    <t>-$212,00</t>
  </si>
  <si>
    <t>-$393,50</t>
  </si>
  <si>
    <t>$378,00</t>
  </si>
  <si>
    <t>$1.341,00</t>
  </si>
  <si>
    <t>-$4,00</t>
  </si>
  <si>
    <t>$202,00</t>
  </si>
  <si>
    <t>-$453,50</t>
  </si>
  <si>
    <t>$485,50</t>
  </si>
  <si>
    <t>$10,00</t>
  </si>
  <si>
    <t>$101,00</t>
  </si>
  <si>
    <t>-$52,00</t>
  </si>
  <si>
    <t>$501,00</t>
  </si>
  <si>
    <t>-$91,00</t>
  </si>
  <si>
    <t>-$449,00</t>
  </si>
  <si>
    <t>-$271,00</t>
  </si>
  <si>
    <t>-$1.493,00</t>
  </si>
  <si>
    <t>$508,00</t>
  </si>
  <si>
    <t>$25,50</t>
  </si>
  <si>
    <t>$230,00</t>
  </si>
  <si>
    <t>-$113,00</t>
  </si>
  <si>
    <t>$74,00</t>
  </si>
  <si>
    <t>$855,50</t>
  </si>
  <si>
    <t>$211,00</t>
  </si>
  <si>
    <t>$361,00</t>
  </si>
  <si>
    <t>-$588,00</t>
  </si>
  <si>
    <t>$95,00</t>
  </si>
  <si>
    <t>$148,50</t>
  </si>
  <si>
    <t>-$59,50</t>
  </si>
  <si>
    <t>$48,50</t>
  </si>
  <si>
    <t>$416,00</t>
  </si>
  <si>
    <t>$205,50</t>
  </si>
  <si>
    <t>-$141,00</t>
  </si>
  <si>
    <t>$571,50</t>
  </si>
  <si>
    <t>$112,00</t>
  </si>
  <si>
    <t>-$172,00</t>
  </si>
  <si>
    <t>-$307,50</t>
  </si>
  <si>
    <t>$58,00</t>
  </si>
  <si>
    <t>$726,50</t>
  </si>
  <si>
    <t>-$1.088,00</t>
  </si>
  <si>
    <t>$576,50</t>
  </si>
  <si>
    <t>$323,50</t>
  </si>
  <si>
    <t>$196,00</t>
  </si>
  <si>
    <t>$28,50</t>
  </si>
  <si>
    <t>$253,50</t>
  </si>
  <si>
    <t>-$258,50</t>
  </si>
  <si>
    <t>$383,50</t>
  </si>
  <si>
    <t>$245,00</t>
  </si>
  <si>
    <t>-$12,00</t>
  </si>
  <si>
    <t>-$579,00</t>
  </si>
  <si>
    <t>$249,00</t>
  </si>
  <si>
    <t>$76,00</t>
  </si>
  <si>
    <t>-$142,00</t>
  </si>
  <si>
    <t>$26,00</t>
  </si>
  <si>
    <t>$250,50</t>
  </si>
  <si>
    <t>-$169,00</t>
  </si>
  <si>
    <t>$371,50</t>
  </si>
  <si>
    <t>-$534,50</t>
  </si>
  <si>
    <t>$1.871,50</t>
  </si>
  <si>
    <t>$188,00</t>
  </si>
  <si>
    <t>-$1.668,50</t>
  </si>
  <si>
    <t>$934,00</t>
  </si>
  <si>
    <t>-$2.538,50</t>
  </si>
  <si>
    <t>$735,00</t>
  </si>
  <si>
    <t>$798,50</t>
  </si>
  <si>
    <t>-$1.206,00</t>
  </si>
  <si>
    <t>-$2.081,00</t>
  </si>
  <si>
    <t>$358,00</t>
  </si>
  <si>
    <t>-$338,00</t>
  </si>
  <si>
    <t>$526,00</t>
  </si>
  <si>
    <t>-$111,50</t>
  </si>
  <si>
    <t>-$1.233,50</t>
  </si>
  <si>
    <t>$479,00</t>
  </si>
  <si>
    <t>$745,00</t>
  </si>
  <si>
    <t>-$312,00</t>
  </si>
  <si>
    <t>$410,50</t>
  </si>
  <si>
    <t>$396,00</t>
  </si>
  <si>
    <t>$421,00</t>
  </si>
  <si>
    <t>-$9,50</t>
  </si>
  <si>
    <t>$431,00</t>
  </si>
  <si>
    <t>$1.361,50</t>
  </si>
  <si>
    <t>-$626,50</t>
  </si>
  <si>
    <t>$203,50</t>
  </si>
  <si>
    <t>-$671,50</t>
  </si>
  <si>
    <t>-$24,50</t>
  </si>
  <si>
    <t>$466,00</t>
  </si>
  <si>
    <t>-$72,00</t>
  </si>
  <si>
    <t>-$62,50</t>
  </si>
  <si>
    <t>$307,50</t>
  </si>
  <si>
    <t>$316,50</t>
  </si>
  <si>
    <t>-$994,50</t>
  </si>
  <si>
    <t>$158,00</t>
  </si>
  <si>
    <t>-$777,50</t>
  </si>
  <si>
    <t>-$2.251,00</t>
  </si>
  <si>
    <t>-$277,00</t>
  </si>
  <si>
    <t>-$64,50</t>
  </si>
  <si>
    <t>-$284,00</t>
  </si>
  <si>
    <t>$641,00</t>
  </si>
  <si>
    <t>$381,50</t>
  </si>
  <si>
    <t>-$1.127,00</t>
  </si>
  <si>
    <t>$806,00</t>
  </si>
  <si>
    <t>$886,50</t>
  </si>
  <si>
    <t>-$282,50</t>
  </si>
  <si>
    <t>$546,50</t>
  </si>
  <si>
    <t>$1.821,50</t>
  </si>
  <si>
    <t>-$336,50</t>
  </si>
  <si>
    <t>$701,50</t>
  </si>
  <si>
    <t>-$92,00</t>
  </si>
  <si>
    <t>$540,50</t>
  </si>
  <si>
    <t>$436,00</t>
  </si>
  <si>
    <t>$320,50</t>
  </si>
  <si>
    <t>$665,50</t>
  </si>
  <si>
    <t>$3.431,50</t>
  </si>
  <si>
    <t>$517,50</t>
  </si>
  <si>
    <t>-$1.546,00</t>
  </si>
  <si>
    <t>$1.388,50</t>
  </si>
  <si>
    <t>$283,50</t>
  </si>
  <si>
    <t>$1.829,00</t>
  </si>
  <si>
    <t>$1.711,50</t>
  </si>
  <si>
    <t>$287,50</t>
  </si>
  <si>
    <t>$628,50</t>
  </si>
  <si>
    <t>$103,00</t>
  </si>
  <si>
    <t>-$197,00</t>
  </si>
  <si>
    <t>$303,00</t>
  </si>
  <si>
    <t>$268,00</t>
  </si>
  <si>
    <t>$451,00</t>
  </si>
  <si>
    <t>$1.609,00</t>
  </si>
  <si>
    <t>-$167,00</t>
  </si>
  <si>
    <t>-$1.971,50</t>
  </si>
  <si>
    <t>$599,00</t>
  </si>
  <si>
    <t>$1.503,50</t>
  </si>
  <si>
    <t>$754,00</t>
  </si>
  <si>
    <t>-$1.747,00</t>
  </si>
  <si>
    <t>-$1.677,00</t>
  </si>
  <si>
    <t>$1.404,00</t>
  </si>
  <si>
    <t>-$107,00</t>
  </si>
  <si>
    <t>$128,00</t>
  </si>
  <si>
    <t>-$3.126,00</t>
  </si>
  <si>
    <t>$2.736,50</t>
  </si>
  <si>
    <t>-$1.528,50</t>
  </si>
  <si>
    <t>-$134,00</t>
  </si>
  <si>
    <t>$1.531,50</t>
  </si>
  <si>
    <t>$301,00</t>
  </si>
  <si>
    <t>$3,00</t>
  </si>
  <si>
    <t>-$62,00</t>
  </si>
  <si>
    <t>$868,50</t>
  </si>
  <si>
    <t>-$1.281,50</t>
  </si>
  <si>
    <t>-$632,00</t>
  </si>
  <si>
    <t>-$330,00</t>
  </si>
  <si>
    <t>-$1.131,00</t>
  </si>
  <si>
    <t>-$149,50</t>
  </si>
  <si>
    <t>-$147,00</t>
  </si>
  <si>
    <t>$91,50</t>
  </si>
  <si>
    <t>$591,50</t>
  </si>
  <si>
    <t>$570,50</t>
  </si>
  <si>
    <t>-$359,00</t>
  </si>
  <si>
    <t>-$1.232,50</t>
  </si>
  <si>
    <t>-$600,50</t>
  </si>
  <si>
    <t>$395,50</t>
  </si>
  <si>
    <t>$829,00</t>
  </si>
  <si>
    <t>$510,50</t>
  </si>
  <si>
    <t>-$937,00</t>
  </si>
  <si>
    <t>$1.269,00</t>
  </si>
  <si>
    <t>$821,50</t>
  </si>
  <si>
    <t>-$532,00</t>
  </si>
  <si>
    <t>$93,50</t>
  </si>
  <si>
    <t>-$624,00</t>
  </si>
  <si>
    <t>-$723,00</t>
  </si>
  <si>
    <t>-$630,00</t>
  </si>
  <si>
    <t>-$34,50</t>
  </si>
  <si>
    <t>-$68,50</t>
  </si>
  <si>
    <t>-$34,00</t>
  </si>
  <si>
    <t>$426,00</t>
  </si>
  <si>
    <t>-$102,50</t>
  </si>
  <si>
    <t>$195,50</t>
  </si>
  <si>
    <t>$371,00</t>
  </si>
  <si>
    <t>$646,00</t>
  </si>
  <si>
    <t>-$369,50</t>
  </si>
  <si>
    <t>$243,00</t>
  </si>
  <si>
    <t>-$76,50</t>
  </si>
  <si>
    <t>$188,50</t>
  </si>
  <si>
    <t>-$494,00</t>
  </si>
  <si>
    <t>$252,50</t>
  </si>
  <si>
    <t>$202,50</t>
  </si>
  <si>
    <t>$204,00</t>
  </si>
  <si>
    <t>-$29,00</t>
  </si>
  <si>
    <t>-$1.393,00</t>
  </si>
  <si>
    <t>$83,00</t>
  </si>
  <si>
    <t>$541,50</t>
  </si>
  <si>
    <t>-$519,00</t>
  </si>
  <si>
    <t>$256,00</t>
  </si>
  <si>
    <t>-$187,00</t>
  </si>
  <si>
    <t>-$367,00</t>
  </si>
  <si>
    <t>$376,00</t>
  </si>
  <si>
    <t>$866,50</t>
  </si>
  <si>
    <t>-$879,00</t>
  </si>
  <si>
    <t>$1.381,50</t>
  </si>
  <si>
    <t>$651,00</t>
  </si>
  <si>
    <t>$351,00</t>
  </si>
  <si>
    <t>-$108,50</t>
  </si>
  <si>
    <t>$268,50</t>
  </si>
  <si>
    <t>-$287,00</t>
  </si>
  <si>
    <t>$563,50</t>
  </si>
  <si>
    <t>$462,00</t>
  </si>
  <si>
    <t>-$1.049,00</t>
  </si>
  <si>
    <t>$441,50</t>
  </si>
  <si>
    <t>$531,50</t>
  </si>
  <si>
    <t>-$234,50</t>
  </si>
  <si>
    <t>$1.574,00</t>
  </si>
  <si>
    <t>-$897,50</t>
  </si>
  <si>
    <t>$631,00</t>
  </si>
  <si>
    <t>$105,00</t>
  </si>
  <si>
    <t>-$1.426,50</t>
  </si>
  <si>
    <t>$333,00</t>
  </si>
  <si>
    <t>-$144,00</t>
  </si>
  <si>
    <t>$414,00</t>
  </si>
  <si>
    <t>-$113,50</t>
  </si>
  <si>
    <t>-$174,00</t>
  </si>
  <si>
    <t>$259,00</t>
  </si>
  <si>
    <t>-$270,00</t>
  </si>
  <si>
    <t>-$282,00</t>
  </si>
  <si>
    <t>$161,00</t>
  </si>
  <si>
    <t>-$399,00</t>
  </si>
  <si>
    <t>-$82,50</t>
  </si>
  <si>
    <t>$548,00</t>
  </si>
  <si>
    <t>$513,50</t>
  </si>
  <si>
    <t>$547,00</t>
  </si>
  <si>
    <t>$58,50</t>
  </si>
  <si>
    <t>$203,00</t>
  </si>
  <si>
    <t>-$416,00</t>
  </si>
  <si>
    <t>$241,00</t>
  </si>
  <si>
    <t>-$230,00</t>
  </si>
  <si>
    <t>$1.311,50</t>
  </si>
  <si>
    <t>$751,00</t>
  </si>
  <si>
    <t>$1.209,00</t>
  </si>
  <si>
    <t>-$587,00</t>
  </si>
  <si>
    <t>-$2.333,50</t>
  </si>
  <si>
    <t>$338,00</t>
  </si>
  <si>
    <t>$681,50</t>
  </si>
  <si>
    <t>-$78,50</t>
  </si>
  <si>
    <t>-$572,00</t>
  </si>
  <si>
    <t>-$382,00</t>
  </si>
  <si>
    <t>$4.856,50</t>
  </si>
  <si>
    <t>-$1.067,00</t>
  </si>
  <si>
    <t>$386,00</t>
  </si>
  <si>
    <t>-$2.555,50</t>
  </si>
  <si>
    <t>$2.035,50</t>
  </si>
  <si>
    <t>-$2.306,00</t>
  </si>
  <si>
    <t>$5.401,50</t>
  </si>
  <si>
    <t>-$2.098,50</t>
  </si>
  <si>
    <t>$1.492,50</t>
  </si>
  <si>
    <t>-$597,00</t>
  </si>
  <si>
    <t>$2.409,00</t>
  </si>
  <si>
    <t>-$402,00</t>
  </si>
  <si>
    <t>$3.976,00</t>
  </si>
  <si>
    <t>-$1.746,50</t>
  </si>
  <si>
    <t>$680,50</t>
  </si>
  <si>
    <t>-$664,00</t>
  </si>
  <si>
    <t>-$1.930,50</t>
  </si>
  <si>
    <t>$8.531,50</t>
  </si>
  <si>
    <t>$2.625,50</t>
  </si>
  <si>
    <t>$719,00</t>
  </si>
  <si>
    <t>$3.574,00</t>
  </si>
  <si>
    <t>$2.369,00</t>
  </si>
  <si>
    <t>$1.791,50</t>
  </si>
  <si>
    <t>-$1.368,50</t>
  </si>
  <si>
    <t>-$958,50</t>
  </si>
  <si>
    <t>-$109,00</t>
  </si>
  <si>
    <t>-$1.818,50</t>
  </si>
  <si>
    <t>$4.721,50</t>
  </si>
  <si>
    <t>$334,00</t>
  </si>
  <si>
    <t>$1.163,00</t>
  </si>
  <si>
    <t>-$1.009,50</t>
  </si>
  <si>
    <t>$373,50</t>
  </si>
  <si>
    <t>-$559,50</t>
  </si>
  <si>
    <t>-$0,50</t>
  </si>
  <si>
    <t>$120,50</t>
  </si>
  <si>
    <t>$141,50</t>
  </si>
  <si>
    <t>$393,00</t>
  </si>
  <si>
    <t>$27,50</t>
  </si>
  <si>
    <t>-$1.019,00</t>
  </si>
  <si>
    <t>-$477,00</t>
  </si>
  <si>
    <t>$39,00</t>
  </si>
  <si>
    <t>-$349,50</t>
  </si>
  <si>
    <t>-$522,00</t>
  </si>
  <si>
    <t>$784,00</t>
  </si>
  <si>
    <t>-$1.414,00</t>
  </si>
  <si>
    <t>$261,00</t>
  </si>
  <si>
    <t>$178,00</t>
  </si>
  <si>
    <t>-$2.111,00</t>
  </si>
  <si>
    <t>$187,00</t>
  </si>
  <si>
    <t>$90,00</t>
  </si>
  <si>
    <t>-$1.071,00</t>
  </si>
  <si>
    <t>-$82,00</t>
  </si>
  <si>
    <t>$1.071,50</t>
  </si>
  <si>
    <t>-$1.648,50</t>
  </si>
  <si>
    <t>$1.236,50</t>
  </si>
  <si>
    <t>$1.596,50</t>
  </si>
  <si>
    <t>-$1.676,00</t>
  </si>
  <si>
    <t>$1.195,00</t>
  </si>
  <si>
    <t>$1.446,50</t>
  </si>
  <si>
    <t>$1.066,50</t>
  </si>
  <si>
    <t>-$1.506,00</t>
  </si>
  <si>
    <t>$996,00</t>
  </si>
  <si>
    <t>$2.333,50</t>
  </si>
  <si>
    <t>-$794,00</t>
  </si>
  <si>
    <t>-$29,50</t>
  </si>
  <si>
    <t>$1.603,50</t>
  </si>
  <si>
    <t>-$419,00</t>
  </si>
  <si>
    <t>$578,00</t>
  </si>
  <si>
    <t>$102,00</t>
  </si>
  <si>
    <t>-$18,50</t>
  </si>
  <si>
    <t>$2.051,50</t>
  </si>
  <si>
    <t>$506,50</t>
  </si>
  <si>
    <t>-$779,00</t>
  </si>
  <si>
    <t>$390,50</t>
  </si>
  <si>
    <t>$126,00</t>
  </si>
  <si>
    <t>-$569,50</t>
  </si>
  <si>
    <t>-$939,50</t>
  </si>
  <si>
    <t>-$182,00</t>
  </si>
  <si>
    <t>-$469,50</t>
  </si>
  <si>
    <t>$444,00</t>
  </si>
  <si>
    <t>-$57,00</t>
  </si>
  <si>
    <t>-$559,00</t>
  </si>
  <si>
    <t>$403,00</t>
  </si>
  <si>
    <t>$1.043,50</t>
  </si>
  <si>
    <t>-$412,00</t>
  </si>
  <si>
    <t>-$1.004,50</t>
  </si>
  <si>
    <t>$612,50</t>
  </si>
  <si>
    <t>$1.131,00</t>
  </si>
  <si>
    <t>-$974,50</t>
  </si>
  <si>
    <t>-$834,00</t>
  </si>
  <si>
    <t>-$274,50</t>
  </si>
  <si>
    <t>-$54,50</t>
  </si>
  <si>
    <t>$231,00</t>
  </si>
  <si>
    <t>$308,50</t>
  </si>
  <si>
    <t>-$1.203,50</t>
  </si>
  <si>
    <t>$173,00</t>
  </si>
  <si>
    <t>-$291,00</t>
  </si>
  <si>
    <t>-$554,50</t>
  </si>
  <si>
    <t>$1.011,50</t>
  </si>
  <si>
    <t>-$239,00</t>
  </si>
  <si>
    <t>-$1.016,50</t>
  </si>
  <si>
    <t>-$14,50</t>
  </si>
  <si>
    <t>$991,00</t>
  </si>
  <si>
    <t>-$319,50</t>
  </si>
  <si>
    <t>-$363,00</t>
  </si>
  <si>
    <t>-$514,00</t>
  </si>
  <si>
    <t>$100,50</t>
  </si>
  <si>
    <t>$921,50</t>
  </si>
  <si>
    <t>$625,50</t>
  </si>
  <si>
    <t>-$327,00</t>
  </si>
  <si>
    <t>$413,50</t>
  </si>
  <si>
    <t>$337,00</t>
  </si>
  <si>
    <t>$698,00</t>
  </si>
  <si>
    <t>-$1.024,00</t>
  </si>
  <si>
    <t>$1.074,00</t>
  </si>
  <si>
    <t>-$921,00</t>
  </si>
  <si>
    <t>$481,50</t>
  </si>
  <si>
    <t>$215,00</t>
  </si>
  <si>
    <t>-$876,00</t>
  </si>
  <si>
    <t>-$413,00</t>
  </si>
  <si>
    <t>$36,00</t>
  </si>
  <si>
    <t>$263,00</t>
  </si>
  <si>
    <t>$500,50</t>
  </si>
  <si>
    <t>$108,00</t>
  </si>
  <si>
    <t>-$450,50</t>
  </si>
  <si>
    <t>$683,00</t>
  </si>
  <si>
    <t>$656,00</t>
  </si>
  <si>
    <t>$1.022,00</t>
  </si>
  <si>
    <t>$1.214,00</t>
  </si>
  <si>
    <t>$111,00</t>
  </si>
  <si>
    <t>-$454,00</t>
  </si>
  <si>
    <t>$406,00</t>
  </si>
  <si>
    <t>-$1.162,00</t>
  </si>
  <si>
    <t>$1.569,00</t>
  </si>
  <si>
    <t>$524,00</t>
  </si>
  <si>
    <t>$32,50</t>
  </si>
  <si>
    <t>-$420,00</t>
  </si>
  <si>
    <t>-$314,50</t>
  </si>
  <si>
    <t>-$498,50</t>
  </si>
  <si>
    <t>$1.009,00</t>
  </si>
  <si>
    <t>-$826,00</t>
  </si>
  <si>
    <t>-$429,00</t>
  </si>
  <si>
    <t>$544,00</t>
  </si>
  <si>
    <t>-$204,50</t>
  </si>
  <si>
    <t>$248,00</t>
  </si>
  <si>
    <t>$644,00</t>
  </si>
  <si>
    <t>-$1.681,00</t>
  </si>
  <si>
    <t>$916,50</t>
  </si>
  <si>
    <t>-$186,00</t>
  </si>
  <si>
    <t>$255,00</t>
  </si>
  <si>
    <t>-$164,00</t>
  </si>
  <si>
    <t>$51,50</t>
  </si>
  <si>
    <t>$743,00</t>
  </si>
  <si>
    <t>-$1.579,00</t>
  </si>
  <si>
    <t>$1.196,50</t>
  </si>
  <si>
    <t>$1.199,00</t>
  </si>
  <si>
    <t>-$989,50</t>
  </si>
  <si>
    <t>$384,00</t>
  </si>
  <si>
    <t>-$132,00</t>
  </si>
  <si>
    <t>$73,00</t>
  </si>
  <si>
    <t>$818,50</t>
  </si>
  <si>
    <t>-$194,00</t>
  </si>
  <si>
    <t>$216,00</t>
  </si>
  <si>
    <t>-$829,50</t>
  </si>
  <si>
    <t>$1.113,00</t>
  </si>
  <si>
    <t>-$1.134,00</t>
  </si>
  <si>
    <t>$1.000,50</t>
  </si>
  <si>
    <t>$941,50</t>
  </si>
  <si>
    <t>-$487,50</t>
  </si>
  <si>
    <t>$400,50</t>
  </si>
  <si>
    <t>$208,00</t>
  </si>
  <si>
    <t>-$104,00</t>
  </si>
  <si>
    <t>$470,50</t>
  </si>
  <si>
    <t>$571,00</t>
  </si>
  <si>
    <t>-$776,00</t>
  </si>
  <si>
    <t>$55,00</t>
  </si>
  <si>
    <t>$438,00</t>
  </si>
  <si>
    <t>-$219,00</t>
  </si>
  <si>
    <t>-$137,00</t>
  </si>
  <si>
    <t>-$586,00</t>
  </si>
  <si>
    <t>-$564,50</t>
  </si>
  <si>
    <t>-$739,00</t>
  </si>
  <si>
    <t>$1.114,00</t>
  </si>
  <si>
    <t>$939,00</t>
  </si>
  <si>
    <t>-$469,00</t>
  </si>
  <si>
    <t>-$1.064,00</t>
  </si>
  <si>
    <t>$424,00</t>
  </si>
  <si>
    <t>$906,50</t>
  </si>
  <si>
    <t>-$460,00</t>
  </si>
  <si>
    <t>-$1.026,00</t>
  </si>
  <si>
    <t>$1.701,50</t>
  </si>
  <si>
    <t>$176,00</t>
  </si>
  <si>
    <t>$971,00</t>
  </si>
  <si>
    <t>$24,50</t>
  </si>
  <si>
    <t>$1.075,00</t>
  </si>
  <si>
    <t>$446,00</t>
  </si>
  <si>
    <t>$489,00</t>
  </si>
  <si>
    <t>$653,50</t>
  </si>
  <si>
    <t>-$299,00</t>
  </si>
  <si>
    <t>-$285,00</t>
  </si>
  <si>
    <t>$91,00</t>
  </si>
  <si>
    <t>$404,00</t>
  </si>
  <si>
    <t>$428,00</t>
  </si>
  <si>
    <t>$1.119,00</t>
  </si>
  <si>
    <t>-$87,00</t>
  </si>
  <si>
    <t>-$552,00</t>
  </si>
  <si>
    <t>-$198,50</t>
  </si>
  <si>
    <t>$488,00</t>
  </si>
  <si>
    <t>$308,00</t>
  </si>
  <si>
    <t>-$703,50</t>
  </si>
  <si>
    <t>$261,50</t>
  </si>
  <si>
    <t>$351,50</t>
  </si>
  <si>
    <t>-$1.309,00</t>
  </si>
  <si>
    <t>-$317,00</t>
  </si>
  <si>
    <t>$760,50</t>
  </si>
  <si>
    <t>$3.515,50</t>
  </si>
  <si>
    <t>$1.418,50</t>
  </si>
  <si>
    <t>-$1.741,00</t>
  </si>
  <si>
    <t>-$809,50</t>
  </si>
  <si>
    <t>$896,50</t>
  </si>
  <si>
    <t>-$869,50</t>
  </si>
  <si>
    <t>$1.876,50</t>
  </si>
  <si>
    <t>-$2.486,00</t>
  </si>
  <si>
    <t>$5.328,50</t>
  </si>
  <si>
    <t>-$1.187,00</t>
  </si>
  <si>
    <t>$1.064,00</t>
  </si>
  <si>
    <t>-$688,50</t>
  </si>
  <si>
    <t>$1.496,00</t>
  </si>
  <si>
    <t>$319,00</t>
  </si>
  <si>
    <t>$1.531,00</t>
  </si>
  <si>
    <t>$445,50</t>
  </si>
  <si>
    <t>$276,00</t>
  </si>
  <si>
    <t>$619,00</t>
  </si>
  <si>
    <t>-$718,50</t>
  </si>
  <si>
    <t>$214,00</t>
  </si>
  <si>
    <t>-$2.381,00</t>
  </si>
  <si>
    <t>$1.526,50</t>
  </si>
  <si>
    <t>-$338,50</t>
  </si>
  <si>
    <t>-$166,00</t>
  </si>
  <si>
    <t>$1.109,00</t>
  </si>
  <si>
    <t>$38,00</t>
  </si>
  <si>
    <t>-$97,00</t>
  </si>
  <si>
    <t>$786,50</t>
  </si>
  <si>
    <t>$306,00</t>
  </si>
  <si>
    <t>$746,50</t>
  </si>
  <si>
    <t>$313,50</t>
  </si>
  <si>
    <t>$906,00</t>
  </si>
  <si>
    <t>-$2.171,00</t>
  </si>
  <si>
    <t>-$309,00</t>
  </si>
  <si>
    <t>-$324,50</t>
  </si>
  <si>
    <t>-$232,00</t>
  </si>
  <si>
    <t>-$442,00</t>
  </si>
  <si>
    <t>$543,00</t>
  </si>
  <si>
    <t>-$1.159,50</t>
  </si>
  <si>
    <t>$2.139,00</t>
  </si>
  <si>
    <t>$1.541,50</t>
  </si>
  <si>
    <t>$594,00</t>
  </si>
  <si>
    <t>$78,50</t>
  </si>
  <si>
    <t>-$1.931,00</t>
  </si>
  <si>
    <t>$519,00</t>
  </si>
  <si>
    <t>$771,50</t>
  </si>
  <si>
    <t>-$898,50</t>
  </si>
  <si>
    <t>-$689,00</t>
  </si>
  <si>
    <t>$549,00</t>
  </si>
  <si>
    <t>$743,50</t>
  </si>
  <si>
    <t>$557,50</t>
  </si>
  <si>
    <t>$568,00</t>
  </si>
  <si>
    <t>-$518,50</t>
  </si>
  <si>
    <t>-$814,50</t>
  </si>
  <si>
    <t>$1.099,00</t>
  </si>
  <si>
    <t>$189,00</t>
  </si>
  <si>
    <t>$430,50</t>
  </si>
  <si>
    <t>$1.093,50</t>
  </si>
  <si>
    <t>$685,50</t>
  </si>
  <si>
    <t>$266,00</t>
  </si>
  <si>
    <t>$533,00</t>
  </si>
  <si>
    <t>-$342,00</t>
  </si>
  <si>
    <t>$165,00</t>
  </si>
  <si>
    <t>-$289,00</t>
  </si>
  <si>
    <t>$564,00</t>
  </si>
  <si>
    <t>$406,50</t>
  </si>
  <si>
    <t>-$2.166,50</t>
  </si>
  <si>
    <t>-$1.394,00</t>
  </si>
  <si>
    <t>-$375,50</t>
  </si>
  <si>
    <t>-$722,00</t>
  </si>
  <si>
    <t>$1.973,50</t>
  </si>
  <si>
    <t>$1.373,50</t>
  </si>
  <si>
    <t>$336,00</t>
  </si>
  <si>
    <t>-$114,00</t>
  </si>
  <si>
    <t>$26,50</t>
  </si>
  <si>
    <t>$146,00</t>
  </si>
  <si>
    <t>$556,00</t>
  </si>
  <si>
    <t>-$754,00</t>
  </si>
  <si>
    <t>-$527,00</t>
  </si>
  <si>
    <t>$247,50</t>
  </si>
  <si>
    <t>-$100,50</t>
  </si>
  <si>
    <t>-$509,00</t>
  </si>
  <si>
    <t>$262,00</t>
  </si>
  <si>
    <t>$236,00</t>
  </si>
  <si>
    <t>$1.406,50</t>
  </si>
  <si>
    <t>-$273,50</t>
  </si>
  <si>
    <t>-$627,00</t>
  </si>
  <si>
    <t>-$74,00</t>
  </si>
  <si>
    <t>$141,00</t>
  </si>
  <si>
    <t>-$216,00</t>
  </si>
  <si>
    <t>$1.091,50</t>
  </si>
  <si>
    <t>-$1.049,50</t>
  </si>
  <si>
    <t>$162,00</t>
  </si>
  <si>
    <t>$228,00</t>
  </si>
  <si>
    <t>$323,00</t>
  </si>
  <si>
    <t>-$1.144,50</t>
  </si>
  <si>
    <t>-$2.253,50</t>
  </si>
  <si>
    <t>$109,00</t>
  </si>
  <si>
    <t>-$1.499,50</t>
  </si>
  <si>
    <t>$4.649,00</t>
  </si>
  <si>
    <t>$1.781,00</t>
  </si>
  <si>
    <t>$223,00</t>
  </si>
  <si>
    <t>$622,00</t>
  </si>
  <si>
    <t>$112,50</t>
  </si>
  <si>
    <t>$726,00</t>
  </si>
  <si>
    <t>$776,00</t>
  </si>
  <si>
    <t>-$179,50</t>
  </si>
  <si>
    <t>-$1.036,50</t>
  </si>
  <si>
    <t>$971,50</t>
  </si>
  <si>
    <t>-$227,00</t>
  </si>
  <si>
    <t>$105,50</t>
  </si>
  <si>
    <t>$100,00</t>
  </si>
  <si>
    <t>$271,00</t>
  </si>
  <si>
    <t>-$741,00</t>
  </si>
  <si>
    <t>$650,50</t>
  </si>
  <si>
    <t>-$656,00</t>
  </si>
  <si>
    <t>$871,50</t>
  </si>
  <si>
    <t>$262,50</t>
  </si>
  <si>
    <t>-$2.568,50</t>
  </si>
  <si>
    <t>$1.161,50</t>
  </si>
  <si>
    <t>-$1.013,50</t>
  </si>
  <si>
    <t>$756,00</t>
  </si>
  <si>
    <t>$716,50</t>
  </si>
  <si>
    <t>-$286,00</t>
  </si>
  <si>
    <t>$1.146,00</t>
  </si>
  <si>
    <t>-$1.271,50</t>
  </si>
  <si>
    <t>$1.129,00</t>
  </si>
  <si>
    <t>-$679,00</t>
  </si>
  <si>
    <t>$696,50</t>
  </si>
  <si>
    <t>$936,00</t>
  </si>
  <si>
    <t>-$547,00</t>
  </si>
  <si>
    <t>-$603,00</t>
  </si>
  <si>
    <t>-$1.396,50</t>
  </si>
  <si>
    <t>$295,50</t>
  </si>
  <si>
    <t>-$150,50</t>
  </si>
  <si>
    <t>-$2.038,50</t>
  </si>
  <si>
    <t>-$1.432,00</t>
  </si>
  <si>
    <t>$1.043,00</t>
  </si>
  <si>
    <t>$776,50</t>
  </si>
  <si>
    <t>$11,00</t>
  </si>
  <si>
    <t>$316,00</t>
  </si>
  <si>
    <t>-$2.046,50</t>
  </si>
  <si>
    <t>-$919,50</t>
  </si>
  <si>
    <t>$1.466,50</t>
  </si>
  <si>
    <t>-$2.468,50</t>
  </si>
  <si>
    <t>$2.362,00</t>
  </si>
  <si>
    <t>-$2.756,00</t>
  </si>
  <si>
    <t>$4.581,50</t>
  </si>
  <si>
    <t>-$1.404,00</t>
  </si>
  <si>
    <t>-$567,00</t>
  </si>
  <si>
    <t>-$719,50</t>
  </si>
  <si>
    <t>$2.549,00</t>
  </si>
  <si>
    <t>$3.039,00</t>
  </si>
  <si>
    <t>$228,50</t>
  </si>
  <si>
    <t>$771,00</t>
  </si>
  <si>
    <t>-$2.031,00</t>
  </si>
  <si>
    <t>-$1.763,50</t>
  </si>
  <si>
    <t>$1.364,00</t>
  </si>
  <si>
    <t>$675,00</t>
  </si>
  <si>
    <t>-$417,00</t>
  </si>
  <si>
    <t>$511,00</t>
  </si>
  <si>
    <t>-$2.838,00</t>
  </si>
  <si>
    <t>$331,00</t>
  </si>
  <si>
    <t>-$874,00</t>
  </si>
  <si>
    <t>$233,50</t>
  </si>
  <si>
    <t>-$2.626,00</t>
  </si>
  <si>
    <t>$321,00</t>
  </si>
  <si>
    <t>$3.061,50</t>
  </si>
  <si>
    <t>-$2.074,00</t>
  </si>
  <si>
    <t>-$308,50</t>
  </si>
  <si>
    <t>$1.083,00</t>
  </si>
  <si>
    <t>$520,50</t>
  </si>
  <si>
    <t>$636,50</t>
  </si>
  <si>
    <t>$301,50</t>
  </si>
  <si>
    <t>$463,00</t>
  </si>
  <si>
    <t>$1.586,50</t>
  </si>
  <si>
    <t>$883,00</t>
  </si>
  <si>
    <t>-$322,00</t>
  </si>
  <si>
    <t>-$1.793,00</t>
  </si>
  <si>
    <t>-$2.846,00</t>
  </si>
  <si>
    <t>$1.743,50</t>
  </si>
  <si>
    <t>-$592,00</t>
  </si>
  <si>
    <t>-$812,00</t>
  </si>
  <si>
    <t>$1.761,50</t>
  </si>
  <si>
    <t>-$984,50</t>
  </si>
  <si>
    <t>$588,00</t>
  </si>
  <si>
    <t>$846,00</t>
  </si>
  <si>
    <t>-$2.526,50</t>
  </si>
  <si>
    <t>$874,00</t>
  </si>
  <si>
    <t>$360,50</t>
  </si>
  <si>
    <t>$347,00</t>
  </si>
  <si>
    <t>$2.686,00</t>
  </si>
  <si>
    <t>$340,00</t>
  </si>
  <si>
    <t>$824,00</t>
  </si>
  <si>
    <t>-$191,00</t>
  </si>
  <si>
    <t>$806,50</t>
  </si>
  <si>
    <t>$568,50</t>
  </si>
  <si>
    <t>$1.846,50</t>
  </si>
  <si>
    <t>$978,50</t>
  </si>
  <si>
    <t>$61,00</t>
  </si>
  <si>
    <t>-$257,00</t>
  </si>
  <si>
    <t>-$392,00</t>
  </si>
  <si>
    <t>$1.251,00</t>
  </si>
  <si>
    <t>$856,00</t>
  </si>
  <si>
    <t>$251,00</t>
  </si>
  <si>
    <t>$254,00</t>
  </si>
  <si>
    <t>-$245,00</t>
  </si>
  <si>
    <t>$895,50</t>
  </si>
  <si>
    <t>$622,50</t>
  </si>
  <si>
    <t>-$224,00</t>
  </si>
  <si>
    <t>-$297,00</t>
  </si>
  <si>
    <t>$166,00</t>
  </si>
  <si>
    <t>-$604,00</t>
  </si>
  <si>
    <t>$723,00</t>
  </si>
  <si>
    <t>$760,00</t>
  </si>
  <si>
    <t>$531,00</t>
  </si>
  <si>
    <t>-$79,00</t>
  </si>
  <si>
    <t>-$1,00</t>
  </si>
  <si>
    <t>$1.034,00</t>
  </si>
  <si>
    <t>-$939,00</t>
  </si>
  <si>
    <t>$153,00</t>
  </si>
  <si>
    <t>$413,00</t>
  </si>
  <si>
    <t>-$687,00</t>
  </si>
  <si>
    <t>-$745,00</t>
  </si>
  <si>
    <t>$405,50</t>
  </si>
  <si>
    <t>$81,00</t>
  </si>
  <si>
    <t>-$1.389,00</t>
  </si>
  <si>
    <t>$1.056,00</t>
  </si>
  <si>
    <t>-$2.521,00</t>
  </si>
  <si>
    <t>$7,50</t>
  </si>
  <si>
    <t>$706,00</t>
  </si>
  <si>
    <t>-$164,50</t>
  </si>
  <si>
    <t>$675,50</t>
  </si>
  <si>
    <t>-$339,00</t>
  </si>
  <si>
    <t>-$1.052,00</t>
  </si>
  <si>
    <t>$381,00</t>
  </si>
  <si>
    <t>$443,50</t>
  </si>
  <si>
    <t>-$228,50</t>
  </si>
  <si>
    <t>$418,00</t>
  </si>
  <si>
    <t>$449,00</t>
  </si>
  <si>
    <t>$576,00</t>
  </si>
  <si>
    <t>$956,50</t>
  </si>
  <si>
    <t>-$69,50</t>
  </si>
  <si>
    <t>$258,00</t>
  </si>
  <si>
    <t>$198,00</t>
  </si>
  <si>
    <t>-$114,50</t>
  </si>
  <si>
    <t>$417,50</t>
  </si>
  <si>
    <t>-$79,50</t>
  </si>
  <si>
    <t>$227,00</t>
  </si>
  <si>
    <t>-$1.239,50</t>
  </si>
  <si>
    <t>$1.929,00</t>
  </si>
  <si>
    <t>$199,00</t>
  </si>
  <si>
    <t>-$1.383,50</t>
  </si>
  <si>
    <t>-$672,00</t>
  </si>
  <si>
    <t>$799,00</t>
  </si>
  <si>
    <t>$1.999,00</t>
  </si>
  <si>
    <t>-$1.153,00</t>
  </si>
  <si>
    <t>$388,00</t>
  </si>
  <si>
    <t>$918,50</t>
  </si>
  <si>
    <t>-$1.524,00</t>
  </si>
  <si>
    <t>$348,00</t>
  </si>
  <si>
    <t>-$1.251,50</t>
  </si>
  <si>
    <t>$1.739,00</t>
  </si>
  <si>
    <t>$996,50</t>
  </si>
  <si>
    <t>-$272,50</t>
  </si>
  <si>
    <t>$191,50</t>
  </si>
  <si>
    <t>-$1.254,00</t>
  </si>
  <si>
    <t>$633,50</t>
  </si>
  <si>
    <t>-$472,00</t>
  </si>
  <si>
    <t>$2.723,00</t>
  </si>
  <si>
    <t>$586,00</t>
  </si>
  <si>
    <t>-$1.344,00</t>
  </si>
  <si>
    <t>-$389,50</t>
  </si>
  <si>
    <t>$315,50</t>
  </si>
  <si>
    <t>$341,00</t>
  </si>
  <si>
    <t>-$819,00</t>
  </si>
  <si>
    <t>-$2.126,50</t>
  </si>
  <si>
    <t>$439,00</t>
  </si>
  <si>
    <t>$618,00</t>
  </si>
  <si>
    <t>$648,00</t>
  </si>
  <si>
    <t>-$263,50</t>
  </si>
  <si>
    <t>$1.283,00</t>
  </si>
  <si>
    <t>$786,00</t>
  </si>
  <si>
    <t>-$569,00</t>
  </si>
  <si>
    <t>$359,00</t>
  </si>
  <si>
    <t>-$362,00</t>
  </si>
  <si>
    <t>-$77,00</t>
  </si>
  <si>
    <t>$495,00</t>
  </si>
  <si>
    <t>-$163,00</t>
  </si>
  <si>
    <t>$993,50</t>
  </si>
  <si>
    <t>$521,00</t>
  </si>
  <si>
    <t>-$377,50</t>
  </si>
  <si>
    <t>$893,00</t>
  </si>
  <si>
    <t>-$204,00</t>
  </si>
  <si>
    <t>$639,00</t>
  </si>
  <si>
    <t>-$124,00</t>
  </si>
  <si>
    <t>-$292,00</t>
  </si>
  <si>
    <t>-$384,50</t>
  </si>
  <si>
    <t>$85,00</t>
  </si>
  <si>
    <t>-$1.031,00</t>
  </si>
  <si>
    <t>-$874,50</t>
  </si>
  <si>
    <t>$283,00</t>
  </si>
  <si>
    <t>-$426,00</t>
  </si>
  <si>
    <t>$478,50</t>
  </si>
  <si>
    <t>-$354,00</t>
  </si>
  <si>
    <t>$1.726,50</t>
  </si>
  <si>
    <t>-$1.204,00</t>
  </si>
  <si>
    <t>-$334,50</t>
  </si>
  <si>
    <t>$143,00</t>
  </si>
  <si>
    <t>$1.634,00</t>
  </si>
  <si>
    <t>$713,00</t>
  </si>
  <si>
    <t>-$267,00</t>
  </si>
  <si>
    <t>-$216,50</t>
  </si>
  <si>
    <t>$623,00</t>
  </si>
  <si>
    <t>-$1.126,00</t>
  </si>
  <si>
    <t>$955,50</t>
  </si>
  <si>
    <t>$392,50</t>
  </si>
  <si>
    <t>$723,50</t>
  </si>
  <si>
    <t>$347,50</t>
  </si>
  <si>
    <t>-$218,50</t>
  </si>
  <si>
    <t>-$1.181,00</t>
  </si>
  <si>
    <t>$276,50</t>
  </si>
  <si>
    <t>$93,00</t>
  </si>
  <si>
    <t>-$606,00</t>
  </si>
  <si>
    <t>$686,00</t>
  </si>
  <si>
    <t>$1.220,50</t>
  </si>
  <si>
    <t>-$151,00</t>
  </si>
  <si>
    <t>$358,50</t>
  </si>
  <si>
    <t>-$255,00</t>
  </si>
  <si>
    <t>$681,00</t>
  </si>
  <si>
    <t>-$577,00</t>
  </si>
  <si>
    <t>-$667,00</t>
  </si>
  <si>
    <t>-$280,00</t>
  </si>
  <si>
    <t>-$884,50</t>
  </si>
  <si>
    <t>$394,00</t>
  </si>
  <si>
    <t>-$253,50</t>
  </si>
  <si>
    <t>$325,00</t>
  </si>
  <si>
    <t>-$374,00</t>
  </si>
  <si>
    <t>$678,00</t>
  </si>
  <si>
    <t>$37,50</t>
  </si>
  <si>
    <t>$142,50</t>
  </si>
  <si>
    <t>-$649,00</t>
  </si>
  <si>
    <t>$363,00</t>
  </si>
  <si>
    <t>$246,00</t>
  </si>
  <si>
    <t>-$209,00</t>
  </si>
  <si>
    <t>$64,00</t>
  </si>
  <si>
    <t>$237,00</t>
  </si>
  <si>
    <t>$89,00</t>
  </si>
  <si>
    <t>-$377,00</t>
  </si>
  <si>
    <t>$847,00</t>
  </si>
  <si>
    <t>$1.568,50</t>
  </si>
  <si>
    <t>-$564,00</t>
  </si>
  <si>
    <t>$629,00</t>
  </si>
  <si>
    <t>-$225,50</t>
  </si>
  <si>
    <t>$560,50</t>
  </si>
  <si>
    <t>$793,50</t>
  </si>
  <si>
    <t>$589,00</t>
  </si>
  <si>
    <t>-$252,00</t>
  </si>
  <si>
    <t>-$642,00</t>
  </si>
  <si>
    <t>$1.894,00</t>
  </si>
  <si>
    <t>$218,00</t>
  </si>
  <si>
    <t>-$524,00</t>
  </si>
  <si>
    <t>-$39,00</t>
  </si>
  <si>
    <t>$156,00</t>
  </si>
  <si>
    <t>$56,00</t>
  </si>
  <si>
    <t>$155,00</t>
  </si>
  <si>
    <t>$226,00</t>
  </si>
  <si>
    <t>-$2.719,00</t>
  </si>
  <si>
    <t>-$577,50</t>
  </si>
  <si>
    <t>-$297,50</t>
  </si>
  <si>
    <t>$965,00</t>
  </si>
  <si>
    <t>-$1.249,00</t>
  </si>
  <si>
    <t>-$962,00</t>
  </si>
  <si>
    <t>$411,00</t>
  </si>
  <si>
    <t>$688,50</t>
  </si>
  <si>
    <t>$926,00</t>
  </si>
  <si>
    <t>$1.626,50</t>
  </si>
  <si>
    <t>-$333,50</t>
  </si>
  <si>
    <t>$1.505,50</t>
  </si>
  <si>
    <t>-$1.806,50</t>
  </si>
  <si>
    <t>$801,50</t>
  </si>
  <si>
    <t>-$986,00</t>
  </si>
  <si>
    <t>$671,00</t>
  </si>
  <si>
    <t>$1.260,50</t>
  </si>
  <si>
    <t>$761,00</t>
  </si>
  <si>
    <t>-$500,50</t>
  </si>
  <si>
    <t>$212,00</t>
  </si>
  <si>
    <t>$149,50</t>
  </si>
  <si>
    <t>-$376,00</t>
  </si>
  <si>
    <t>$916,00</t>
  </si>
  <si>
    <t>-$590,00</t>
  </si>
  <si>
    <t>$185,00</t>
  </si>
  <si>
    <t>-$497,00</t>
  </si>
  <si>
    <t>-$489,00</t>
  </si>
  <si>
    <t>-$1.846,00</t>
  </si>
  <si>
    <t>-$536,00</t>
  </si>
  <si>
    <t>-$1.264,00</t>
  </si>
  <si>
    <t>$421,50</t>
  </si>
  <si>
    <t>-$101,00</t>
  </si>
  <si>
    <t>-$609,00</t>
  </si>
  <si>
    <t>$1.924,00</t>
  </si>
  <si>
    <t>-$2.521,50</t>
  </si>
  <si>
    <t>$566,00</t>
  </si>
  <si>
    <t>$925,50</t>
  </si>
  <si>
    <t>-$9,00</t>
  </si>
  <si>
    <t>-$126,50</t>
  </si>
  <si>
    <t>$329,00</t>
  </si>
  <si>
    <t>$40,50</t>
  </si>
  <si>
    <t>$208,50</t>
  </si>
  <si>
    <t>$143,50</t>
  </si>
  <si>
    <t>-$91,50</t>
  </si>
  <si>
    <t>$938,50</t>
  </si>
  <si>
    <t>-$896,00</t>
  </si>
  <si>
    <t>$264,00</t>
  </si>
  <si>
    <t>$469,00</t>
  </si>
  <si>
    <t>$209,00</t>
  </si>
  <si>
    <t>$1.194,00</t>
  </si>
  <si>
    <t>$1.041,00</t>
  </si>
  <si>
    <t>$678,50</t>
  </si>
  <si>
    <t>-$1.034,00</t>
  </si>
  <si>
    <t>$218,50</t>
  </si>
  <si>
    <t>$664,00</t>
  </si>
  <si>
    <t>$1.365,50</t>
  </si>
  <si>
    <t>$372,00</t>
  </si>
  <si>
    <t>$961,50</t>
  </si>
  <si>
    <t>-$596,00</t>
  </si>
  <si>
    <t>-$88,00</t>
  </si>
  <si>
    <t>$279,00</t>
  </si>
  <si>
    <t>-$303,50</t>
  </si>
  <si>
    <t>$949,00</t>
  </si>
  <si>
    <t>$167,50</t>
  </si>
  <si>
    <t>-$1.299,00</t>
  </si>
  <si>
    <t>-$122,50</t>
  </si>
  <si>
    <t>$905,50</t>
  </si>
  <si>
    <t>$1.334,00</t>
  </si>
  <si>
    <t>$846,50</t>
  </si>
  <si>
    <t>$280,50</t>
  </si>
  <si>
    <t>$238,00</t>
  </si>
  <si>
    <t>-$96,50</t>
  </si>
  <si>
    <t>-$63,00</t>
  </si>
  <si>
    <t>-$120,00</t>
  </si>
  <si>
    <t>$459,50</t>
  </si>
  <si>
    <t>$631,50</t>
  </si>
  <si>
    <t>-$1.308,50</t>
  </si>
  <si>
    <t>$2.273,50</t>
  </si>
  <si>
    <t>$2.031,00</t>
  </si>
  <si>
    <t>-$1.768,00</t>
  </si>
  <si>
    <t>-$813,50</t>
  </si>
  <si>
    <t>$409,50</t>
  </si>
  <si>
    <t>$411,50</t>
  </si>
  <si>
    <t>$477,00</t>
  </si>
  <si>
    <t>-$467,00</t>
  </si>
  <si>
    <t>$159,00</t>
  </si>
  <si>
    <t>-$108,00</t>
  </si>
  <si>
    <t>-$459,00</t>
  </si>
  <si>
    <t>$142,00</t>
  </si>
  <si>
    <t>$183,50</t>
  </si>
  <si>
    <t>$117,00</t>
  </si>
  <si>
    <t>$2.433,00</t>
  </si>
  <si>
    <t>$286,00</t>
  </si>
  <si>
    <t>$536,00</t>
  </si>
  <si>
    <t>-$152,00</t>
  </si>
  <si>
    <t>$4.251,50</t>
  </si>
  <si>
    <t>$318,00</t>
  </si>
  <si>
    <t>-$5,00</t>
  </si>
  <si>
    <t>$346,00</t>
  </si>
  <si>
    <t>$9,00</t>
  </si>
  <si>
    <t>-$371,50</t>
  </si>
  <si>
    <t>$679,00</t>
  </si>
  <si>
    <t>$97,00</t>
  </si>
  <si>
    <t>$284,00</t>
  </si>
  <si>
    <t>$75,50</t>
  </si>
  <si>
    <t>-$1.871,50</t>
  </si>
  <si>
    <t>-$220,50</t>
  </si>
  <si>
    <t>-$443,00</t>
  </si>
  <si>
    <t>$1.921,00</t>
  </si>
  <si>
    <t>$787,00</t>
  </si>
  <si>
    <t>$59,00</t>
  </si>
  <si>
    <t>-$515,00</t>
  </si>
  <si>
    <t>$56,50</t>
  </si>
  <si>
    <t>-$238,00</t>
  </si>
  <si>
    <t>-$407,50</t>
  </si>
  <si>
    <t>-$13,50</t>
  </si>
  <si>
    <t>$401,00</t>
  </si>
  <si>
    <t>$87,00</t>
  </si>
  <si>
    <t>-$751,50</t>
  </si>
  <si>
    <t>$312,00</t>
  </si>
  <si>
    <t>$591,00</t>
  </si>
  <si>
    <t>-$511,00</t>
  </si>
  <si>
    <t>-$433,50</t>
  </si>
  <si>
    <t>-$86,50</t>
  </si>
  <si>
    <t>$11,50</t>
  </si>
  <si>
    <t>-$41,00</t>
  </si>
  <si>
    <t>$115,00</t>
  </si>
  <si>
    <t>-$919,00</t>
  </si>
  <si>
    <t>-$409,00</t>
  </si>
  <si>
    <t>$50,50</t>
  </si>
  <si>
    <t>-$123,00</t>
  </si>
  <si>
    <t>-$27,00</t>
  </si>
  <si>
    <t>-$380,00</t>
  </si>
  <si>
    <t>-$23,50</t>
  </si>
  <si>
    <t>$821,00</t>
  </si>
  <si>
    <t>-$3,00</t>
  </si>
  <si>
    <t>$985,50</t>
  </si>
  <si>
    <t>-$1.185,00</t>
  </si>
  <si>
    <t>$1.668,50</t>
  </si>
  <si>
    <t>-$461,00</t>
  </si>
  <si>
    <t>$1.018,50</t>
  </si>
  <si>
    <t>-$86,00</t>
  </si>
  <si>
    <t>-$49,50</t>
  </si>
  <si>
    <t>-$2.239,00</t>
  </si>
  <si>
    <t>$389,00</t>
  </si>
  <si>
    <t>-$496,00</t>
  </si>
  <si>
    <t>$692,00</t>
  </si>
  <si>
    <t>-$2.669,50</t>
  </si>
  <si>
    <t>$167,00</t>
  </si>
  <si>
    <t>$222,00</t>
  </si>
  <si>
    <t>-$384,00</t>
  </si>
  <si>
    <t>$321,50</t>
  </si>
  <si>
    <t>-$373,50</t>
  </si>
  <si>
    <t>-$181,00</t>
  </si>
  <si>
    <t>-$364,00</t>
  </si>
  <si>
    <t>$67,00</t>
  </si>
  <si>
    <t>-$1.143,00</t>
  </si>
  <si>
    <t>-$839,00</t>
  </si>
  <si>
    <t>$601,00</t>
  </si>
  <si>
    <t>-$238,50</t>
  </si>
  <si>
    <t>$601,50</t>
  </si>
  <si>
    <t>$825,50</t>
  </si>
  <si>
    <t>-$126,00</t>
  </si>
  <si>
    <t>$721,00</t>
  </si>
  <si>
    <t>$369,00</t>
  </si>
  <si>
    <t>-$926,50</t>
  </si>
  <si>
    <t>$1.068,50</t>
  </si>
  <si>
    <t>$1.378,50</t>
  </si>
  <si>
    <t>$1.351,00</t>
  </si>
  <si>
    <t>$1.366,00</t>
  </si>
  <si>
    <t>-$622,00</t>
  </si>
  <si>
    <t>-$674,00</t>
  </si>
  <si>
    <t>$1.971,00</t>
  </si>
  <si>
    <t>$1.318,00</t>
  </si>
  <si>
    <t>-$1.043,00</t>
  </si>
  <si>
    <t>$513,00</t>
  </si>
  <si>
    <t>$307,00</t>
  </si>
  <si>
    <t>$1.667,00</t>
  </si>
  <si>
    <t>$317,00</t>
  </si>
  <si>
    <t>$432,00</t>
  </si>
  <si>
    <t>$292,00</t>
  </si>
  <si>
    <t>-$435,00</t>
  </si>
  <si>
    <t>-$996,00</t>
  </si>
  <si>
    <t>$258,50</t>
  </si>
  <si>
    <t>-$118,00</t>
  </si>
  <si>
    <t>$696,00</t>
  </si>
  <si>
    <t>$341,50</t>
  </si>
  <si>
    <t>-$1.403,50</t>
  </si>
  <si>
    <t>$1.766,00</t>
  </si>
  <si>
    <t>-$1.463,00</t>
  </si>
  <si>
    <t>$2.568,50</t>
  </si>
  <si>
    <t>$973,50</t>
  </si>
  <si>
    <t>$139,00</t>
  </si>
  <si>
    <t>-$202,00</t>
  </si>
  <si>
    <t>-$541,00</t>
  </si>
  <si>
    <t>$899,00</t>
  </si>
  <si>
    <t>$1.426,00</t>
  </si>
  <si>
    <t>$699,00</t>
  </si>
  <si>
    <t>-$2.413,50</t>
  </si>
  <si>
    <t>-$926,00</t>
  </si>
  <si>
    <t>$551,00</t>
  </si>
  <si>
    <t>$669,00</t>
  </si>
  <si>
    <t>-$222,00</t>
  </si>
  <si>
    <t>-$737,00</t>
  </si>
  <si>
    <t>$311,50</t>
  </si>
  <si>
    <t>$2.873,50</t>
  </si>
  <si>
    <t>-$1.381,50</t>
  </si>
  <si>
    <t>$682,00</t>
  </si>
  <si>
    <t>-$378,00</t>
  </si>
  <si>
    <t>-$217,00</t>
  </si>
  <si>
    <t>-$708,00</t>
  </si>
  <si>
    <t>$434,50</t>
  </si>
  <si>
    <t>$34,00</t>
  </si>
  <si>
    <t>-$1.883,00</t>
  </si>
  <si>
    <t>$713,50</t>
  </si>
  <si>
    <t>$1.177,00</t>
  </si>
  <si>
    <t>$332,00</t>
  </si>
  <si>
    <t>$812,00</t>
  </si>
  <si>
    <t>$29,00</t>
  </si>
  <si>
    <t>-$3.259,50</t>
  </si>
  <si>
    <t>-$482,00</t>
  </si>
  <si>
    <t>-$3.368,00</t>
  </si>
  <si>
    <t>-$638,50</t>
  </si>
  <si>
    <t>$467,00</t>
  </si>
  <si>
    <t>$441,00</t>
  </si>
  <si>
    <t>$523,00</t>
  </si>
  <si>
    <t>$522,00</t>
  </si>
  <si>
    <t>-$237,00</t>
  </si>
  <si>
    <t>-$452,00</t>
  </si>
  <si>
    <t>-$787,00</t>
  </si>
  <si>
    <t>-$563,00</t>
  </si>
  <si>
    <t>$44,00</t>
  </si>
  <si>
    <t>-$1.044,00</t>
  </si>
  <si>
    <t>-$2.374,50</t>
  </si>
  <si>
    <t>$314,00</t>
  </si>
  <si>
    <t>$623,50</t>
  </si>
  <si>
    <t>$157,50</t>
  </si>
  <si>
    <t>-$716,00</t>
  </si>
  <si>
    <t>$94,00</t>
  </si>
  <si>
    <t>-$906,00</t>
  </si>
  <si>
    <t>-$74,50</t>
  </si>
  <si>
    <t>$1.114,50</t>
  </si>
  <si>
    <t>-$1.313,00</t>
  </si>
  <si>
    <t>$843,00</t>
  </si>
  <si>
    <t>-$251,00</t>
  </si>
  <si>
    <t>-$184,00</t>
  </si>
  <si>
    <t>-$721,50</t>
  </si>
  <si>
    <t>$436,50</t>
  </si>
  <si>
    <t>$447,00</t>
  </si>
  <si>
    <t>-$1.141,50</t>
  </si>
  <si>
    <t>$297,00</t>
  </si>
  <si>
    <t>$884,00</t>
  </si>
  <si>
    <t>$757,00</t>
  </si>
  <si>
    <t>-$115,50</t>
  </si>
  <si>
    <t>$1.343,00</t>
  </si>
  <si>
    <t>$1.071,00</t>
  </si>
  <si>
    <t>$3.088,00</t>
  </si>
  <si>
    <t>$2.094,50</t>
  </si>
  <si>
    <t>$603,50</t>
  </si>
  <si>
    <t>$92,00</t>
  </si>
  <si>
    <t>$257,00</t>
  </si>
  <si>
    <t>$365,00</t>
  </si>
  <si>
    <t>-$1.061,50</t>
  </si>
  <si>
    <t>-$36,50</t>
  </si>
  <si>
    <t>-$383,50</t>
  </si>
  <si>
    <t>-$961,00</t>
  </si>
  <si>
    <t>$929,00</t>
  </si>
  <si>
    <t>-$105,00</t>
  </si>
  <si>
    <t>$1.348,50</t>
  </si>
  <si>
    <t>-$348,50</t>
  </si>
  <si>
    <t>-$882,00</t>
  </si>
  <si>
    <t>-$2.108,50</t>
  </si>
  <si>
    <t>$267,00</t>
  </si>
  <si>
    <t>-$861,00</t>
  </si>
  <si>
    <t>-$1.281,00</t>
  </si>
  <si>
    <t>-$2.911,50</t>
  </si>
  <si>
    <t>-$99,50</t>
  </si>
  <si>
    <t>-$4.056,50</t>
  </si>
  <si>
    <t>$9.846,00</t>
  </si>
  <si>
    <t>-$979,00</t>
  </si>
  <si>
    <t>-$303,00</t>
  </si>
  <si>
    <t>-$3.224,50</t>
  </si>
  <si>
    <t>$2.561,50</t>
  </si>
  <si>
    <t>-$1.004,00</t>
  </si>
  <si>
    <t>$1.621,50</t>
  </si>
  <si>
    <t>$2.084,00</t>
  </si>
  <si>
    <t>$3.966,00</t>
  </si>
  <si>
    <t>-$1.110,00</t>
  </si>
  <si>
    <t>$915,00</t>
  </si>
  <si>
    <t>$240,50</t>
  </si>
  <si>
    <t>-$168,50</t>
  </si>
  <si>
    <t>-$2.110,00</t>
  </si>
  <si>
    <t>-$174,50</t>
  </si>
  <si>
    <t>$2.218,50</t>
  </si>
  <si>
    <t>-$761,00</t>
  </si>
  <si>
    <t>$1.995,00</t>
  </si>
  <si>
    <t>-$42,00</t>
  </si>
  <si>
    <t>$299,00</t>
  </si>
  <si>
    <t>$3.478,50</t>
  </si>
  <si>
    <t>$1.858,00</t>
  </si>
  <si>
    <t>$614,50</t>
  </si>
  <si>
    <t>$377,00</t>
  </si>
  <si>
    <t>-$271,50</t>
  </si>
  <si>
    <t>$769,00</t>
  </si>
  <si>
    <t>$279,50</t>
  </si>
  <si>
    <t>$367,00</t>
  </si>
  <si>
    <t>$401,50</t>
  </si>
  <si>
    <t>-$225,00</t>
  </si>
  <si>
    <t>$343,00</t>
  </si>
  <si>
    <t>$533,50</t>
  </si>
  <si>
    <t>$3.263,50</t>
  </si>
  <si>
    <t>$818,00</t>
  </si>
  <si>
    <t>-$956,50</t>
  </si>
  <si>
    <t>-$829,00</t>
  </si>
  <si>
    <t>-$133,50</t>
  </si>
  <si>
    <t>$555,50</t>
  </si>
  <si>
    <t>-$1.461,00</t>
  </si>
  <si>
    <t>-$2.137,00</t>
  </si>
  <si>
    <t>$1.030,50</t>
  </si>
  <si>
    <t>-$11,50</t>
  </si>
  <si>
    <t>$2.351,00</t>
  </si>
  <si>
    <t>$1.154,00</t>
  </si>
  <si>
    <t>-$517,50</t>
  </si>
  <si>
    <t>-$2.133,00</t>
  </si>
  <si>
    <t>-$1.132,00</t>
  </si>
  <si>
    <t>-$2.071,00</t>
  </si>
  <si>
    <t>$4.788,50</t>
  </si>
  <si>
    <t>$2.376,00</t>
  </si>
  <si>
    <t>$1.816,00</t>
  </si>
  <si>
    <t>-$827,00</t>
  </si>
  <si>
    <t>$2.839,50</t>
  </si>
  <si>
    <t>$3.319,00</t>
  </si>
  <si>
    <t>-$307,00</t>
  </si>
  <si>
    <t>-$1.626,50</t>
  </si>
  <si>
    <t>$1.880,00</t>
  </si>
  <si>
    <t>-$3.726,50</t>
  </si>
  <si>
    <t>-$2.232,00</t>
  </si>
  <si>
    <t>$1.473,00</t>
  </si>
  <si>
    <t>-$278,50</t>
  </si>
  <si>
    <t>-$701,00</t>
  </si>
  <si>
    <t>$181,00</t>
  </si>
  <si>
    <t>-$2.607,00</t>
  </si>
  <si>
    <t>$1.059,00</t>
  </si>
  <si>
    <t>$3.510,00</t>
  </si>
  <si>
    <t>-$2.264,00</t>
  </si>
  <si>
    <t>-$789,50</t>
  </si>
  <si>
    <t>$3.048,50</t>
  </si>
  <si>
    <t>-$773,00</t>
  </si>
  <si>
    <t>$1.321,00</t>
  </si>
  <si>
    <t>$2.752,00</t>
  </si>
  <si>
    <t>-$888,50</t>
  </si>
  <si>
    <t>-$293,50</t>
  </si>
  <si>
    <t>$830,00</t>
  </si>
  <si>
    <t>$177,00</t>
  </si>
  <si>
    <t>-$2.559,00</t>
  </si>
  <si>
    <t>$45,00</t>
  </si>
  <si>
    <t>-$1.041,50</t>
  </si>
  <si>
    <t>-$2.916,50</t>
  </si>
  <si>
    <t>$3.143,00</t>
  </si>
  <si>
    <t>$992,00</t>
  </si>
  <si>
    <t>$645,50</t>
  </si>
  <si>
    <t>$1.132,00</t>
  </si>
  <si>
    <t>$880,50</t>
  </si>
  <si>
    <t>$311,00</t>
  </si>
  <si>
    <t>-$1.634,50</t>
  </si>
  <si>
    <t>-$553,50</t>
  </si>
  <si>
    <t>$759,00</t>
  </si>
  <si>
    <t>-$229,00</t>
  </si>
  <si>
    <t>$2.940,00</t>
  </si>
  <si>
    <t>-$258,00</t>
  </si>
  <si>
    <t>$635,50</t>
  </si>
  <si>
    <t>-$709,00</t>
  </si>
  <si>
    <t>$882,00</t>
  </si>
  <si>
    <t>-$411,00</t>
  </si>
  <si>
    <t>-$721,00</t>
  </si>
  <si>
    <t>$495,50</t>
  </si>
  <si>
    <t>$57,00</t>
  </si>
  <si>
    <t>-$788,00</t>
  </si>
  <si>
    <t>-$192,00</t>
  </si>
  <si>
    <t>$435,00</t>
  </si>
  <si>
    <t>-$631,00</t>
  </si>
  <si>
    <t>-$1.438,50</t>
  </si>
  <si>
    <t>$88,50</t>
  </si>
  <si>
    <t>-$1.622,00</t>
  </si>
  <si>
    <t>$1.246,50</t>
  </si>
  <si>
    <t>$420,00</t>
  </si>
  <si>
    <t>$4.026,00</t>
  </si>
  <si>
    <t>$150,50</t>
  </si>
  <si>
    <t>$942,00</t>
  </si>
  <si>
    <t>$907,00</t>
  </si>
  <si>
    <t>$612,00</t>
  </si>
  <si>
    <t>$2.993,00</t>
  </si>
  <si>
    <t>$223,50</t>
  </si>
  <si>
    <t>$364,00</t>
  </si>
  <si>
    <t>$182,00</t>
  </si>
  <si>
    <t>-$31,00</t>
  </si>
  <si>
    <t>$46,00</t>
  </si>
  <si>
    <t>$225,50</t>
  </si>
  <si>
    <t>$459,00</t>
  </si>
  <si>
    <t>$219,00</t>
  </si>
  <si>
    <t>$961,00</t>
  </si>
  <si>
    <t>-$406,00</t>
  </si>
  <si>
    <t>-$663,00</t>
  </si>
  <si>
    <t>-$159,00</t>
  </si>
  <si>
    <t>$53,50</t>
  </si>
  <si>
    <t>-$1.675,50</t>
  </si>
  <si>
    <t>-$1.591,50</t>
  </si>
  <si>
    <t>$114,00</t>
  </si>
  <si>
    <t>$890,50</t>
  </si>
  <si>
    <t>-$83,00</t>
  </si>
  <si>
    <t>$388,50</t>
  </si>
  <si>
    <t>$0,50</t>
  </si>
  <si>
    <t>-$2.821,50</t>
  </si>
  <si>
    <t>$614,00</t>
  </si>
  <si>
    <t>$289,00</t>
  </si>
  <si>
    <t>$161,50</t>
  </si>
  <si>
    <t>$419,00</t>
  </si>
  <si>
    <t>$431,50</t>
  </si>
  <si>
    <t>-$2.192,00</t>
  </si>
  <si>
    <t>$700,50</t>
  </si>
  <si>
    <t>-$50,00</t>
  </si>
  <si>
    <t>$1.962,00</t>
  </si>
  <si>
    <t>$567,00</t>
  </si>
  <si>
    <t>$82,00</t>
  </si>
  <si>
    <t>-$1.637,00</t>
  </si>
  <si>
    <t>-$648,50</t>
  </si>
  <si>
    <t>$1.010,50</t>
  </si>
  <si>
    <t>$356,00</t>
  </si>
  <si>
    <t>-$568,50</t>
  </si>
  <si>
    <t>-$33,00</t>
  </si>
  <si>
    <t>$450,50</t>
  </si>
  <si>
    <t>-$180,00</t>
  </si>
  <si>
    <t>$255,50</t>
  </si>
  <si>
    <t>$352,00</t>
  </si>
  <si>
    <t>$44,50</t>
  </si>
  <si>
    <t>-$298,50</t>
  </si>
  <si>
    <t>$3.375,00</t>
  </si>
  <si>
    <t>$1.317,00</t>
  </si>
  <si>
    <t>-$157,00</t>
  </si>
  <si>
    <t>$458,50</t>
  </si>
  <si>
    <t>$21,50</t>
  </si>
  <si>
    <t>$14,50</t>
  </si>
  <si>
    <t>-$121,00</t>
  </si>
  <si>
    <t>-$203,00</t>
  </si>
  <si>
    <t>-$321,00</t>
  </si>
  <si>
    <t>$83,50</t>
  </si>
  <si>
    <t>-$28,00</t>
  </si>
  <si>
    <t>$422,50</t>
  </si>
  <si>
    <t>$211,50</t>
  </si>
  <si>
    <t>$336,50</t>
  </si>
  <si>
    <t>$291,00</t>
  </si>
  <si>
    <t>-$711,00</t>
  </si>
  <si>
    <t>$946,00</t>
  </si>
  <si>
    <t>-$281,00</t>
  </si>
  <si>
    <t>$128,50</t>
  </si>
  <si>
    <t>-$1.977,00</t>
  </si>
  <si>
    <t>$2.073,00</t>
  </si>
  <si>
    <t>$207,00</t>
  </si>
  <si>
    <t>$6,00</t>
  </si>
  <si>
    <t>-$155,00</t>
  </si>
  <si>
    <t>$900,50</t>
  </si>
  <si>
    <t>-$194,50</t>
  </si>
  <si>
    <t>$553,50</t>
  </si>
  <si>
    <t>$496,50</t>
  </si>
  <si>
    <t>-$966,50</t>
  </si>
  <si>
    <t>-$2.672,00</t>
  </si>
  <si>
    <t>-$758,50</t>
  </si>
  <si>
    <t>$933,00</t>
  </si>
  <si>
    <t>-$400,50</t>
  </si>
  <si>
    <t>$883,50</t>
  </si>
  <si>
    <t>$617,50</t>
  </si>
  <si>
    <t>-$124,50</t>
  </si>
  <si>
    <t>$534,00</t>
  </si>
  <si>
    <t>$817,00</t>
  </si>
  <si>
    <t>$70,00</t>
  </si>
  <si>
    <t>$1.143,00</t>
  </si>
  <si>
    <t>-$553,00</t>
  </si>
  <si>
    <t>-$315,50</t>
  </si>
  <si>
    <t>$77,00</t>
  </si>
  <si>
    <t>$252,00</t>
  </si>
  <si>
    <t>-$158,00</t>
  </si>
  <si>
    <t>$127,00</t>
  </si>
  <si>
    <t>-$329,00</t>
  </si>
  <si>
    <t>$366,50</t>
  </si>
  <si>
    <t>$17,00</t>
  </si>
  <si>
    <t>-$1.621,50</t>
  </si>
  <si>
    <t>$338,50</t>
  </si>
  <si>
    <t>$407,00</t>
  </si>
  <si>
    <t>$1.210,00</t>
  </si>
  <si>
    <t>-$894,00</t>
  </si>
  <si>
    <t>-$1.536,00</t>
  </si>
  <si>
    <t>-$243,50</t>
  </si>
  <si>
    <t>$1.136,50</t>
  </si>
  <si>
    <t>$455,50</t>
  </si>
  <si>
    <t>$16,50</t>
  </si>
  <si>
    <t>$1.307,00</t>
  </si>
  <si>
    <t>-$448,00</t>
  </si>
  <si>
    <t>$156,50</t>
  </si>
  <si>
    <t>$980,00</t>
  </si>
  <si>
    <t>$445,00</t>
  </si>
  <si>
    <t>$147,00</t>
  </si>
  <si>
    <t>-$389,00</t>
  </si>
  <si>
    <t>-$396,00</t>
  </si>
  <si>
    <t>$480,00</t>
  </si>
  <si>
    <t>-$1.191,00</t>
  </si>
  <si>
    <t>$356,50</t>
  </si>
  <si>
    <t>$1.560,50</t>
  </si>
  <si>
    <t>-$2.111,50</t>
  </si>
  <si>
    <t>-$1.338,50</t>
  </si>
  <si>
    <t>$611,00</t>
  </si>
  <si>
    <t>$702,00</t>
  </si>
  <si>
    <t>-$788,50</t>
  </si>
  <si>
    <t>$1.563,50</t>
  </si>
  <si>
    <t>$1.425,00</t>
  </si>
  <si>
    <t>$350,00</t>
  </si>
  <si>
    <t>$711,50</t>
  </si>
  <si>
    <t>-$71,00</t>
  </si>
  <si>
    <t>$318,50</t>
  </si>
  <si>
    <t>$198,50</t>
  </si>
  <si>
    <t>$624,00</t>
  </si>
  <si>
    <t>-$807,00</t>
  </si>
  <si>
    <t>$783,50</t>
  </si>
  <si>
    <t>-$73,00</t>
  </si>
  <si>
    <t>-$188,50</t>
  </si>
  <si>
    <t>$1.091,00</t>
  </si>
  <si>
    <t>$426,50</t>
  </si>
  <si>
    <t>$633,00</t>
  </si>
  <si>
    <t>$530,00</t>
  </si>
  <si>
    <t>$447,50</t>
  </si>
  <si>
    <t>-$451,00</t>
  </si>
  <si>
    <t>-$397,00</t>
  </si>
  <si>
    <t>$1.197,00</t>
  </si>
  <si>
    <t>-$513,00</t>
  </si>
  <si>
    <t>$435,50</t>
  </si>
  <si>
    <t>$302,00</t>
  </si>
  <si>
    <t>-$923,00</t>
  </si>
  <si>
    <t>$860,00</t>
  </si>
  <si>
    <t>-$171,00</t>
  </si>
  <si>
    <t>$657,00</t>
  </si>
  <si>
    <t>$499,00</t>
  </si>
  <si>
    <t>Histórico Continuo (datos ponderados)</t>
  </si>
  <si>
    <t>Los valores de esta distribución de frecuencias son los de la página 829 del libro.</t>
  </si>
  <si>
    <t>Descripción de los mercados: he incluido aquí las fichas de mercado que fueron creadas por otros compañeros al inicio del curso.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</si>
</sst>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;[Red]\-#,##0.00\ &quot;€&quot;"/>
    <numFmt numFmtId="164" formatCode="#,##0_ ;[Red]\-#,##0\ "/>
    <numFmt numFmtId="165" formatCode="[$$-409]#,##0.00_ ;[Red]\-[$$-409]#,##0.00\ "/>
    <numFmt numFmtId="166" formatCode="dd\-mm\-yy;@"/>
    <numFmt numFmtId="167" formatCode="0.000"/>
    <numFmt numFmtId="168" formatCode="0.0"/>
    <numFmt numFmtId="169" formatCode="[$$-540A]#,##0_ ;[Red]\-[$$-540A]#,##0\ "/>
    <numFmt numFmtId="170" formatCode="[$$-409]#,##0"/>
    <numFmt numFmtId="171" formatCode="#,##0\ &quot;€&quot;"/>
    <numFmt numFmtId="172" formatCode="[$$-540A]#,##0.00_ ;[Red]\-[$$-540A]#,##0.00\ "/>
    <numFmt numFmtId="173" formatCode="[$$-409]#,##0_ ;[Red]\-[$$-409]#,##0\ "/>
    <numFmt numFmtId="174" formatCode="#,##0.00_ ;[Red]\-#,##0.00\ "/>
    <numFmt numFmtId="175" formatCode="0.00_ ;[Red]\-0.00\ "/>
    <numFmt numFmtId="176" formatCode="[$$-540A]#,##0.00"/>
  </numFmts>
  <fonts count="4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Microsoft Sans Serif"/>
      <family val="2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9"/>
      <color theme="0" tint="-0.1499984740745262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name val="Microsoft Sans Serif"/>
      <family val="2"/>
    </font>
    <font>
      <b/>
      <sz val="9"/>
      <color rgb="FFFF0000"/>
      <name val="Arial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11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59996337778862885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171" fontId="35" fillId="0" borderId="0"/>
  </cellStyleXfs>
  <cellXfs count="493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9" borderId="2" xfId="0" applyFill="1" applyBorder="1"/>
    <xf numFmtId="0" fontId="0" fillId="9" borderId="1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" xfId="0" applyFill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28" xfId="0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1" borderId="27" xfId="0" applyFill="1" applyBorder="1"/>
    <xf numFmtId="0" fontId="0" fillId="5" borderId="19" xfId="0" applyFill="1" applyBorder="1"/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13" borderId="1" xfId="0" applyFill="1" applyBorder="1"/>
    <xf numFmtId="0" fontId="0" fillId="13" borderId="5" xfId="0" applyFill="1" applyBorder="1" applyAlignment="1">
      <alignment horizontal="center"/>
    </xf>
    <xf numFmtId="0" fontId="0" fillId="0" borderId="0" xfId="0" applyAlignment="1">
      <alignment horizontal="right"/>
    </xf>
    <xf numFmtId="0" fontId="3" fillId="14" borderId="27" xfId="0" applyFont="1" applyFill="1" applyBorder="1"/>
    <xf numFmtId="0" fontId="0" fillId="14" borderId="4" xfId="0" applyFill="1" applyBorder="1"/>
    <xf numFmtId="0" fontId="0" fillId="14" borderId="5" xfId="0" applyFill="1" applyBorder="1"/>
    <xf numFmtId="0" fontId="3" fillId="2" borderId="27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/>
    <xf numFmtId="165" fontId="0" fillId="0" borderId="0" xfId="0" applyNumberFormat="1" applyAlignment="1">
      <alignment horizontal="center"/>
    </xf>
    <xf numFmtId="14" fontId="0" fillId="0" borderId="0" xfId="0" applyNumberFormat="1"/>
    <xf numFmtId="0" fontId="7" fillId="0" borderId="0" xfId="0" applyFont="1"/>
    <xf numFmtId="14" fontId="8" fillId="16" borderId="29" xfId="0" applyNumberFormat="1" applyFont="1" applyFill="1" applyBorder="1" applyAlignment="1">
      <alignment horizontal="center" vertical="center"/>
    </xf>
    <xf numFmtId="0" fontId="8" fillId="16" borderId="29" xfId="0" applyFont="1" applyFill="1" applyBorder="1" applyAlignment="1">
      <alignment horizontal="center" vertical="center"/>
    </xf>
    <xf numFmtId="164" fontId="9" fillId="16" borderId="29" xfId="0" applyNumberFormat="1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17" borderId="29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4" fontId="0" fillId="2" borderId="27" xfId="0" applyNumberFormat="1" applyFill="1" applyBorder="1"/>
    <xf numFmtId="0" fontId="0" fillId="2" borderId="4" xfId="0" applyFill="1" applyBorder="1" applyAlignment="1">
      <alignment horizontal="center"/>
    </xf>
    <xf numFmtId="164" fontId="5" fillId="2" borderId="5" xfId="0" applyNumberFormat="1" applyFont="1" applyFill="1" applyBorder="1" applyAlignment="1"/>
    <xf numFmtId="14" fontId="4" fillId="0" borderId="31" xfId="0" applyNumberFormat="1" applyFont="1" applyBorder="1"/>
    <xf numFmtId="14" fontId="6" fillId="0" borderId="32" xfId="0" applyNumberFormat="1" applyFont="1" applyBorder="1"/>
    <xf numFmtId="14" fontId="4" fillId="0" borderId="32" xfId="0" applyNumberFormat="1" applyFont="1" applyBorder="1"/>
    <xf numFmtId="14" fontId="4" fillId="15" borderId="33" xfId="0" applyNumberFormat="1" applyFont="1" applyFill="1" applyBorder="1"/>
    <xf numFmtId="0" fontId="0" fillId="0" borderId="27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6" fontId="10" fillId="0" borderId="31" xfId="0" applyNumberFormat="1" applyFont="1" applyBorder="1" applyAlignment="1">
      <alignment horizontal="center"/>
    </xf>
    <xf numFmtId="166" fontId="10" fillId="0" borderId="39" xfId="0" applyNumberFormat="1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166" fontId="10" fillId="0" borderId="40" xfId="0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10" borderId="40" xfId="0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0" xfId="0" applyFont="1"/>
    <xf numFmtId="0" fontId="0" fillId="18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168" fontId="0" fillId="19" borderId="1" xfId="0" applyNumberFormat="1" applyFill="1" applyBorder="1" applyAlignment="1">
      <alignment horizontal="center"/>
    </xf>
    <xf numFmtId="168" fontId="0" fillId="20" borderId="1" xfId="0" applyNumberForma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6" xfId="0" applyFill="1" applyBorder="1"/>
    <xf numFmtId="168" fontId="0" fillId="0" borderId="38" xfId="0" applyNumberFormat="1" applyBorder="1" applyAlignment="1">
      <alignment horizontal="center"/>
    </xf>
    <xf numFmtId="168" fontId="0" fillId="0" borderId="41" xfId="0" applyNumberFormat="1" applyBorder="1" applyAlignment="1">
      <alignment horizontal="center"/>
    </xf>
    <xf numFmtId="168" fontId="0" fillId="0" borderId="29" xfId="0" applyNumberFormat="1" applyBorder="1" applyAlignment="1">
      <alignment horizontal="center"/>
    </xf>
    <xf numFmtId="168" fontId="0" fillId="0" borderId="48" xfId="0" applyNumberFormat="1" applyBorder="1" applyAlignment="1">
      <alignment horizontal="center"/>
    </xf>
    <xf numFmtId="168" fontId="0" fillId="0" borderId="42" xfId="0" applyNumberFormat="1" applyBorder="1" applyAlignment="1">
      <alignment horizontal="center"/>
    </xf>
    <xf numFmtId="168" fontId="0" fillId="0" borderId="44" xfId="0" applyNumberFormat="1" applyBorder="1" applyAlignment="1">
      <alignment horizontal="center"/>
    </xf>
    <xf numFmtId="168" fontId="0" fillId="0" borderId="45" xfId="0" applyNumberForma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0" fillId="0" borderId="47" xfId="0" applyBorder="1" applyAlignment="1">
      <alignment horizontal="center"/>
    </xf>
    <xf numFmtId="168" fontId="0" fillId="0" borderId="49" xfId="0" applyNumberFormat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168" fontId="0" fillId="0" borderId="50" xfId="0" applyNumberFormat="1" applyBorder="1" applyAlignment="1">
      <alignment horizontal="center"/>
    </xf>
    <xf numFmtId="168" fontId="0" fillId="0" borderId="51" xfId="0" applyNumberFormat="1" applyBorder="1" applyAlignment="1">
      <alignment horizontal="center"/>
    </xf>
    <xf numFmtId="0" fontId="0" fillId="0" borderId="31" xfId="0" applyBorder="1"/>
    <xf numFmtId="0" fontId="0" fillId="14" borderId="11" xfId="0" applyFill="1" applyBorder="1"/>
    <xf numFmtId="0" fontId="0" fillId="21" borderId="1" xfId="0" applyFill="1" applyBorder="1" applyAlignment="1">
      <alignment horizontal="center"/>
    </xf>
    <xf numFmtId="167" fontId="0" fillId="21" borderId="1" xfId="0" applyNumberFormat="1" applyFill="1" applyBorder="1" applyAlignment="1">
      <alignment horizontal="center"/>
    </xf>
    <xf numFmtId="0" fontId="0" fillId="21" borderId="27" xfId="0" applyFill="1" applyBorder="1"/>
    <xf numFmtId="0" fontId="0" fillId="21" borderId="4" xfId="0" applyFill="1" applyBorder="1"/>
    <xf numFmtId="0" fontId="0" fillId="21" borderId="5" xfId="0" applyFill="1" applyBorder="1"/>
    <xf numFmtId="0" fontId="0" fillId="21" borderId="37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Fill="1" applyBorder="1"/>
    <xf numFmtId="0" fontId="0" fillId="17" borderId="11" xfId="0" applyFill="1" applyBorder="1"/>
    <xf numFmtId="0" fontId="12" fillId="17" borderId="0" xfId="0" applyFont="1" applyFill="1" applyBorder="1" applyAlignment="1">
      <alignment horizontal="center"/>
    </xf>
    <xf numFmtId="0" fontId="12" fillId="17" borderId="0" xfId="0" applyFont="1" applyFill="1" applyBorder="1"/>
    <xf numFmtId="0" fontId="12" fillId="17" borderId="12" xfId="0" applyFont="1" applyFill="1" applyBorder="1"/>
    <xf numFmtId="0" fontId="12" fillId="17" borderId="29" xfId="0" applyFont="1" applyFill="1" applyBorder="1" applyAlignment="1">
      <alignment horizontal="center"/>
    </xf>
    <xf numFmtId="0" fontId="12" fillId="17" borderId="0" xfId="0" applyFont="1" applyFill="1" applyBorder="1" applyAlignment="1">
      <alignment horizontal="left"/>
    </xf>
    <xf numFmtId="169" fontId="12" fillId="17" borderId="29" xfId="0" applyNumberFormat="1" applyFont="1" applyFill="1" applyBorder="1" applyAlignment="1">
      <alignment horizontal="center"/>
    </xf>
    <xf numFmtId="169" fontId="12" fillId="17" borderId="0" xfId="0" applyNumberFormat="1" applyFont="1" applyFill="1" applyBorder="1" applyAlignment="1">
      <alignment horizontal="center"/>
    </xf>
    <xf numFmtId="170" fontId="12" fillId="17" borderId="0" xfId="0" applyNumberFormat="1" applyFont="1" applyFill="1" applyBorder="1" applyAlignment="1">
      <alignment horizontal="center"/>
    </xf>
    <xf numFmtId="0" fontId="15" fillId="17" borderId="11" xfId="0" applyFont="1" applyFill="1" applyBorder="1"/>
    <xf numFmtId="0" fontId="16" fillId="17" borderId="13" xfId="0" applyFont="1" applyFill="1" applyBorder="1"/>
    <xf numFmtId="0" fontId="12" fillId="17" borderId="14" xfId="0" applyFont="1" applyFill="1" applyBorder="1" applyAlignment="1">
      <alignment horizontal="center"/>
    </xf>
    <xf numFmtId="0" fontId="12" fillId="17" borderId="14" xfId="0" applyFont="1" applyFill="1" applyBorder="1"/>
    <xf numFmtId="0" fontId="12" fillId="17" borderId="3" xfId="0" applyFont="1" applyFill="1" applyBorder="1"/>
    <xf numFmtId="4" fontId="12" fillId="17" borderId="0" xfId="0" applyNumberFormat="1" applyFont="1" applyFill="1" applyBorder="1" applyAlignment="1">
      <alignment horizontal="center"/>
    </xf>
    <xf numFmtId="10" fontId="14" fillId="17" borderId="0" xfId="0" applyNumberFormat="1" applyFont="1" applyFill="1" applyBorder="1" applyAlignment="1">
      <alignment horizontal="center"/>
    </xf>
    <xf numFmtId="0" fontId="9" fillId="17" borderId="11" xfId="0" applyFont="1" applyFill="1" applyBorder="1" applyAlignment="1">
      <alignment horizontal="right"/>
    </xf>
    <xf numFmtId="4" fontId="17" fillId="17" borderId="0" xfId="0" applyNumberFormat="1" applyFont="1" applyFill="1" applyBorder="1" applyAlignment="1">
      <alignment horizontal="center"/>
    </xf>
    <xf numFmtId="4" fontId="17" fillId="17" borderId="0" xfId="0" applyNumberFormat="1" applyFont="1" applyFill="1" applyBorder="1"/>
    <xf numFmtId="0" fontId="17" fillId="17" borderId="0" xfId="0" applyFont="1" applyFill="1" applyBorder="1"/>
    <xf numFmtId="0" fontId="5" fillId="17" borderId="29" xfId="0" applyFont="1" applyFill="1" applyBorder="1" applyAlignment="1">
      <alignment horizontal="center"/>
    </xf>
    <xf numFmtId="1" fontId="12" fillId="17" borderId="12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4" fontId="12" fillId="17" borderId="12" xfId="0" applyNumberFormat="1" applyFont="1" applyFill="1" applyBorder="1" applyAlignment="1">
      <alignment horizontal="center"/>
    </xf>
    <xf numFmtId="4" fontId="12" fillId="0" borderId="0" xfId="0" applyNumberFormat="1" applyFont="1" applyFill="1" applyBorder="1" applyAlignment="1">
      <alignment horizontal="center"/>
    </xf>
    <xf numFmtId="4" fontId="12" fillId="17" borderId="0" xfId="0" applyNumberFormat="1" applyFont="1" applyFill="1" applyBorder="1"/>
    <xf numFmtId="4" fontId="12" fillId="17" borderId="0" xfId="0" applyNumberFormat="1" applyFont="1" applyFill="1" applyBorder="1" applyAlignment="1">
      <alignment horizontal="left"/>
    </xf>
    <xf numFmtId="4" fontId="12" fillId="17" borderId="14" xfId="0" applyNumberFormat="1" applyFont="1" applyFill="1" applyBorder="1" applyAlignment="1">
      <alignment horizontal="center"/>
    </xf>
    <xf numFmtId="4" fontId="12" fillId="17" borderId="14" xfId="0" applyNumberFormat="1" applyFont="1" applyFill="1" applyBorder="1"/>
    <xf numFmtId="4" fontId="12" fillId="17" borderId="3" xfId="0" applyNumberFormat="1" applyFont="1" applyFill="1" applyBorder="1" applyAlignment="1">
      <alignment horizontal="center"/>
    </xf>
    <xf numFmtId="0" fontId="18" fillId="17" borderId="11" xfId="0" applyFont="1" applyFill="1" applyBorder="1" applyAlignment="1">
      <alignment horizontal="right"/>
    </xf>
    <xf numFmtId="4" fontId="14" fillId="17" borderId="0" xfId="0" applyNumberFormat="1" applyFont="1" applyFill="1" applyBorder="1" applyAlignment="1">
      <alignment horizontal="center"/>
    </xf>
    <xf numFmtId="0" fontId="18" fillId="17" borderId="0" xfId="0" applyFont="1" applyFill="1" applyBorder="1" applyAlignment="1">
      <alignment horizontal="center"/>
    </xf>
    <xf numFmtId="3" fontId="18" fillId="17" borderId="0" xfId="0" applyNumberFormat="1" applyFont="1" applyFill="1" applyBorder="1" applyAlignment="1">
      <alignment horizontal="center"/>
    </xf>
    <xf numFmtId="2" fontId="14" fillId="17" borderId="0" xfId="0" applyNumberFormat="1" applyFont="1" applyFill="1" applyBorder="1" applyAlignment="1">
      <alignment horizontal="center"/>
    </xf>
    <xf numFmtId="2" fontId="12" fillId="17" borderId="0" xfId="0" applyNumberFormat="1" applyFont="1" applyFill="1" applyBorder="1" applyAlignment="1">
      <alignment horizontal="center"/>
    </xf>
    <xf numFmtId="172" fontId="0" fillId="17" borderId="0" xfId="0" applyNumberFormat="1" applyFill="1" applyBorder="1" applyAlignment="1">
      <alignment horizontal="left"/>
    </xf>
    <xf numFmtId="49" fontId="12" fillId="17" borderId="0" xfId="0" applyNumberFormat="1" applyFont="1" applyFill="1" applyBorder="1" applyAlignment="1">
      <alignment horizontal="center"/>
    </xf>
    <xf numFmtId="3" fontId="14" fillId="17" borderId="0" xfId="0" applyNumberFormat="1" applyFont="1" applyFill="1" applyBorder="1" applyAlignment="1">
      <alignment horizontal="center"/>
    </xf>
    <xf numFmtId="10" fontId="12" fillId="17" borderId="0" xfId="0" applyNumberFormat="1" applyFont="1" applyFill="1" applyBorder="1" applyAlignment="1">
      <alignment horizontal="center"/>
    </xf>
    <xf numFmtId="10" fontId="19" fillId="17" borderId="0" xfId="0" applyNumberFormat="1" applyFont="1" applyFill="1" applyBorder="1" applyAlignment="1">
      <alignment horizontal="center"/>
    </xf>
    <xf numFmtId="3" fontId="12" fillId="17" borderId="0" xfId="0" applyNumberFormat="1" applyFont="1" applyFill="1" applyBorder="1" applyAlignment="1">
      <alignment horizontal="center"/>
    </xf>
    <xf numFmtId="0" fontId="0" fillId="17" borderId="13" xfId="0" applyFill="1" applyBorder="1"/>
    <xf numFmtId="10" fontId="12" fillId="17" borderId="14" xfId="0" applyNumberFormat="1" applyFont="1" applyFill="1" applyBorder="1" applyAlignment="1">
      <alignment horizontal="center"/>
    </xf>
    <xf numFmtId="3" fontId="14" fillId="17" borderId="14" xfId="0" applyNumberFormat="1" applyFont="1" applyFill="1" applyBorder="1" applyAlignment="1">
      <alignment horizontal="center"/>
    </xf>
    <xf numFmtId="10" fontId="12" fillId="0" borderId="0" xfId="0" applyNumberFormat="1" applyFont="1" applyFill="1" applyBorder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4" fontId="12" fillId="0" borderId="0" xfId="0" applyNumberFormat="1" applyFont="1" applyFill="1" applyBorder="1"/>
    <xf numFmtId="0" fontId="0" fillId="17" borderId="9" xfId="0" applyFill="1" applyBorder="1"/>
    <xf numFmtId="10" fontId="12" fillId="17" borderId="10" xfId="0" applyNumberFormat="1" applyFont="1" applyFill="1" applyBorder="1" applyAlignment="1">
      <alignment horizontal="center"/>
    </xf>
    <xf numFmtId="3" fontId="14" fillId="17" borderId="10" xfId="0" applyNumberFormat="1" applyFont="1" applyFill="1" applyBorder="1" applyAlignment="1">
      <alignment horizontal="center"/>
    </xf>
    <xf numFmtId="4" fontId="12" fillId="17" borderId="10" xfId="0" applyNumberFormat="1" applyFont="1" applyFill="1" applyBorder="1" applyAlignment="1">
      <alignment horizontal="center"/>
    </xf>
    <xf numFmtId="4" fontId="12" fillId="17" borderId="10" xfId="0" applyNumberFormat="1" applyFont="1" applyFill="1" applyBorder="1"/>
    <xf numFmtId="0" fontId="12" fillId="17" borderId="10" xfId="0" applyFont="1" applyFill="1" applyBorder="1"/>
    <xf numFmtId="0" fontId="12" fillId="17" borderId="2" xfId="0" applyFont="1" applyFill="1" applyBorder="1"/>
    <xf numFmtId="4" fontId="0" fillId="17" borderId="11" xfId="0" applyNumberFormat="1" applyFill="1" applyBorder="1"/>
    <xf numFmtId="0" fontId="20" fillId="17" borderId="0" xfId="0" applyFont="1" applyFill="1" applyBorder="1"/>
    <xf numFmtId="8" fontId="0" fillId="17" borderId="0" xfId="0" applyNumberFormat="1" applyFill="1" applyBorder="1" applyAlignment="1">
      <alignment horizontal="left"/>
    </xf>
    <xf numFmtId="0" fontId="0" fillId="17" borderId="0" xfId="0" applyFill="1" applyBorder="1"/>
    <xf numFmtId="0" fontId="0" fillId="17" borderId="12" xfId="0" applyFill="1" applyBorder="1"/>
    <xf numFmtId="10" fontId="0" fillId="17" borderId="0" xfId="0" applyNumberFormat="1" applyFill="1" applyBorder="1" applyAlignment="1">
      <alignment horizontal="left"/>
    </xf>
    <xf numFmtId="14" fontId="0" fillId="17" borderId="0" xfId="0" applyNumberFormat="1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4" fontId="0" fillId="17" borderId="10" xfId="0" applyNumberFormat="1" applyFill="1" applyBorder="1" applyAlignment="1">
      <alignment horizontal="center"/>
    </xf>
    <xf numFmtId="0" fontId="0" fillId="17" borderId="10" xfId="0" applyFill="1" applyBorder="1"/>
    <xf numFmtId="0" fontId="0" fillId="17" borderId="2" xfId="0" applyFill="1" applyBorder="1"/>
    <xf numFmtId="4" fontId="0" fillId="17" borderId="0" xfId="0" applyNumberFormat="1" applyFill="1" applyBorder="1" applyAlignment="1">
      <alignment horizontal="center"/>
    </xf>
    <xf numFmtId="4" fontId="0" fillId="17" borderId="0" xfId="0" applyNumberFormat="1" applyFill="1" applyBorder="1"/>
    <xf numFmtId="4" fontId="0" fillId="17" borderId="14" xfId="0" applyNumberFormat="1" applyFill="1" applyBorder="1" applyAlignment="1">
      <alignment horizontal="center"/>
    </xf>
    <xf numFmtId="4" fontId="0" fillId="17" borderId="14" xfId="0" applyNumberFormat="1" applyFill="1" applyBorder="1"/>
    <xf numFmtId="0" fontId="0" fillId="17" borderId="14" xfId="0" applyFill="1" applyBorder="1"/>
    <xf numFmtId="0" fontId="0" fillId="17" borderId="14" xfId="0" applyFill="1" applyBorder="1" applyAlignment="1">
      <alignment horizontal="left"/>
    </xf>
    <xf numFmtId="0" fontId="0" fillId="17" borderId="3" xfId="0" applyFill="1" applyBorder="1"/>
    <xf numFmtId="4" fontId="0" fillId="0" borderId="0" xfId="0" applyNumberFormat="1" applyFill="1" applyBorder="1" applyAlignment="1">
      <alignment horizontal="center"/>
    </xf>
    <xf numFmtId="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4" fontId="0" fillId="17" borderId="10" xfId="0" applyNumberFormat="1" applyFill="1" applyBorder="1"/>
    <xf numFmtId="0" fontId="0" fillId="17" borderId="10" xfId="0" applyFill="1" applyBorder="1" applyAlignment="1">
      <alignment horizontal="left"/>
    </xf>
    <xf numFmtId="0" fontId="7" fillId="17" borderId="48" xfId="0" applyFont="1" applyFill="1" applyBorder="1" applyAlignment="1">
      <alignment horizontal="center"/>
    </xf>
    <xf numFmtId="0" fontId="7" fillId="17" borderId="52" xfId="0" applyFont="1" applyFill="1" applyBorder="1" applyAlignment="1">
      <alignment horizontal="center"/>
    </xf>
    <xf numFmtId="0" fontId="7" fillId="17" borderId="53" xfId="0" applyFont="1" applyFill="1" applyBorder="1" applyAlignment="1">
      <alignment horizontal="center"/>
    </xf>
    <xf numFmtId="1" fontId="0" fillId="17" borderId="25" xfId="0" applyNumberForma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0" fontId="0" fillId="17" borderId="54" xfId="0" applyNumberFormat="1" applyFill="1" applyBorder="1" applyAlignment="1">
      <alignment horizontal="center"/>
    </xf>
    <xf numFmtId="1" fontId="0" fillId="17" borderId="26" xfId="0" applyNumberFormat="1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10" fontId="0" fillId="17" borderId="55" xfId="0" applyNumberFormat="1" applyFill="1" applyBorder="1" applyAlignment="1">
      <alignment horizontal="center"/>
    </xf>
    <xf numFmtId="0" fontId="0" fillId="17" borderId="50" xfId="0" applyFill="1" applyBorder="1" applyAlignment="1">
      <alignment horizontal="center"/>
    </xf>
    <xf numFmtId="0" fontId="0" fillId="17" borderId="56" xfId="0" applyFill="1" applyBorder="1" applyAlignment="1">
      <alignment horizontal="center"/>
    </xf>
    <xf numFmtId="10" fontId="0" fillId="17" borderId="57" xfId="0" applyNumberFormat="1" applyFill="1" applyBorder="1" applyAlignment="1">
      <alignment horizontal="center"/>
    </xf>
    <xf numFmtId="0" fontId="0" fillId="2" borderId="27" xfId="0" applyFill="1" applyBorder="1"/>
    <xf numFmtId="0" fontId="0" fillId="8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4" fillId="17" borderId="0" xfId="0" applyFont="1" applyFill="1" applyBorder="1" applyAlignment="1">
      <alignment horizontal="left"/>
    </xf>
    <xf numFmtId="0" fontId="20" fillId="17" borderId="0" xfId="0" applyFont="1" applyFill="1" applyBorder="1" applyAlignment="1"/>
    <xf numFmtId="169" fontId="12" fillId="17" borderId="0" xfId="0" applyNumberFormat="1" applyFont="1" applyFill="1" applyBorder="1"/>
    <xf numFmtId="0" fontId="16" fillId="17" borderId="27" xfId="0" applyFont="1" applyFill="1" applyBorder="1"/>
    <xf numFmtId="0" fontId="12" fillId="17" borderId="5" xfId="0" applyFont="1" applyFill="1" applyBorder="1" applyAlignment="1">
      <alignment horizontal="center"/>
    </xf>
    <xf numFmtId="4" fontId="14" fillId="17" borderId="12" xfId="0" applyNumberFormat="1" applyFont="1" applyFill="1" applyBorder="1" applyAlignment="1">
      <alignment horizontal="center"/>
    </xf>
    <xf numFmtId="10" fontId="12" fillId="17" borderId="12" xfId="0" applyNumberFormat="1" applyFont="1" applyFill="1" applyBorder="1" applyAlignment="1">
      <alignment horizontal="center"/>
    </xf>
    <xf numFmtId="10" fontId="12" fillId="17" borderId="3" xfId="0" applyNumberFormat="1" applyFont="1" applyFill="1" applyBorder="1" applyAlignment="1">
      <alignment horizontal="center"/>
    </xf>
    <xf numFmtId="0" fontId="0" fillId="0" borderId="15" xfId="0" quotePrefix="1" applyBorder="1" applyAlignment="1">
      <alignment horizontal="center"/>
    </xf>
    <xf numFmtId="10" fontId="0" fillId="5" borderId="20" xfId="0" applyNumberFormat="1" applyFill="1" applyBorder="1" applyAlignment="1">
      <alignment horizontal="center"/>
    </xf>
    <xf numFmtId="0" fontId="0" fillId="11" borderId="5" xfId="0" applyFill="1" applyBorder="1"/>
    <xf numFmtId="4" fontId="14" fillId="17" borderId="58" xfId="0" applyNumberFormat="1" applyFont="1" applyFill="1" applyBorder="1" applyAlignment="1">
      <alignment horizontal="center"/>
    </xf>
    <xf numFmtId="172" fontId="3" fillId="17" borderId="12" xfId="0" applyNumberFormat="1" applyFont="1" applyFill="1" applyBorder="1" applyAlignment="1">
      <alignment horizontal="center"/>
    </xf>
    <xf numFmtId="173" fontId="0" fillId="11" borderId="5" xfId="0" applyNumberFormat="1" applyFill="1" applyBorder="1" applyAlignment="1">
      <alignment horizontal="center"/>
    </xf>
    <xf numFmtId="173" fontId="0" fillId="11" borderId="1" xfId="0" applyNumberFormat="1" applyFill="1" applyBorder="1" applyAlignment="1">
      <alignment horizontal="center"/>
    </xf>
    <xf numFmtId="0" fontId="0" fillId="8" borderId="5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0" fontId="12" fillId="17" borderId="37" xfId="0" applyNumberFormat="1" applyFont="1" applyFill="1" applyBorder="1" applyAlignment="1">
      <alignment horizontal="center"/>
    </xf>
    <xf numFmtId="174" fontId="0" fillId="5" borderId="19" xfId="0" applyNumberFormat="1" applyFill="1" applyBorder="1" applyAlignment="1">
      <alignment horizontal="center"/>
    </xf>
    <xf numFmtId="174" fontId="0" fillId="5" borderId="1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5" borderId="60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174" fontId="0" fillId="10" borderId="15" xfId="0" applyNumberFormat="1" applyFill="1" applyBorder="1" applyAlignment="1">
      <alignment horizontal="center"/>
    </xf>
    <xf numFmtId="174" fontId="0" fillId="10" borderId="16" xfId="0" applyNumberFormat="1" applyFill="1" applyBorder="1" applyAlignment="1">
      <alignment horizontal="center"/>
    </xf>
    <xf numFmtId="10" fontId="0" fillId="10" borderId="17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12" fillId="17" borderId="5" xfId="0" applyNumberFormat="1" applyFont="1" applyFill="1" applyBorder="1" applyAlignment="1">
      <alignment horizontal="center"/>
    </xf>
    <xf numFmtId="4" fontId="14" fillId="17" borderId="5" xfId="0" applyNumberFormat="1" applyFont="1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6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/>
    <xf numFmtId="0" fontId="0" fillId="0" borderId="11" xfId="0" applyFill="1" applyBorder="1"/>
    <xf numFmtId="172" fontId="0" fillId="0" borderId="0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165" fontId="0" fillId="11" borderId="5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72" fontId="3" fillId="17" borderId="46" xfId="0" applyNumberFormat="1" applyFont="1" applyFill="1" applyBorder="1" applyAlignment="1">
      <alignment horizontal="center"/>
    </xf>
    <xf numFmtId="10" fontId="14" fillId="17" borderId="46" xfId="0" applyNumberFormat="1" applyFont="1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5" borderId="1" xfId="0" applyFill="1" applyBorder="1" applyAlignment="1">
      <alignment horizontal="center"/>
    </xf>
    <xf numFmtId="10" fontId="0" fillId="2" borderId="16" xfId="0" applyNumberFormat="1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37" xfId="0" applyNumberFormat="1" applyBorder="1" applyAlignment="1">
      <alignment horizontal="center"/>
    </xf>
    <xf numFmtId="10" fontId="0" fillId="5" borderId="12" xfId="0" applyNumberFormat="1" applyFill="1" applyBorder="1" applyAlignment="1">
      <alignment horizontal="center"/>
    </xf>
    <xf numFmtId="0" fontId="0" fillId="0" borderId="61" xfId="0" applyBorder="1" applyAlignment="1">
      <alignment horizontal="center"/>
    </xf>
    <xf numFmtId="168" fontId="0" fillId="0" borderId="53" xfId="0" applyNumberFormat="1" applyBorder="1" applyAlignment="1">
      <alignment horizontal="center"/>
    </xf>
    <xf numFmtId="168" fontId="0" fillId="0" borderId="62" xfId="0" applyNumberFormat="1" applyBorder="1" applyAlignment="1">
      <alignment horizontal="center"/>
    </xf>
    <xf numFmtId="0" fontId="0" fillId="0" borderId="1" xfId="0" applyBorder="1"/>
    <xf numFmtId="0" fontId="0" fillId="0" borderId="46" xfId="0" applyBorder="1"/>
    <xf numFmtId="0" fontId="0" fillId="0" borderId="37" xfId="0" applyFill="1" applyBorder="1"/>
    <xf numFmtId="168" fontId="0" fillId="0" borderId="54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0" fillId="0" borderId="20" xfId="0" applyNumberFormat="1" applyBorder="1" applyAlignment="1">
      <alignment horizontal="center"/>
    </xf>
    <xf numFmtId="0" fontId="24" fillId="0" borderId="0" xfId="0" applyFont="1" applyAlignment="1">
      <alignment horizontal="left"/>
    </xf>
    <xf numFmtId="14" fontId="24" fillId="0" borderId="0" xfId="0" applyNumberFormat="1" applyFont="1"/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14" borderId="27" xfId="0" applyFill="1" applyBorder="1"/>
    <xf numFmtId="0" fontId="0" fillId="15" borderId="1" xfId="0" applyFill="1" applyBorder="1"/>
    <xf numFmtId="0" fontId="0" fillId="15" borderId="27" xfId="0" applyFill="1" applyBorder="1"/>
    <xf numFmtId="0" fontId="0" fillId="15" borderId="5" xfId="0" applyFill="1" applyBorder="1"/>
    <xf numFmtId="0" fontId="3" fillId="22" borderId="38" xfId="0" applyFont="1" applyFill="1" applyBorder="1" applyAlignment="1">
      <alignment horizontal="center"/>
    </xf>
    <xf numFmtId="0" fontId="3" fillId="22" borderId="40" xfId="0" applyFont="1" applyFill="1" applyBorder="1" applyAlignment="1">
      <alignment horizontal="center"/>
    </xf>
    <xf numFmtId="0" fontId="3" fillId="22" borderId="43" xfId="0" applyFont="1" applyFill="1" applyBorder="1" applyAlignment="1">
      <alignment horizontal="center"/>
    </xf>
    <xf numFmtId="0" fontId="3" fillId="22" borderId="45" xfId="0" applyFont="1" applyFill="1" applyBorder="1" applyAlignment="1">
      <alignment horizontal="center"/>
    </xf>
    <xf numFmtId="0" fontId="0" fillId="23" borderId="9" xfId="0" applyFill="1" applyBorder="1"/>
    <xf numFmtId="0" fontId="0" fillId="23" borderId="2" xfId="0" applyFill="1" applyBorder="1"/>
    <xf numFmtId="0" fontId="3" fillId="23" borderId="11" xfId="0" applyFont="1" applyFill="1" applyBorder="1"/>
    <xf numFmtId="0" fontId="0" fillId="23" borderId="12" xfId="0" applyFill="1" applyBorder="1"/>
    <xf numFmtId="0" fontId="0" fillId="23" borderId="12" xfId="0" applyFill="1" applyBorder="1" applyAlignment="1">
      <alignment horizontal="center"/>
    </xf>
    <xf numFmtId="0" fontId="0" fillId="23" borderId="13" xfId="0" applyFill="1" applyBorder="1"/>
    <xf numFmtId="0" fontId="0" fillId="23" borderId="3" xfId="0" applyFill="1" applyBorder="1"/>
    <xf numFmtId="0" fontId="3" fillId="24" borderId="1" xfId="0" applyFont="1" applyFill="1" applyBorder="1"/>
    <xf numFmtId="0" fontId="0" fillId="25" borderId="5" xfId="0" applyFill="1" applyBorder="1" applyAlignment="1">
      <alignment horizontal="center"/>
    </xf>
    <xf numFmtId="10" fontId="16" fillId="17" borderId="12" xfId="0" applyNumberFormat="1" applyFont="1" applyFill="1" applyBorder="1" applyAlignment="1">
      <alignment horizontal="center"/>
    </xf>
    <xf numFmtId="10" fontId="16" fillId="17" borderId="46" xfId="0" applyNumberFormat="1" applyFont="1" applyFill="1" applyBorder="1" applyAlignment="1">
      <alignment horizontal="center"/>
    </xf>
    <xf numFmtId="3" fontId="16" fillId="17" borderId="12" xfId="0" applyNumberFormat="1" applyFont="1" applyFill="1" applyBorder="1" applyAlignment="1">
      <alignment horizontal="center"/>
    </xf>
    <xf numFmtId="3" fontId="16" fillId="17" borderId="46" xfId="0" applyNumberFormat="1" applyFont="1" applyFill="1" applyBorder="1" applyAlignment="1">
      <alignment horizontal="center"/>
    </xf>
    <xf numFmtId="175" fontId="16" fillId="17" borderId="12" xfId="0" applyNumberFormat="1" applyFont="1" applyFill="1" applyBorder="1" applyAlignment="1">
      <alignment horizontal="center"/>
    </xf>
    <xf numFmtId="4" fontId="16" fillId="17" borderId="12" xfId="0" applyNumberFormat="1" applyFont="1" applyFill="1" applyBorder="1" applyAlignment="1">
      <alignment horizontal="center"/>
    </xf>
    <xf numFmtId="172" fontId="0" fillId="17" borderId="12" xfId="0" applyNumberFormat="1" applyFont="1" applyFill="1" applyBorder="1" applyAlignment="1">
      <alignment horizontal="center"/>
    </xf>
    <xf numFmtId="4" fontId="25" fillId="17" borderId="12" xfId="0" applyNumberFormat="1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23" borderId="27" xfId="0" applyFill="1" applyBorder="1"/>
    <xf numFmtId="0" fontId="0" fillId="23" borderId="5" xfId="0" applyFill="1" applyBorder="1"/>
    <xf numFmtId="0" fontId="0" fillId="23" borderId="4" xfId="0" applyFill="1" applyBorder="1"/>
    <xf numFmtId="0" fontId="0" fillId="26" borderId="27" xfId="0" applyFill="1" applyBorder="1"/>
    <xf numFmtId="0" fontId="0" fillId="26" borderId="5" xfId="0" applyFill="1" applyBorder="1"/>
    <xf numFmtId="0" fontId="0" fillId="26" borderId="4" xfId="0" applyFill="1" applyBorder="1"/>
    <xf numFmtId="0" fontId="3" fillId="24" borderId="27" xfId="0" applyFont="1" applyFill="1" applyBorder="1"/>
    <xf numFmtId="0" fontId="3" fillId="24" borderId="5" xfId="0" applyFont="1" applyFill="1" applyBorder="1"/>
    <xf numFmtId="0" fontId="0" fillId="23" borderId="10" xfId="0" applyFill="1" applyBorder="1"/>
    <xf numFmtId="0" fontId="0" fillId="23" borderId="14" xfId="0" applyFill="1" applyBorder="1"/>
    <xf numFmtId="0" fontId="0" fillId="23" borderId="0" xfId="0" applyFill="1" applyBorder="1"/>
    <xf numFmtId="10" fontId="0" fillId="23" borderId="5" xfId="0" applyNumberForma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5" borderId="13" xfId="0" applyFill="1" applyBorder="1"/>
    <xf numFmtId="10" fontId="12" fillId="5" borderId="14" xfId="0" applyNumberFormat="1" applyFont="1" applyFill="1" applyBorder="1" applyAlignment="1">
      <alignment horizontal="center"/>
    </xf>
    <xf numFmtId="3" fontId="14" fillId="5" borderId="14" xfId="0" applyNumberFormat="1" applyFont="1" applyFill="1" applyBorder="1" applyAlignment="1">
      <alignment horizontal="center"/>
    </xf>
    <xf numFmtId="4" fontId="12" fillId="5" borderId="14" xfId="0" applyNumberFormat="1" applyFont="1" applyFill="1" applyBorder="1" applyAlignment="1">
      <alignment horizontal="center"/>
    </xf>
    <xf numFmtId="4" fontId="12" fillId="5" borderId="14" xfId="0" applyNumberFormat="1" applyFont="1" applyFill="1" applyBorder="1"/>
    <xf numFmtId="0" fontId="12" fillId="5" borderId="14" xfId="0" applyFont="1" applyFill="1" applyBorder="1"/>
    <xf numFmtId="0" fontId="12" fillId="5" borderId="3" xfId="0" applyFont="1" applyFill="1" applyBorder="1"/>
    <xf numFmtId="10" fontId="0" fillId="11" borderId="5" xfId="0" applyNumberFormat="1" applyFill="1" applyBorder="1" applyAlignment="1">
      <alignment horizontal="center"/>
    </xf>
    <xf numFmtId="0" fontId="0" fillId="2" borderId="0" xfId="0" applyFill="1"/>
    <xf numFmtId="0" fontId="2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28" fillId="0" borderId="0" xfId="0" applyFont="1"/>
    <xf numFmtId="0" fontId="27" fillId="8" borderId="29" xfId="0" applyFont="1" applyFill="1" applyBorder="1" applyAlignment="1">
      <alignment horizontal="center"/>
    </xf>
    <xf numFmtId="0" fontId="27" fillId="0" borderId="0" xfId="0" applyFont="1"/>
    <xf numFmtId="0" fontId="3" fillId="28" borderId="1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174" fontId="4" fillId="18" borderId="29" xfId="0" applyNumberFormat="1" applyFont="1" applyFill="1" applyBorder="1" applyAlignment="1">
      <alignment horizontal="center"/>
    </xf>
    <xf numFmtId="0" fontId="32" fillId="0" borderId="0" xfId="0" applyFont="1" applyAlignment="1">
      <alignment horizontal="right"/>
    </xf>
    <xf numFmtId="170" fontId="27" fillId="13" borderId="1" xfId="0" applyNumberFormat="1" applyFont="1" applyFill="1" applyBorder="1" applyAlignment="1">
      <alignment horizontal="center"/>
    </xf>
    <xf numFmtId="170" fontId="27" fillId="4" borderId="1" xfId="0" applyNumberFormat="1" applyFont="1" applyFill="1" applyBorder="1" applyAlignment="1">
      <alignment horizontal="center"/>
    </xf>
    <xf numFmtId="170" fontId="27" fillId="18" borderId="1" xfId="0" applyNumberFormat="1" applyFont="1" applyFill="1" applyBorder="1" applyAlignment="1">
      <alignment horizontal="center"/>
    </xf>
    <xf numFmtId="170" fontId="27" fillId="11" borderId="1" xfId="0" applyNumberFormat="1" applyFont="1" applyFill="1" applyBorder="1" applyAlignment="1">
      <alignment horizontal="center"/>
    </xf>
    <xf numFmtId="0" fontId="4" fillId="0" borderId="0" xfId="0" applyFont="1"/>
    <xf numFmtId="0" fontId="27" fillId="0" borderId="0" xfId="0" applyFont="1" applyAlignment="1">
      <alignment horizontal="center"/>
    </xf>
    <xf numFmtId="0" fontId="5" fillId="0" borderId="0" xfId="0" applyFont="1"/>
    <xf numFmtId="173" fontId="27" fillId="14" borderId="1" xfId="0" applyNumberFormat="1" applyFont="1" applyFill="1" applyBorder="1"/>
    <xf numFmtId="170" fontId="0" fillId="10" borderId="1" xfId="0" applyNumberFormat="1" applyFont="1" applyFill="1" applyBorder="1" applyAlignment="1">
      <alignment horizontal="center"/>
    </xf>
    <xf numFmtId="170" fontId="34" fillId="29" borderId="1" xfId="0" applyNumberFormat="1" applyFont="1" applyFill="1" applyBorder="1" applyAlignment="1">
      <alignment horizontal="center"/>
    </xf>
    <xf numFmtId="170" fontId="0" fillId="0" borderId="29" xfId="0" applyNumberFormat="1" applyBorder="1" applyAlignment="1">
      <alignment horizontal="center"/>
    </xf>
    <xf numFmtId="173" fontId="0" fillId="0" borderId="29" xfId="0" applyNumberFormat="1" applyBorder="1" applyAlignment="1">
      <alignment horizontal="center"/>
    </xf>
    <xf numFmtId="170" fontId="0" fillId="0" borderId="42" xfId="0" applyNumberFormat="1" applyBorder="1" applyAlignment="1">
      <alignment horizontal="center"/>
    </xf>
    <xf numFmtId="170" fontId="0" fillId="0" borderId="44" xfId="0" applyNumberFormat="1" applyBorder="1" applyAlignment="1">
      <alignment horizontal="center"/>
    </xf>
    <xf numFmtId="173" fontId="0" fillId="0" borderId="44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0" fontId="0" fillId="0" borderId="49" xfId="0" applyBorder="1" applyAlignment="1">
      <alignment horizontal="center"/>
    </xf>
    <xf numFmtId="170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170" fontId="0" fillId="0" borderId="51" xfId="0" applyNumberForma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29" fillId="0" borderId="0" xfId="0" applyFont="1"/>
    <xf numFmtId="14" fontId="36" fillId="0" borderId="29" xfId="0" applyNumberFormat="1" applyFont="1" applyBorder="1" applyAlignment="1">
      <alignment horizontal="center" vertical="center"/>
    </xf>
    <xf numFmtId="14" fontId="0" fillId="0" borderId="29" xfId="0" applyNumberFormat="1" applyFont="1" applyBorder="1" applyAlignment="1">
      <alignment horizontal="center"/>
    </xf>
    <xf numFmtId="14" fontId="37" fillId="0" borderId="29" xfId="0" applyNumberFormat="1" applyFont="1" applyBorder="1" applyAlignment="1">
      <alignment horizontal="center" vertical="center"/>
    </xf>
    <xf numFmtId="14" fontId="36" fillId="0" borderId="29" xfId="1" applyNumberFormat="1" applyFont="1" applyBorder="1" applyAlignment="1">
      <alignment horizontal="center" vertical="center"/>
    </xf>
    <xf numFmtId="14" fontId="36" fillId="0" borderId="29" xfId="0" applyNumberFormat="1" applyFont="1" applyBorder="1" applyAlignment="1">
      <alignment horizontal="center"/>
    </xf>
    <xf numFmtId="14" fontId="36" fillId="15" borderId="29" xfId="0" applyNumberFormat="1" applyFont="1" applyFill="1" applyBorder="1" applyAlignment="1">
      <alignment horizontal="center"/>
    </xf>
    <xf numFmtId="0" fontId="38" fillId="4" borderId="29" xfId="0" applyFont="1" applyFill="1" applyBorder="1" applyAlignment="1">
      <alignment horizontal="center" vertical="center"/>
    </xf>
    <xf numFmtId="10" fontId="12" fillId="17" borderId="29" xfId="0" applyNumberFormat="1" applyFont="1" applyFill="1" applyBorder="1" applyAlignment="1">
      <alignment horizontal="center"/>
    </xf>
    <xf numFmtId="10" fontId="14" fillId="17" borderId="29" xfId="0" applyNumberFormat="1" applyFont="1" applyFill="1" applyBorder="1" applyAlignment="1">
      <alignment horizontal="center"/>
    </xf>
    <xf numFmtId="0" fontId="12" fillId="17" borderId="0" xfId="0" applyNumberFormat="1" applyFont="1" applyFill="1" applyBorder="1" applyAlignment="1">
      <alignment horizontal="center"/>
    </xf>
    <xf numFmtId="0" fontId="3" fillId="15" borderId="0" xfId="0" applyFont="1" applyFill="1"/>
    <xf numFmtId="10" fontId="39" fillId="17" borderId="29" xfId="0" applyNumberFormat="1" applyFont="1" applyFill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4" xfId="0" applyFont="1" applyBorder="1" applyAlignment="1">
      <alignment horizontal="center"/>
    </xf>
    <xf numFmtId="3" fontId="12" fillId="9" borderId="1" xfId="0" applyNumberFormat="1" applyFont="1" applyFill="1" applyBorder="1" applyAlignment="1">
      <alignment horizontal="center"/>
    </xf>
    <xf numFmtId="3" fontId="0" fillId="27" borderId="29" xfId="0" applyNumberFormat="1" applyFill="1" applyBorder="1" applyAlignment="1">
      <alignment horizontal="center"/>
    </xf>
    <xf numFmtId="14" fontId="36" fillId="0" borderId="29" xfId="2" applyNumberFormat="1" applyFont="1" applyFill="1" applyBorder="1" applyAlignment="1">
      <alignment horizontal="center"/>
    </xf>
    <xf numFmtId="176" fontId="0" fillId="17" borderId="0" xfId="0" applyNumberFormat="1" applyFill="1" applyBorder="1" applyAlignment="1">
      <alignment horizontal="left"/>
    </xf>
    <xf numFmtId="176" fontId="12" fillId="17" borderId="0" xfId="0" applyNumberFormat="1" applyFont="1" applyFill="1" applyBorder="1" applyAlignment="1">
      <alignment horizontal="left"/>
    </xf>
    <xf numFmtId="176" fontId="12" fillId="17" borderId="0" xfId="0" applyNumberFormat="1" applyFont="1" applyFill="1" applyBorder="1" applyAlignment="1">
      <alignment horizontal="center"/>
    </xf>
    <xf numFmtId="176" fontId="12" fillId="17" borderId="29" xfId="0" applyNumberFormat="1" applyFont="1" applyFill="1" applyBorder="1" applyAlignment="1">
      <alignment horizontal="center"/>
    </xf>
    <xf numFmtId="14" fontId="0" fillId="5" borderId="19" xfId="0" applyNumberFormat="1" applyFill="1" applyBorder="1" applyAlignment="1">
      <alignment horizontal="center"/>
    </xf>
    <xf numFmtId="0" fontId="0" fillId="30" borderId="18" xfId="0" applyFill="1" applyBorder="1" applyAlignment="1">
      <alignment horizontal="center"/>
    </xf>
    <xf numFmtId="0" fontId="0" fillId="30" borderId="19" xfId="0" applyFill="1" applyBorder="1" applyAlignment="1">
      <alignment horizontal="center"/>
    </xf>
    <xf numFmtId="10" fontId="0" fillId="30" borderId="19" xfId="0" applyNumberFormat="1" applyFill="1" applyBorder="1" applyAlignment="1">
      <alignment horizontal="center"/>
    </xf>
    <xf numFmtId="0" fontId="40" fillId="15" borderId="19" xfId="0" applyFont="1" applyFill="1" applyBorder="1"/>
    <xf numFmtId="0" fontId="3" fillId="15" borderId="19" xfId="0" applyFont="1" applyFill="1" applyBorder="1"/>
    <xf numFmtId="0" fontId="0" fillId="31" borderId="0" xfId="0" applyFill="1" applyAlignment="1">
      <alignment horizontal="center"/>
    </xf>
    <xf numFmtId="0" fontId="0" fillId="0" borderId="27" xfId="0" applyBorder="1" applyAlignment="1">
      <alignment horizontal="right"/>
    </xf>
    <xf numFmtId="0" fontId="0" fillId="0" borderId="5" xfId="0" applyBorder="1"/>
    <xf numFmtId="0" fontId="0" fillId="0" borderId="27" xfId="0" applyFill="1" applyBorder="1" applyAlignment="1">
      <alignment horizontal="right"/>
    </xf>
    <xf numFmtId="0" fontId="0" fillId="0" borderId="5" xfId="0" applyFill="1" applyBorder="1"/>
    <xf numFmtId="0" fontId="0" fillId="31" borderId="29" xfId="0" applyFill="1" applyBorder="1" applyAlignment="1">
      <alignment horizontal="center"/>
    </xf>
    <xf numFmtId="9" fontId="0" fillId="31" borderId="29" xfId="0" applyNumberFormat="1" applyFill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0" fillId="32" borderId="29" xfId="0" applyNumberFormat="1" applyFill="1" applyBorder="1" applyAlignment="1">
      <alignment horizontal="center"/>
    </xf>
    <xf numFmtId="0" fontId="0" fillId="32" borderId="29" xfId="0" applyFill="1" applyBorder="1" applyAlignment="1">
      <alignment horizontal="center"/>
    </xf>
    <xf numFmtId="0" fontId="0" fillId="0" borderId="29" xfId="0" applyFont="1" applyBorder="1" applyAlignment="1">
      <alignment horizontal="center"/>
    </xf>
    <xf numFmtId="2" fontId="0" fillId="0" borderId="0" xfId="0" applyNumberFormat="1"/>
    <xf numFmtId="2" fontId="0" fillId="2" borderId="4" xfId="0" applyNumberFormat="1" applyFill="1" applyBorder="1"/>
    <xf numFmtId="2" fontId="4" fillId="0" borderId="35" xfId="0" applyNumberFormat="1" applyFont="1" applyBorder="1"/>
    <xf numFmtId="2" fontId="4" fillId="15" borderId="36" xfId="0" applyNumberFormat="1" applyFont="1" applyFill="1" applyBorder="1"/>
    <xf numFmtId="2" fontId="8" fillId="16" borderId="29" xfId="0" applyNumberFormat="1" applyFont="1" applyFill="1" applyBorder="1" applyAlignment="1">
      <alignment horizontal="center" vertical="center"/>
    </xf>
    <xf numFmtId="2" fontId="36" fillId="0" borderId="29" xfId="0" applyNumberFormat="1" applyFont="1" applyBorder="1" applyAlignment="1">
      <alignment horizontal="center" vertical="center"/>
    </xf>
    <xf numFmtId="2" fontId="0" fillId="0" borderId="29" xfId="0" applyNumberFormat="1" applyFont="1" applyBorder="1" applyAlignment="1">
      <alignment horizontal="center"/>
    </xf>
    <xf numFmtId="2" fontId="36" fillId="0" borderId="29" xfId="1" applyNumberFormat="1" applyFont="1" applyBorder="1" applyAlignment="1">
      <alignment horizontal="center" vertical="center"/>
    </xf>
    <xf numFmtId="2" fontId="36" fillId="0" borderId="29" xfId="2" applyNumberFormat="1" applyFont="1" applyFill="1" applyBorder="1" applyAlignment="1">
      <alignment horizontal="center"/>
    </xf>
    <xf numFmtId="2" fontId="36" fillId="15" borderId="29" xfId="0" applyNumberFormat="1" applyFont="1" applyFill="1" applyBorder="1" applyAlignment="1">
      <alignment horizontal="center" vertical="center"/>
    </xf>
    <xf numFmtId="1" fontId="4" fillId="0" borderId="34" xfId="0" applyNumberFormat="1" applyFont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31" fillId="0" borderId="0" xfId="0" applyFont="1"/>
    <xf numFmtId="0" fontId="23" fillId="17" borderId="10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20" fillId="17" borderId="0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3" xfId="2" xr:uid="{00000000-0005-0000-0000-000002000000}"/>
  </cellStyles>
  <dxfs count="44">
    <dxf>
      <fill>
        <patternFill>
          <bgColor rgb="FF99FF9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66"/>
      <color rgb="FFF8F8F8"/>
      <color rgb="FFFFDA65"/>
      <color rgb="FF99FF99"/>
      <color rgb="FFFBFFCD"/>
      <color rgb="FFFF505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71960762969144"/>
          <c:y val="4.8815682559927326E-2"/>
          <c:w val="0.72819574972483281"/>
          <c:h val="0.7535507712249135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Lit>
              <c:formatCode>General</c:formatCode>
              <c:ptCount val="13"/>
              <c:pt idx="0">
                <c:v>-2870</c:v>
              </c:pt>
              <c:pt idx="1">
                <c:v>-2077.5</c:v>
              </c:pt>
              <c:pt idx="2">
                <c:v>-1285</c:v>
              </c:pt>
              <c:pt idx="3">
                <c:v>-492.5</c:v>
              </c:pt>
              <c:pt idx="4">
                <c:v>300</c:v>
              </c:pt>
              <c:pt idx="5">
                <c:v>1092.5</c:v>
              </c:pt>
              <c:pt idx="6">
                <c:v>1885</c:v>
              </c:pt>
              <c:pt idx="7">
                <c:v>2677.5</c:v>
              </c:pt>
              <c:pt idx="8">
                <c:v>3470</c:v>
              </c:pt>
              <c:pt idx="9">
                <c:v>4262.5</c:v>
              </c:pt>
              <c:pt idx="10">
                <c:v>5055</c:v>
              </c:pt>
              <c:pt idx="11">
                <c:v>5847.5</c:v>
              </c:pt>
              <c:pt idx="12">
                <c:v>6640</c:v>
              </c:pt>
            </c:numLit>
          </c:cat>
          <c:val>
            <c:numLit>
              <c:formatCode>General</c:formatCode>
              <c:ptCount val="13"/>
              <c:pt idx="0">
                <c:v>1.0638297872340425E-2</c:v>
              </c:pt>
              <c:pt idx="1">
                <c:v>1.0638297872340425E-2</c:v>
              </c:pt>
              <c:pt idx="2">
                <c:v>6.3829787234042548E-2</c:v>
              </c:pt>
              <c:pt idx="3">
                <c:v>0.18085106382978725</c:v>
              </c:pt>
              <c:pt idx="4">
                <c:v>0.21276595744680851</c:v>
              </c:pt>
              <c:pt idx="5">
                <c:v>0.23404255319148937</c:v>
              </c:pt>
              <c:pt idx="6">
                <c:v>0.15957446808510639</c:v>
              </c:pt>
              <c:pt idx="7">
                <c:v>3.1914893617021274E-2</c:v>
              </c:pt>
              <c:pt idx="8">
                <c:v>4.2553191489361701E-2</c:v>
              </c:pt>
              <c:pt idx="9">
                <c:v>2.1276595744680851E-2</c:v>
              </c:pt>
              <c:pt idx="10">
                <c:v>1.0638297872340425E-2</c:v>
              </c:pt>
              <c:pt idx="11">
                <c:v>1.0638297872340425E-2</c:v>
              </c:pt>
              <c:pt idx="12">
                <c:v>1.0638297872340425E-2</c:v>
              </c:pt>
            </c:numLit>
          </c:val>
          <c:extLst>
            <c:ext xmlns:c16="http://schemas.microsoft.com/office/drawing/2014/chart" uri="{C3380CC4-5D6E-409C-BE32-E72D297353CC}">
              <c16:uniqueId val="{00000000-405F-40B2-9DAE-DC2EB9611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630432"/>
        <c:axId val="383627296"/>
      </c:barChart>
      <c:catAx>
        <c:axId val="383630432"/>
        <c:scaling>
          <c:orientation val="minMax"/>
        </c:scaling>
        <c:delete val="0"/>
        <c:axPos val="b"/>
        <c:numFmt formatCode="#,##0\ &quot;€&quot;" sourceLinked="0"/>
        <c:majorTickMark val="out"/>
        <c:minorTickMark val="none"/>
        <c:tickLblPos val="nextTo"/>
        <c:crossAx val="383627296"/>
        <c:crosses val="autoZero"/>
        <c:auto val="1"/>
        <c:lblAlgn val="ctr"/>
        <c:lblOffset val="100"/>
        <c:noMultiLvlLbl val="0"/>
      </c:catAx>
      <c:valAx>
        <c:axId val="3836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63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1866806839881"/>
          <c:y val="5.1400554097404488E-2"/>
          <c:w val="0.86401396010784759"/>
          <c:h val="0.897198891805191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Lit>
              <c:formatCode>General</c:formatCode>
              <c:ptCount val="94"/>
              <c:pt idx="0">
                <c:v>39448</c:v>
              </c:pt>
              <c:pt idx="1">
                <c:v>39479</c:v>
              </c:pt>
              <c:pt idx="2">
                <c:v>39508</c:v>
              </c:pt>
              <c:pt idx="3">
                <c:v>39539</c:v>
              </c:pt>
              <c:pt idx="4">
                <c:v>39569</c:v>
              </c:pt>
              <c:pt idx="5">
                <c:v>39600</c:v>
              </c:pt>
              <c:pt idx="6">
                <c:v>39630</c:v>
              </c:pt>
              <c:pt idx="7">
                <c:v>39661</c:v>
              </c:pt>
              <c:pt idx="8">
                <c:v>39692</c:v>
              </c:pt>
              <c:pt idx="9">
                <c:v>39722</c:v>
              </c:pt>
              <c:pt idx="10">
                <c:v>39753</c:v>
              </c:pt>
              <c:pt idx="11">
                <c:v>39783</c:v>
              </c:pt>
              <c:pt idx="12">
                <c:v>39814</c:v>
              </c:pt>
              <c:pt idx="13">
                <c:v>39845</c:v>
              </c:pt>
              <c:pt idx="14">
                <c:v>39873</c:v>
              </c:pt>
              <c:pt idx="15">
                <c:v>39904</c:v>
              </c:pt>
              <c:pt idx="16">
                <c:v>39934</c:v>
              </c:pt>
              <c:pt idx="17">
                <c:v>39965</c:v>
              </c:pt>
              <c:pt idx="18">
                <c:v>39995</c:v>
              </c:pt>
              <c:pt idx="19">
                <c:v>40026</c:v>
              </c:pt>
              <c:pt idx="20">
                <c:v>40057</c:v>
              </c:pt>
              <c:pt idx="21">
                <c:v>40087</c:v>
              </c:pt>
              <c:pt idx="22">
                <c:v>40118</c:v>
              </c:pt>
              <c:pt idx="23">
                <c:v>40148</c:v>
              </c:pt>
              <c:pt idx="24">
                <c:v>40179</c:v>
              </c:pt>
              <c:pt idx="25">
                <c:v>40210</c:v>
              </c:pt>
              <c:pt idx="26">
                <c:v>40238</c:v>
              </c:pt>
              <c:pt idx="27">
                <c:v>40269</c:v>
              </c:pt>
              <c:pt idx="28">
                <c:v>40299</c:v>
              </c:pt>
              <c:pt idx="29">
                <c:v>40330</c:v>
              </c:pt>
              <c:pt idx="30">
                <c:v>40391</c:v>
              </c:pt>
              <c:pt idx="31">
                <c:v>40422</c:v>
              </c:pt>
              <c:pt idx="32">
                <c:v>40452</c:v>
              </c:pt>
              <c:pt idx="33">
                <c:v>40483</c:v>
              </c:pt>
              <c:pt idx="34">
                <c:v>40513</c:v>
              </c:pt>
              <c:pt idx="35">
                <c:v>40544</c:v>
              </c:pt>
              <c:pt idx="36">
                <c:v>40575</c:v>
              </c:pt>
              <c:pt idx="37">
                <c:v>40603</c:v>
              </c:pt>
              <c:pt idx="38">
                <c:v>40634</c:v>
              </c:pt>
              <c:pt idx="39">
                <c:v>40664</c:v>
              </c:pt>
              <c:pt idx="40">
                <c:v>40695</c:v>
              </c:pt>
              <c:pt idx="41">
                <c:v>40725</c:v>
              </c:pt>
              <c:pt idx="42">
                <c:v>40756</c:v>
              </c:pt>
              <c:pt idx="43">
                <c:v>40787</c:v>
              </c:pt>
              <c:pt idx="44">
                <c:v>40817</c:v>
              </c:pt>
              <c:pt idx="45">
                <c:v>40848</c:v>
              </c:pt>
              <c:pt idx="46">
                <c:v>40878</c:v>
              </c:pt>
              <c:pt idx="47">
                <c:v>40909</c:v>
              </c:pt>
              <c:pt idx="48">
                <c:v>40940</c:v>
              </c:pt>
              <c:pt idx="49">
                <c:v>40969</c:v>
              </c:pt>
              <c:pt idx="50">
                <c:v>41000</c:v>
              </c:pt>
              <c:pt idx="51">
                <c:v>41030</c:v>
              </c:pt>
              <c:pt idx="52">
                <c:v>41061</c:v>
              </c:pt>
              <c:pt idx="53">
                <c:v>41091</c:v>
              </c:pt>
              <c:pt idx="54">
                <c:v>41122</c:v>
              </c:pt>
              <c:pt idx="55">
                <c:v>41153</c:v>
              </c:pt>
              <c:pt idx="56">
                <c:v>41183</c:v>
              </c:pt>
              <c:pt idx="57">
                <c:v>41214</c:v>
              </c:pt>
              <c:pt idx="58">
                <c:v>41244</c:v>
              </c:pt>
              <c:pt idx="59">
                <c:v>41275</c:v>
              </c:pt>
              <c:pt idx="60">
                <c:v>41306</c:v>
              </c:pt>
              <c:pt idx="61">
                <c:v>41334</c:v>
              </c:pt>
              <c:pt idx="62">
                <c:v>41365</c:v>
              </c:pt>
              <c:pt idx="63">
                <c:v>41395</c:v>
              </c:pt>
              <c:pt idx="64">
                <c:v>41426</c:v>
              </c:pt>
              <c:pt idx="65">
                <c:v>41456</c:v>
              </c:pt>
              <c:pt idx="66">
                <c:v>41487</c:v>
              </c:pt>
              <c:pt idx="67">
                <c:v>41518</c:v>
              </c:pt>
              <c:pt idx="68">
                <c:v>41548</c:v>
              </c:pt>
              <c:pt idx="69">
                <c:v>41579</c:v>
              </c:pt>
              <c:pt idx="70">
                <c:v>41609</c:v>
              </c:pt>
              <c:pt idx="71">
                <c:v>41640</c:v>
              </c:pt>
              <c:pt idx="72">
                <c:v>41671</c:v>
              </c:pt>
              <c:pt idx="73">
                <c:v>41699</c:v>
              </c:pt>
              <c:pt idx="74">
                <c:v>41730</c:v>
              </c:pt>
              <c:pt idx="75">
                <c:v>41760</c:v>
              </c:pt>
              <c:pt idx="76">
                <c:v>41791</c:v>
              </c:pt>
              <c:pt idx="77">
                <c:v>41821</c:v>
              </c:pt>
              <c:pt idx="78">
                <c:v>41852</c:v>
              </c:pt>
              <c:pt idx="79">
                <c:v>41883</c:v>
              </c:pt>
              <c:pt idx="80">
                <c:v>41913</c:v>
              </c:pt>
              <c:pt idx="81">
                <c:v>41944</c:v>
              </c:pt>
              <c:pt idx="82">
                <c:v>41974</c:v>
              </c:pt>
              <c:pt idx="83">
                <c:v>42005</c:v>
              </c:pt>
              <c:pt idx="84">
                <c:v>42064</c:v>
              </c:pt>
              <c:pt idx="85">
                <c:v>42095</c:v>
              </c:pt>
              <c:pt idx="86">
                <c:v>42125</c:v>
              </c:pt>
              <c:pt idx="87">
                <c:v>42156</c:v>
              </c:pt>
              <c:pt idx="88">
                <c:v>42186</c:v>
              </c:pt>
              <c:pt idx="89">
                <c:v>42217</c:v>
              </c:pt>
              <c:pt idx="90">
                <c:v>42248</c:v>
              </c:pt>
              <c:pt idx="91">
                <c:v>42278</c:v>
              </c:pt>
              <c:pt idx="92">
                <c:v>42309</c:v>
              </c:pt>
              <c:pt idx="93">
                <c:v>42339</c:v>
              </c:pt>
            </c:numLit>
          </c:cat>
          <c:val>
            <c:numLit>
              <c:formatCode>General</c:formatCode>
              <c:ptCount val="94"/>
              <c:pt idx="0">
                <c:v>1244</c:v>
              </c:pt>
              <c:pt idx="1">
                <c:v>-786</c:v>
              </c:pt>
              <c:pt idx="2">
                <c:v>798</c:v>
              </c:pt>
              <c:pt idx="3">
                <c:v>4008</c:v>
              </c:pt>
              <c:pt idx="4">
                <c:v>1384</c:v>
              </c:pt>
              <c:pt idx="5">
                <c:v>466</c:v>
              </c:pt>
              <c:pt idx="6">
                <c:v>1368</c:v>
              </c:pt>
              <c:pt idx="7">
                <c:v>1880</c:v>
              </c:pt>
              <c:pt idx="8">
                <c:v>6640</c:v>
              </c:pt>
              <c:pt idx="9">
                <c:v>-768</c:v>
              </c:pt>
              <c:pt idx="10">
                <c:v>-656</c:v>
              </c:pt>
              <c:pt idx="11">
                <c:v>5486</c:v>
              </c:pt>
              <c:pt idx="12">
                <c:v>-1338</c:v>
              </c:pt>
              <c:pt idx="13">
                <c:v>-42</c:v>
              </c:pt>
              <c:pt idx="14">
                <c:v>-486</c:v>
              </c:pt>
              <c:pt idx="15">
                <c:v>-534</c:v>
              </c:pt>
              <c:pt idx="16">
                <c:v>662</c:v>
              </c:pt>
              <c:pt idx="17">
                <c:v>1334</c:v>
              </c:pt>
              <c:pt idx="18">
                <c:v>598</c:v>
              </c:pt>
              <c:pt idx="19">
                <c:v>-378</c:v>
              </c:pt>
              <c:pt idx="20">
                <c:v>2498</c:v>
              </c:pt>
              <c:pt idx="21">
                <c:v>306</c:v>
              </c:pt>
              <c:pt idx="22">
                <c:v>692</c:v>
              </c:pt>
              <c:pt idx="23">
                <c:v>-598</c:v>
              </c:pt>
              <c:pt idx="24">
                <c:v>78</c:v>
              </c:pt>
              <c:pt idx="25">
                <c:v>1048</c:v>
              </c:pt>
              <c:pt idx="26">
                <c:v>-626</c:v>
              </c:pt>
              <c:pt idx="27">
                <c:v>396</c:v>
              </c:pt>
              <c:pt idx="28">
                <c:v>1608</c:v>
              </c:pt>
              <c:pt idx="29">
                <c:v>-506</c:v>
              </c:pt>
              <c:pt idx="30">
                <c:v>216</c:v>
              </c:pt>
              <c:pt idx="31">
                <c:v>770</c:v>
              </c:pt>
              <c:pt idx="32">
                <c:v>944</c:v>
              </c:pt>
              <c:pt idx="33">
                <c:v>92</c:v>
              </c:pt>
              <c:pt idx="34">
                <c:v>602</c:v>
              </c:pt>
              <c:pt idx="35">
                <c:v>1802</c:v>
              </c:pt>
              <c:pt idx="36">
                <c:v>548</c:v>
              </c:pt>
              <c:pt idx="37">
                <c:v>1530</c:v>
              </c:pt>
              <c:pt idx="38">
                <c:v>8</c:v>
              </c:pt>
              <c:pt idx="39">
                <c:v>1160</c:v>
              </c:pt>
              <c:pt idx="40">
                <c:v>-1114</c:v>
              </c:pt>
              <c:pt idx="41">
                <c:v>228</c:v>
              </c:pt>
              <c:pt idx="42">
                <c:v>-1212</c:v>
              </c:pt>
              <c:pt idx="43">
                <c:v>3230</c:v>
              </c:pt>
              <c:pt idx="44">
                <c:v>1136</c:v>
              </c:pt>
              <c:pt idx="45">
                <c:v>3308</c:v>
              </c:pt>
              <c:pt idx="46">
                <c:v>2164</c:v>
              </c:pt>
              <c:pt idx="47">
                <c:v>-604</c:v>
              </c:pt>
              <c:pt idx="48">
                <c:v>-1196</c:v>
              </c:pt>
              <c:pt idx="49">
                <c:v>-332</c:v>
              </c:pt>
              <c:pt idx="50">
                <c:v>346</c:v>
              </c:pt>
              <c:pt idx="51">
                <c:v>-704</c:v>
              </c:pt>
              <c:pt idx="52">
                <c:v>-1442</c:v>
              </c:pt>
              <c:pt idx="53">
                <c:v>542</c:v>
              </c:pt>
              <c:pt idx="54">
                <c:v>-426</c:v>
              </c:pt>
              <c:pt idx="55">
                <c:v>2000</c:v>
              </c:pt>
              <c:pt idx="56">
                <c:v>-1600</c:v>
              </c:pt>
              <c:pt idx="57">
                <c:v>258</c:v>
              </c:pt>
              <c:pt idx="58">
                <c:v>262</c:v>
              </c:pt>
              <c:pt idx="59">
                <c:v>-596</c:v>
              </c:pt>
              <c:pt idx="60">
                <c:v>386</c:v>
              </c:pt>
              <c:pt idx="61">
                <c:v>-1172</c:v>
              </c:pt>
              <c:pt idx="62">
                <c:v>3526</c:v>
              </c:pt>
              <c:pt idx="63">
                <c:v>3150</c:v>
              </c:pt>
              <c:pt idx="64">
                <c:v>944</c:v>
              </c:pt>
              <c:pt idx="65">
                <c:v>972</c:v>
              </c:pt>
              <c:pt idx="66">
                <c:v>-308</c:v>
              </c:pt>
              <c:pt idx="67">
                <c:v>-2190</c:v>
              </c:pt>
              <c:pt idx="68">
                <c:v>1590</c:v>
              </c:pt>
              <c:pt idx="69">
                <c:v>1454</c:v>
              </c:pt>
              <c:pt idx="70">
                <c:v>-1554</c:v>
              </c:pt>
              <c:pt idx="71">
                <c:v>466</c:v>
              </c:pt>
              <c:pt idx="72">
                <c:v>-174</c:v>
              </c:pt>
              <c:pt idx="73">
                <c:v>-210</c:v>
              </c:pt>
              <c:pt idx="74">
                <c:v>1144</c:v>
              </c:pt>
              <c:pt idx="75">
                <c:v>1268</c:v>
              </c:pt>
              <c:pt idx="76">
                <c:v>-126</c:v>
              </c:pt>
              <c:pt idx="77">
                <c:v>88</c:v>
              </c:pt>
              <c:pt idx="78">
                <c:v>-1546</c:v>
              </c:pt>
              <c:pt idx="79">
                <c:v>-444</c:v>
              </c:pt>
              <c:pt idx="80">
                <c:v>-870</c:v>
              </c:pt>
              <c:pt idx="81">
                <c:v>-1484</c:v>
              </c:pt>
              <c:pt idx="82">
                <c:v>4350</c:v>
              </c:pt>
              <c:pt idx="83">
                <c:v>-828</c:v>
              </c:pt>
              <c:pt idx="84">
                <c:v>754</c:v>
              </c:pt>
              <c:pt idx="85">
                <c:v>-2870</c:v>
              </c:pt>
              <c:pt idx="86">
                <c:v>1074</c:v>
              </c:pt>
              <c:pt idx="87">
                <c:v>638</c:v>
              </c:pt>
              <c:pt idx="88">
                <c:v>932</c:v>
              </c:pt>
              <c:pt idx="89">
                <c:v>1586</c:v>
              </c:pt>
              <c:pt idx="90">
                <c:v>2762</c:v>
              </c:pt>
              <c:pt idx="91">
                <c:v>10</c:v>
              </c:pt>
              <c:pt idx="92">
                <c:v>-820</c:v>
              </c:pt>
              <c:pt idx="93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3BF2-40D7-96C3-273F0BC1A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384192512"/>
        <c:axId val="384194080"/>
      </c:barChart>
      <c:catAx>
        <c:axId val="3841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500"/>
            </a:pPr>
            <a:endParaRPr lang="es-ES"/>
          </a:p>
        </c:txPr>
        <c:crossAx val="384194080"/>
        <c:crosses val="autoZero"/>
        <c:auto val="0"/>
        <c:lblAlgn val="ctr"/>
        <c:lblOffset val="300"/>
        <c:tickLblSkip val="1"/>
        <c:noMultiLvlLbl val="0"/>
      </c:catAx>
      <c:valAx>
        <c:axId val="384194080"/>
        <c:scaling>
          <c:orientation val="minMax"/>
        </c:scaling>
        <c:delete val="0"/>
        <c:axPos val="l"/>
        <c:majorGridlines/>
        <c:numFmt formatCode="&quot;€&quot;#,##0_);[Red]\(&quot;€&quot;#,##0\)" sourceLinked="0"/>
        <c:majorTickMark val="out"/>
        <c:minorTickMark val="none"/>
        <c:tickLblPos val="nextTo"/>
        <c:crossAx val="38419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317985796734536"/>
          <c:y val="5.5363444152814363E-2"/>
          <c:w val="0.13234717970153301"/>
          <c:h val="0.1187711880842480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Beneficio Teórico y Real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2600701331001823E-2"/>
          <c:y val="0.10239627103239822"/>
          <c:w val="0.92464867617107938"/>
          <c:h val="0.81343929280217153"/>
        </c:manualLayout>
      </c:layout>
      <c:lineChart>
        <c:grouping val="standard"/>
        <c:varyColors val="0"/>
        <c:ser>
          <c:idx val="0"/>
          <c:order val="0"/>
          <c:tx>
            <c:v>Teórica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 H - MODULO-REGISTRO'!$M$12:$M$53</c:f>
              <c:numCache>
                <c:formatCode>General</c:formatCode>
                <c:ptCount val="42"/>
                <c:pt idx="0">
                  <c:v>894</c:v>
                </c:pt>
                <c:pt idx="1">
                  <c:v>2788</c:v>
                </c:pt>
                <c:pt idx="2">
                  <c:v>5682</c:v>
                </c:pt>
                <c:pt idx="3">
                  <c:v>9576</c:v>
                </c:pt>
                <c:pt idx="4">
                  <c:v>14470</c:v>
                </c:pt>
                <c:pt idx="5">
                  <c:v>20364</c:v>
                </c:pt>
                <c:pt idx="6">
                  <c:v>27258</c:v>
                </c:pt>
                <c:pt idx="7">
                  <c:v>35152</c:v>
                </c:pt>
                <c:pt idx="8">
                  <c:v>44046</c:v>
                </c:pt>
                <c:pt idx="9">
                  <c:v>53940</c:v>
                </c:pt>
                <c:pt idx="10">
                  <c:v>62834</c:v>
                </c:pt>
                <c:pt idx="11">
                  <c:v>70728</c:v>
                </c:pt>
                <c:pt idx="12">
                  <c:v>77622</c:v>
                </c:pt>
                <c:pt idx="13">
                  <c:v>83516</c:v>
                </c:pt>
                <c:pt idx="14">
                  <c:v>87410</c:v>
                </c:pt>
                <c:pt idx="15">
                  <c:v>90304</c:v>
                </c:pt>
                <c:pt idx="16">
                  <c:v>91298</c:v>
                </c:pt>
                <c:pt idx="17">
                  <c:v>90292</c:v>
                </c:pt>
                <c:pt idx="18">
                  <c:v>88286</c:v>
                </c:pt>
                <c:pt idx="19">
                  <c:v>85280</c:v>
                </c:pt>
                <c:pt idx="20">
                  <c:v>81274</c:v>
                </c:pt>
                <c:pt idx="21">
                  <c:v>76268</c:v>
                </c:pt>
                <c:pt idx="22">
                  <c:v>70262</c:v>
                </c:pt>
                <c:pt idx="23">
                  <c:v>63256</c:v>
                </c:pt>
                <c:pt idx="24">
                  <c:v>55250</c:v>
                </c:pt>
                <c:pt idx="25">
                  <c:v>46244</c:v>
                </c:pt>
                <c:pt idx="26">
                  <c:v>36238</c:v>
                </c:pt>
                <c:pt idx="27">
                  <c:v>25232</c:v>
                </c:pt>
                <c:pt idx="28">
                  <c:v>13226</c:v>
                </c:pt>
                <c:pt idx="29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7-4A47-926D-C918F4C76C10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 H - MODULO-REGISTRO'!$AK$12:$AK$53</c:f>
              <c:numCache>
                <c:formatCode>General</c:formatCode>
                <c:ptCount val="42"/>
                <c:pt idx="0">
                  <c:v>994</c:v>
                </c:pt>
                <c:pt idx="1">
                  <c:v>2988</c:v>
                </c:pt>
                <c:pt idx="2">
                  <c:v>5982</c:v>
                </c:pt>
                <c:pt idx="3">
                  <c:v>9976</c:v>
                </c:pt>
                <c:pt idx="4">
                  <c:v>14970</c:v>
                </c:pt>
                <c:pt idx="5">
                  <c:v>20964</c:v>
                </c:pt>
                <c:pt idx="6">
                  <c:v>27958</c:v>
                </c:pt>
                <c:pt idx="7">
                  <c:v>35952</c:v>
                </c:pt>
                <c:pt idx="8">
                  <c:v>44946</c:v>
                </c:pt>
                <c:pt idx="9">
                  <c:v>54940</c:v>
                </c:pt>
                <c:pt idx="10">
                  <c:v>63934</c:v>
                </c:pt>
                <c:pt idx="11">
                  <c:v>71928</c:v>
                </c:pt>
                <c:pt idx="12">
                  <c:v>78922</c:v>
                </c:pt>
                <c:pt idx="13">
                  <c:v>84916</c:v>
                </c:pt>
                <c:pt idx="14">
                  <c:v>88910</c:v>
                </c:pt>
                <c:pt idx="15">
                  <c:v>91904</c:v>
                </c:pt>
                <c:pt idx="16">
                  <c:v>92998</c:v>
                </c:pt>
                <c:pt idx="17">
                  <c:v>92092</c:v>
                </c:pt>
                <c:pt idx="18">
                  <c:v>90186</c:v>
                </c:pt>
                <c:pt idx="19">
                  <c:v>87280</c:v>
                </c:pt>
                <c:pt idx="20">
                  <c:v>83374</c:v>
                </c:pt>
                <c:pt idx="21">
                  <c:v>78468</c:v>
                </c:pt>
                <c:pt idx="22">
                  <c:v>72562</c:v>
                </c:pt>
                <c:pt idx="23">
                  <c:v>65656</c:v>
                </c:pt>
                <c:pt idx="24">
                  <c:v>57750</c:v>
                </c:pt>
                <c:pt idx="25">
                  <c:v>48844</c:v>
                </c:pt>
                <c:pt idx="26">
                  <c:v>38938</c:v>
                </c:pt>
                <c:pt idx="27">
                  <c:v>28032</c:v>
                </c:pt>
                <c:pt idx="28">
                  <c:v>16126</c:v>
                </c:pt>
                <c:pt idx="29">
                  <c:v>3220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7-4A47-926D-C918F4C76C10}"/>
            </c:ext>
          </c:extLst>
        </c:ser>
        <c:ser>
          <c:idx val="2"/>
          <c:order val="2"/>
          <c:tx>
            <c:v>Proyección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 H - MODULO-REGISTRO'!$AX$12:$AX$53</c:f>
              <c:numCache>
                <c:formatCode>General</c:formatCode>
                <c:ptCount val="42"/>
                <c:pt idx="0" formatCode="[$$-409]#,##0.00_ ;[Red]\-[$$-409]#,##0.00\ ">
                  <c:v>769.16</c:v>
                </c:pt>
                <c:pt idx="1">
                  <c:v>1538.32</c:v>
                </c:pt>
                <c:pt idx="2">
                  <c:v>2307.48</c:v>
                </c:pt>
                <c:pt idx="3">
                  <c:v>3076.64</c:v>
                </c:pt>
                <c:pt idx="4">
                  <c:v>3845.7999999999997</c:v>
                </c:pt>
                <c:pt idx="5">
                  <c:v>4614.96</c:v>
                </c:pt>
                <c:pt idx="6">
                  <c:v>5384.12</c:v>
                </c:pt>
                <c:pt idx="7">
                  <c:v>6153.28</c:v>
                </c:pt>
                <c:pt idx="8">
                  <c:v>6922.44</c:v>
                </c:pt>
                <c:pt idx="9">
                  <c:v>7691.5999999999995</c:v>
                </c:pt>
                <c:pt idx="10">
                  <c:v>8460.76</c:v>
                </c:pt>
                <c:pt idx="11">
                  <c:v>9229.92</c:v>
                </c:pt>
                <c:pt idx="12">
                  <c:v>9999.08</c:v>
                </c:pt>
                <c:pt idx="13">
                  <c:v>10768.24</c:v>
                </c:pt>
                <c:pt idx="14">
                  <c:v>11537.4</c:v>
                </c:pt>
                <c:pt idx="15">
                  <c:v>12306.56</c:v>
                </c:pt>
                <c:pt idx="16">
                  <c:v>13075.72</c:v>
                </c:pt>
                <c:pt idx="17">
                  <c:v>13844.88</c:v>
                </c:pt>
                <c:pt idx="18">
                  <c:v>14614.039999999999</c:v>
                </c:pt>
                <c:pt idx="19">
                  <c:v>15383.199999999999</c:v>
                </c:pt>
                <c:pt idx="20">
                  <c:v>16152.359999999999</c:v>
                </c:pt>
                <c:pt idx="21">
                  <c:v>16921.52</c:v>
                </c:pt>
                <c:pt idx="22">
                  <c:v>17690.68</c:v>
                </c:pt>
                <c:pt idx="23">
                  <c:v>18459.84</c:v>
                </c:pt>
                <c:pt idx="24">
                  <c:v>19229</c:v>
                </c:pt>
                <c:pt idx="25">
                  <c:v>19998.16</c:v>
                </c:pt>
                <c:pt idx="26">
                  <c:v>20767.32</c:v>
                </c:pt>
                <c:pt idx="27">
                  <c:v>21536.48</c:v>
                </c:pt>
                <c:pt idx="28">
                  <c:v>22305.64</c:v>
                </c:pt>
                <c:pt idx="29">
                  <c:v>23074.799999999999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7-4A47-926D-C918F4C7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195648"/>
        <c:axId val="384193296"/>
      </c:lineChart>
      <c:catAx>
        <c:axId val="38419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193296"/>
        <c:crosses val="autoZero"/>
        <c:auto val="1"/>
        <c:lblAlgn val="ctr"/>
        <c:lblOffset val="100"/>
        <c:noMultiLvlLbl val="0"/>
      </c:catAx>
      <c:valAx>
        <c:axId val="3841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1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DrawDawn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Teórico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 H - MODULO-REGISTRO'!$P$12:$P$53</c:f>
              <c:numCache>
                <c:formatCode>0.00%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-2.5775573160607954E-3</c:v>
                </c:pt>
                <c:pt idx="18">
                  <c:v>-7.757168684938422E-3</c:v>
                </c:pt>
                <c:pt idx="19">
                  <c:v>-1.5619808970099668E-2</c:v>
                </c:pt>
                <c:pt idx="20">
                  <c:v>-2.6290803988732514E-2</c:v>
                </c:pt>
                <c:pt idx="21">
                  <c:v>-3.9944932866999051E-2</c:v>
                </c:pt>
                <c:pt idx="22">
                  <c:v>-5.6813823724821882E-2</c:v>
                </c:pt>
                <c:pt idx="23">
                  <c:v>-7.7196247274649285E-2</c:v>
                </c:pt>
                <c:pt idx="24">
                  <c:v>-0.10147220267417312</c:v>
                </c:pt>
                <c:pt idx="25">
                  <c:v>-0.13012211041924193</c:v>
                </c:pt>
                <c:pt idx="26">
                  <c:v>-0.16375305587113889</c:v>
                </c:pt>
                <c:pt idx="27">
                  <c:v>-0.20313499286663059</c:v>
                </c:pt>
                <c:pt idx="28">
                  <c:v>-0.2492513392885648</c:v>
                </c:pt>
                <c:pt idx="29">
                  <c:v>-0.30337086136832991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8-4F8A-BB35-8CB17B285EB7}"/>
            </c:ext>
          </c:extLst>
        </c:ser>
        <c:ser>
          <c:idx val="1"/>
          <c:order val="1"/>
          <c:tx>
            <c:v>Real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 H - MODULO-REGISTRO'!$AM$12:$AM$53</c:f>
              <c:numCache>
                <c:formatCode>General</c:formatCode>
                <c:ptCount val="4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8-4F8A-BB35-8CB17B285EB7}"/>
            </c:ext>
          </c:extLst>
        </c:ser>
        <c:ser>
          <c:idx val="2"/>
          <c:order val="2"/>
          <c:tx>
            <c:v>Máximo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 H - MODULO-REGISTRO'!$AY$12:$AY$53</c:f>
              <c:numCache>
                <c:formatCode>0.00%</c:formatCode>
                <c:ptCount val="42"/>
                <c:pt idx="0">
                  <c:v>-0.1799</c:v>
                </c:pt>
                <c:pt idx="1">
                  <c:v>-0.1799</c:v>
                </c:pt>
                <c:pt idx="2">
                  <c:v>-0.1799</c:v>
                </c:pt>
                <c:pt idx="3">
                  <c:v>-0.1799</c:v>
                </c:pt>
                <c:pt idx="4">
                  <c:v>-0.1799</c:v>
                </c:pt>
                <c:pt idx="5">
                  <c:v>-0.1799</c:v>
                </c:pt>
                <c:pt idx="6">
                  <c:v>-0.1799</c:v>
                </c:pt>
                <c:pt idx="7">
                  <c:v>-0.1799</c:v>
                </c:pt>
                <c:pt idx="8">
                  <c:v>-0.1799</c:v>
                </c:pt>
                <c:pt idx="9">
                  <c:v>-0.1799</c:v>
                </c:pt>
                <c:pt idx="10">
                  <c:v>-0.1799</c:v>
                </c:pt>
                <c:pt idx="11">
                  <c:v>-0.1799</c:v>
                </c:pt>
                <c:pt idx="12">
                  <c:v>-0.1799</c:v>
                </c:pt>
                <c:pt idx="13">
                  <c:v>-0.1799</c:v>
                </c:pt>
                <c:pt idx="14">
                  <c:v>-0.1799</c:v>
                </c:pt>
                <c:pt idx="15">
                  <c:v>-0.1799</c:v>
                </c:pt>
                <c:pt idx="16">
                  <c:v>-0.1799</c:v>
                </c:pt>
                <c:pt idx="17">
                  <c:v>-0.1799</c:v>
                </c:pt>
                <c:pt idx="18">
                  <c:v>-0.1799</c:v>
                </c:pt>
                <c:pt idx="19">
                  <c:v>-0.1799</c:v>
                </c:pt>
                <c:pt idx="20">
                  <c:v>-0.1799</c:v>
                </c:pt>
                <c:pt idx="21">
                  <c:v>-0.1799</c:v>
                </c:pt>
                <c:pt idx="22">
                  <c:v>-0.1799</c:v>
                </c:pt>
                <c:pt idx="23">
                  <c:v>-0.1799</c:v>
                </c:pt>
                <c:pt idx="24">
                  <c:v>-0.1799</c:v>
                </c:pt>
                <c:pt idx="25">
                  <c:v>-0.1799</c:v>
                </c:pt>
                <c:pt idx="26">
                  <c:v>-0.1799</c:v>
                </c:pt>
                <c:pt idx="27">
                  <c:v>-0.1799</c:v>
                </c:pt>
                <c:pt idx="28">
                  <c:v>-0.1799</c:v>
                </c:pt>
                <c:pt idx="29">
                  <c:v>-0.1799</c:v>
                </c:pt>
                <c:pt idx="30">
                  <c:v>-0.1799</c:v>
                </c:pt>
                <c:pt idx="31">
                  <c:v>-0.1799</c:v>
                </c:pt>
                <c:pt idx="32">
                  <c:v>-0.1799</c:v>
                </c:pt>
                <c:pt idx="33">
                  <c:v>-0.1799</c:v>
                </c:pt>
                <c:pt idx="34">
                  <c:v>-0.1799</c:v>
                </c:pt>
                <c:pt idx="35">
                  <c:v>-0.1799</c:v>
                </c:pt>
                <c:pt idx="36">
                  <c:v>-0.1799</c:v>
                </c:pt>
                <c:pt idx="37">
                  <c:v>-0.1799</c:v>
                </c:pt>
                <c:pt idx="38">
                  <c:v>-0.1799</c:v>
                </c:pt>
                <c:pt idx="39">
                  <c:v>-0.1799</c:v>
                </c:pt>
                <c:pt idx="40">
                  <c:v>-0.1799</c:v>
                </c:pt>
                <c:pt idx="41">
                  <c:v>-0.1799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8-4F8A-BB35-8CB17B28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76752"/>
        <c:axId val="384477536"/>
      </c:lineChart>
      <c:catAx>
        <c:axId val="38447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477536"/>
        <c:crosses val="autoZero"/>
        <c:auto val="1"/>
        <c:lblAlgn val="ctr"/>
        <c:lblOffset val="100"/>
        <c:noMultiLvlLbl val="0"/>
      </c:catAx>
      <c:valAx>
        <c:axId val="384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4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Deslizamiento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 H - MODULO-REGISTRO'!$AQ$12:$AQ$53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3-43C2-9625-8E6831BA44BD}"/>
            </c:ext>
          </c:extLst>
        </c:ser>
        <c:ser>
          <c:idx val="1"/>
          <c:order val="1"/>
          <c:tx>
            <c:v>Teórico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 H - MODULO-REGISTRO'!$AZ$12:$AZ$53</c:f>
              <c:numCache>
                <c:formatCode>General</c:formatCode>
                <c:ptCount val="42"/>
                <c:pt idx="0" formatCode="[$$-409]#,##0.00_ ;[Red]\-[$$-409]#,##0.00\ 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3-43C2-9625-8E6831BA4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77928"/>
        <c:axId val="384479496"/>
      </c:lineChart>
      <c:catAx>
        <c:axId val="38447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479496"/>
        <c:crosses val="autoZero"/>
        <c:auto val="1"/>
        <c:lblAlgn val="ctr"/>
        <c:lblOffset val="100"/>
        <c:noMultiLvlLbl val="0"/>
      </c:catAx>
      <c:valAx>
        <c:axId val="3844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4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de Medias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 X previa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 D - CONTROL ESTADISTICO SPC'!$BD$3:$DA$3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'MOD D - CONTROL ESTADISTICO SPC'!$BD$4:$CB$4</c:f>
              <c:numCache>
                <c:formatCode>General</c:formatCode>
                <c:ptCount val="25"/>
                <c:pt idx="0">
                  <c:v>-10.29999999999772</c:v>
                </c:pt>
                <c:pt idx="1">
                  <c:v>117.8999999999991</c:v>
                </c:pt>
                <c:pt idx="2">
                  <c:v>150.20000000000044</c:v>
                </c:pt>
                <c:pt idx="3">
                  <c:v>54.199999999999548</c:v>
                </c:pt>
                <c:pt idx="4">
                  <c:v>-226.8</c:v>
                </c:pt>
                <c:pt idx="5">
                  <c:v>-71.5</c:v>
                </c:pt>
                <c:pt idx="6">
                  <c:v>95.999999999998181</c:v>
                </c:pt>
                <c:pt idx="7">
                  <c:v>127.00000000000225</c:v>
                </c:pt>
                <c:pt idx="8">
                  <c:v>125.20000000000141</c:v>
                </c:pt>
                <c:pt idx="9">
                  <c:v>81.500000000001393</c:v>
                </c:pt>
                <c:pt idx="10">
                  <c:v>30.199999999994965</c:v>
                </c:pt>
                <c:pt idx="11">
                  <c:v>84.699999999999591</c:v>
                </c:pt>
                <c:pt idx="12">
                  <c:v>180.5</c:v>
                </c:pt>
                <c:pt idx="13">
                  <c:v>207.4999999999996</c:v>
                </c:pt>
                <c:pt idx="14">
                  <c:v>99.399999999998585</c:v>
                </c:pt>
                <c:pt idx="15">
                  <c:v>45.20000000000136</c:v>
                </c:pt>
                <c:pt idx="16">
                  <c:v>21.700000000003627</c:v>
                </c:pt>
                <c:pt idx="17">
                  <c:v>-221.8</c:v>
                </c:pt>
                <c:pt idx="18">
                  <c:v>170.40000000000092</c:v>
                </c:pt>
                <c:pt idx="19">
                  <c:v>181.69999999999908</c:v>
                </c:pt>
                <c:pt idx="20">
                  <c:v>10.200000000001818</c:v>
                </c:pt>
                <c:pt idx="21">
                  <c:v>162.4</c:v>
                </c:pt>
                <c:pt idx="22">
                  <c:v>-42.60000000000089</c:v>
                </c:pt>
                <c:pt idx="23">
                  <c:v>11.4</c:v>
                </c:pt>
                <c:pt idx="24">
                  <c:v>307.79999999999637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5-4521-B59F-16ECE5F2448F}"/>
            </c:ext>
          </c:extLst>
        </c:ser>
        <c:ser>
          <c:idx val="4"/>
          <c:order val="1"/>
          <c:tx>
            <c:v>MEDIA X actual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'MOD D - CONTROL ESTADISTICO SPC'!$BD$3:$DA$3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'MOD D - CONTROL ESTADISTICO SPC'!$BD$5:$DA$5</c:f>
              <c:numCache>
                <c:formatCode>General</c:formatCode>
                <c:ptCount val="50"/>
                <c:pt idx="24">
                  <c:v>307.79999999999637</c:v>
                </c:pt>
                <c:pt idx="25">
                  <c:v>-10.29999999999772</c:v>
                </c:pt>
                <c:pt idx="26">
                  <c:v>117.8999999999991</c:v>
                </c:pt>
                <c:pt idx="27">
                  <c:v>150.20000000000044</c:v>
                </c:pt>
                <c:pt idx="28">
                  <c:v>54.199999999999548</c:v>
                </c:pt>
                <c:pt idx="29">
                  <c:v>-226.8</c:v>
                </c:pt>
                <c:pt idx="30">
                  <c:v>-71.5</c:v>
                </c:pt>
                <c:pt idx="31">
                  <c:v>95.999999999998181</c:v>
                </c:pt>
                <c:pt idx="32">
                  <c:v>127.00000000000225</c:v>
                </c:pt>
                <c:pt idx="33">
                  <c:v>125.20000000000141</c:v>
                </c:pt>
                <c:pt idx="34">
                  <c:v>81.500000000001393</c:v>
                </c:pt>
                <c:pt idx="35">
                  <c:v>30.199999999994965</c:v>
                </c:pt>
                <c:pt idx="36">
                  <c:v>84.699999999999591</c:v>
                </c:pt>
                <c:pt idx="37">
                  <c:v>180.5</c:v>
                </c:pt>
                <c:pt idx="38">
                  <c:v>207.4999999999996</c:v>
                </c:pt>
                <c:pt idx="39">
                  <c:v>99.399999999998585</c:v>
                </c:pt>
                <c:pt idx="40">
                  <c:v>45.20000000000136</c:v>
                </c:pt>
                <c:pt idx="41">
                  <c:v>21.700000000003627</c:v>
                </c:pt>
                <c:pt idx="42">
                  <c:v>-221.8</c:v>
                </c:pt>
                <c:pt idx="43">
                  <c:v>170.40000000000092</c:v>
                </c:pt>
                <c:pt idx="44">
                  <c:v>181.69999999999908</c:v>
                </c:pt>
                <c:pt idx="45">
                  <c:v>10.200000000001818</c:v>
                </c:pt>
                <c:pt idx="46">
                  <c:v>162.4</c:v>
                </c:pt>
                <c:pt idx="47">
                  <c:v>-42.60000000000089</c:v>
                </c:pt>
                <c:pt idx="48">
                  <c:v>11.4</c:v>
                </c:pt>
                <c:pt idx="49">
                  <c:v>307.79999999999637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5-4521-B59F-16ECE5F2448F}"/>
            </c:ext>
          </c:extLst>
        </c:ser>
        <c:ser>
          <c:idx val="1"/>
          <c:order val="2"/>
          <c:tx>
            <c:strRef>
              <c:f>'MOD D - CONTROL ESTADISTICO SPC'!$BC$6</c:f>
              <c:strCache>
                <c:ptCount val="1"/>
                <c:pt idx="0">
                  <c:v>Referencia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 D - CONTROL ESTADISTICO SPC'!$BD$3:$DA$3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'MOD D - CONTROL ESTADISTICO SPC'!$BD$6:$DA$6</c:f>
              <c:numCache>
                <c:formatCode>General</c:formatCode>
                <c:ptCount val="50"/>
                <c:pt idx="0" formatCode="0.0">
                  <c:v>67.683999999999997</c:v>
                </c:pt>
                <c:pt idx="1">
                  <c:v>67.683999999999997</c:v>
                </c:pt>
                <c:pt idx="2">
                  <c:v>67.683999999999997</c:v>
                </c:pt>
                <c:pt idx="3">
                  <c:v>67.683999999999997</c:v>
                </c:pt>
                <c:pt idx="4">
                  <c:v>67.683999999999997</c:v>
                </c:pt>
                <c:pt idx="5">
                  <c:v>67.683999999999997</c:v>
                </c:pt>
                <c:pt idx="6">
                  <c:v>67.683999999999997</c:v>
                </c:pt>
                <c:pt idx="7">
                  <c:v>67.683999999999997</c:v>
                </c:pt>
                <c:pt idx="8">
                  <c:v>67.683999999999997</c:v>
                </c:pt>
                <c:pt idx="9">
                  <c:v>67.683999999999997</c:v>
                </c:pt>
                <c:pt idx="10">
                  <c:v>67.683999999999997</c:v>
                </c:pt>
                <c:pt idx="11">
                  <c:v>67.683999999999997</c:v>
                </c:pt>
                <c:pt idx="12">
                  <c:v>67.683999999999997</c:v>
                </c:pt>
                <c:pt idx="13">
                  <c:v>67.683999999999997</c:v>
                </c:pt>
                <c:pt idx="14">
                  <c:v>67.683999999999997</c:v>
                </c:pt>
                <c:pt idx="15">
                  <c:v>67.683999999999997</c:v>
                </c:pt>
                <c:pt idx="16">
                  <c:v>67.683999999999997</c:v>
                </c:pt>
                <c:pt idx="17">
                  <c:v>67.683999999999997</c:v>
                </c:pt>
                <c:pt idx="18">
                  <c:v>67.683999999999997</c:v>
                </c:pt>
                <c:pt idx="19">
                  <c:v>67.683999999999997</c:v>
                </c:pt>
                <c:pt idx="20">
                  <c:v>67.683999999999997</c:v>
                </c:pt>
                <c:pt idx="21">
                  <c:v>67.683999999999997</c:v>
                </c:pt>
                <c:pt idx="22">
                  <c:v>67.683999999999997</c:v>
                </c:pt>
                <c:pt idx="23">
                  <c:v>67.683999999999997</c:v>
                </c:pt>
                <c:pt idx="24">
                  <c:v>67.683999999999997</c:v>
                </c:pt>
                <c:pt idx="25" formatCode="0.0">
                  <c:v>67.683999999999997</c:v>
                </c:pt>
                <c:pt idx="26">
                  <c:v>67.683999999999997</c:v>
                </c:pt>
                <c:pt idx="27">
                  <c:v>67.683999999999997</c:v>
                </c:pt>
                <c:pt idx="28">
                  <c:v>67.683999999999997</c:v>
                </c:pt>
                <c:pt idx="29">
                  <c:v>67.683999999999997</c:v>
                </c:pt>
                <c:pt idx="30">
                  <c:v>67.683999999999997</c:v>
                </c:pt>
                <c:pt idx="31">
                  <c:v>67.683999999999997</c:v>
                </c:pt>
                <c:pt idx="32">
                  <c:v>67.683999999999997</c:v>
                </c:pt>
                <c:pt idx="33">
                  <c:v>67.683999999999997</c:v>
                </c:pt>
                <c:pt idx="34">
                  <c:v>67.683999999999997</c:v>
                </c:pt>
                <c:pt idx="35">
                  <c:v>67.683999999999997</c:v>
                </c:pt>
                <c:pt idx="36">
                  <c:v>67.683999999999997</c:v>
                </c:pt>
                <c:pt idx="37">
                  <c:v>67.683999999999997</c:v>
                </c:pt>
                <c:pt idx="38">
                  <c:v>67.683999999999997</c:v>
                </c:pt>
                <c:pt idx="39">
                  <c:v>67.683999999999997</c:v>
                </c:pt>
                <c:pt idx="40">
                  <c:v>67.683999999999997</c:v>
                </c:pt>
                <c:pt idx="41">
                  <c:v>67.683999999999997</c:v>
                </c:pt>
                <c:pt idx="42">
                  <c:v>67.683999999999997</c:v>
                </c:pt>
                <c:pt idx="43">
                  <c:v>67.683999999999997</c:v>
                </c:pt>
                <c:pt idx="44">
                  <c:v>67.683999999999997</c:v>
                </c:pt>
                <c:pt idx="45">
                  <c:v>67.683999999999997</c:v>
                </c:pt>
                <c:pt idx="46">
                  <c:v>67.683999999999997</c:v>
                </c:pt>
                <c:pt idx="47">
                  <c:v>67.683999999999997</c:v>
                </c:pt>
                <c:pt idx="48">
                  <c:v>67.683999999999997</c:v>
                </c:pt>
                <c:pt idx="49">
                  <c:v>67.683999999999997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5-4521-B59F-16ECE5F2448F}"/>
            </c:ext>
          </c:extLst>
        </c:ser>
        <c:ser>
          <c:idx val="2"/>
          <c:order val="3"/>
          <c:tx>
            <c:strRef>
              <c:f>'MOD D - CONTROL ESTADISTICO SPC'!$BC$7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 D - CONTROL ESTADISTICO SPC'!$BD$3:$DA$3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'MOD D - CONTROL ESTADISTICO SPC'!$BD$7:$DA$7</c:f>
              <c:numCache>
                <c:formatCode>0.0</c:formatCode>
                <c:ptCount val="50"/>
                <c:pt idx="0">
                  <c:v>400.95920000000035</c:v>
                </c:pt>
                <c:pt idx="1">
                  <c:v>400.95920000000035</c:v>
                </c:pt>
                <c:pt idx="2">
                  <c:v>400.95920000000035</c:v>
                </c:pt>
                <c:pt idx="3">
                  <c:v>400.95920000000035</c:v>
                </c:pt>
                <c:pt idx="4">
                  <c:v>400.95920000000035</c:v>
                </c:pt>
                <c:pt idx="5">
                  <c:v>400.95920000000035</c:v>
                </c:pt>
                <c:pt idx="6">
                  <c:v>400.95920000000035</c:v>
                </c:pt>
                <c:pt idx="7">
                  <c:v>400.95920000000035</c:v>
                </c:pt>
                <c:pt idx="8">
                  <c:v>400.95920000000035</c:v>
                </c:pt>
                <c:pt idx="9">
                  <c:v>400.95920000000035</c:v>
                </c:pt>
                <c:pt idx="10">
                  <c:v>400.95920000000035</c:v>
                </c:pt>
                <c:pt idx="11">
                  <c:v>400.95920000000035</c:v>
                </c:pt>
                <c:pt idx="12">
                  <c:v>400.95920000000035</c:v>
                </c:pt>
                <c:pt idx="13">
                  <c:v>400.95920000000035</c:v>
                </c:pt>
                <c:pt idx="14">
                  <c:v>400.95920000000035</c:v>
                </c:pt>
                <c:pt idx="15">
                  <c:v>400.95920000000035</c:v>
                </c:pt>
                <c:pt idx="16">
                  <c:v>400.95920000000035</c:v>
                </c:pt>
                <c:pt idx="17">
                  <c:v>400.95920000000035</c:v>
                </c:pt>
                <c:pt idx="18">
                  <c:v>400.95920000000035</c:v>
                </c:pt>
                <c:pt idx="19">
                  <c:v>400.95920000000035</c:v>
                </c:pt>
                <c:pt idx="20">
                  <c:v>400.95920000000035</c:v>
                </c:pt>
                <c:pt idx="21">
                  <c:v>400.95920000000035</c:v>
                </c:pt>
                <c:pt idx="22">
                  <c:v>400.95920000000035</c:v>
                </c:pt>
                <c:pt idx="23">
                  <c:v>400.95920000000035</c:v>
                </c:pt>
                <c:pt idx="24">
                  <c:v>400.95920000000035</c:v>
                </c:pt>
                <c:pt idx="25">
                  <c:v>400.95920000000035</c:v>
                </c:pt>
                <c:pt idx="26">
                  <c:v>400.95920000000035</c:v>
                </c:pt>
                <c:pt idx="27">
                  <c:v>400.95920000000035</c:v>
                </c:pt>
                <c:pt idx="28">
                  <c:v>400.95920000000035</c:v>
                </c:pt>
                <c:pt idx="29">
                  <c:v>400.95920000000035</c:v>
                </c:pt>
                <c:pt idx="30">
                  <c:v>400.95920000000035</c:v>
                </c:pt>
                <c:pt idx="31">
                  <c:v>400.95920000000035</c:v>
                </c:pt>
                <c:pt idx="32">
                  <c:v>400.95920000000035</c:v>
                </c:pt>
                <c:pt idx="33">
                  <c:v>400.95920000000035</c:v>
                </c:pt>
                <c:pt idx="34">
                  <c:v>400.95920000000035</c:v>
                </c:pt>
                <c:pt idx="35">
                  <c:v>400.95920000000035</c:v>
                </c:pt>
                <c:pt idx="36">
                  <c:v>400.95920000000035</c:v>
                </c:pt>
                <c:pt idx="37">
                  <c:v>400.95920000000035</c:v>
                </c:pt>
                <c:pt idx="38">
                  <c:v>400.95920000000035</c:v>
                </c:pt>
                <c:pt idx="39">
                  <c:v>400.95920000000035</c:v>
                </c:pt>
                <c:pt idx="40">
                  <c:v>400.95920000000035</c:v>
                </c:pt>
                <c:pt idx="41">
                  <c:v>400.95920000000035</c:v>
                </c:pt>
                <c:pt idx="42">
                  <c:v>400.95920000000035</c:v>
                </c:pt>
                <c:pt idx="43">
                  <c:v>400.95920000000035</c:v>
                </c:pt>
                <c:pt idx="44">
                  <c:v>400.95920000000035</c:v>
                </c:pt>
                <c:pt idx="45">
                  <c:v>400.95920000000035</c:v>
                </c:pt>
                <c:pt idx="46">
                  <c:v>400.95920000000035</c:v>
                </c:pt>
                <c:pt idx="47">
                  <c:v>400.95920000000035</c:v>
                </c:pt>
                <c:pt idx="48">
                  <c:v>400.95920000000035</c:v>
                </c:pt>
                <c:pt idx="49">
                  <c:v>400.95920000000035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5-4521-B59F-16ECE5F2448F}"/>
            </c:ext>
          </c:extLst>
        </c:ser>
        <c:ser>
          <c:idx val="3"/>
          <c:order val="4"/>
          <c:tx>
            <c:strRef>
              <c:f>'MOD D - CONTROL ESTADISTICO SPC'!$BC$8</c:f>
              <c:strCache>
                <c:ptCount val="1"/>
                <c:pt idx="0">
                  <c:v>LSI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 D - CONTROL ESTADISTICO SPC'!$BD$3:$DA$3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'MOD D - CONTROL ESTADISTICO SPC'!$BD$8:$DA$8</c:f>
              <c:numCache>
                <c:formatCode>0.0</c:formatCode>
                <c:ptCount val="50"/>
                <c:pt idx="0">
                  <c:v>-265.5912000000003</c:v>
                </c:pt>
                <c:pt idx="1">
                  <c:v>-265.5912000000003</c:v>
                </c:pt>
                <c:pt idx="2">
                  <c:v>-265.5912000000003</c:v>
                </c:pt>
                <c:pt idx="3">
                  <c:v>-265.5912000000003</c:v>
                </c:pt>
                <c:pt idx="4">
                  <c:v>-265.5912000000003</c:v>
                </c:pt>
                <c:pt idx="5">
                  <c:v>-265.5912000000003</c:v>
                </c:pt>
                <c:pt idx="6">
                  <c:v>-265.5912000000003</c:v>
                </c:pt>
                <c:pt idx="7">
                  <c:v>-265.5912000000003</c:v>
                </c:pt>
                <c:pt idx="8">
                  <c:v>-265.5912000000003</c:v>
                </c:pt>
                <c:pt idx="9">
                  <c:v>-265.5912000000003</c:v>
                </c:pt>
                <c:pt idx="10">
                  <c:v>-265.5912000000003</c:v>
                </c:pt>
                <c:pt idx="11">
                  <c:v>-265.5912000000003</c:v>
                </c:pt>
                <c:pt idx="12">
                  <c:v>-265.5912000000003</c:v>
                </c:pt>
                <c:pt idx="13">
                  <c:v>-265.5912000000003</c:v>
                </c:pt>
                <c:pt idx="14">
                  <c:v>-265.5912000000003</c:v>
                </c:pt>
                <c:pt idx="15">
                  <c:v>-265.5912000000003</c:v>
                </c:pt>
                <c:pt idx="16">
                  <c:v>-265.5912000000003</c:v>
                </c:pt>
                <c:pt idx="17">
                  <c:v>-265.5912000000003</c:v>
                </c:pt>
                <c:pt idx="18">
                  <c:v>-265.5912000000003</c:v>
                </c:pt>
                <c:pt idx="19">
                  <c:v>-265.5912000000003</c:v>
                </c:pt>
                <c:pt idx="20">
                  <c:v>-265.5912000000003</c:v>
                </c:pt>
                <c:pt idx="21">
                  <c:v>-265.5912000000003</c:v>
                </c:pt>
                <c:pt idx="22">
                  <c:v>-265.5912000000003</c:v>
                </c:pt>
                <c:pt idx="23">
                  <c:v>-265.5912000000003</c:v>
                </c:pt>
                <c:pt idx="24">
                  <c:v>-265.5912000000003</c:v>
                </c:pt>
                <c:pt idx="25">
                  <c:v>-265.5912000000003</c:v>
                </c:pt>
                <c:pt idx="26">
                  <c:v>-265.5912000000003</c:v>
                </c:pt>
                <c:pt idx="27">
                  <c:v>-265.5912000000003</c:v>
                </c:pt>
                <c:pt idx="28">
                  <c:v>-265.5912000000003</c:v>
                </c:pt>
                <c:pt idx="29">
                  <c:v>-265.5912000000003</c:v>
                </c:pt>
                <c:pt idx="30">
                  <c:v>-265.5912000000003</c:v>
                </c:pt>
                <c:pt idx="31">
                  <c:v>-265.5912000000003</c:v>
                </c:pt>
                <c:pt idx="32">
                  <c:v>-265.5912000000003</c:v>
                </c:pt>
                <c:pt idx="33">
                  <c:v>-265.5912000000003</c:v>
                </c:pt>
                <c:pt idx="34">
                  <c:v>-265.5912000000003</c:v>
                </c:pt>
                <c:pt idx="35">
                  <c:v>-265.5912000000003</c:v>
                </c:pt>
                <c:pt idx="36">
                  <c:v>-265.5912000000003</c:v>
                </c:pt>
                <c:pt idx="37">
                  <c:v>-265.5912000000003</c:v>
                </c:pt>
                <c:pt idx="38">
                  <c:v>-265.5912000000003</c:v>
                </c:pt>
                <c:pt idx="39">
                  <c:v>-265.5912000000003</c:v>
                </c:pt>
                <c:pt idx="40">
                  <c:v>-265.5912000000003</c:v>
                </c:pt>
                <c:pt idx="41">
                  <c:v>-265.5912000000003</c:v>
                </c:pt>
                <c:pt idx="42">
                  <c:v>-265.5912000000003</c:v>
                </c:pt>
                <c:pt idx="43">
                  <c:v>-265.5912000000003</c:v>
                </c:pt>
                <c:pt idx="44">
                  <c:v>-265.5912000000003</c:v>
                </c:pt>
                <c:pt idx="45">
                  <c:v>-265.5912000000003</c:v>
                </c:pt>
                <c:pt idx="46">
                  <c:v>-265.5912000000003</c:v>
                </c:pt>
                <c:pt idx="47">
                  <c:v>-265.5912000000003</c:v>
                </c:pt>
                <c:pt idx="48">
                  <c:v>-265.5912000000003</c:v>
                </c:pt>
                <c:pt idx="49">
                  <c:v>-265.5912000000003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5-4521-B59F-16ECE5F2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02888"/>
        <c:axId val="385502104"/>
      </c:lineChart>
      <c:catAx>
        <c:axId val="38550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502104"/>
        <c:crosses val="autoZero"/>
        <c:auto val="1"/>
        <c:lblAlgn val="ctr"/>
        <c:lblOffset val="100"/>
        <c:noMultiLvlLbl val="0"/>
      </c:catAx>
      <c:valAx>
        <c:axId val="38550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50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Recorridos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Recorrido Previo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SPC'!$BD$10:$CB$10</c:f>
              <c:numCache>
                <c:formatCode>General</c:formatCode>
                <c:ptCount val="25"/>
                <c:pt idx="0">
                  <c:v>505</c:v>
                </c:pt>
                <c:pt idx="1">
                  <c:v>409</c:v>
                </c:pt>
                <c:pt idx="2">
                  <c:v>355.99999999999773</c:v>
                </c:pt>
                <c:pt idx="3">
                  <c:v>80.999999999990905</c:v>
                </c:pt>
                <c:pt idx="4">
                  <c:v>299.99999999999551</c:v>
                </c:pt>
                <c:pt idx="5">
                  <c:v>1020</c:v>
                </c:pt>
                <c:pt idx="6">
                  <c:v>155</c:v>
                </c:pt>
                <c:pt idx="7">
                  <c:v>382.5</c:v>
                </c:pt>
                <c:pt idx="8">
                  <c:v>565.00000000000205</c:v>
                </c:pt>
                <c:pt idx="9">
                  <c:v>335.00000000000199</c:v>
                </c:pt>
                <c:pt idx="10">
                  <c:v>1145</c:v>
                </c:pt>
                <c:pt idx="11">
                  <c:v>354.00000000001609</c:v>
                </c:pt>
                <c:pt idx="12">
                  <c:v>1040</c:v>
                </c:pt>
                <c:pt idx="13">
                  <c:v>655.000000000005</c:v>
                </c:pt>
                <c:pt idx="14">
                  <c:v>686</c:v>
                </c:pt>
                <c:pt idx="15">
                  <c:v>291.00000000001137</c:v>
                </c:pt>
                <c:pt idx="16">
                  <c:v>491.00000000001364</c:v>
                </c:pt>
                <c:pt idx="17">
                  <c:v>705</c:v>
                </c:pt>
                <c:pt idx="18">
                  <c:v>870.00000000000455</c:v>
                </c:pt>
                <c:pt idx="19">
                  <c:v>897.5</c:v>
                </c:pt>
                <c:pt idx="20">
                  <c:v>230</c:v>
                </c:pt>
                <c:pt idx="21">
                  <c:v>465</c:v>
                </c:pt>
                <c:pt idx="22">
                  <c:v>1329.9999999999955</c:v>
                </c:pt>
                <c:pt idx="23">
                  <c:v>676</c:v>
                </c:pt>
                <c:pt idx="24">
                  <c:v>495.99999999998181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9-4479-8652-8ECC5283E8FA}"/>
            </c:ext>
          </c:extLst>
        </c:ser>
        <c:ser>
          <c:idx val="4"/>
          <c:order val="1"/>
          <c:tx>
            <c:v>Recorrido Actual</c:v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SPC'!$BD$11:$DA$11</c:f>
              <c:numCache>
                <c:formatCode>General</c:formatCode>
                <c:ptCount val="50"/>
                <c:pt idx="24">
                  <c:v>495.99999999998181</c:v>
                </c:pt>
                <c:pt idx="25">
                  <c:v>505</c:v>
                </c:pt>
                <c:pt idx="26">
                  <c:v>409</c:v>
                </c:pt>
                <c:pt idx="27">
                  <c:v>355.99999999999773</c:v>
                </c:pt>
                <c:pt idx="28">
                  <c:v>80.999999999990905</c:v>
                </c:pt>
                <c:pt idx="29">
                  <c:v>299.99999999999551</c:v>
                </c:pt>
                <c:pt idx="30">
                  <c:v>1020</c:v>
                </c:pt>
                <c:pt idx="31">
                  <c:v>155</c:v>
                </c:pt>
                <c:pt idx="32">
                  <c:v>382.5</c:v>
                </c:pt>
                <c:pt idx="33">
                  <c:v>565.00000000000205</c:v>
                </c:pt>
                <c:pt idx="34">
                  <c:v>335.00000000000199</c:v>
                </c:pt>
                <c:pt idx="35">
                  <c:v>1145</c:v>
                </c:pt>
                <c:pt idx="36">
                  <c:v>354.00000000001609</c:v>
                </c:pt>
                <c:pt idx="37">
                  <c:v>1040</c:v>
                </c:pt>
                <c:pt idx="38">
                  <c:v>655.000000000005</c:v>
                </c:pt>
                <c:pt idx="39">
                  <c:v>686</c:v>
                </c:pt>
                <c:pt idx="40">
                  <c:v>291.00000000001137</c:v>
                </c:pt>
                <c:pt idx="41">
                  <c:v>491.00000000001364</c:v>
                </c:pt>
                <c:pt idx="42">
                  <c:v>705</c:v>
                </c:pt>
                <c:pt idx="43">
                  <c:v>870.00000000000455</c:v>
                </c:pt>
                <c:pt idx="44">
                  <c:v>897.5</c:v>
                </c:pt>
                <c:pt idx="45">
                  <c:v>230</c:v>
                </c:pt>
                <c:pt idx="46">
                  <c:v>465</c:v>
                </c:pt>
                <c:pt idx="47">
                  <c:v>1329.9999999999955</c:v>
                </c:pt>
                <c:pt idx="48">
                  <c:v>676</c:v>
                </c:pt>
                <c:pt idx="49">
                  <c:v>495.99999999998181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9-4479-8652-8ECC5283E8FA}"/>
            </c:ext>
          </c:extLst>
        </c:ser>
        <c:ser>
          <c:idx val="1"/>
          <c:order val="2"/>
          <c:tx>
            <c:strRef>
              <c:f>'MOD D - CONTROL ESTADISTICO SPC'!$BC$12</c:f>
              <c:strCache>
                <c:ptCount val="1"/>
                <c:pt idx="0">
                  <c:v>Referencia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SPC'!$BD$12:$DA$12</c:f>
              <c:numCache>
                <c:formatCode>0.0</c:formatCode>
                <c:ptCount val="50"/>
                <c:pt idx="0">
                  <c:v>577.60000000000059</c:v>
                </c:pt>
                <c:pt idx="1">
                  <c:v>577.60000000000059</c:v>
                </c:pt>
                <c:pt idx="2">
                  <c:v>577.60000000000059</c:v>
                </c:pt>
                <c:pt idx="3">
                  <c:v>577.60000000000059</c:v>
                </c:pt>
                <c:pt idx="4">
                  <c:v>577.60000000000059</c:v>
                </c:pt>
                <c:pt idx="5">
                  <c:v>577.60000000000059</c:v>
                </c:pt>
                <c:pt idx="6">
                  <c:v>577.60000000000059</c:v>
                </c:pt>
                <c:pt idx="7">
                  <c:v>577.60000000000059</c:v>
                </c:pt>
                <c:pt idx="8">
                  <c:v>577.60000000000059</c:v>
                </c:pt>
                <c:pt idx="9">
                  <c:v>577.60000000000059</c:v>
                </c:pt>
                <c:pt idx="10">
                  <c:v>577.60000000000059</c:v>
                </c:pt>
                <c:pt idx="11">
                  <c:v>577.60000000000059</c:v>
                </c:pt>
                <c:pt idx="12">
                  <c:v>577.60000000000059</c:v>
                </c:pt>
                <c:pt idx="13">
                  <c:v>577.60000000000059</c:v>
                </c:pt>
                <c:pt idx="14">
                  <c:v>577.60000000000059</c:v>
                </c:pt>
                <c:pt idx="15">
                  <c:v>577.60000000000059</c:v>
                </c:pt>
                <c:pt idx="16">
                  <c:v>577.60000000000059</c:v>
                </c:pt>
                <c:pt idx="17">
                  <c:v>577.60000000000059</c:v>
                </c:pt>
                <c:pt idx="18">
                  <c:v>577.60000000000059</c:v>
                </c:pt>
                <c:pt idx="19">
                  <c:v>577.60000000000059</c:v>
                </c:pt>
                <c:pt idx="20">
                  <c:v>577.60000000000059</c:v>
                </c:pt>
                <c:pt idx="21">
                  <c:v>577.60000000000059</c:v>
                </c:pt>
                <c:pt idx="22">
                  <c:v>577.60000000000059</c:v>
                </c:pt>
                <c:pt idx="23">
                  <c:v>577.60000000000059</c:v>
                </c:pt>
                <c:pt idx="24">
                  <c:v>577.60000000000059</c:v>
                </c:pt>
                <c:pt idx="25">
                  <c:v>577.60000000000059</c:v>
                </c:pt>
                <c:pt idx="26" formatCode="General">
                  <c:v>577.60000000000059</c:v>
                </c:pt>
                <c:pt idx="27" formatCode="General">
                  <c:v>577.60000000000059</c:v>
                </c:pt>
                <c:pt idx="28" formatCode="General">
                  <c:v>577.60000000000059</c:v>
                </c:pt>
                <c:pt idx="29" formatCode="General">
                  <c:v>577.60000000000059</c:v>
                </c:pt>
                <c:pt idx="30" formatCode="General">
                  <c:v>577.60000000000059</c:v>
                </c:pt>
                <c:pt idx="31" formatCode="General">
                  <c:v>577.60000000000059</c:v>
                </c:pt>
                <c:pt idx="32" formatCode="General">
                  <c:v>577.60000000000059</c:v>
                </c:pt>
                <c:pt idx="33" formatCode="General">
                  <c:v>577.60000000000059</c:v>
                </c:pt>
                <c:pt idx="34" formatCode="General">
                  <c:v>577.60000000000059</c:v>
                </c:pt>
                <c:pt idx="35" formatCode="General">
                  <c:v>577.60000000000059</c:v>
                </c:pt>
                <c:pt idx="36" formatCode="General">
                  <c:v>577.60000000000059</c:v>
                </c:pt>
                <c:pt idx="37" formatCode="General">
                  <c:v>577.60000000000059</c:v>
                </c:pt>
                <c:pt idx="38" formatCode="General">
                  <c:v>577.60000000000059</c:v>
                </c:pt>
                <c:pt idx="39" formatCode="General">
                  <c:v>577.60000000000059</c:v>
                </c:pt>
                <c:pt idx="40" formatCode="General">
                  <c:v>577.60000000000059</c:v>
                </c:pt>
                <c:pt idx="41" formatCode="General">
                  <c:v>577.60000000000059</c:v>
                </c:pt>
                <c:pt idx="42" formatCode="General">
                  <c:v>577.60000000000059</c:v>
                </c:pt>
                <c:pt idx="43" formatCode="General">
                  <c:v>577.60000000000059</c:v>
                </c:pt>
                <c:pt idx="44" formatCode="General">
                  <c:v>577.60000000000059</c:v>
                </c:pt>
                <c:pt idx="45" formatCode="General">
                  <c:v>577.60000000000059</c:v>
                </c:pt>
                <c:pt idx="46" formatCode="General">
                  <c:v>577.60000000000059</c:v>
                </c:pt>
                <c:pt idx="47" formatCode="General">
                  <c:v>577.60000000000059</c:v>
                </c:pt>
                <c:pt idx="48" formatCode="General">
                  <c:v>577.60000000000059</c:v>
                </c:pt>
                <c:pt idx="49" formatCode="General">
                  <c:v>577.60000000000059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9-4479-8652-8ECC5283E8FA}"/>
            </c:ext>
          </c:extLst>
        </c:ser>
        <c:ser>
          <c:idx val="2"/>
          <c:order val="3"/>
          <c:tx>
            <c:strRef>
              <c:f>'MOD D - CONTROL ESTADISTICO SPC'!$BC$13</c:f>
              <c:strCache>
                <c:ptCount val="1"/>
                <c:pt idx="0">
                  <c:v>LSR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SPC'!$BD$13:$DA$13</c:f>
              <c:numCache>
                <c:formatCode>0.0</c:formatCode>
                <c:ptCount val="50"/>
                <c:pt idx="0">
                  <c:v>1221.0464000000011</c:v>
                </c:pt>
                <c:pt idx="1">
                  <c:v>1221.0464000000011</c:v>
                </c:pt>
                <c:pt idx="2">
                  <c:v>1221.0464000000011</c:v>
                </c:pt>
                <c:pt idx="3">
                  <c:v>1221.0464000000011</c:v>
                </c:pt>
                <c:pt idx="4">
                  <c:v>1221.0464000000011</c:v>
                </c:pt>
                <c:pt idx="5">
                  <c:v>1221.0464000000011</c:v>
                </c:pt>
                <c:pt idx="6">
                  <c:v>1221.0464000000011</c:v>
                </c:pt>
                <c:pt idx="7">
                  <c:v>1221.0464000000011</c:v>
                </c:pt>
                <c:pt idx="8">
                  <c:v>1221.0464000000011</c:v>
                </c:pt>
                <c:pt idx="9">
                  <c:v>1221.0464000000011</c:v>
                </c:pt>
                <c:pt idx="10">
                  <c:v>1221.0464000000011</c:v>
                </c:pt>
                <c:pt idx="11">
                  <c:v>1221.0464000000011</c:v>
                </c:pt>
                <c:pt idx="12">
                  <c:v>1221.0464000000011</c:v>
                </c:pt>
                <c:pt idx="13">
                  <c:v>1221.0464000000011</c:v>
                </c:pt>
                <c:pt idx="14">
                  <c:v>1221.0464000000011</c:v>
                </c:pt>
                <c:pt idx="15">
                  <c:v>1221.0464000000011</c:v>
                </c:pt>
                <c:pt idx="16">
                  <c:v>1221.0464000000011</c:v>
                </c:pt>
                <c:pt idx="17">
                  <c:v>1221.0464000000011</c:v>
                </c:pt>
                <c:pt idx="18">
                  <c:v>1221.0464000000011</c:v>
                </c:pt>
                <c:pt idx="19">
                  <c:v>1221.0464000000011</c:v>
                </c:pt>
                <c:pt idx="20">
                  <c:v>1221.0464000000011</c:v>
                </c:pt>
                <c:pt idx="21">
                  <c:v>1221.0464000000011</c:v>
                </c:pt>
                <c:pt idx="22">
                  <c:v>1221.0464000000011</c:v>
                </c:pt>
                <c:pt idx="23">
                  <c:v>1221.0464000000011</c:v>
                </c:pt>
                <c:pt idx="24">
                  <c:v>1221.0464000000011</c:v>
                </c:pt>
                <c:pt idx="25">
                  <c:v>1221.0464000000011</c:v>
                </c:pt>
                <c:pt idx="26">
                  <c:v>1221.0464000000011</c:v>
                </c:pt>
                <c:pt idx="27">
                  <c:v>1221.0464000000011</c:v>
                </c:pt>
                <c:pt idx="28">
                  <c:v>1221.0464000000011</c:v>
                </c:pt>
                <c:pt idx="29">
                  <c:v>1221.0464000000011</c:v>
                </c:pt>
                <c:pt idx="30">
                  <c:v>1221.0464000000011</c:v>
                </c:pt>
                <c:pt idx="31">
                  <c:v>1221.0464000000011</c:v>
                </c:pt>
                <c:pt idx="32">
                  <c:v>1221.0464000000011</c:v>
                </c:pt>
                <c:pt idx="33">
                  <c:v>1221.0464000000011</c:v>
                </c:pt>
                <c:pt idx="34">
                  <c:v>1221.0464000000011</c:v>
                </c:pt>
                <c:pt idx="35">
                  <c:v>1221.0464000000011</c:v>
                </c:pt>
                <c:pt idx="36">
                  <c:v>1221.0464000000011</c:v>
                </c:pt>
                <c:pt idx="37">
                  <c:v>1221.0464000000011</c:v>
                </c:pt>
                <c:pt idx="38">
                  <c:v>1221.0464000000011</c:v>
                </c:pt>
                <c:pt idx="39">
                  <c:v>1221.0464000000011</c:v>
                </c:pt>
                <c:pt idx="40">
                  <c:v>1221.0464000000011</c:v>
                </c:pt>
                <c:pt idx="41">
                  <c:v>1221.0464000000011</c:v>
                </c:pt>
                <c:pt idx="42">
                  <c:v>1221.0464000000011</c:v>
                </c:pt>
                <c:pt idx="43">
                  <c:v>1221.0464000000011</c:v>
                </c:pt>
                <c:pt idx="44">
                  <c:v>1221.0464000000011</c:v>
                </c:pt>
                <c:pt idx="45">
                  <c:v>1221.0464000000011</c:v>
                </c:pt>
                <c:pt idx="46">
                  <c:v>1221.0464000000011</c:v>
                </c:pt>
                <c:pt idx="47">
                  <c:v>1221.0464000000011</c:v>
                </c:pt>
                <c:pt idx="48">
                  <c:v>1221.0464000000011</c:v>
                </c:pt>
                <c:pt idx="49">
                  <c:v>1221.0464000000011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9-4479-8652-8ECC5283E8FA}"/>
            </c:ext>
          </c:extLst>
        </c:ser>
        <c:ser>
          <c:idx val="3"/>
          <c:order val="4"/>
          <c:tx>
            <c:strRef>
              <c:f>'MOD D - CONTROL ESTADISTICO SPC'!$BC$14</c:f>
              <c:strCache>
                <c:ptCount val="1"/>
                <c:pt idx="0">
                  <c:v>LIR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'MOD D - CONTROL ESTADISTICO SPC'!$BD$14:$DA$14</c:f>
              <c:numCache>
                <c:formatCode>0.0</c:formatCode>
                <c:ptCount val="50"/>
                <c:pt idx="0">
                  <c:v>5.7760000000000061E-2</c:v>
                </c:pt>
                <c:pt idx="1">
                  <c:v>5.7760000000000061E-2</c:v>
                </c:pt>
                <c:pt idx="2">
                  <c:v>5.7760000000000061E-2</c:v>
                </c:pt>
                <c:pt idx="3">
                  <c:v>5.7760000000000061E-2</c:v>
                </c:pt>
                <c:pt idx="4">
                  <c:v>5.7760000000000061E-2</c:v>
                </c:pt>
                <c:pt idx="5">
                  <c:v>5.7760000000000061E-2</c:v>
                </c:pt>
                <c:pt idx="6">
                  <c:v>5.7760000000000061E-2</c:v>
                </c:pt>
                <c:pt idx="7">
                  <c:v>5.7760000000000061E-2</c:v>
                </c:pt>
                <c:pt idx="8">
                  <c:v>5.7760000000000061E-2</c:v>
                </c:pt>
                <c:pt idx="9">
                  <c:v>5.7760000000000061E-2</c:v>
                </c:pt>
                <c:pt idx="10">
                  <c:v>5.7760000000000061E-2</c:v>
                </c:pt>
                <c:pt idx="11">
                  <c:v>5.7760000000000061E-2</c:v>
                </c:pt>
                <c:pt idx="12">
                  <c:v>5.7760000000000061E-2</c:v>
                </c:pt>
                <c:pt idx="13">
                  <c:v>5.7760000000000061E-2</c:v>
                </c:pt>
                <c:pt idx="14">
                  <c:v>5.7760000000000061E-2</c:v>
                </c:pt>
                <c:pt idx="15">
                  <c:v>5.7760000000000061E-2</c:v>
                </c:pt>
                <c:pt idx="16">
                  <c:v>5.7760000000000061E-2</c:v>
                </c:pt>
                <c:pt idx="17">
                  <c:v>5.7760000000000061E-2</c:v>
                </c:pt>
                <c:pt idx="18">
                  <c:v>5.7760000000000061E-2</c:v>
                </c:pt>
                <c:pt idx="19">
                  <c:v>5.7760000000000061E-2</c:v>
                </c:pt>
                <c:pt idx="20">
                  <c:v>5.7760000000000061E-2</c:v>
                </c:pt>
                <c:pt idx="21">
                  <c:v>5.7760000000000061E-2</c:v>
                </c:pt>
                <c:pt idx="22">
                  <c:v>5.7760000000000061E-2</c:v>
                </c:pt>
                <c:pt idx="23">
                  <c:v>5.7760000000000061E-2</c:v>
                </c:pt>
                <c:pt idx="24">
                  <c:v>5.7760000000000061E-2</c:v>
                </c:pt>
                <c:pt idx="25">
                  <c:v>5.7760000000000061E-2</c:v>
                </c:pt>
                <c:pt idx="26">
                  <c:v>5.7760000000000061E-2</c:v>
                </c:pt>
                <c:pt idx="27">
                  <c:v>5.7760000000000061E-2</c:v>
                </c:pt>
                <c:pt idx="28">
                  <c:v>5.7760000000000061E-2</c:v>
                </c:pt>
                <c:pt idx="29">
                  <c:v>5.7760000000000061E-2</c:v>
                </c:pt>
                <c:pt idx="30">
                  <c:v>5.7760000000000061E-2</c:v>
                </c:pt>
                <c:pt idx="31">
                  <c:v>5.7760000000000061E-2</c:v>
                </c:pt>
                <c:pt idx="32">
                  <c:v>5.7760000000000061E-2</c:v>
                </c:pt>
                <c:pt idx="33">
                  <c:v>5.7760000000000061E-2</c:v>
                </c:pt>
                <c:pt idx="34">
                  <c:v>5.7760000000000061E-2</c:v>
                </c:pt>
                <c:pt idx="35">
                  <c:v>5.7760000000000061E-2</c:v>
                </c:pt>
                <c:pt idx="36">
                  <c:v>5.7760000000000061E-2</c:v>
                </c:pt>
                <c:pt idx="37">
                  <c:v>5.7760000000000061E-2</c:v>
                </c:pt>
                <c:pt idx="38">
                  <c:v>5.7760000000000061E-2</c:v>
                </c:pt>
                <c:pt idx="39">
                  <c:v>5.7760000000000061E-2</c:v>
                </c:pt>
                <c:pt idx="40">
                  <c:v>5.7760000000000061E-2</c:v>
                </c:pt>
                <c:pt idx="41">
                  <c:v>5.7760000000000061E-2</c:v>
                </c:pt>
                <c:pt idx="42">
                  <c:v>5.7760000000000061E-2</c:v>
                </c:pt>
                <c:pt idx="43">
                  <c:v>5.7760000000000061E-2</c:v>
                </c:pt>
                <c:pt idx="44">
                  <c:v>5.7760000000000061E-2</c:v>
                </c:pt>
                <c:pt idx="45">
                  <c:v>5.7760000000000061E-2</c:v>
                </c:pt>
                <c:pt idx="46">
                  <c:v>5.7760000000000061E-2</c:v>
                </c:pt>
                <c:pt idx="47">
                  <c:v>5.7760000000000061E-2</c:v>
                </c:pt>
                <c:pt idx="48">
                  <c:v>5.7760000000000061E-2</c:v>
                </c:pt>
                <c:pt idx="49">
                  <c:v>5.7760000000000061E-2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B9-4479-8652-8ECC5283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05240"/>
        <c:axId val="385503280"/>
      </c:lineChart>
      <c:catAx>
        <c:axId val="38550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503280"/>
        <c:crosses val="autoZero"/>
        <c:auto val="1"/>
        <c:lblAlgn val="ctr"/>
        <c:lblOffset val="100"/>
        <c:noMultiLvlLbl val="0"/>
      </c:catAx>
      <c:valAx>
        <c:axId val="385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50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891119</xdr:colOff>
      <xdr:row>17</xdr:row>
      <xdr:rowOff>180976</xdr:rowOff>
    </xdr:from>
    <xdr:to>
      <xdr:col>11</xdr:col>
      <xdr:colOff>178859</xdr:colOff>
      <xdr:row>30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7444" y="3476626"/>
          <a:ext cx="4402665" cy="2476499"/>
        </a:xfrm>
        <a:prstGeom prst="rect">
          <a:avLst/>
        </a:prstGeom>
      </xdr:spPr>
    </xdr:pic>
    <xdr:clientData/>
  </xdr:twoCellAnchor>
  <xdr:twoCellAnchor editAs="oneCell">
    <xdr:from>
      <xdr:col>11</xdr:col>
      <xdr:colOff>645584</xdr:colOff>
      <xdr:row>18</xdr:row>
      <xdr:rowOff>0</xdr:rowOff>
    </xdr:from>
    <xdr:to>
      <xdr:col>16</xdr:col>
      <xdr:colOff>306917</xdr:colOff>
      <xdr:row>30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6834" y="3486150"/>
          <a:ext cx="4385733" cy="2466975"/>
        </a:xfrm>
        <a:prstGeom prst="rect">
          <a:avLst/>
        </a:prstGeom>
      </xdr:spPr>
    </xdr:pic>
    <xdr:clientData/>
  </xdr:twoCellAnchor>
  <xdr:twoCellAnchor editAs="oneCell">
    <xdr:from>
      <xdr:col>17</xdr:col>
      <xdr:colOff>505886</xdr:colOff>
      <xdr:row>18</xdr:row>
      <xdr:rowOff>9526</xdr:rowOff>
    </xdr:from>
    <xdr:to>
      <xdr:col>22</xdr:col>
      <xdr:colOff>262468</xdr:colOff>
      <xdr:row>31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93536" y="3495676"/>
          <a:ext cx="4385732" cy="2466974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17</xdr:row>
      <xdr:rowOff>171450</xdr:rowOff>
    </xdr:from>
    <xdr:to>
      <xdr:col>6</xdr:col>
      <xdr:colOff>342900</xdr:colOff>
      <xdr:row>30</xdr:row>
      <xdr:rowOff>170260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8675" y="3467100"/>
          <a:ext cx="4400550" cy="24753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4763</xdr:rowOff>
    </xdr:from>
    <xdr:to>
      <xdr:col>10</xdr:col>
      <xdr:colOff>438150</xdr:colOff>
      <xdr:row>6</xdr:row>
      <xdr:rowOff>71438</xdr:rowOff>
    </xdr:to>
    <xdr:sp macro="" textlink="">
      <xdr:nvSpPr>
        <xdr:cNvPr id="2" name="5 Rectángulo redondead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47650" y="385763"/>
          <a:ext cx="8943975" cy="828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Estos Resultados se obtienen de la Hoja "Estadísticas" que se</a:t>
          </a:r>
          <a:r>
            <a:rPr lang="es-ES" sz="1100" baseline="0"/>
            <a:t> obtiene de  exportar los "Performance Results " del  MSA. Es importante que ajustéis el tamaño de las filas a vuestra impresora porque lo ideal es que ocupe un folio exacto para que podías tenerlo en un sitio accesible con el fin de monitorizar la estrategia</a:t>
          </a:r>
          <a:endParaRPr lang="es-ES" sz="1100"/>
        </a:p>
      </xdr:txBody>
    </xdr:sp>
    <xdr:clientData/>
  </xdr:twoCellAnchor>
  <xdr:twoCellAnchor>
    <xdr:from>
      <xdr:col>16</xdr:col>
      <xdr:colOff>123825</xdr:colOff>
      <xdr:row>80</xdr:row>
      <xdr:rowOff>180974</xdr:rowOff>
    </xdr:from>
    <xdr:to>
      <xdr:col>21</xdr:col>
      <xdr:colOff>702468</xdr:colOff>
      <xdr:row>96</xdr:row>
      <xdr:rowOff>9524</xdr:rowOff>
    </xdr:to>
    <xdr:graphicFrame macro="">
      <xdr:nvGraphicFramePr>
        <xdr:cNvPr id="4" name="10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11905</xdr:colOff>
      <xdr:row>55</xdr:row>
      <xdr:rowOff>11905</xdr:rowOff>
    </xdr:from>
    <xdr:to>
      <xdr:col>13</xdr:col>
      <xdr:colOff>2524125</xdr:colOff>
      <xdr:row>56</xdr:row>
      <xdr:rowOff>35718</xdr:rowOff>
    </xdr:to>
    <xdr:sp macro="" textlink="">
      <xdr:nvSpPr>
        <xdr:cNvPr id="5" name="11 Rectángulo redondead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1191874" y="10691811"/>
          <a:ext cx="2512220" cy="214313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12</xdr:col>
      <xdr:colOff>228599</xdr:colOff>
      <xdr:row>67</xdr:row>
      <xdr:rowOff>152400</xdr:rowOff>
    </xdr:from>
    <xdr:to>
      <xdr:col>21</xdr:col>
      <xdr:colOff>726281</xdr:colOff>
      <xdr:row>77</xdr:row>
      <xdr:rowOff>180975</xdr:rowOff>
    </xdr:to>
    <xdr:graphicFrame macro="">
      <xdr:nvGraphicFramePr>
        <xdr:cNvPr id="6" name="12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5</xdr:row>
      <xdr:rowOff>47625</xdr:rowOff>
    </xdr:from>
    <xdr:to>
      <xdr:col>12</xdr:col>
      <xdr:colOff>628650</xdr:colOff>
      <xdr:row>5</xdr:row>
      <xdr:rowOff>180975</xdr:rowOff>
    </xdr:to>
    <xdr:sp macro="" textlink="">
      <xdr:nvSpPr>
        <xdr:cNvPr id="2" name="Flecha izquierd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810750" y="1019175"/>
          <a:ext cx="466725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171450</xdr:colOff>
      <xdr:row>6</xdr:row>
      <xdr:rowOff>38100</xdr:rowOff>
    </xdr:from>
    <xdr:to>
      <xdr:col>12</xdr:col>
      <xdr:colOff>638175</xdr:colOff>
      <xdr:row>6</xdr:row>
      <xdr:rowOff>171450</xdr:rowOff>
    </xdr:to>
    <xdr:sp macro="" textlink="">
      <xdr:nvSpPr>
        <xdr:cNvPr id="3" name="Flecha izquierd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820275" y="1200150"/>
          <a:ext cx="466725" cy="133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247650</xdr:colOff>
      <xdr:row>7</xdr:row>
      <xdr:rowOff>180975</xdr:rowOff>
    </xdr:from>
    <xdr:to>
      <xdr:col>9</xdr:col>
      <xdr:colOff>542925</xdr:colOff>
      <xdr:row>10</xdr:row>
      <xdr:rowOff>57150</xdr:rowOff>
    </xdr:to>
    <xdr:sp macro="" textlink="">
      <xdr:nvSpPr>
        <xdr:cNvPr id="6" name="Flecha arrib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753350" y="1533525"/>
          <a:ext cx="295275" cy="4667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21</xdr:row>
      <xdr:rowOff>133350</xdr:rowOff>
    </xdr:from>
    <xdr:to>
      <xdr:col>7</xdr:col>
      <xdr:colOff>523875</xdr:colOff>
      <xdr:row>23</xdr:row>
      <xdr:rowOff>73124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57775" y="4248150"/>
          <a:ext cx="1304925" cy="339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28575</xdr:colOff>
      <xdr:row>25</xdr:row>
      <xdr:rowOff>28575</xdr:rowOff>
    </xdr:from>
    <xdr:to>
      <xdr:col>3</xdr:col>
      <xdr:colOff>800100</xdr:colOff>
      <xdr:row>27</xdr:row>
      <xdr:rowOff>123261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52575" y="4924425"/>
          <a:ext cx="1581150" cy="4756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200025</xdr:colOff>
      <xdr:row>25</xdr:row>
      <xdr:rowOff>38100</xdr:rowOff>
    </xdr:from>
    <xdr:to>
      <xdr:col>5</xdr:col>
      <xdr:colOff>416433</xdr:colOff>
      <xdr:row>27</xdr:row>
      <xdr:rowOff>141732</xdr:rowOff>
    </xdr:to>
    <xdr:sp macro="" textlink="">
      <xdr:nvSpPr>
        <xdr:cNvPr id="4" name="4 Flecha der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638550" y="4933950"/>
          <a:ext cx="10165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 editAs="oneCell">
    <xdr:from>
      <xdr:col>5</xdr:col>
      <xdr:colOff>533400</xdr:colOff>
      <xdr:row>25</xdr:row>
      <xdr:rowOff>9525</xdr:rowOff>
    </xdr:from>
    <xdr:to>
      <xdr:col>8</xdr:col>
      <xdr:colOff>114300</xdr:colOff>
      <xdr:row>28</xdr:row>
      <xdr:rowOff>19051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72025" y="4905375"/>
          <a:ext cx="1943100" cy="581026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47625</xdr:colOff>
      <xdr:row>34</xdr:row>
      <xdr:rowOff>76199</xdr:rowOff>
    </xdr:from>
    <xdr:to>
      <xdr:col>13</xdr:col>
      <xdr:colOff>152400</xdr:colOff>
      <xdr:row>36</xdr:row>
      <xdr:rowOff>152400</xdr:rowOff>
    </xdr:to>
    <xdr:sp macro="" textlink="">
      <xdr:nvSpPr>
        <xdr:cNvPr id="6" name="14 CuadroText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648450" y="6686549"/>
          <a:ext cx="4371975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Desde del punto de vista del MM es mucho más interesante capitalizar más la cuenta a cambio de disminuir la delta.  </a:t>
          </a:r>
        </a:p>
      </xdr:txBody>
    </xdr:sp>
    <xdr:clientData/>
  </xdr:twoCellAnchor>
  <xdr:twoCellAnchor>
    <xdr:from>
      <xdr:col>5</xdr:col>
      <xdr:colOff>160564</xdr:colOff>
      <xdr:row>37</xdr:row>
      <xdr:rowOff>144236</xdr:rowOff>
    </xdr:from>
    <xdr:to>
      <xdr:col>5</xdr:col>
      <xdr:colOff>684439</xdr:colOff>
      <xdr:row>42</xdr:row>
      <xdr:rowOff>144236</xdr:rowOff>
    </xdr:to>
    <xdr:sp macro="" textlink="">
      <xdr:nvSpPr>
        <xdr:cNvPr id="7" name="6 Flecha abaj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0800000">
          <a:off x="4405993" y="7546522"/>
          <a:ext cx="523875" cy="952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5</xdr:col>
      <xdr:colOff>54428</xdr:colOff>
      <xdr:row>43</xdr:row>
      <xdr:rowOff>70758</xdr:rowOff>
    </xdr:from>
    <xdr:to>
      <xdr:col>6</xdr:col>
      <xdr:colOff>63954</xdr:colOff>
      <xdr:row>45</xdr:row>
      <xdr:rowOff>23133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4299857" y="8616044"/>
          <a:ext cx="812347" cy="33337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Selección </a:t>
          </a:r>
        </a:p>
      </xdr:txBody>
    </xdr:sp>
    <xdr:clientData/>
  </xdr:twoCellAnchor>
  <xdr:twoCellAnchor>
    <xdr:from>
      <xdr:col>7</xdr:col>
      <xdr:colOff>581025</xdr:colOff>
      <xdr:row>38</xdr:row>
      <xdr:rowOff>47625</xdr:rowOff>
    </xdr:from>
    <xdr:to>
      <xdr:col>11</xdr:col>
      <xdr:colOff>714375</xdr:colOff>
      <xdr:row>44</xdr:row>
      <xdr:rowOff>123825</xdr:rowOff>
    </xdr:to>
    <xdr:sp macro="" textlink="">
      <xdr:nvSpPr>
        <xdr:cNvPr id="9" name="12 Rectángulo redondea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419850" y="7591425"/>
          <a:ext cx="3181350" cy="1219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/>
            <a:t>Tenemos en cuenta la máxima pérdida que</a:t>
          </a:r>
          <a:r>
            <a:rPr lang="es-ES" sz="1100" baseline="0"/>
            <a:t> podríamos sufrir (muy improbable pero posible) para que no nos cierren por falta de garantías</a:t>
          </a:r>
          <a:endParaRPr lang="es-ES" sz="1100"/>
        </a:p>
      </xdr:txBody>
    </xdr:sp>
    <xdr:clientData/>
  </xdr:twoCellAnchor>
  <xdr:twoCellAnchor>
    <xdr:from>
      <xdr:col>6</xdr:col>
      <xdr:colOff>781051</xdr:colOff>
      <xdr:row>37</xdr:row>
      <xdr:rowOff>85725</xdr:rowOff>
    </xdr:from>
    <xdr:to>
      <xdr:col>7</xdr:col>
      <xdr:colOff>581026</xdr:colOff>
      <xdr:row>41</xdr:row>
      <xdr:rowOff>85725</xdr:rowOff>
    </xdr:to>
    <xdr:cxnSp macro="">
      <xdr:nvCxnSpPr>
        <xdr:cNvPr id="10" name="15 Conector recto de flecha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>
          <a:stCxn id="9" idx="1"/>
        </xdr:cNvCxnSpPr>
      </xdr:nvCxnSpPr>
      <xdr:spPr>
        <a:xfrm rot="10800000">
          <a:off x="5819776" y="7439025"/>
          <a:ext cx="600075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246629</xdr:colOff>
      <xdr:row>5</xdr:row>
      <xdr:rowOff>13607</xdr:rowOff>
    </xdr:from>
    <xdr:to>
      <xdr:col>11</xdr:col>
      <xdr:colOff>653143</xdr:colOff>
      <xdr:row>34</xdr:row>
      <xdr:rowOff>136071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15306</xdr:colOff>
      <xdr:row>5</xdr:row>
      <xdr:rowOff>17687</xdr:rowOff>
    </xdr:from>
    <xdr:to>
      <xdr:col>20</xdr:col>
      <xdr:colOff>476250</xdr:colOff>
      <xdr:row>19</xdr:row>
      <xdr:rowOff>108856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25511</xdr:colOff>
      <xdr:row>19</xdr:row>
      <xdr:rowOff>149679</xdr:rowOff>
    </xdr:from>
    <xdr:to>
      <xdr:col>20</xdr:col>
      <xdr:colOff>503464</xdr:colOff>
      <xdr:row>34</xdr:row>
      <xdr:rowOff>129096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</xdr:colOff>
      <xdr:row>13</xdr:row>
      <xdr:rowOff>26987</xdr:rowOff>
    </xdr:from>
    <xdr:to>
      <xdr:col>36</xdr:col>
      <xdr:colOff>619126</xdr:colOff>
      <xdr:row>32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1513</xdr:colOff>
      <xdr:row>13</xdr:row>
      <xdr:rowOff>27214</xdr:rowOff>
    </xdr:from>
    <xdr:to>
      <xdr:col>44</xdr:col>
      <xdr:colOff>744463</xdr:colOff>
      <xdr:row>31</xdr:row>
      <xdr:rowOff>174929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A19"/>
  <sheetViews>
    <sheetView tabSelected="1" workbookViewId="0"/>
  </sheetViews>
  <sheetFormatPr baseColWidth="10" defaultRowHeight="15" x14ac:dyDescent="0.25"/>
  <cols>
    <col min="1" max="1" width="4.85546875" customWidth="1"/>
    <col min="4" max="4" width="13.140625" customWidth="1"/>
    <col min="5" max="5" width="15.85546875" customWidth="1"/>
    <col min="6" max="6" width="16.5703125" customWidth="1"/>
    <col min="7" max="7" width="15.85546875" customWidth="1"/>
    <col min="8" max="8" width="15.5703125" customWidth="1"/>
    <col min="9" max="9" width="17" customWidth="1"/>
    <col min="10" max="10" width="16.85546875" customWidth="1"/>
    <col min="12" max="12" width="14.5703125" customWidth="1"/>
    <col min="15" max="15" width="15.42578125" customWidth="1"/>
    <col min="16" max="16" width="18" customWidth="1"/>
    <col min="20" max="20" width="14.140625" customWidth="1"/>
    <col min="21" max="21" width="14.85546875" customWidth="1"/>
    <col min="22" max="22" width="17.5703125" customWidth="1"/>
  </cols>
  <sheetData>
    <row r="1" spans="3:17" ht="15.75" thickBot="1" x14ac:dyDescent="0.3"/>
    <row r="2" spans="3:17" ht="15.75" thickBot="1" x14ac:dyDescent="0.3">
      <c r="C2" s="66" t="s">
        <v>37</v>
      </c>
      <c r="D2" s="67"/>
      <c r="E2" s="67"/>
      <c r="F2" s="67"/>
      <c r="G2" s="68"/>
    </row>
    <row r="3" spans="3:17" ht="15.75" thickBot="1" x14ac:dyDescent="0.3"/>
    <row r="4" spans="3:17" ht="15.75" thickBot="1" x14ac:dyDescent="0.3">
      <c r="C4" s="69" t="s">
        <v>34</v>
      </c>
      <c r="D4" s="70" t="s">
        <v>356</v>
      </c>
      <c r="E4" s="71"/>
      <c r="F4" s="71"/>
      <c r="G4" s="72"/>
      <c r="M4" s="69" t="s">
        <v>34</v>
      </c>
      <c r="N4" s="70" t="s">
        <v>373</v>
      </c>
      <c r="O4" s="71"/>
      <c r="P4" s="71"/>
      <c r="Q4" s="72"/>
    </row>
    <row r="6" spans="3:17" x14ac:dyDescent="0.25">
      <c r="D6" s="73"/>
      <c r="E6" s="73"/>
      <c r="M6" t="s">
        <v>374</v>
      </c>
    </row>
    <row r="7" spans="3:17" x14ac:dyDescent="0.25">
      <c r="C7" s="432" t="s">
        <v>357</v>
      </c>
      <c r="D7" s="432" t="s">
        <v>358</v>
      </c>
      <c r="E7" s="432" t="s">
        <v>359</v>
      </c>
      <c r="F7" s="432" t="s">
        <v>360</v>
      </c>
      <c r="G7" s="432" t="s">
        <v>361</v>
      </c>
      <c r="H7" s="432" t="s">
        <v>362</v>
      </c>
      <c r="I7" s="432" t="s">
        <v>363</v>
      </c>
      <c r="J7" s="432" t="s">
        <v>364</v>
      </c>
    </row>
    <row r="8" spans="3:17" x14ac:dyDescent="0.25">
      <c r="C8" s="84" t="s">
        <v>365</v>
      </c>
      <c r="D8" s="84">
        <v>30</v>
      </c>
      <c r="E8" s="84" t="s">
        <v>366</v>
      </c>
      <c r="F8" s="83">
        <v>920</v>
      </c>
      <c r="G8" s="83">
        <v>920</v>
      </c>
      <c r="H8" s="83">
        <v>4500</v>
      </c>
      <c r="I8" s="83">
        <v>6.0000000000000001E-3</v>
      </c>
      <c r="J8" s="83">
        <v>7.0000000000000001E-3</v>
      </c>
    </row>
    <row r="9" spans="3:17" x14ac:dyDescent="0.25">
      <c r="C9" s="84" t="s">
        <v>367</v>
      </c>
      <c r="D9" s="84">
        <v>30</v>
      </c>
      <c r="E9" s="84" t="s">
        <v>366</v>
      </c>
      <c r="F9" s="83">
        <v>920</v>
      </c>
      <c r="G9" s="83">
        <v>920</v>
      </c>
      <c r="H9" s="83">
        <v>4500</v>
      </c>
      <c r="I9" s="83">
        <v>6.0000000000000001E-3</v>
      </c>
      <c r="J9" s="83">
        <v>7.0000000000000001E-3</v>
      </c>
    </row>
    <row r="10" spans="3:17" x14ac:dyDescent="0.25">
      <c r="C10" s="84" t="s">
        <v>368</v>
      </c>
      <c r="D10" s="84">
        <v>30</v>
      </c>
      <c r="E10" s="84" t="s">
        <v>366</v>
      </c>
      <c r="F10" s="83">
        <v>920</v>
      </c>
      <c r="G10" s="83">
        <v>920</v>
      </c>
      <c r="H10" s="83">
        <v>4500</v>
      </c>
      <c r="I10" s="83">
        <v>6.0000000000000001E-3</v>
      </c>
      <c r="J10" s="83">
        <v>7.0000000000000001E-3</v>
      </c>
    </row>
    <row r="11" spans="3:17" x14ac:dyDescent="0.25">
      <c r="C11" s="84" t="s">
        <v>369</v>
      </c>
      <c r="D11" s="84">
        <v>30</v>
      </c>
      <c r="E11" s="84" t="s">
        <v>366</v>
      </c>
      <c r="F11" s="83">
        <v>920</v>
      </c>
      <c r="G11" s="83">
        <v>920</v>
      </c>
      <c r="H11" s="83">
        <v>4500</v>
      </c>
      <c r="I11" s="83">
        <v>6.0000000000000001E-3</v>
      </c>
      <c r="J11" s="83">
        <v>7.0000000000000001E-3</v>
      </c>
    </row>
    <row r="12" spans="3:17" x14ac:dyDescent="0.25">
      <c r="C12" s="84" t="s">
        <v>370</v>
      </c>
      <c r="D12" s="84">
        <v>30</v>
      </c>
      <c r="E12" s="84" t="s">
        <v>366</v>
      </c>
      <c r="F12" s="83">
        <v>920</v>
      </c>
      <c r="G12" s="83">
        <v>920</v>
      </c>
      <c r="H12" s="83">
        <v>4500</v>
      </c>
      <c r="I12" s="83">
        <v>6.0000000000000001E-3</v>
      </c>
      <c r="J12" s="83">
        <v>7.0000000000000001E-3</v>
      </c>
    </row>
    <row r="13" spans="3:17" x14ac:dyDescent="0.25">
      <c r="D13" s="75"/>
      <c r="E13" s="49"/>
    </row>
    <row r="14" spans="3:17" x14ac:dyDescent="0.25">
      <c r="D14" s="49"/>
    </row>
    <row r="15" spans="3:17" ht="15.75" x14ac:dyDescent="0.25">
      <c r="D15" s="481" t="s">
        <v>2016</v>
      </c>
    </row>
    <row r="16" spans="3:17" ht="15.75" thickBot="1" x14ac:dyDescent="0.3"/>
    <row r="17" spans="3:27" ht="15.75" thickBot="1" x14ac:dyDescent="0.3">
      <c r="C17" s="69" t="s">
        <v>35</v>
      </c>
      <c r="D17" s="70" t="s">
        <v>284</v>
      </c>
      <c r="E17" s="70"/>
      <c r="F17" s="72"/>
      <c r="H17" s="69" t="s">
        <v>35</v>
      </c>
      <c r="I17" s="70" t="s">
        <v>281</v>
      </c>
      <c r="J17" s="70"/>
      <c r="K17" s="72"/>
      <c r="M17" s="69" t="s">
        <v>35</v>
      </c>
      <c r="N17" s="70" t="s">
        <v>282</v>
      </c>
      <c r="O17" s="70"/>
      <c r="P17" s="72"/>
      <c r="S17" s="69" t="s">
        <v>35</v>
      </c>
      <c r="T17" s="70" t="s">
        <v>283</v>
      </c>
      <c r="U17" s="70"/>
      <c r="V17" s="72"/>
      <c r="X17" s="69" t="s">
        <v>35</v>
      </c>
      <c r="Y17" s="70" t="s">
        <v>371</v>
      </c>
      <c r="Z17" s="70"/>
      <c r="AA17" s="72"/>
    </row>
    <row r="19" spans="3:27" x14ac:dyDescent="0.25">
      <c r="X19" t="s">
        <v>372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63"/>
  <sheetViews>
    <sheetView zoomScale="80" zoomScaleNormal="80" workbookViewId="0"/>
  </sheetViews>
  <sheetFormatPr baseColWidth="10" defaultRowHeight="15" x14ac:dyDescent="0.25"/>
  <cols>
    <col min="4" max="4" width="21.5703125" customWidth="1"/>
  </cols>
  <sheetData>
    <row r="1" spans="2:6" ht="15.75" thickBot="1" x14ac:dyDescent="0.3"/>
    <row r="2" spans="2:6" ht="19.5" thickBot="1" x14ac:dyDescent="0.35">
      <c r="B2" s="252" t="s">
        <v>354</v>
      </c>
      <c r="C2" s="71"/>
      <c r="D2" s="72"/>
      <c r="F2" s="425"/>
    </row>
    <row r="4" spans="2:6" x14ac:dyDescent="0.25">
      <c r="B4" t="s">
        <v>169</v>
      </c>
    </row>
    <row r="5" spans="2:6" x14ac:dyDescent="0.25">
      <c r="B5" t="s">
        <v>170</v>
      </c>
    </row>
    <row r="6" spans="2:6" x14ac:dyDescent="0.25">
      <c r="B6" t="s">
        <v>171</v>
      </c>
    </row>
    <row r="7" spans="2:6" x14ac:dyDescent="0.25">
      <c r="B7" t="s">
        <v>172</v>
      </c>
    </row>
    <row r="8" spans="2:6" x14ac:dyDescent="0.25">
      <c r="B8" t="s">
        <v>173</v>
      </c>
    </row>
    <row r="9" spans="2:6" x14ac:dyDescent="0.25">
      <c r="B9" t="s">
        <v>174</v>
      </c>
    </row>
    <row r="10" spans="2:6" x14ac:dyDescent="0.25">
      <c r="B10" t="s">
        <v>175</v>
      </c>
    </row>
    <row r="11" spans="2:6" x14ac:dyDescent="0.25">
      <c r="B11" t="s">
        <v>176</v>
      </c>
    </row>
    <row r="12" spans="2:6" x14ac:dyDescent="0.25">
      <c r="B12" t="s">
        <v>177</v>
      </c>
    </row>
    <row r="13" spans="2:6" x14ac:dyDescent="0.25">
      <c r="B13" t="s">
        <v>178</v>
      </c>
    </row>
    <row r="14" spans="2:6" x14ac:dyDescent="0.25">
      <c r="B14" t="s">
        <v>179</v>
      </c>
    </row>
    <row r="15" spans="2:6" x14ac:dyDescent="0.25">
      <c r="B15" t="s">
        <v>180</v>
      </c>
    </row>
    <row r="16" spans="2:6" x14ac:dyDescent="0.25">
      <c r="B16" t="s">
        <v>181</v>
      </c>
    </row>
    <row r="18" spans="2:4" x14ac:dyDescent="0.25">
      <c r="B18" t="s">
        <v>182</v>
      </c>
    </row>
    <row r="19" spans="2:4" x14ac:dyDescent="0.25">
      <c r="B19" t="s">
        <v>183</v>
      </c>
    </row>
    <row r="20" spans="2:4" x14ac:dyDescent="0.25">
      <c r="B20" t="s">
        <v>184</v>
      </c>
    </row>
    <row r="21" spans="2:4" x14ac:dyDescent="0.25">
      <c r="B21" t="s">
        <v>185</v>
      </c>
    </row>
    <row r="22" spans="2:4" x14ac:dyDescent="0.25">
      <c r="B22" t="s">
        <v>186</v>
      </c>
    </row>
    <row r="23" spans="2:4" x14ac:dyDescent="0.25">
      <c r="B23" t="s">
        <v>187</v>
      </c>
    </row>
    <row r="24" spans="2:4" x14ac:dyDescent="0.25">
      <c r="B24" t="s">
        <v>285</v>
      </c>
    </row>
    <row r="25" spans="2:4" x14ac:dyDescent="0.25">
      <c r="B25" t="s">
        <v>188</v>
      </c>
    </row>
    <row r="26" spans="2:4" x14ac:dyDescent="0.25">
      <c r="B26" t="s">
        <v>189</v>
      </c>
    </row>
    <row r="27" spans="2:4" x14ac:dyDescent="0.25">
      <c r="B27" t="s">
        <v>286</v>
      </c>
    </row>
    <row r="28" spans="2:4" x14ac:dyDescent="0.25">
      <c r="B28" t="s">
        <v>287</v>
      </c>
      <c r="C28" t="s">
        <v>288</v>
      </c>
    </row>
    <row r="29" spans="2:4" x14ac:dyDescent="0.25">
      <c r="D29" t="s">
        <v>289</v>
      </c>
    </row>
    <row r="30" spans="2:4" x14ac:dyDescent="0.25">
      <c r="D30" t="s">
        <v>290</v>
      </c>
    </row>
    <row r="31" spans="2:4" x14ac:dyDescent="0.25">
      <c r="D31" t="s">
        <v>291</v>
      </c>
    </row>
    <row r="32" spans="2:4" x14ac:dyDescent="0.25">
      <c r="D32" t="s">
        <v>292</v>
      </c>
    </row>
    <row r="34" spans="2:5" x14ac:dyDescent="0.25">
      <c r="D34" t="s">
        <v>293</v>
      </c>
    </row>
    <row r="35" spans="2:5" x14ac:dyDescent="0.25">
      <c r="D35" t="s">
        <v>294</v>
      </c>
    </row>
    <row r="36" spans="2:5" x14ac:dyDescent="0.25">
      <c r="D36" t="s">
        <v>295</v>
      </c>
    </row>
    <row r="37" spans="2:5" x14ac:dyDescent="0.25">
      <c r="D37" t="s">
        <v>296</v>
      </c>
    </row>
    <row r="39" spans="2:5" x14ac:dyDescent="0.25">
      <c r="B39" t="s">
        <v>190</v>
      </c>
    </row>
    <row r="40" spans="2:5" x14ac:dyDescent="0.25">
      <c r="B40" t="s">
        <v>191</v>
      </c>
    </row>
    <row r="41" spans="2:5" x14ac:dyDescent="0.25">
      <c r="B41" t="s">
        <v>192</v>
      </c>
    </row>
    <row r="42" spans="2:5" x14ac:dyDescent="0.25">
      <c r="E42" t="s">
        <v>297</v>
      </c>
    </row>
    <row r="43" spans="2:5" x14ac:dyDescent="0.25">
      <c r="B43" t="s">
        <v>193</v>
      </c>
    </row>
    <row r="44" spans="2:5" x14ac:dyDescent="0.25">
      <c r="E44" t="s">
        <v>298</v>
      </c>
    </row>
    <row r="46" spans="2:5" x14ac:dyDescent="0.25">
      <c r="B46" t="s">
        <v>194</v>
      </c>
    </row>
    <row r="47" spans="2:5" x14ac:dyDescent="0.25">
      <c r="B47" t="s">
        <v>195</v>
      </c>
    </row>
    <row r="48" spans="2:5" x14ac:dyDescent="0.25">
      <c r="D48" t="s">
        <v>184</v>
      </c>
    </row>
    <row r="50" spans="5:6" x14ac:dyDescent="0.25">
      <c r="E50" t="s">
        <v>299</v>
      </c>
    </row>
    <row r="51" spans="5:6" x14ac:dyDescent="0.25">
      <c r="E51" t="s">
        <v>300</v>
      </c>
    </row>
    <row r="53" spans="5:6" x14ac:dyDescent="0.25">
      <c r="E53" t="s">
        <v>301</v>
      </c>
    </row>
    <row r="54" spans="5:6" x14ac:dyDescent="0.25">
      <c r="E54" t="s">
        <v>302</v>
      </c>
    </row>
    <row r="55" spans="5:6" x14ac:dyDescent="0.25">
      <c r="E55" t="s">
        <v>303</v>
      </c>
    </row>
    <row r="57" spans="5:6" x14ac:dyDescent="0.25">
      <c r="E57" t="s">
        <v>304</v>
      </c>
    </row>
    <row r="58" spans="5:6" x14ac:dyDescent="0.25">
      <c r="E58" t="s">
        <v>305</v>
      </c>
    </row>
    <row r="59" spans="5:6" x14ac:dyDescent="0.25">
      <c r="E59" t="s">
        <v>306</v>
      </c>
    </row>
    <row r="60" spans="5:6" x14ac:dyDescent="0.25">
      <c r="F60" t="s">
        <v>307</v>
      </c>
    </row>
    <row r="62" spans="5:6" x14ac:dyDescent="0.25">
      <c r="E62" t="s">
        <v>308</v>
      </c>
    </row>
    <row r="63" spans="5:6" x14ac:dyDescent="0.25">
      <c r="E63" t="s">
        <v>309</v>
      </c>
    </row>
    <row r="64" spans="5:6" x14ac:dyDescent="0.25">
      <c r="F64" t="s">
        <v>310</v>
      </c>
    </row>
    <row r="66" spans="5:7" x14ac:dyDescent="0.25">
      <c r="E66" t="s">
        <v>311</v>
      </c>
    </row>
    <row r="67" spans="5:7" x14ac:dyDescent="0.25">
      <c r="E67" t="s">
        <v>306</v>
      </c>
    </row>
    <row r="68" spans="5:7" x14ac:dyDescent="0.25">
      <c r="E68" t="s">
        <v>184</v>
      </c>
    </row>
    <row r="69" spans="5:7" x14ac:dyDescent="0.25">
      <c r="F69" t="s">
        <v>312</v>
      </c>
    </row>
    <row r="70" spans="5:7" x14ac:dyDescent="0.25">
      <c r="F70" t="s">
        <v>184</v>
      </c>
    </row>
    <row r="71" spans="5:7" x14ac:dyDescent="0.25">
      <c r="G71" t="s">
        <v>313</v>
      </c>
    </row>
    <row r="72" spans="5:7" x14ac:dyDescent="0.25">
      <c r="G72" t="s">
        <v>314</v>
      </c>
    </row>
    <row r="73" spans="5:7" x14ac:dyDescent="0.25">
      <c r="F73" t="s">
        <v>197</v>
      </c>
    </row>
    <row r="74" spans="5:7" x14ac:dyDescent="0.25">
      <c r="F74" t="s">
        <v>315</v>
      </c>
    </row>
    <row r="75" spans="5:7" x14ac:dyDescent="0.25">
      <c r="F75" t="s">
        <v>184</v>
      </c>
    </row>
    <row r="76" spans="5:7" x14ac:dyDescent="0.25">
      <c r="G76" t="s">
        <v>316</v>
      </c>
    </row>
    <row r="77" spans="5:7" x14ac:dyDescent="0.25">
      <c r="G77" t="s">
        <v>317</v>
      </c>
    </row>
    <row r="78" spans="5:7" x14ac:dyDescent="0.25">
      <c r="F78" t="s">
        <v>197</v>
      </c>
    </row>
    <row r="79" spans="5:7" x14ac:dyDescent="0.25">
      <c r="E79" t="s">
        <v>197</v>
      </c>
    </row>
    <row r="81" spans="2:7" x14ac:dyDescent="0.25">
      <c r="E81" t="s">
        <v>318</v>
      </c>
    </row>
    <row r="82" spans="2:7" x14ac:dyDescent="0.25">
      <c r="E82" t="s">
        <v>319</v>
      </c>
    </row>
    <row r="83" spans="2:7" x14ac:dyDescent="0.25">
      <c r="F83" t="s">
        <v>320</v>
      </c>
    </row>
    <row r="84" spans="2:7" x14ac:dyDescent="0.25">
      <c r="F84" t="s">
        <v>321</v>
      </c>
    </row>
    <row r="85" spans="2:7" x14ac:dyDescent="0.25">
      <c r="B85" t="s">
        <v>322</v>
      </c>
      <c r="C85" t="s">
        <v>184</v>
      </c>
    </row>
    <row r="86" spans="2:7" x14ac:dyDescent="0.25">
      <c r="B86" t="s">
        <v>196</v>
      </c>
      <c r="C86" t="s">
        <v>323</v>
      </c>
    </row>
    <row r="87" spans="2:7" x14ac:dyDescent="0.25">
      <c r="F87" t="s">
        <v>184</v>
      </c>
    </row>
    <row r="88" spans="2:7" x14ac:dyDescent="0.25">
      <c r="G88" t="s">
        <v>324</v>
      </c>
    </row>
    <row r="89" spans="2:7" x14ac:dyDescent="0.25">
      <c r="G89" t="s">
        <v>325</v>
      </c>
    </row>
    <row r="90" spans="2:7" x14ac:dyDescent="0.25">
      <c r="G90" t="s">
        <v>326</v>
      </c>
    </row>
    <row r="91" spans="2:7" x14ac:dyDescent="0.25">
      <c r="F91" t="s">
        <v>197</v>
      </c>
    </row>
    <row r="92" spans="2:7" x14ac:dyDescent="0.25">
      <c r="F92" t="s">
        <v>327</v>
      </c>
    </row>
    <row r="93" spans="2:7" x14ac:dyDescent="0.25">
      <c r="F93" t="s">
        <v>184</v>
      </c>
    </row>
    <row r="94" spans="2:7" x14ac:dyDescent="0.25">
      <c r="G94" t="s">
        <v>328</v>
      </c>
    </row>
    <row r="95" spans="2:7" x14ac:dyDescent="0.25">
      <c r="G95" t="s">
        <v>329</v>
      </c>
    </row>
    <row r="96" spans="2:7" x14ac:dyDescent="0.25">
      <c r="G96" t="s">
        <v>330</v>
      </c>
    </row>
    <row r="97" spans="5:8" x14ac:dyDescent="0.25">
      <c r="F97" t="s">
        <v>197</v>
      </c>
    </row>
    <row r="99" spans="5:8" x14ac:dyDescent="0.25">
      <c r="E99" t="s">
        <v>197</v>
      </c>
    </row>
    <row r="101" spans="5:8" x14ac:dyDescent="0.25">
      <c r="E101" t="s">
        <v>331</v>
      </c>
    </row>
    <row r="102" spans="5:8" x14ac:dyDescent="0.25">
      <c r="E102" t="s">
        <v>332</v>
      </c>
    </row>
    <row r="103" spans="5:8" x14ac:dyDescent="0.25">
      <c r="E103" t="s">
        <v>184</v>
      </c>
    </row>
    <row r="104" spans="5:8" x14ac:dyDescent="0.25">
      <c r="F104" t="s">
        <v>333</v>
      </c>
    </row>
    <row r="105" spans="5:8" x14ac:dyDescent="0.25">
      <c r="F105" t="s">
        <v>184</v>
      </c>
    </row>
    <row r="106" spans="5:8" x14ac:dyDescent="0.25">
      <c r="G106" t="s">
        <v>334</v>
      </c>
    </row>
    <row r="107" spans="5:8" x14ac:dyDescent="0.25">
      <c r="G107" t="s">
        <v>184</v>
      </c>
    </row>
    <row r="108" spans="5:8" x14ac:dyDescent="0.25">
      <c r="H108" t="s">
        <v>335</v>
      </c>
    </row>
    <row r="109" spans="5:8" x14ac:dyDescent="0.25">
      <c r="G109" t="s">
        <v>197</v>
      </c>
    </row>
    <row r="110" spans="5:8" x14ac:dyDescent="0.25">
      <c r="F110" t="s">
        <v>197</v>
      </c>
    </row>
    <row r="111" spans="5:8" x14ac:dyDescent="0.25">
      <c r="F111" t="s">
        <v>315</v>
      </c>
    </row>
    <row r="112" spans="5:8" x14ac:dyDescent="0.25">
      <c r="G112" t="s">
        <v>336</v>
      </c>
    </row>
    <row r="113" spans="2:8" x14ac:dyDescent="0.25">
      <c r="G113" t="s">
        <v>184</v>
      </c>
    </row>
    <row r="114" spans="2:8" x14ac:dyDescent="0.25">
      <c r="H114" t="s">
        <v>337</v>
      </c>
    </row>
    <row r="115" spans="2:8" x14ac:dyDescent="0.25">
      <c r="G115" t="s">
        <v>197</v>
      </c>
    </row>
    <row r="116" spans="2:8" x14ac:dyDescent="0.25">
      <c r="E116" t="s">
        <v>197</v>
      </c>
    </row>
    <row r="118" spans="2:8" x14ac:dyDescent="0.25">
      <c r="D118" t="s">
        <v>197</v>
      </c>
    </row>
    <row r="120" spans="2:8" x14ac:dyDescent="0.25">
      <c r="B120" t="s">
        <v>338</v>
      </c>
    </row>
    <row r="121" spans="2:8" x14ac:dyDescent="0.25">
      <c r="D121" t="s">
        <v>199</v>
      </c>
    </row>
    <row r="122" spans="2:8" x14ac:dyDescent="0.25">
      <c r="B122" t="s">
        <v>198</v>
      </c>
    </row>
    <row r="123" spans="2:8" x14ac:dyDescent="0.25">
      <c r="B123" t="s">
        <v>339</v>
      </c>
    </row>
    <row r="124" spans="2:8" x14ac:dyDescent="0.25">
      <c r="B124" t="s">
        <v>192</v>
      </c>
    </row>
    <row r="125" spans="2:8" x14ac:dyDescent="0.25">
      <c r="B125" t="s">
        <v>340</v>
      </c>
    </row>
    <row r="126" spans="2:8" x14ac:dyDescent="0.25">
      <c r="B126" t="s">
        <v>341</v>
      </c>
    </row>
    <row r="127" spans="2:8" x14ac:dyDescent="0.25">
      <c r="B127" t="s">
        <v>194</v>
      </c>
    </row>
    <row r="129" spans="2:4" x14ac:dyDescent="0.25">
      <c r="D129" t="s">
        <v>199</v>
      </c>
    </row>
    <row r="130" spans="2:4" x14ac:dyDescent="0.25">
      <c r="B130" t="s">
        <v>198</v>
      </c>
    </row>
    <row r="131" spans="2:4" x14ac:dyDescent="0.25">
      <c r="B131" t="s">
        <v>342</v>
      </c>
    </row>
    <row r="132" spans="2:4" x14ac:dyDescent="0.25">
      <c r="B132" t="s">
        <v>192</v>
      </c>
    </row>
    <row r="133" spans="2:4" x14ac:dyDescent="0.25">
      <c r="B133" t="s">
        <v>343</v>
      </c>
    </row>
    <row r="134" spans="2:4" x14ac:dyDescent="0.25">
      <c r="B134" t="s">
        <v>344</v>
      </c>
    </row>
    <row r="135" spans="2:4" x14ac:dyDescent="0.25">
      <c r="B135" t="s">
        <v>194</v>
      </c>
    </row>
    <row r="137" spans="2:4" x14ac:dyDescent="0.25">
      <c r="D137" t="s">
        <v>199</v>
      </c>
    </row>
    <row r="138" spans="2:4" x14ac:dyDescent="0.25">
      <c r="B138" t="s">
        <v>198</v>
      </c>
    </row>
    <row r="139" spans="2:4" x14ac:dyDescent="0.25">
      <c r="B139" t="s">
        <v>345</v>
      </c>
    </row>
    <row r="140" spans="2:4" x14ac:dyDescent="0.25">
      <c r="B140" t="s">
        <v>192</v>
      </c>
    </row>
    <row r="141" spans="2:4" x14ac:dyDescent="0.25">
      <c r="B141" t="s">
        <v>346</v>
      </c>
    </row>
    <row r="142" spans="2:4" x14ac:dyDescent="0.25">
      <c r="B142" t="s">
        <v>347</v>
      </c>
    </row>
    <row r="143" spans="2:4" x14ac:dyDescent="0.25">
      <c r="B143" t="s">
        <v>194</v>
      </c>
    </row>
    <row r="145" spans="2:4" x14ac:dyDescent="0.25">
      <c r="D145" t="s">
        <v>199</v>
      </c>
    </row>
    <row r="146" spans="2:4" x14ac:dyDescent="0.25">
      <c r="B146" t="s">
        <v>198</v>
      </c>
    </row>
    <row r="147" spans="2:4" x14ac:dyDescent="0.25">
      <c r="B147" t="s">
        <v>348</v>
      </c>
    </row>
    <row r="148" spans="2:4" x14ac:dyDescent="0.25">
      <c r="B148" t="s">
        <v>192</v>
      </c>
    </row>
    <row r="149" spans="2:4" x14ac:dyDescent="0.25">
      <c r="B149" t="s">
        <v>349</v>
      </c>
    </row>
    <row r="150" spans="2:4" x14ac:dyDescent="0.25">
      <c r="B150" t="s">
        <v>350</v>
      </c>
    </row>
    <row r="151" spans="2:4" x14ac:dyDescent="0.25">
      <c r="B151" t="s">
        <v>194</v>
      </c>
    </row>
    <row r="153" spans="2:4" x14ac:dyDescent="0.25">
      <c r="D153" t="s">
        <v>199</v>
      </c>
    </row>
    <row r="154" spans="2:4" x14ac:dyDescent="0.25">
      <c r="B154" t="s">
        <v>198</v>
      </c>
    </row>
    <row r="155" spans="2:4" x14ac:dyDescent="0.25">
      <c r="B155" t="s">
        <v>351</v>
      </c>
    </row>
    <row r="156" spans="2:4" x14ac:dyDescent="0.25">
      <c r="B156" t="s">
        <v>192</v>
      </c>
    </row>
    <row r="157" spans="2:4" x14ac:dyDescent="0.25">
      <c r="B157" t="s">
        <v>352</v>
      </c>
    </row>
    <row r="158" spans="2:4" x14ac:dyDescent="0.25">
      <c r="B158" t="s">
        <v>353</v>
      </c>
    </row>
    <row r="159" spans="2:4" x14ac:dyDescent="0.25">
      <c r="B159" t="s">
        <v>194</v>
      </c>
    </row>
    <row r="161" spans="2:2" x14ac:dyDescent="0.25">
      <c r="B161" t="s">
        <v>190</v>
      </c>
    </row>
    <row r="162" spans="2:2" x14ac:dyDescent="0.25">
      <c r="B162" t="s">
        <v>200</v>
      </c>
    </row>
    <row r="163" spans="2:2" x14ac:dyDescent="0.25">
      <c r="B163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517"/>
  <sheetViews>
    <sheetView workbookViewId="0"/>
  </sheetViews>
  <sheetFormatPr baseColWidth="10" defaultRowHeight="15" x14ac:dyDescent="0.25"/>
  <cols>
    <col min="1" max="1" width="10.140625" customWidth="1"/>
    <col min="2" max="2" width="13.140625" style="49" customWidth="1"/>
    <col min="3" max="3" width="16.5703125" style="78" bestFit="1" customWidth="1"/>
    <col min="4" max="4" width="11.42578125" style="468"/>
    <col min="6" max="6" width="11.42578125" style="49"/>
    <col min="7" max="7" width="11.42578125" style="76"/>
    <col min="12" max="12" width="24.28515625" customWidth="1"/>
  </cols>
  <sheetData>
    <row r="1" spans="2:12" ht="15.75" thickBot="1" x14ac:dyDescent="0.3"/>
    <row r="2" spans="2:12" ht="15.75" thickBot="1" x14ac:dyDescent="0.3">
      <c r="C2" s="86" t="s">
        <v>47</v>
      </c>
      <c r="D2" s="469"/>
      <c r="E2" s="71" t="s">
        <v>355</v>
      </c>
      <c r="F2" s="87"/>
      <c r="G2" s="88"/>
    </row>
    <row r="4" spans="2:12" ht="15.75" thickBot="1" x14ac:dyDescent="0.3"/>
    <row r="5" spans="2:12" ht="15.75" thickBot="1" x14ac:dyDescent="0.3">
      <c r="C5" s="89" t="s">
        <v>38</v>
      </c>
      <c r="D5" s="478">
        <f>SUBTOTAL(102,D13:D6517)</f>
        <v>6505</v>
      </c>
      <c r="E5" s="93" t="s">
        <v>48</v>
      </c>
      <c r="F5" s="85"/>
      <c r="G5" s="94">
        <f>SUBTOTAL(109,D13:D6517)</f>
        <v>261525.4999999998</v>
      </c>
    </row>
    <row r="6" spans="2:12" ht="15.75" thickBot="1" x14ac:dyDescent="0.3">
      <c r="C6" s="90" t="s">
        <v>39</v>
      </c>
      <c r="D6" s="470">
        <f>STDEV(D13:D6517)</f>
        <v>315.87080542886901</v>
      </c>
      <c r="F6" s="77"/>
      <c r="G6" s="95">
        <f>SUBTOTAL(109,G14:G2358)</f>
        <v>0</v>
      </c>
    </row>
    <row r="7" spans="2:12" x14ac:dyDescent="0.25">
      <c r="C7" s="91" t="s">
        <v>40</v>
      </c>
      <c r="D7" s="470">
        <f>AVERAGE(D13:D6517)</f>
        <v>40.203766333589513</v>
      </c>
    </row>
    <row r="8" spans="2:12" ht="15.75" thickBot="1" x14ac:dyDescent="0.3">
      <c r="C8" s="92" t="s">
        <v>41</v>
      </c>
      <c r="D8" s="471">
        <f>(D7/D6)*SQRT(D5)</f>
        <v>10.265518803345872</v>
      </c>
    </row>
    <row r="9" spans="2:12" ht="15.75" thickBot="1" x14ac:dyDescent="0.3">
      <c r="C9" s="337" t="s">
        <v>230</v>
      </c>
      <c r="F9" s="336" t="s">
        <v>229</v>
      </c>
      <c r="K9" s="336" t="s">
        <v>229</v>
      </c>
    </row>
    <row r="10" spans="2:12" ht="15.75" thickBot="1" x14ac:dyDescent="0.3">
      <c r="C10" s="490" t="s">
        <v>42</v>
      </c>
      <c r="D10" s="491"/>
      <c r="F10" s="490" t="s">
        <v>42</v>
      </c>
      <c r="G10" s="491"/>
      <c r="K10" s="490" t="s">
        <v>2014</v>
      </c>
      <c r="L10" s="491"/>
    </row>
    <row r="11" spans="2:12" x14ac:dyDescent="0.25">
      <c r="C11" s="492" t="s">
        <v>43</v>
      </c>
      <c r="D11" s="492"/>
      <c r="E11" s="79"/>
      <c r="F11" s="492" t="s">
        <v>44</v>
      </c>
      <c r="G11" s="492"/>
      <c r="K11" s="492" t="s">
        <v>43</v>
      </c>
      <c r="L11" s="492"/>
    </row>
    <row r="12" spans="2:12" x14ac:dyDescent="0.25">
      <c r="B12" s="49" t="s">
        <v>49</v>
      </c>
      <c r="C12" s="80" t="s">
        <v>45</v>
      </c>
      <c r="D12" s="472" t="s">
        <v>46</v>
      </c>
      <c r="F12" s="81" t="s">
        <v>45</v>
      </c>
      <c r="G12" s="82" t="s">
        <v>46</v>
      </c>
      <c r="K12" s="80" t="s">
        <v>45</v>
      </c>
      <c r="L12" s="81" t="s">
        <v>46</v>
      </c>
    </row>
    <row r="13" spans="2:12" x14ac:dyDescent="0.25">
      <c r="B13" s="49">
        <v>1</v>
      </c>
      <c r="C13" s="426">
        <v>38723</v>
      </c>
      <c r="D13" s="473">
        <v>-50.5</v>
      </c>
      <c r="F13" s="465">
        <v>38723</v>
      </c>
      <c r="G13" s="466" t="s">
        <v>463</v>
      </c>
      <c r="K13" s="426">
        <v>38723</v>
      </c>
      <c r="L13" s="467">
        <v>-202</v>
      </c>
    </row>
    <row r="14" spans="2:12" x14ac:dyDescent="0.25">
      <c r="B14" s="49">
        <f>B13+1</f>
        <v>2</v>
      </c>
      <c r="C14" s="427">
        <v>38727</v>
      </c>
      <c r="D14" s="474">
        <v>-157</v>
      </c>
      <c r="F14" s="465">
        <v>38727</v>
      </c>
      <c r="G14" s="466" t="s">
        <v>464</v>
      </c>
      <c r="K14" s="427">
        <v>38727</v>
      </c>
      <c r="L14" s="117">
        <v>-314</v>
      </c>
    </row>
    <row r="15" spans="2:12" x14ac:dyDescent="0.25">
      <c r="B15" s="49">
        <f t="shared" ref="B15:B78" si="0">B14+1</f>
        <v>3</v>
      </c>
      <c r="C15" s="427">
        <v>38727</v>
      </c>
      <c r="D15" s="474">
        <v>-212</v>
      </c>
      <c r="F15" s="465">
        <v>38728</v>
      </c>
      <c r="G15" s="466" t="s">
        <v>465</v>
      </c>
      <c r="K15" s="427">
        <v>38727</v>
      </c>
      <c r="L15" s="117">
        <v>-424</v>
      </c>
    </row>
    <row r="16" spans="2:12" x14ac:dyDescent="0.25">
      <c r="B16" s="49">
        <f t="shared" si="0"/>
        <v>4</v>
      </c>
      <c r="C16" s="426">
        <v>38728</v>
      </c>
      <c r="D16" s="473">
        <v>74.5</v>
      </c>
      <c r="F16" s="465">
        <v>38730</v>
      </c>
      <c r="G16" s="466" t="s">
        <v>466</v>
      </c>
      <c r="K16" s="426">
        <v>38728</v>
      </c>
      <c r="L16" s="467">
        <v>298</v>
      </c>
    </row>
    <row r="17" spans="2:12" x14ac:dyDescent="0.25">
      <c r="B17" s="49">
        <f t="shared" si="0"/>
        <v>5</v>
      </c>
      <c r="C17" s="426">
        <v>38730</v>
      </c>
      <c r="D17" s="473">
        <v>-13</v>
      </c>
      <c r="F17" s="465">
        <v>38733</v>
      </c>
      <c r="G17" s="466" t="s">
        <v>467</v>
      </c>
      <c r="K17" s="426">
        <v>38730</v>
      </c>
      <c r="L17" s="467">
        <v>-52</v>
      </c>
    </row>
    <row r="18" spans="2:12" x14ac:dyDescent="0.25">
      <c r="B18" s="49">
        <f t="shared" si="0"/>
        <v>6</v>
      </c>
      <c r="C18" s="428">
        <v>38730</v>
      </c>
      <c r="D18" s="473">
        <v>-72</v>
      </c>
      <c r="F18" s="465">
        <v>38734</v>
      </c>
      <c r="G18" s="466" t="s">
        <v>468</v>
      </c>
      <c r="K18" s="428">
        <v>38730</v>
      </c>
      <c r="L18" s="467">
        <v>-144</v>
      </c>
    </row>
    <row r="19" spans="2:12" x14ac:dyDescent="0.25">
      <c r="B19" s="49">
        <f t="shared" si="0"/>
        <v>7</v>
      </c>
      <c r="C19" s="427">
        <v>38730</v>
      </c>
      <c r="D19" s="474">
        <v>-56.999999999998863</v>
      </c>
      <c r="F19" s="465">
        <v>38735</v>
      </c>
      <c r="G19" s="466" t="s">
        <v>469</v>
      </c>
      <c r="K19" s="427">
        <v>38730</v>
      </c>
      <c r="L19" s="117">
        <v>-341.99999999999318</v>
      </c>
    </row>
    <row r="20" spans="2:12" x14ac:dyDescent="0.25">
      <c r="B20" s="49">
        <f t="shared" si="0"/>
        <v>8</v>
      </c>
      <c r="C20" s="427">
        <v>38730</v>
      </c>
      <c r="D20" s="474">
        <v>-91.999999999995453</v>
      </c>
      <c r="F20" s="465">
        <v>38736</v>
      </c>
      <c r="G20" s="466" t="s">
        <v>470</v>
      </c>
      <c r="K20" s="427">
        <v>38730</v>
      </c>
      <c r="L20" s="117">
        <v>-183.99999999999091</v>
      </c>
    </row>
    <row r="21" spans="2:12" x14ac:dyDescent="0.25">
      <c r="B21" s="49">
        <f t="shared" si="0"/>
        <v>9</v>
      </c>
      <c r="C21" s="428">
        <v>38733</v>
      </c>
      <c r="D21" s="473">
        <v>28</v>
      </c>
      <c r="F21" s="465">
        <v>38737</v>
      </c>
      <c r="G21" s="466" t="s">
        <v>471</v>
      </c>
      <c r="K21" s="428">
        <v>38733</v>
      </c>
      <c r="L21" s="467">
        <v>56</v>
      </c>
    </row>
    <row r="22" spans="2:12" x14ac:dyDescent="0.25">
      <c r="B22" s="49">
        <f t="shared" si="0"/>
        <v>10</v>
      </c>
      <c r="C22" s="427">
        <v>38733</v>
      </c>
      <c r="D22" s="474">
        <v>107.99999999999316</v>
      </c>
      <c r="F22" s="465">
        <v>38740</v>
      </c>
      <c r="G22" s="466" t="s">
        <v>472</v>
      </c>
      <c r="K22" s="427">
        <v>38733</v>
      </c>
      <c r="L22" s="117">
        <v>215.99999999998633</v>
      </c>
    </row>
    <row r="23" spans="2:12" x14ac:dyDescent="0.25">
      <c r="B23" s="49">
        <f t="shared" si="0"/>
        <v>11</v>
      </c>
      <c r="C23" s="428">
        <v>38734</v>
      </c>
      <c r="D23" s="473">
        <v>-302</v>
      </c>
      <c r="F23" s="465">
        <v>38742</v>
      </c>
      <c r="G23" s="466" t="s">
        <v>473</v>
      </c>
      <c r="K23" s="428">
        <v>38734</v>
      </c>
      <c r="L23" s="467">
        <v>-604</v>
      </c>
    </row>
    <row r="24" spans="2:12" x14ac:dyDescent="0.25">
      <c r="B24" s="49">
        <f t="shared" si="0"/>
        <v>12</v>
      </c>
      <c r="C24" s="426">
        <v>38735</v>
      </c>
      <c r="D24" s="473">
        <v>-288</v>
      </c>
      <c r="F24" s="465">
        <v>38743</v>
      </c>
      <c r="G24" s="466" t="s">
        <v>474</v>
      </c>
      <c r="K24" s="426">
        <v>38735</v>
      </c>
      <c r="L24" s="467">
        <v>-1152</v>
      </c>
    </row>
    <row r="25" spans="2:12" x14ac:dyDescent="0.25">
      <c r="B25" s="49">
        <f t="shared" si="0"/>
        <v>13</v>
      </c>
      <c r="C25" s="428">
        <v>38735</v>
      </c>
      <c r="D25" s="473">
        <v>-162</v>
      </c>
      <c r="F25" s="465">
        <v>38748</v>
      </c>
      <c r="G25" s="466" t="s">
        <v>475</v>
      </c>
      <c r="K25" s="428">
        <v>38735</v>
      </c>
      <c r="L25" s="467">
        <v>-324</v>
      </c>
    </row>
    <row r="26" spans="2:12" x14ac:dyDescent="0.25">
      <c r="B26" s="49">
        <f t="shared" si="0"/>
        <v>14</v>
      </c>
      <c r="C26" s="427">
        <v>38735</v>
      </c>
      <c r="D26" s="474">
        <v>-131.99999999999886</v>
      </c>
      <c r="F26" s="465">
        <v>38749</v>
      </c>
      <c r="G26" s="466" t="s">
        <v>476</v>
      </c>
      <c r="K26" s="427">
        <v>38735</v>
      </c>
      <c r="L26" s="117">
        <v>-791.99999999999318</v>
      </c>
    </row>
    <row r="27" spans="2:12" x14ac:dyDescent="0.25">
      <c r="B27" s="49">
        <f t="shared" si="0"/>
        <v>15</v>
      </c>
      <c r="C27" s="427">
        <v>38735</v>
      </c>
      <c r="D27" s="474">
        <v>-42</v>
      </c>
      <c r="F27" s="465">
        <v>38751</v>
      </c>
      <c r="G27" s="466" t="s">
        <v>477</v>
      </c>
      <c r="K27" s="427">
        <v>38735</v>
      </c>
      <c r="L27" s="117">
        <v>-84</v>
      </c>
    </row>
    <row r="28" spans="2:12" x14ac:dyDescent="0.25">
      <c r="B28" s="49">
        <f t="shared" si="0"/>
        <v>16</v>
      </c>
      <c r="C28" s="427">
        <v>38735</v>
      </c>
      <c r="D28" s="474">
        <v>-112.00000000000001</v>
      </c>
      <c r="F28" s="465">
        <v>38754</v>
      </c>
      <c r="G28" s="466" t="s">
        <v>478</v>
      </c>
      <c r="K28" s="427">
        <v>38735</v>
      </c>
      <c r="L28" s="117">
        <v>-224.00000000000003</v>
      </c>
    </row>
    <row r="29" spans="2:12" x14ac:dyDescent="0.25">
      <c r="B29" s="49">
        <f t="shared" si="0"/>
        <v>17</v>
      </c>
      <c r="C29" s="426">
        <v>38736</v>
      </c>
      <c r="D29" s="473">
        <v>37</v>
      </c>
      <c r="F29" s="465">
        <v>38755</v>
      </c>
      <c r="G29" s="466" t="s">
        <v>479</v>
      </c>
      <c r="K29" s="426">
        <v>38736</v>
      </c>
      <c r="L29" s="467">
        <v>148</v>
      </c>
    </row>
    <row r="30" spans="2:12" x14ac:dyDescent="0.25">
      <c r="B30" s="49">
        <f t="shared" si="0"/>
        <v>18</v>
      </c>
      <c r="C30" s="428">
        <v>38736</v>
      </c>
      <c r="D30" s="473">
        <v>18</v>
      </c>
      <c r="F30" s="465">
        <v>38756</v>
      </c>
      <c r="G30" s="466" t="s">
        <v>480</v>
      </c>
      <c r="K30" s="428">
        <v>38736</v>
      </c>
      <c r="L30" s="467">
        <v>36</v>
      </c>
    </row>
    <row r="31" spans="2:12" x14ac:dyDescent="0.25">
      <c r="B31" s="49">
        <f t="shared" si="0"/>
        <v>19</v>
      </c>
      <c r="C31" s="427">
        <v>38736</v>
      </c>
      <c r="D31" s="474">
        <v>-12</v>
      </c>
      <c r="F31" s="465">
        <v>38758</v>
      </c>
      <c r="G31" s="466" t="s">
        <v>481</v>
      </c>
      <c r="K31" s="427">
        <v>38736</v>
      </c>
      <c r="L31" s="117">
        <v>-72</v>
      </c>
    </row>
    <row r="32" spans="2:12" x14ac:dyDescent="0.25">
      <c r="B32" s="49">
        <f t="shared" si="0"/>
        <v>20</v>
      </c>
      <c r="C32" s="427">
        <v>38737</v>
      </c>
      <c r="D32" s="474">
        <v>-107</v>
      </c>
      <c r="F32" s="465">
        <v>38761</v>
      </c>
      <c r="G32" s="466" t="s">
        <v>482</v>
      </c>
      <c r="K32" s="427">
        <v>38737</v>
      </c>
      <c r="L32" s="117">
        <v>-214</v>
      </c>
    </row>
    <row r="33" spans="2:12" x14ac:dyDescent="0.25">
      <c r="B33" s="49">
        <f t="shared" si="0"/>
        <v>21</v>
      </c>
      <c r="C33" s="427">
        <v>38737</v>
      </c>
      <c r="D33" s="474">
        <v>7.9999999999931788</v>
      </c>
      <c r="F33" s="465">
        <v>38762</v>
      </c>
      <c r="G33" s="466" t="s">
        <v>483</v>
      </c>
      <c r="K33" s="427">
        <v>38737</v>
      </c>
      <c r="L33" s="117">
        <v>15.999999999986358</v>
      </c>
    </row>
    <row r="34" spans="2:12" x14ac:dyDescent="0.25">
      <c r="B34" s="49">
        <f t="shared" si="0"/>
        <v>22</v>
      </c>
      <c r="C34" s="426">
        <v>38740</v>
      </c>
      <c r="D34" s="473">
        <v>137</v>
      </c>
      <c r="F34" s="465">
        <v>38768</v>
      </c>
      <c r="G34" s="466" t="s">
        <v>484</v>
      </c>
      <c r="K34" s="426">
        <v>38740</v>
      </c>
      <c r="L34" s="467">
        <v>548</v>
      </c>
    </row>
    <row r="35" spans="2:12" x14ac:dyDescent="0.25">
      <c r="B35" s="49">
        <f t="shared" si="0"/>
        <v>23</v>
      </c>
      <c r="C35" s="428">
        <v>38740</v>
      </c>
      <c r="D35" s="473">
        <v>38</v>
      </c>
      <c r="F35" s="465">
        <v>38769</v>
      </c>
      <c r="G35" s="466" t="s">
        <v>485</v>
      </c>
      <c r="K35" s="428">
        <v>38740</v>
      </c>
      <c r="L35" s="467">
        <v>76</v>
      </c>
    </row>
    <row r="36" spans="2:12" x14ac:dyDescent="0.25">
      <c r="B36" s="49">
        <f t="shared" si="0"/>
        <v>24</v>
      </c>
      <c r="C36" s="427">
        <v>38740</v>
      </c>
      <c r="D36" s="474">
        <v>182.99999999999886</v>
      </c>
      <c r="F36" s="465">
        <v>38770</v>
      </c>
      <c r="G36" s="466" t="s">
        <v>486</v>
      </c>
      <c r="K36" s="427">
        <v>38740</v>
      </c>
      <c r="L36" s="117">
        <v>1097.9999999999932</v>
      </c>
    </row>
    <row r="37" spans="2:12" x14ac:dyDescent="0.25">
      <c r="B37" s="49">
        <f t="shared" si="0"/>
        <v>25</v>
      </c>
      <c r="C37" s="427">
        <v>38740</v>
      </c>
      <c r="D37" s="474">
        <v>43</v>
      </c>
      <c r="F37" s="465">
        <v>38771</v>
      </c>
      <c r="G37" s="466" t="s">
        <v>470</v>
      </c>
      <c r="K37" s="427">
        <v>38740</v>
      </c>
      <c r="L37" s="117">
        <v>86</v>
      </c>
    </row>
    <row r="38" spans="2:12" x14ac:dyDescent="0.25">
      <c r="B38" s="49">
        <f t="shared" si="0"/>
        <v>26</v>
      </c>
      <c r="C38" s="427">
        <v>38740</v>
      </c>
      <c r="D38" s="474">
        <v>208.00000000000455</v>
      </c>
      <c r="F38" s="465">
        <v>38772</v>
      </c>
      <c r="G38" s="466" t="s">
        <v>487</v>
      </c>
      <c r="K38" s="427">
        <v>38740</v>
      </c>
      <c r="L38" s="117">
        <v>416.00000000000909</v>
      </c>
    </row>
    <row r="39" spans="2:12" x14ac:dyDescent="0.25">
      <c r="B39" s="49">
        <f t="shared" si="0"/>
        <v>27</v>
      </c>
      <c r="C39" s="427">
        <v>38742</v>
      </c>
      <c r="D39" s="474">
        <v>23</v>
      </c>
      <c r="F39" s="465">
        <v>38776</v>
      </c>
      <c r="G39" s="466" t="s">
        <v>488</v>
      </c>
      <c r="K39" s="427">
        <v>38742</v>
      </c>
      <c r="L39" s="117">
        <v>46</v>
      </c>
    </row>
    <row r="40" spans="2:12" x14ac:dyDescent="0.25">
      <c r="B40" s="49">
        <f t="shared" si="0"/>
        <v>28</v>
      </c>
      <c r="C40" s="426">
        <v>38743</v>
      </c>
      <c r="D40" s="473">
        <v>99.5</v>
      </c>
      <c r="F40" s="465">
        <v>38777</v>
      </c>
      <c r="G40" s="466" t="s">
        <v>489</v>
      </c>
      <c r="K40" s="426">
        <v>38743</v>
      </c>
      <c r="L40" s="467">
        <v>398</v>
      </c>
    </row>
    <row r="41" spans="2:12" x14ac:dyDescent="0.25">
      <c r="B41" s="49">
        <f t="shared" si="0"/>
        <v>29</v>
      </c>
      <c r="C41" s="428">
        <v>38743</v>
      </c>
      <c r="D41" s="473">
        <v>38</v>
      </c>
      <c r="F41" s="465">
        <v>38778</v>
      </c>
      <c r="G41" s="466" t="s">
        <v>490</v>
      </c>
      <c r="K41" s="428">
        <v>38743</v>
      </c>
      <c r="L41" s="467">
        <v>76</v>
      </c>
    </row>
    <row r="42" spans="2:12" x14ac:dyDescent="0.25">
      <c r="B42" s="49">
        <f t="shared" si="0"/>
        <v>30</v>
      </c>
      <c r="C42" s="427">
        <v>38743</v>
      </c>
      <c r="D42" s="474">
        <v>203.00000000000341</v>
      </c>
      <c r="F42" s="465">
        <v>38779</v>
      </c>
      <c r="G42" s="466" t="s">
        <v>491</v>
      </c>
      <c r="K42" s="427">
        <v>38743</v>
      </c>
      <c r="L42" s="117">
        <v>1218.0000000000205</v>
      </c>
    </row>
    <row r="43" spans="2:12" x14ac:dyDescent="0.25">
      <c r="B43" s="49">
        <f t="shared" si="0"/>
        <v>31</v>
      </c>
      <c r="C43" s="427">
        <v>38748</v>
      </c>
      <c r="D43" s="474">
        <v>-7.0000000000045475</v>
      </c>
      <c r="F43" s="465">
        <v>38782</v>
      </c>
      <c r="G43" s="466" t="s">
        <v>492</v>
      </c>
      <c r="K43" s="427">
        <v>38748</v>
      </c>
      <c r="L43" s="117">
        <v>-42.000000000027285</v>
      </c>
    </row>
    <row r="44" spans="2:12" x14ac:dyDescent="0.25">
      <c r="B44" s="49">
        <f t="shared" si="0"/>
        <v>32</v>
      </c>
      <c r="C44" s="427">
        <v>38748</v>
      </c>
      <c r="D44" s="474">
        <v>48</v>
      </c>
      <c r="F44" s="465">
        <v>38783</v>
      </c>
      <c r="G44" s="466" t="s">
        <v>487</v>
      </c>
      <c r="K44" s="427">
        <v>38748</v>
      </c>
      <c r="L44" s="117">
        <v>96</v>
      </c>
    </row>
    <row r="45" spans="2:12" x14ac:dyDescent="0.25">
      <c r="B45" s="49">
        <f t="shared" si="0"/>
        <v>33</v>
      </c>
      <c r="C45" s="427">
        <v>38748</v>
      </c>
      <c r="D45" s="474">
        <v>-122.00000000000229</v>
      </c>
      <c r="F45" s="465">
        <v>38784</v>
      </c>
      <c r="G45" s="466" t="s">
        <v>493</v>
      </c>
      <c r="K45" s="427">
        <v>38748</v>
      </c>
      <c r="L45" s="117">
        <v>-244.00000000000458</v>
      </c>
    </row>
    <row r="46" spans="2:12" x14ac:dyDescent="0.25">
      <c r="B46" s="49">
        <f t="shared" si="0"/>
        <v>34</v>
      </c>
      <c r="C46" s="426">
        <v>38749</v>
      </c>
      <c r="D46" s="473">
        <v>-38</v>
      </c>
      <c r="F46" s="465">
        <v>38785</v>
      </c>
      <c r="G46" s="466" t="s">
        <v>494</v>
      </c>
      <c r="K46" s="426">
        <v>38749</v>
      </c>
      <c r="L46" s="467">
        <v>-152</v>
      </c>
    </row>
    <row r="47" spans="2:12" x14ac:dyDescent="0.25">
      <c r="B47" s="49">
        <f t="shared" si="0"/>
        <v>35</v>
      </c>
      <c r="C47" s="428">
        <v>38749</v>
      </c>
      <c r="D47" s="473">
        <v>-32</v>
      </c>
      <c r="F47" s="465">
        <v>38786</v>
      </c>
      <c r="G47" s="466" t="s">
        <v>495</v>
      </c>
      <c r="K47" s="428">
        <v>38749</v>
      </c>
      <c r="L47" s="467">
        <v>-64</v>
      </c>
    </row>
    <row r="48" spans="2:12" x14ac:dyDescent="0.25">
      <c r="B48" s="49">
        <f t="shared" si="0"/>
        <v>36</v>
      </c>
      <c r="C48" s="427">
        <v>38749</v>
      </c>
      <c r="D48" s="474">
        <v>193</v>
      </c>
      <c r="F48" s="465">
        <v>38793</v>
      </c>
      <c r="G48" s="466" t="s">
        <v>496</v>
      </c>
      <c r="K48" s="427">
        <v>38749</v>
      </c>
      <c r="L48" s="117">
        <v>386</v>
      </c>
    </row>
    <row r="49" spans="2:12" x14ac:dyDescent="0.25">
      <c r="B49" s="49">
        <f t="shared" si="0"/>
        <v>37</v>
      </c>
      <c r="C49" s="427">
        <v>38749</v>
      </c>
      <c r="D49" s="474">
        <v>-2.0000000000090945</v>
      </c>
      <c r="F49" s="465">
        <v>38796</v>
      </c>
      <c r="G49" s="466" t="s">
        <v>497</v>
      </c>
      <c r="K49" s="427">
        <v>38749</v>
      </c>
      <c r="L49" s="117">
        <v>-4.000000000018189</v>
      </c>
    </row>
    <row r="50" spans="2:12" x14ac:dyDescent="0.25">
      <c r="B50" s="49">
        <f t="shared" si="0"/>
        <v>38</v>
      </c>
      <c r="C50" s="426">
        <v>38751</v>
      </c>
      <c r="D50" s="473">
        <v>137</v>
      </c>
      <c r="F50" s="465">
        <v>38797</v>
      </c>
      <c r="G50" s="466" t="s">
        <v>498</v>
      </c>
      <c r="K50" s="426">
        <v>38751</v>
      </c>
      <c r="L50" s="467">
        <v>548</v>
      </c>
    </row>
    <row r="51" spans="2:12" x14ac:dyDescent="0.25">
      <c r="B51" s="49">
        <f t="shared" si="0"/>
        <v>39</v>
      </c>
      <c r="C51" s="428">
        <v>38751</v>
      </c>
      <c r="D51" s="473">
        <v>38</v>
      </c>
      <c r="F51" s="465">
        <v>38798</v>
      </c>
      <c r="G51" s="466" t="s">
        <v>499</v>
      </c>
      <c r="K51" s="428">
        <v>38751</v>
      </c>
      <c r="L51" s="467">
        <v>76</v>
      </c>
    </row>
    <row r="52" spans="2:12" x14ac:dyDescent="0.25">
      <c r="B52" s="49">
        <f t="shared" si="0"/>
        <v>40</v>
      </c>
      <c r="C52" s="427">
        <v>38751</v>
      </c>
      <c r="D52" s="474">
        <v>7.9999999999988631</v>
      </c>
      <c r="F52" s="465">
        <v>38800</v>
      </c>
      <c r="G52" s="466" t="s">
        <v>500</v>
      </c>
      <c r="K52" s="427">
        <v>38751</v>
      </c>
      <c r="L52" s="117">
        <v>47.999999999993179</v>
      </c>
    </row>
    <row r="53" spans="2:12" x14ac:dyDescent="0.25">
      <c r="B53" s="49">
        <f t="shared" si="0"/>
        <v>41</v>
      </c>
      <c r="C53" s="427">
        <v>38751</v>
      </c>
      <c r="D53" s="474">
        <v>118</v>
      </c>
      <c r="F53" s="465">
        <v>38804</v>
      </c>
      <c r="G53" s="466" t="s">
        <v>501</v>
      </c>
      <c r="K53" s="427">
        <v>38751</v>
      </c>
      <c r="L53" s="117">
        <v>236</v>
      </c>
    </row>
    <row r="54" spans="2:12" x14ac:dyDescent="0.25">
      <c r="B54" s="49">
        <f t="shared" si="0"/>
        <v>42</v>
      </c>
      <c r="C54" s="427">
        <v>38751</v>
      </c>
      <c r="D54" s="474">
        <v>7.9999999999931788</v>
      </c>
      <c r="F54" s="465">
        <v>38805</v>
      </c>
      <c r="G54" s="466" t="s">
        <v>502</v>
      </c>
      <c r="K54" s="427">
        <v>38751</v>
      </c>
      <c r="L54" s="117">
        <v>15.999999999986358</v>
      </c>
    </row>
    <row r="55" spans="2:12" x14ac:dyDescent="0.25">
      <c r="B55" s="49">
        <f t="shared" si="0"/>
        <v>43</v>
      </c>
      <c r="C55" s="426">
        <v>38754</v>
      </c>
      <c r="D55" s="473">
        <v>124.50000000000001</v>
      </c>
      <c r="F55" s="465">
        <v>38806</v>
      </c>
      <c r="G55" s="466" t="s">
        <v>503</v>
      </c>
      <c r="K55" s="426">
        <v>38754</v>
      </c>
      <c r="L55" s="467">
        <v>498.00000000000006</v>
      </c>
    </row>
    <row r="56" spans="2:12" x14ac:dyDescent="0.25">
      <c r="B56" s="49">
        <f t="shared" si="0"/>
        <v>44</v>
      </c>
      <c r="C56" s="428">
        <v>38754</v>
      </c>
      <c r="D56" s="473">
        <v>78</v>
      </c>
      <c r="F56" s="465">
        <v>38807</v>
      </c>
      <c r="G56" s="466" t="s">
        <v>504</v>
      </c>
      <c r="K56" s="428">
        <v>38754</v>
      </c>
      <c r="L56" s="467">
        <v>156</v>
      </c>
    </row>
    <row r="57" spans="2:12" x14ac:dyDescent="0.25">
      <c r="B57" s="49">
        <f t="shared" si="0"/>
        <v>45</v>
      </c>
      <c r="C57" s="427">
        <v>38754</v>
      </c>
      <c r="D57" s="474">
        <v>98.000000000002274</v>
      </c>
      <c r="F57" s="465">
        <v>38810</v>
      </c>
      <c r="G57" s="466" t="s">
        <v>505</v>
      </c>
      <c r="K57" s="427">
        <v>38754</v>
      </c>
      <c r="L57" s="117">
        <v>588.00000000001364</v>
      </c>
    </row>
    <row r="58" spans="2:12" x14ac:dyDescent="0.25">
      <c r="B58" s="49">
        <f t="shared" si="0"/>
        <v>46</v>
      </c>
      <c r="C58" s="427">
        <v>38754</v>
      </c>
      <c r="D58" s="474">
        <v>103</v>
      </c>
      <c r="F58" s="465">
        <v>38811</v>
      </c>
      <c r="G58" s="466" t="s">
        <v>506</v>
      </c>
      <c r="K58" s="427">
        <v>38754</v>
      </c>
      <c r="L58" s="117">
        <v>206</v>
      </c>
    </row>
    <row r="59" spans="2:12" x14ac:dyDescent="0.25">
      <c r="B59" s="49">
        <f t="shared" si="0"/>
        <v>47</v>
      </c>
      <c r="C59" s="427">
        <v>38754</v>
      </c>
      <c r="D59" s="474">
        <v>58.000000000004547</v>
      </c>
      <c r="F59" s="465">
        <v>38812</v>
      </c>
      <c r="G59" s="466" t="s">
        <v>507</v>
      </c>
      <c r="K59" s="427">
        <v>38754</v>
      </c>
      <c r="L59" s="117">
        <v>116.00000000000909</v>
      </c>
    </row>
    <row r="60" spans="2:12" x14ac:dyDescent="0.25">
      <c r="B60" s="49">
        <f t="shared" si="0"/>
        <v>48</v>
      </c>
      <c r="C60" s="428">
        <v>38755</v>
      </c>
      <c r="D60" s="473">
        <v>-1.9999999999999996</v>
      </c>
      <c r="F60" s="465">
        <v>38814</v>
      </c>
      <c r="G60" s="466" t="s">
        <v>508</v>
      </c>
      <c r="K60" s="428">
        <v>38755</v>
      </c>
      <c r="L60" s="467">
        <v>-3.9999999999999991</v>
      </c>
    </row>
    <row r="61" spans="2:12" x14ac:dyDescent="0.25">
      <c r="B61" s="49">
        <f t="shared" si="0"/>
        <v>49</v>
      </c>
      <c r="C61" s="426">
        <v>38756</v>
      </c>
      <c r="D61" s="473">
        <v>-175.5</v>
      </c>
      <c r="F61" s="465">
        <v>38817</v>
      </c>
      <c r="G61" s="466" t="s">
        <v>509</v>
      </c>
      <c r="K61" s="426">
        <v>38756</v>
      </c>
      <c r="L61" s="467">
        <v>-702</v>
      </c>
    </row>
    <row r="62" spans="2:12" x14ac:dyDescent="0.25">
      <c r="B62" s="49">
        <f t="shared" si="0"/>
        <v>50</v>
      </c>
      <c r="C62" s="428">
        <v>38756</v>
      </c>
      <c r="D62" s="473">
        <v>-112</v>
      </c>
      <c r="F62" s="465">
        <v>38818</v>
      </c>
      <c r="G62" s="466" t="s">
        <v>510</v>
      </c>
      <c r="K62" s="428">
        <v>38756</v>
      </c>
      <c r="L62" s="467">
        <v>-224</v>
      </c>
    </row>
    <row r="63" spans="2:12" x14ac:dyDescent="0.25">
      <c r="B63" s="49">
        <f t="shared" si="0"/>
        <v>51</v>
      </c>
      <c r="C63" s="427">
        <v>38756</v>
      </c>
      <c r="D63" s="474">
        <v>13</v>
      </c>
      <c r="F63" s="465">
        <v>38819</v>
      </c>
      <c r="G63" s="466" t="s">
        <v>511</v>
      </c>
      <c r="K63" s="427">
        <v>38756</v>
      </c>
      <c r="L63" s="117">
        <v>78</v>
      </c>
    </row>
    <row r="64" spans="2:12" x14ac:dyDescent="0.25">
      <c r="B64" s="49">
        <f t="shared" si="0"/>
        <v>52</v>
      </c>
      <c r="C64" s="427">
        <v>38756</v>
      </c>
      <c r="D64" s="474">
        <v>88</v>
      </c>
      <c r="F64" s="465">
        <v>38820</v>
      </c>
      <c r="G64" s="466" t="s">
        <v>512</v>
      </c>
      <c r="K64" s="427">
        <v>38756</v>
      </c>
      <c r="L64" s="117">
        <v>176</v>
      </c>
    </row>
    <row r="65" spans="2:12" x14ac:dyDescent="0.25">
      <c r="B65" s="49">
        <f t="shared" si="0"/>
        <v>53</v>
      </c>
      <c r="C65" s="426">
        <v>38758</v>
      </c>
      <c r="D65" s="473">
        <v>-38</v>
      </c>
      <c r="F65" s="465">
        <v>38824</v>
      </c>
      <c r="G65" s="466" t="s">
        <v>513</v>
      </c>
      <c r="K65" s="426">
        <v>38758</v>
      </c>
      <c r="L65" s="467">
        <v>-152</v>
      </c>
    </row>
    <row r="66" spans="2:12" x14ac:dyDescent="0.25">
      <c r="B66" s="49">
        <f t="shared" si="0"/>
        <v>54</v>
      </c>
      <c r="C66" s="428">
        <v>38758</v>
      </c>
      <c r="D66" s="473">
        <v>28</v>
      </c>
      <c r="F66" s="465">
        <v>38825</v>
      </c>
      <c r="G66" s="466" t="s">
        <v>514</v>
      </c>
      <c r="K66" s="428">
        <v>38758</v>
      </c>
      <c r="L66" s="467">
        <v>56</v>
      </c>
    </row>
    <row r="67" spans="2:12" x14ac:dyDescent="0.25">
      <c r="B67" s="49">
        <f t="shared" si="0"/>
        <v>55</v>
      </c>
      <c r="C67" s="427">
        <v>38758</v>
      </c>
      <c r="D67" s="474">
        <v>38</v>
      </c>
      <c r="F67" s="465">
        <v>38828</v>
      </c>
      <c r="G67" s="466" t="s">
        <v>506</v>
      </c>
      <c r="K67" s="427">
        <v>38758</v>
      </c>
      <c r="L67" s="117">
        <v>228</v>
      </c>
    </row>
    <row r="68" spans="2:12" x14ac:dyDescent="0.25">
      <c r="B68" s="49">
        <f t="shared" si="0"/>
        <v>56</v>
      </c>
      <c r="C68" s="427">
        <v>38758</v>
      </c>
      <c r="D68" s="474">
        <v>-67</v>
      </c>
      <c r="F68" s="465">
        <v>38831</v>
      </c>
      <c r="G68" s="466" t="s">
        <v>515</v>
      </c>
      <c r="K68" s="427">
        <v>38758</v>
      </c>
      <c r="L68" s="117">
        <v>-134</v>
      </c>
    </row>
    <row r="69" spans="2:12" x14ac:dyDescent="0.25">
      <c r="B69" s="49">
        <f t="shared" si="0"/>
        <v>57</v>
      </c>
      <c r="C69" s="427">
        <v>38758</v>
      </c>
      <c r="D69" s="474">
        <v>-182.00000000000455</v>
      </c>
      <c r="F69" s="465">
        <v>38832</v>
      </c>
      <c r="G69" s="466" t="s">
        <v>516</v>
      </c>
      <c r="K69" s="427">
        <v>38758</v>
      </c>
      <c r="L69" s="117">
        <v>-364.00000000000909</v>
      </c>
    </row>
    <row r="70" spans="2:12" x14ac:dyDescent="0.25">
      <c r="B70" s="49">
        <f t="shared" si="0"/>
        <v>58</v>
      </c>
      <c r="C70" s="427">
        <v>38761</v>
      </c>
      <c r="D70" s="474">
        <v>-112.00000000000001</v>
      </c>
      <c r="F70" s="465">
        <v>38833</v>
      </c>
      <c r="G70" s="466" t="s">
        <v>516</v>
      </c>
      <c r="K70" s="427">
        <v>38761</v>
      </c>
      <c r="L70" s="117">
        <v>-672.00000000000011</v>
      </c>
    </row>
    <row r="71" spans="2:12" x14ac:dyDescent="0.25">
      <c r="B71" s="49">
        <f t="shared" si="0"/>
        <v>59</v>
      </c>
      <c r="C71" s="426">
        <v>38762</v>
      </c>
      <c r="D71" s="473">
        <v>174.5</v>
      </c>
      <c r="F71" s="465">
        <v>38834</v>
      </c>
      <c r="G71" s="466" t="s">
        <v>517</v>
      </c>
      <c r="K71" s="426">
        <v>38762</v>
      </c>
      <c r="L71" s="467">
        <v>698</v>
      </c>
    </row>
    <row r="72" spans="2:12" x14ac:dyDescent="0.25">
      <c r="B72" s="49">
        <f t="shared" si="0"/>
        <v>60</v>
      </c>
      <c r="C72" s="428">
        <v>38762</v>
      </c>
      <c r="D72" s="473">
        <v>98</v>
      </c>
      <c r="F72" s="465">
        <v>38835</v>
      </c>
      <c r="G72" s="466" t="s">
        <v>475</v>
      </c>
      <c r="K72" s="428">
        <v>38762</v>
      </c>
      <c r="L72" s="467">
        <v>196</v>
      </c>
    </row>
    <row r="73" spans="2:12" x14ac:dyDescent="0.25">
      <c r="B73" s="49">
        <f t="shared" si="0"/>
        <v>61</v>
      </c>
      <c r="C73" s="427">
        <v>38762</v>
      </c>
      <c r="D73" s="474">
        <v>98.000000000002274</v>
      </c>
      <c r="F73" s="465">
        <v>38838</v>
      </c>
      <c r="G73" s="466" t="s">
        <v>518</v>
      </c>
      <c r="K73" s="427">
        <v>38762</v>
      </c>
      <c r="L73" s="117">
        <v>588.00000000001364</v>
      </c>
    </row>
    <row r="74" spans="2:12" x14ac:dyDescent="0.25">
      <c r="B74" s="49">
        <f t="shared" si="0"/>
        <v>62</v>
      </c>
      <c r="C74" s="426">
        <v>38768</v>
      </c>
      <c r="D74" s="473">
        <v>-63</v>
      </c>
      <c r="F74" s="465">
        <v>38839</v>
      </c>
      <c r="G74" s="466" t="s">
        <v>519</v>
      </c>
      <c r="K74" s="426">
        <v>38768</v>
      </c>
      <c r="L74" s="467">
        <v>-252</v>
      </c>
    </row>
    <row r="75" spans="2:12" x14ac:dyDescent="0.25">
      <c r="B75" s="49">
        <f t="shared" si="0"/>
        <v>63</v>
      </c>
      <c r="C75" s="428">
        <v>38768</v>
      </c>
      <c r="D75" s="473">
        <v>-32</v>
      </c>
      <c r="F75" s="465">
        <v>38841</v>
      </c>
      <c r="G75" s="466" t="s">
        <v>520</v>
      </c>
      <c r="K75" s="428">
        <v>38768</v>
      </c>
      <c r="L75" s="467">
        <v>-64</v>
      </c>
    </row>
    <row r="76" spans="2:12" x14ac:dyDescent="0.25">
      <c r="B76" s="49">
        <f t="shared" si="0"/>
        <v>64</v>
      </c>
      <c r="C76" s="427">
        <v>38768</v>
      </c>
      <c r="D76" s="474">
        <v>-26.999999999997726</v>
      </c>
      <c r="F76" s="465">
        <v>38842</v>
      </c>
      <c r="G76" s="466" t="s">
        <v>521</v>
      </c>
      <c r="K76" s="427">
        <v>38768</v>
      </c>
      <c r="L76" s="117">
        <v>-161.99999999998636</v>
      </c>
    </row>
    <row r="77" spans="2:12" x14ac:dyDescent="0.25">
      <c r="B77" s="49">
        <f t="shared" si="0"/>
        <v>65</v>
      </c>
      <c r="C77" s="426">
        <v>38769</v>
      </c>
      <c r="D77" s="473">
        <v>149.5</v>
      </c>
      <c r="F77" s="465">
        <v>38846</v>
      </c>
      <c r="G77" s="466" t="s">
        <v>522</v>
      </c>
      <c r="K77" s="426">
        <v>38769</v>
      </c>
      <c r="L77" s="467">
        <v>598</v>
      </c>
    </row>
    <row r="78" spans="2:12" x14ac:dyDescent="0.25">
      <c r="B78" s="49">
        <f t="shared" si="0"/>
        <v>66</v>
      </c>
      <c r="C78" s="428">
        <v>38769</v>
      </c>
      <c r="D78" s="473">
        <v>38</v>
      </c>
      <c r="F78" s="465">
        <v>38847</v>
      </c>
      <c r="G78" s="466" t="s">
        <v>523</v>
      </c>
      <c r="K78" s="428">
        <v>38769</v>
      </c>
      <c r="L78" s="467">
        <v>76</v>
      </c>
    </row>
    <row r="79" spans="2:12" x14ac:dyDescent="0.25">
      <c r="B79" s="49">
        <f t="shared" ref="B79:B142" si="1">B78+1</f>
        <v>67</v>
      </c>
      <c r="C79" s="427">
        <v>38769</v>
      </c>
      <c r="D79" s="474">
        <v>122.99999999999658</v>
      </c>
      <c r="F79" s="465">
        <v>38848</v>
      </c>
      <c r="G79" s="466" t="s">
        <v>524</v>
      </c>
      <c r="K79" s="427">
        <v>38769</v>
      </c>
      <c r="L79" s="117">
        <v>737.99999999997942</v>
      </c>
    </row>
    <row r="80" spans="2:12" x14ac:dyDescent="0.25">
      <c r="B80" s="49">
        <f t="shared" si="1"/>
        <v>68</v>
      </c>
      <c r="C80" s="427">
        <v>38769</v>
      </c>
      <c r="D80" s="474">
        <v>128</v>
      </c>
      <c r="F80" s="465">
        <v>38849</v>
      </c>
      <c r="G80" s="466" t="s">
        <v>488</v>
      </c>
      <c r="K80" s="427">
        <v>38769</v>
      </c>
      <c r="L80" s="117">
        <v>256</v>
      </c>
    </row>
    <row r="81" spans="2:12" x14ac:dyDescent="0.25">
      <c r="B81" s="49">
        <f t="shared" si="1"/>
        <v>69</v>
      </c>
      <c r="C81" s="426">
        <v>38770</v>
      </c>
      <c r="D81" s="473">
        <v>-0.50000000000000044</v>
      </c>
      <c r="F81" s="465">
        <v>38852</v>
      </c>
      <c r="G81" s="466" t="s">
        <v>525</v>
      </c>
      <c r="K81" s="426">
        <v>38770</v>
      </c>
      <c r="L81" s="467">
        <v>-2.0000000000000018</v>
      </c>
    </row>
    <row r="82" spans="2:12" x14ac:dyDescent="0.25">
      <c r="B82" s="49">
        <f t="shared" si="1"/>
        <v>70</v>
      </c>
      <c r="C82" s="428">
        <v>38770</v>
      </c>
      <c r="D82" s="473">
        <v>-1.9999999999999996</v>
      </c>
      <c r="F82" s="465">
        <v>38853</v>
      </c>
      <c r="G82" s="466" t="s">
        <v>526</v>
      </c>
      <c r="K82" s="428">
        <v>38770</v>
      </c>
      <c r="L82" s="467">
        <v>-3.9999999999999991</v>
      </c>
    </row>
    <row r="83" spans="2:12" x14ac:dyDescent="0.25">
      <c r="B83" s="49">
        <f t="shared" si="1"/>
        <v>71</v>
      </c>
      <c r="C83" s="427">
        <v>38770</v>
      </c>
      <c r="D83" s="474">
        <v>-42.000000000001137</v>
      </c>
      <c r="F83" s="465">
        <v>38854</v>
      </c>
      <c r="G83" s="466" t="s">
        <v>527</v>
      </c>
      <c r="K83" s="427">
        <v>38770</v>
      </c>
      <c r="L83" s="117">
        <v>-252.00000000000682</v>
      </c>
    </row>
    <row r="84" spans="2:12" x14ac:dyDescent="0.25">
      <c r="B84" s="49">
        <f t="shared" si="1"/>
        <v>72</v>
      </c>
      <c r="C84" s="427">
        <v>38770</v>
      </c>
      <c r="D84" s="474">
        <v>-1.9999999999999996</v>
      </c>
      <c r="F84" s="465">
        <v>38855</v>
      </c>
      <c r="G84" s="466" t="s">
        <v>528</v>
      </c>
      <c r="K84" s="427">
        <v>38770</v>
      </c>
      <c r="L84" s="117">
        <v>-3.9999999999999991</v>
      </c>
    </row>
    <row r="85" spans="2:12" x14ac:dyDescent="0.25">
      <c r="B85" s="49">
        <f t="shared" si="1"/>
        <v>73</v>
      </c>
      <c r="C85" s="427">
        <v>38771</v>
      </c>
      <c r="D85" s="474">
        <v>43</v>
      </c>
      <c r="F85" s="465">
        <v>38856</v>
      </c>
      <c r="G85" s="466" t="s">
        <v>529</v>
      </c>
      <c r="K85" s="427">
        <v>38771</v>
      </c>
      <c r="L85" s="117">
        <v>86</v>
      </c>
    </row>
    <row r="86" spans="2:12" x14ac:dyDescent="0.25">
      <c r="B86" s="49">
        <f t="shared" si="1"/>
        <v>74</v>
      </c>
      <c r="C86" s="426">
        <v>38772</v>
      </c>
      <c r="D86" s="473">
        <v>-38</v>
      </c>
      <c r="F86" s="465">
        <v>38860</v>
      </c>
      <c r="G86" s="466" t="s">
        <v>530</v>
      </c>
      <c r="K86" s="426">
        <v>38772</v>
      </c>
      <c r="L86" s="467">
        <v>-152</v>
      </c>
    </row>
    <row r="87" spans="2:12" x14ac:dyDescent="0.25">
      <c r="B87" s="49">
        <f t="shared" si="1"/>
        <v>75</v>
      </c>
      <c r="C87" s="428">
        <v>38772</v>
      </c>
      <c r="D87" s="473">
        <v>18</v>
      </c>
      <c r="F87" s="465">
        <v>38861</v>
      </c>
      <c r="G87" s="466" t="s">
        <v>531</v>
      </c>
      <c r="K87" s="428">
        <v>38772</v>
      </c>
      <c r="L87" s="467">
        <v>36</v>
      </c>
    </row>
    <row r="88" spans="2:12" x14ac:dyDescent="0.25">
      <c r="B88" s="49">
        <f t="shared" si="1"/>
        <v>76</v>
      </c>
      <c r="C88" s="427">
        <v>38772</v>
      </c>
      <c r="D88" s="474">
        <v>7.9999999999988631</v>
      </c>
      <c r="F88" s="465">
        <v>38867</v>
      </c>
      <c r="G88" s="466" t="s">
        <v>532</v>
      </c>
      <c r="K88" s="427">
        <v>38772</v>
      </c>
      <c r="L88" s="117">
        <v>47.999999999993179</v>
      </c>
    </row>
    <row r="89" spans="2:12" x14ac:dyDescent="0.25">
      <c r="B89" s="49">
        <f t="shared" si="1"/>
        <v>77</v>
      </c>
      <c r="C89" s="427">
        <v>38772</v>
      </c>
      <c r="D89" s="474">
        <v>-142</v>
      </c>
      <c r="F89" s="465">
        <v>38868</v>
      </c>
      <c r="G89" s="466" t="s">
        <v>533</v>
      </c>
      <c r="K89" s="427">
        <v>38772</v>
      </c>
      <c r="L89" s="117">
        <v>-284</v>
      </c>
    </row>
    <row r="90" spans="2:12" x14ac:dyDescent="0.25">
      <c r="B90" s="49">
        <f t="shared" si="1"/>
        <v>78</v>
      </c>
      <c r="C90" s="427">
        <v>38776</v>
      </c>
      <c r="D90" s="474">
        <v>-117</v>
      </c>
      <c r="F90" s="465">
        <v>38873</v>
      </c>
      <c r="G90" s="466" t="s">
        <v>534</v>
      </c>
      <c r="K90" s="427">
        <v>38776</v>
      </c>
      <c r="L90" s="117">
        <v>-234</v>
      </c>
    </row>
    <row r="91" spans="2:12" x14ac:dyDescent="0.25">
      <c r="B91" s="49">
        <f t="shared" si="1"/>
        <v>79</v>
      </c>
      <c r="C91" s="426">
        <v>38777</v>
      </c>
      <c r="D91" s="473">
        <v>74.5</v>
      </c>
      <c r="F91" s="465">
        <v>38874</v>
      </c>
      <c r="G91" s="466" t="s">
        <v>535</v>
      </c>
      <c r="K91" s="426">
        <v>38777</v>
      </c>
      <c r="L91" s="467">
        <v>298</v>
      </c>
    </row>
    <row r="92" spans="2:12" x14ac:dyDescent="0.25">
      <c r="B92" s="49">
        <f t="shared" si="1"/>
        <v>80</v>
      </c>
      <c r="C92" s="428">
        <v>38777</v>
      </c>
      <c r="D92" s="473">
        <v>18</v>
      </c>
      <c r="F92" s="465">
        <v>38875</v>
      </c>
      <c r="G92" s="466" t="s">
        <v>536</v>
      </c>
      <c r="K92" s="428">
        <v>38777</v>
      </c>
      <c r="L92" s="467">
        <v>36</v>
      </c>
    </row>
    <row r="93" spans="2:12" x14ac:dyDescent="0.25">
      <c r="B93" s="49">
        <f t="shared" si="1"/>
        <v>81</v>
      </c>
      <c r="C93" s="427">
        <v>38777</v>
      </c>
      <c r="D93" s="474">
        <v>88</v>
      </c>
      <c r="F93" s="465">
        <v>38876</v>
      </c>
      <c r="G93" s="466" t="s">
        <v>537</v>
      </c>
      <c r="K93" s="427">
        <v>38777</v>
      </c>
      <c r="L93" s="117">
        <v>528</v>
      </c>
    </row>
    <row r="94" spans="2:12" x14ac:dyDescent="0.25">
      <c r="B94" s="49">
        <f t="shared" si="1"/>
        <v>82</v>
      </c>
      <c r="C94" s="427">
        <v>38778</v>
      </c>
      <c r="D94" s="474">
        <v>18</v>
      </c>
      <c r="F94" s="465">
        <v>38880</v>
      </c>
      <c r="G94" s="466" t="s">
        <v>538</v>
      </c>
      <c r="K94" s="427">
        <v>38778</v>
      </c>
      <c r="L94" s="117">
        <v>36</v>
      </c>
    </row>
    <row r="95" spans="2:12" x14ac:dyDescent="0.25">
      <c r="B95" s="49">
        <f t="shared" si="1"/>
        <v>83</v>
      </c>
      <c r="C95" s="426">
        <v>38779</v>
      </c>
      <c r="D95" s="473">
        <v>-13</v>
      </c>
      <c r="F95" s="465">
        <v>38881</v>
      </c>
      <c r="G95" s="466" t="s">
        <v>539</v>
      </c>
      <c r="K95" s="426">
        <v>38779</v>
      </c>
      <c r="L95" s="467">
        <v>-52</v>
      </c>
    </row>
    <row r="96" spans="2:12" x14ac:dyDescent="0.25">
      <c r="B96" s="49">
        <f t="shared" si="1"/>
        <v>84</v>
      </c>
      <c r="C96" s="427">
        <v>38779</v>
      </c>
      <c r="D96" s="474">
        <v>-16.999999999995453</v>
      </c>
      <c r="F96" s="465">
        <v>38882</v>
      </c>
      <c r="G96" s="466" t="s">
        <v>540</v>
      </c>
      <c r="K96" s="427">
        <v>38779</v>
      </c>
      <c r="L96" s="117">
        <v>-101.99999999997272</v>
      </c>
    </row>
    <row r="97" spans="2:12" x14ac:dyDescent="0.25">
      <c r="B97" s="49">
        <f t="shared" si="1"/>
        <v>85</v>
      </c>
      <c r="C97" s="426">
        <v>38782</v>
      </c>
      <c r="D97" s="473">
        <v>124.50000000000001</v>
      </c>
      <c r="F97" s="465">
        <v>38887</v>
      </c>
      <c r="G97" s="466" t="s">
        <v>541</v>
      </c>
      <c r="K97" s="426">
        <v>38782</v>
      </c>
      <c r="L97" s="467">
        <v>498.00000000000006</v>
      </c>
    </row>
    <row r="98" spans="2:12" x14ac:dyDescent="0.25">
      <c r="B98" s="49">
        <f t="shared" si="1"/>
        <v>86</v>
      </c>
      <c r="C98" s="428">
        <v>38782</v>
      </c>
      <c r="D98" s="473">
        <v>88</v>
      </c>
      <c r="F98" s="465">
        <v>38888</v>
      </c>
      <c r="G98" s="466" t="s">
        <v>542</v>
      </c>
      <c r="K98" s="428">
        <v>38782</v>
      </c>
      <c r="L98" s="467">
        <v>176</v>
      </c>
    </row>
    <row r="99" spans="2:12" x14ac:dyDescent="0.25">
      <c r="B99" s="49">
        <f t="shared" si="1"/>
        <v>87</v>
      </c>
      <c r="C99" s="427">
        <v>38782</v>
      </c>
      <c r="D99" s="474">
        <v>63</v>
      </c>
      <c r="F99" s="465">
        <v>38889</v>
      </c>
      <c r="G99" s="466" t="s">
        <v>471</v>
      </c>
      <c r="K99" s="427">
        <v>38782</v>
      </c>
      <c r="L99" s="117">
        <v>378</v>
      </c>
    </row>
    <row r="100" spans="2:12" x14ac:dyDescent="0.25">
      <c r="B100" s="49">
        <f t="shared" si="1"/>
        <v>88</v>
      </c>
      <c r="C100" s="426">
        <v>38783</v>
      </c>
      <c r="D100" s="473">
        <v>12</v>
      </c>
      <c r="F100" s="465">
        <v>38890</v>
      </c>
      <c r="G100" s="466" t="s">
        <v>471</v>
      </c>
      <c r="K100" s="426">
        <v>38783</v>
      </c>
      <c r="L100" s="467">
        <v>48</v>
      </c>
    </row>
    <row r="101" spans="2:12" x14ac:dyDescent="0.25">
      <c r="B101" s="49">
        <f t="shared" si="1"/>
        <v>89</v>
      </c>
      <c r="C101" s="428">
        <v>38783</v>
      </c>
      <c r="D101" s="473">
        <v>-1.9999999999999996</v>
      </c>
      <c r="F101" s="465">
        <v>38891</v>
      </c>
      <c r="G101" s="466" t="s">
        <v>543</v>
      </c>
      <c r="K101" s="428">
        <v>38783</v>
      </c>
      <c r="L101" s="467">
        <v>-3.9999999999999991</v>
      </c>
    </row>
    <row r="102" spans="2:12" x14ac:dyDescent="0.25">
      <c r="B102" s="49">
        <f t="shared" si="1"/>
        <v>90</v>
      </c>
      <c r="C102" s="427">
        <v>38783</v>
      </c>
      <c r="D102" s="474">
        <v>-87</v>
      </c>
      <c r="F102" s="465">
        <v>38894</v>
      </c>
      <c r="G102" s="466" t="s">
        <v>544</v>
      </c>
      <c r="K102" s="427">
        <v>38783</v>
      </c>
      <c r="L102" s="117">
        <v>-522</v>
      </c>
    </row>
    <row r="103" spans="2:12" x14ac:dyDescent="0.25">
      <c r="B103" s="49">
        <f t="shared" si="1"/>
        <v>91</v>
      </c>
      <c r="C103" s="427">
        <v>38783</v>
      </c>
      <c r="D103" s="474">
        <v>-77</v>
      </c>
      <c r="F103" s="465">
        <v>38896</v>
      </c>
      <c r="G103" s="466" t="s">
        <v>545</v>
      </c>
      <c r="K103" s="427">
        <v>38783</v>
      </c>
      <c r="L103" s="117">
        <v>-154</v>
      </c>
    </row>
    <row r="104" spans="2:12" x14ac:dyDescent="0.25">
      <c r="B104" s="49">
        <f t="shared" si="1"/>
        <v>92</v>
      </c>
      <c r="C104" s="426">
        <v>38784</v>
      </c>
      <c r="D104" s="473">
        <v>87</v>
      </c>
      <c r="F104" s="465">
        <v>38901</v>
      </c>
      <c r="G104" s="466" t="s">
        <v>546</v>
      </c>
      <c r="K104" s="426">
        <v>38784</v>
      </c>
      <c r="L104" s="467">
        <v>348</v>
      </c>
    </row>
    <row r="105" spans="2:12" x14ac:dyDescent="0.25">
      <c r="B105" s="49">
        <f t="shared" si="1"/>
        <v>93</v>
      </c>
      <c r="C105" s="428">
        <v>38784</v>
      </c>
      <c r="D105" s="473">
        <v>78</v>
      </c>
      <c r="F105" s="465">
        <v>38902</v>
      </c>
      <c r="G105" s="466" t="s">
        <v>504</v>
      </c>
      <c r="K105" s="428">
        <v>38784</v>
      </c>
      <c r="L105" s="467">
        <v>156</v>
      </c>
    </row>
    <row r="106" spans="2:12" x14ac:dyDescent="0.25">
      <c r="B106" s="49">
        <f t="shared" si="1"/>
        <v>94</v>
      </c>
      <c r="C106" s="427">
        <v>38784</v>
      </c>
      <c r="D106" s="474">
        <v>32.999999999998863</v>
      </c>
      <c r="F106" s="465">
        <v>38903</v>
      </c>
      <c r="G106" s="466" t="s">
        <v>547</v>
      </c>
      <c r="K106" s="427">
        <v>38784</v>
      </c>
      <c r="L106" s="117">
        <v>197.99999999999318</v>
      </c>
    </row>
    <row r="107" spans="2:12" x14ac:dyDescent="0.25">
      <c r="B107" s="49">
        <f t="shared" si="1"/>
        <v>95</v>
      </c>
      <c r="C107" s="427">
        <v>38784</v>
      </c>
      <c r="D107" s="474">
        <v>-281.99999999999318</v>
      </c>
      <c r="F107" s="465">
        <v>38904</v>
      </c>
      <c r="G107" s="466" t="s">
        <v>548</v>
      </c>
      <c r="K107" s="427">
        <v>38784</v>
      </c>
      <c r="L107" s="117">
        <v>-563.99999999998636</v>
      </c>
    </row>
    <row r="108" spans="2:12" x14ac:dyDescent="0.25">
      <c r="B108" s="49">
        <f t="shared" si="1"/>
        <v>96</v>
      </c>
      <c r="C108" s="428">
        <v>38785</v>
      </c>
      <c r="D108" s="473">
        <v>98</v>
      </c>
      <c r="F108" s="465">
        <v>38905</v>
      </c>
      <c r="G108" s="466" t="s">
        <v>549</v>
      </c>
      <c r="K108" s="428">
        <v>38785</v>
      </c>
      <c r="L108" s="467">
        <v>196</v>
      </c>
    </row>
    <row r="109" spans="2:12" x14ac:dyDescent="0.25">
      <c r="B109" s="49">
        <f t="shared" si="1"/>
        <v>97</v>
      </c>
      <c r="C109" s="427">
        <v>38786</v>
      </c>
      <c r="D109" s="474">
        <v>48</v>
      </c>
      <c r="F109" s="465">
        <v>38908</v>
      </c>
      <c r="G109" s="466" t="s">
        <v>550</v>
      </c>
      <c r="K109" s="427">
        <v>38786</v>
      </c>
      <c r="L109" s="117">
        <v>96</v>
      </c>
    </row>
    <row r="110" spans="2:12" x14ac:dyDescent="0.25">
      <c r="B110" s="49">
        <f t="shared" si="1"/>
        <v>98</v>
      </c>
      <c r="C110" s="427">
        <v>38786</v>
      </c>
      <c r="D110" s="474">
        <v>68.000000000006821</v>
      </c>
      <c r="F110" s="465">
        <v>38909</v>
      </c>
      <c r="G110" s="466" t="s">
        <v>551</v>
      </c>
      <c r="K110" s="427">
        <v>38786</v>
      </c>
      <c r="L110" s="117">
        <v>136.00000000001364</v>
      </c>
    </row>
    <row r="111" spans="2:12" x14ac:dyDescent="0.25">
      <c r="B111" s="49">
        <f t="shared" si="1"/>
        <v>99</v>
      </c>
      <c r="C111" s="428">
        <v>38793</v>
      </c>
      <c r="D111" s="473">
        <v>-62</v>
      </c>
      <c r="F111" s="465">
        <v>38911</v>
      </c>
      <c r="G111" s="466" t="s">
        <v>552</v>
      </c>
      <c r="K111" s="428">
        <v>38793</v>
      </c>
      <c r="L111" s="467">
        <v>-124</v>
      </c>
    </row>
    <row r="112" spans="2:12" x14ac:dyDescent="0.25">
      <c r="B112" s="49">
        <f t="shared" si="1"/>
        <v>100</v>
      </c>
      <c r="C112" s="427">
        <v>38793</v>
      </c>
      <c r="D112" s="474">
        <v>157.99999999999318</v>
      </c>
      <c r="F112" s="465">
        <v>38912</v>
      </c>
      <c r="G112" s="466" t="s">
        <v>553</v>
      </c>
      <c r="K112" s="427">
        <v>38793</v>
      </c>
      <c r="L112" s="117">
        <v>315.99999999998636</v>
      </c>
    </row>
    <row r="113" spans="2:12" x14ac:dyDescent="0.25">
      <c r="B113" s="49">
        <f t="shared" si="1"/>
        <v>101</v>
      </c>
      <c r="C113" s="427">
        <v>38796</v>
      </c>
      <c r="D113" s="474">
        <v>117.99999999999544</v>
      </c>
      <c r="F113" s="465">
        <v>38915</v>
      </c>
      <c r="G113" s="466" t="s">
        <v>554</v>
      </c>
      <c r="K113" s="427">
        <v>38796</v>
      </c>
      <c r="L113" s="117">
        <v>235.99999999999088</v>
      </c>
    </row>
    <row r="114" spans="2:12" x14ac:dyDescent="0.25">
      <c r="B114" s="49">
        <f t="shared" si="1"/>
        <v>102</v>
      </c>
      <c r="C114" s="426">
        <v>38797</v>
      </c>
      <c r="D114" s="473">
        <v>-138</v>
      </c>
      <c r="F114" s="465">
        <v>38916</v>
      </c>
      <c r="G114" s="466" t="s">
        <v>555</v>
      </c>
      <c r="K114" s="426">
        <v>38797</v>
      </c>
      <c r="L114" s="467">
        <v>-552</v>
      </c>
    </row>
    <row r="115" spans="2:12" x14ac:dyDescent="0.25">
      <c r="B115" s="49">
        <f t="shared" si="1"/>
        <v>103</v>
      </c>
      <c r="C115" s="427">
        <v>38797</v>
      </c>
      <c r="D115" s="474">
        <v>-21.999999999996589</v>
      </c>
      <c r="F115" s="465">
        <v>38918</v>
      </c>
      <c r="G115" s="466" t="s">
        <v>556</v>
      </c>
      <c r="K115" s="427">
        <v>38797</v>
      </c>
      <c r="L115" s="117">
        <v>-131.99999999997954</v>
      </c>
    </row>
    <row r="116" spans="2:12" x14ac:dyDescent="0.25">
      <c r="B116" s="49">
        <f t="shared" si="1"/>
        <v>104</v>
      </c>
      <c r="C116" s="427">
        <v>38797</v>
      </c>
      <c r="D116" s="474">
        <v>3.0000000000000004</v>
      </c>
      <c r="F116" s="465">
        <v>38919</v>
      </c>
      <c r="G116" s="466" t="s">
        <v>557</v>
      </c>
      <c r="K116" s="427">
        <v>38797</v>
      </c>
      <c r="L116" s="117">
        <v>6.0000000000000009</v>
      </c>
    </row>
    <row r="117" spans="2:12" x14ac:dyDescent="0.25">
      <c r="B117" s="49">
        <f t="shared" si="1"/>
        <v>105</v>
      </c>
      <c r="C117" s="427">
        <v>38797</v>
      </c>
      <c r="D117" s="474">
        <v>-32.000000000004547</v>
      </c>
      <c r="F117" s="465">
        <v>38922</v>
      </c>
      <c r="G117" s="466" t="s">
        <v>550</v>
      </c>
      <c r="K117" s="427">
        <v>38797</v>
      </c>
      <c r="L117" s="117">
        <v>-64.000000000009095</v>
      </c>
    </row>
    <row r="118" spans="2:12" x14ac:dyDescent="0.25">
      <c r="B118" s="49">
        <f t="shared" si="1"/>
        <v>106</v>
      </c>
      <c r="C118" s="426">
        <v>38798</v>
      </c>
      <c r="D118" s="473">
        <v>-13</v>
      </c>
      <c r="F118" s="465">
        <v>38925</v>
      </c>
      <c r="G118" s="466" t="s">
        <v>558</v>
      </c>
      <c r="K118" s="426">
        <v>38798</v>
      </c>
      <c r="L118" s="467">
        <v>-52</v>
      </c>
    </row>
    <row r="119" spans="2:12" x14ac:dyDescent="0.25">
      <c r="B119" s="49">
        <f t="shared" si="1"/>
        <v>107</v>
      </c>
      <c r="C119" s="428">
        <v>38798</v>
      </c>
      <c r="D119" s="473">
        <v>-252</v>
      </c>
      <c r="F119" s="465">
        <v>38926</v>
      </c>
      <c r="G119" s="466" t="s">
        <v>555</v>
      </c>
      <c r="K119" s="428">
        <v>38798</v>
      </c>
      <c r="L119" s="467">
        <v>-504</v>
      </c>
    </row>
    <row r="120" spans="2:12" x14ac:dyDescent="0.25">
      <c r="B120" s="49">
        <f t="shared" si="1"/>
        <v>108</v>
      </c>
      <c r="C120" s="427">
        <v>38798</v>
      </c>
      <c r="D120" s="474">
        <v>-27.000000000003411</v>
      </c>
      <c r="F120" s="465">
        <v>38929</v>
      </c>
      <c r="G120" s="466" t="s">
        <v>559</v>
      </c>
      <c r="K120" s="427">
        <v>38798</v>
      </c>
      <c r="L120" s="117">
        <v>-162.00000000002046</v>
      </c>
    </row>
    <row r="121" spans="2:12" x14ac:dyDescent="0.25">
      <c r="B121" s="49">
        <f t="shared" si="1"/>
        <v>109</v>
      </c>
      <c r="C121" s="427">
        <v>38798</v>
      </c>
      <c r="D121" s="474">
        <v>-1.9999999999999996</v>
      </c>
      <c r="F121" s="465">
        <v>38930</v>
      </c>
      <c r="G121" s="466" t="s">
        <v>560</v>
      </c>
      <c r="K121" s="427">
        <v>38798</v>
      </c>
      <c r="L121" s="117">
        <v>-3.9999999999999991</v>
      </c>
    </row>
    <row r="122" spans="2:12" x14ac:dyDescent="0.25">
      <c r="B122" s="49">
        <f t="shared" si="1"/>
        <v>110</v>
      </c>
      <c r="C122" s="427">
        <v>38798</v>
      </c>
      <c r="D122" s="474">
        <v>88</v>
      </c>
      <c r="F122" s="465">
        <v>38931</v>
      </c>
      <c r="G122" s="466" t="s">
        <v>561</v>
      </c>
      <c r="K122" s="427">
        <v>38798</v>
      </c>
      <c r="L122" s="117">
        <v>176</v>
      </c>
    </row>
    <row r="123" spans="2:12" x14ac:dyDescent="0.25">
      <c r="B123" s="49">
        <f t="shared" si="1"/>
        <v>111</v>
      </c>
      <c r="C123" s="426">
        <v>38800</v>
      </c>
      <c r="D123" s="473">
        <v>-75.5</v>
      </c>
      <c r="F123" s="465">
        <v>38932</v>
      </c>
      <c r="G123" s="466" t="s">
        <v>562</v>
      </c>
      <c r="K123" s="426">
        <v>38800</v>
      </c>
      <c r="L123" s="467">
        <v>-302</v>
      </c>
    </row>
    <row r="124" spans="2:12" x14ac:dyDescent="0.25">
      <c r="B124" s="49">
        <f t="shared" si="1"/>
        <v>112</v>
      </c>
      <c r="C124" s="428">
        <v>38800</v>
      </c>
      <c r="D124" s="473">
        <v>-32</v>
      </c>
      <c r="F124" s="465">
        <v>38936</v>
      </c>
      <c r="G124" s="466" t="s">
        <v>563</v>
      </c>
      <c r="K124" s="428">
        <v>38800</v>
      </c>
      <c r="L124" s="467">
        <v>-64</v>
      </c>
    </row>
    <row r="125" spans="2:12" x14ac:dyDescent="0.25">
      <c r="B125" s="49">
        <f t="shared" si="1"/>
        <v>113</v>
      </c>
      <c r="C125" s="427">
        <v>38804</v>
      </c>
      <c r="D125" s="474">
        <v>13</v>
      </c>
      <c r="F125" s="465">
        <v>38937</v>
      </c>
      <c r="G125" s="466" t="s">
        <v>564</v>
      </c>
      <c r="K125" s="427">
        <v>38804</v>
      </c>
      <c r="L125" s="117">
        <v>26</v>
      </c>
    </row>
    <row r="126" spans="2:12" x14ac:dyDescent="0.25">
      <c r="B126" s="49">
        <f t="shared" si="1"/>
        <v>114</v>
      </c>
      <c r="C126" s="426">
        <v>38805</v>
      </c>
      <c r="D126" s="473">
        <v>124.50000000000001</v>
      </c>
      <c r="F126" s="465">
        <v>38938</v>
      </c>
      <c r="G126" s="466" t="s">
        <v>565</v>
      </c>
      <c r="K126" s="426">
        <v>38805</v>
      </c>
      <c r="L126" s="467">
        <v>498.00000000000006</v>
      </c>
    </row>
    <row r="127" spans="2:12" x14ac:dyDescent="0.25">
      <c r="B127" s="49">
        <f t="shared" si="1"/>
        <v>115</v>
      </c>
      <c r="C127" s="428">
        <v>38805</v>
      </c>
      <c r="D127" s="473">
        <v>58</v>
      </c>
      <c r="F127" s="465">
        <v>38939</v>
      </c>
      <c r="G127" s="466" t="s">
        <v>566</v>
      </c>
      <c r="K127" s="428">
        <v>38805</v>
      </c>
      <c r="L127" s="467">
        <v>116</v>
      </c>
    </row>
    <row r="128" spans="2:12" x14ac:dyDescent="0.25">
      <c r="B128" s="49">
        <f t="shared" si="1"/>
        <v>116</v>
      </c>
      <c r="C128" s="427">
        <v>38805</v>
      </c>
      <c r="D128" s="474">
        <v>68.000000000001137</v>
      </c>
      <c r="F128" s="465">
        <v>38943</v>
      </c>
      <c r="G128" s="466" t="s">
        <v>567</v>
      </c>
      <c r="K128" s="427">
        <v>38805</v>
      </c>
      <c r="L128" s="117">
        <v>408.00000000000682</v>
      </c>
    </row>
    <row r="129" spans="2:12" x14ac:dyDescent="0.25">
      <c r="B129" s="49">
        <f t="shared" si="1"/>
        <v>117</v>
      </c>
      <c r="C129" s="427">
        <v>38805</v>
      </c>
      <c r="D129" s="474">
        <v>98</v>
      </c>
      <c r="F129" s="465">
        <v>38944</v>
      </c>
      <c r="G129" s="466" t="s">
        <v>568</v>
      </c>
      <c r="K129" s="427">
        <v>38805</v>
      </c>
      <c r="L129" s="117">
        <v>196</v>
      </c>
    </row>
    <row r="130" spans="2:12" x14ac:dyDescent="0.25">
      <c r="B130" s="49">
        <f t="shared" si="1"/>
        <v>118</v>
      </c>
      <c r="C130" s="427">
        <v>38805</v>
      </c>
      <c r="D130" s="474">
        <v>68.000000000006821</v>
      </c>
      <c r="F130" s="465">
        <v>38947</v>
      </c>
      <c r="G130" s="466" t="s">
        <v>503</v>
      </c>
      <c r="K130" s="427">
        <v>38805</v>
      </c>
      <c r="L130" s="117">
        <v>136.00000000001364</v>
      </c>
    </row>
    <row r="131" spans="2:12" x14ac:dyDescent="0.25">
      <c r="B131" s="49">
        <f t="shared" si="1"/>
        <v>119</v>
      </c>
      <c r="C131" s="427">
        <v>38806</v>
      </c>
      <c r="D131" s="474">
        <v>28</v>
      </c>
      <c r="F131" s="465">
        <v>38951</v>
      </c>
      <c r="G131" s="466" t="s">
        <v>569</v>
      </c>
      <c r="K131" s="427">
        <v>38806</v>
      </c>
      <c r="L131" s="117">
        <v>56</v>
      </c>
    </row>
    <row r="132" spans="2:12" x14ac:dyDescent="0.25">
      <c r="B132" s="49">
        <f t="shared" si="1"/>
        <v>120</v>
      </c>
      <c r="C132" s="427">
        <v>38806</v>
      </c>
      <c r="D132" s="474">
        <v>157.99999999999318</v>
      </c>
      <c r="F132" s="465">
        <v>38953</v>
      </c>
      <c r="G132" s="466" t="s">
        <v>570</v>
      </c>
      <c r="K132" s="427">
        <v>38806</v>
      </c>
      <c r="L132" s="117">
        <v>315.99999999998636</v>
      </c>
    </row>
    <row r="133" spans="2:12" x14ac:dyDescent="0.25">
      <c r="B133" s="49">
        <f t="shared" si="1"/>
        <v>121</v>
      </c>
      <c r="C133" s="426">
        <v>38807</v>
      </c>
      <c r="D133" s="473">
        <v>49.5</v>
      </c>
      <c r="F133" s="465">
        <v>38957</v>
      </c>
      <c r="G133" s="466" t="s">
        <v>571</v>
      </c>
      <c r="K133" s="426">
        <v>38807</v>
      </c>
      <c r="L133" s="467">
        <v>198</v>
      </c>
    </row>
    <row r="134" spans="2:12" x14ac:dyDescent="0.25">
      <c r="B134" s="49">
        <f t="shared" si="1"/>
        <v>122</v>
      </c>
      <c r="C134" s="427">
        <v>38807</v>
      </c>
      <c r="D134" s="474">
        <v>-72.000000000002274</v>
      </c>
      <c r="F134" s="465">
        <v>38958</v>
      </c>
      <c r="G134" s="466" t="s">
        <v>490</v>
      </c>
      <c r="K134" s="427">
        <v>38807</v>
      </c>
      <c r="L134" s="117">
        <v>-432.00000000001364</v>
      </c>
    </row>
    <row r="135" spans="2:12" x14ac:dyDescent="0.25">
      <c r="B135" s="49">
        <f t="shared" si="1"/>
        <v>123</v>
      </c>
      <c r="C135" s="426">
        <v>38810</v>
      </c>
      <c r="D135" s="473">
        <v>99.5</v>
      </c>
      <c r="F135" s="465">
        <v>38960</v>
      </c>
      <c r="G135" s="466" t="s">
        <v>572</v>
      </c>
      <c r="K135" s="426">
        <v>38810</v>
      </c>
      <c r="L135" s="467">
        <v>398</v>
      </c>
    </row>
    <row r="136" spans="2:12" x14ac:dyDescent="0.25">
      <c r="B136" s="49">
        <f t="shared" si="1"/>
        <v>124</v>
      </c>
      <c r="C136" s="426">
        <v>38811</v>
      </c>
      <c r="D136" s="473">
        <v>-13</v>
      </c>
      <c r="F136" s="465">
        <v>38961</v>
      </c>
      <c r="G136" s="466" t="s">
        <v>573</v>
      </c>
      <c r="K136" s="426">
        <v>38811</v>
      </c>
      <c r="L136" s="467">
        <v>-52</v>
      </c>
    </row>
    <row r="137" spans="2:12" x14ac:dyDescent="0.25">
      <c r="B137" s="49">
        <f t="shared" si="1"/>
        <v>125</v>
      </c>
      <c r="C137" s="428">
        <v>38811</v>
      </c>
      <c r="D137" s="473">
        <v>-7</v>
      </c>
      <c r="F137" s="465">
        <v>38964</v>
      </c>
      <c r="G137" s="466" t="s">
        <v>574</v>
      </c>
      <c r="K137" s="428">
        <v>38811</v>
      </c>
      <c r="L137" s="467">
        <v>-14</v>
      </c>
    </row>
    <row r="138" spans="2:12" x14ac:dyDescent="0.25">
      <c r="B138" s="49">
        <f t="shared" si="1"/>
        <v>126</v>
      </c>
      <c r="C138" s="427">
        <v>38811</v>
      </c>
      <c r="D138" s="474">
        <v>-27.000000000003411</v>
      </c>
      <c r="F138" s="465">
        <v>38967</v>
      </c>
      <c r="G138" s="466" t="s">
        <v>575</v>
      </c>
      <c r="K138" s="427">
        <v>38811</v>
      </c>
      <c r="L138" s="117">
        <v>-162.00000000002046</v>
      </c>
    </row>
    <row r="139" spans="2:12" x14ac:dyDescent="0.25">
      <c r="B139" s="49">
        <f t="shared" si="1"/>
        <v>127</v>
      </c>
      <c r="C139" s="427">
        <v>38811</v>
      </c>
      <c r="D139" s="474">
        <v>-1.9999999999999996</v>
      </c>
      <c r="F139" s="465">
        <v>38968</v>
      </c>
      <c r="G139" s="466" t="s">
        <v>576</v>
      </c>
      <c r="K139" s="427">
        <v>38811</v>
      </c>
      <c r="L139" s="117">
        <v>-3.9999999999999991</v>
      </c>
    </row>
    <row r="140" spans="2:12" x14ac:dyDescent="0.25">
      <c r="B140" s="49">
        <f t="shared" si="1"/>
        <v>128</v>
      </c>
      <c r="C140" s="427">
        <v>38811</v>
      </c>
      <c r="D140" s="474">
        <v>67.999999999995453</v>
      </c>
      <c r="F140" s="465">
        <v>38971</v>
      </c>
      <c r="G140" s="466" t="s">
        <v>577</v>
      </c>
      <c r="K140" s="427">
        <v>38811</v>
      </c>
      <c r="L140" s="117">
        <v>135.99999999999091</v>
      </c>
    </row>
    <row r="141" spans="2:12" x14ac:dyDescent="0.25">
      <c r="B141" s="49">
        <f t="shared" si="1"/>
        <v>129</v>
      </c>
      <c r="C141" s="427">
        <v>38812</v>
      </c>
      <c r="D141" s="474">
        <v>77.999999999997726</v>
      </c>
      <c r="F141" s="465">
        <v>38972</v>
      </c>
      <c r="G141" s="466" t="s">
        <v>522</v>
      </c>
      <c r="K141" s="427">
        <v>38812</v>
      </c>
      <c r="L141" s="117">
        <v>155.99999999999545</v>
      </c>
    </row>
    <row r="142" spans="2:12" x14ac:dyDescent="0.25">
      <c r="B142" s="49">
        <f t="shared" si="1"/>
        <v>130</v>
      </c>
      <c r="C142" s="426">
        <v>38814</v>
      </c>
      <c r="D142" s="473">
        <v>-13</v>
      </c>
      <c r="F142" s="465">
        <v>38974</v>
      </c>
      <c r="G142" s="466" t="s">
        <v>578</v>
      </c>
      <c r="K142" s="426">
        <v>38814</v>
      </c>
      <c r="L142" s="467">
        <v>-52</v>
      </c>
    </row>
    <row r="143" spans="2:12" x14ac:dyDescent="0.25">
      <c r="B143" s="49">
        <f t="shared" ref="B143:B206" si="2">B142+1</f>
        <v>131</v>
      </c>
      <c r="C143" s="426">
        <v>38817</v>
      </c>
      <c r="D143" s="473">
        <v>12</v>
      </c>
      <c r="F143" s="465">
        <v>38975</v>
      </c>
      <c r="G143" s="466" t="s">
        <v>579</v>
      </c>
      <c r="K143" s="426">
        <v>38817</v>
      </c>
      <c r="L143" s="467">
        <v>48</v>
      </c>
    </row>
    <row r="144" spans="2:12" x14ac:dyDescent="0.25">
      <c r="B144" s="49">
        <f t="shared" si="2"/>
        <v>132</v>
      </c>
      <c r="C144" s="428">
        <v>38817</v>
      </c>
      <c r="D144" s="473">
        <v>13</v>
      </c>
      <c r="F144" s="465">
        <v>38978</v>
      </c>
      <c r="G144" s="466" t="s">
        <v>580</v>
      </c>
      <c r="K144" s="428">
        <v>38817</v>
      </c>
      <c r="L144" s="467">
        <v>26</v>
      </c>
    </row>
    <row r="145" spans="2:12" x14ac:dyDescent="0.25">
      <c r="B145" s="49">
        <f t="shared" si="2"/>
        <v>133</v>
      </c>
      <c r="C145" s="427">
        <v>38817</v>
      </c>
      <c r="D145" s="474">
        <v>-1.9999999999977258</v>
      </c>
      <c r="F145" s="465">
        <v>38979</v>
      </c>
      <c r="G145" s="466" t="s">
        <v>581</v>
      </c>
      <c r="K145" s="427">
        <v>38817</v>
      </c>
      <c r="L145" s="117">
        <v>-11.999999999986354</v>
      </c>
    </row>
    <row r="146" spans="2:12" x14ac:dyDescent="0.25">
      <c r="B146" s="49">
        <f t="shared" si="2"/>
        <v>134</v>
      </c>
      <c r="C146" s="427">
        <v>38817</v>
      </c>
      <c r="D146" s="474">
        <v>8</v>
      </c>
      <c r="F146" s="465">
        <v>38980</v>
      </c>
      <c r="G146" s="466" t="s">
        <v>582</v>
      </c>
      <c r="K146" s="427">
        <v>38817</v>
      </c>
      <c r="L146" s="117">
        <v>16</v>
      </c>
    </row>
    <row r="147" spans="2:12" x14ac:dyDescent="0.25">
      <c r="B147" s="49">
        <f t="shared" si="2"/>
        <v>135</v>
      </c>
      <c r="C147" s="428">
        <v>38818</v>
      </c>
      <c r="D147" s="473">
        <v>23</v>
      </c>
      <c r="F147" s="465">
        <v>38982</v>
      </c>
      <c r="G147" s="466" t="s">
        <v>583</v>
      </c>
      <c r="K147" s="428">
        <v>38818</v>
      </c>
      <c r="L147" s="467">
        <v>46</v>
      </c>
    </row>
    <row r="148" spans="2:12" x14ac:dyDescent="0.25">
      <c r="B148" s="49">
        <f t="shared" si="2"/>
        <v>136</v>
      </c>
      <c r="C148" s="427">
        <v>38818</v>
      </c>
      <c r="D148" s="474">
        <v>-67.000000000001137</v>
      </c>
      <c r="F148" s="465">
        <v>38985</v>
      </c>
      <c r="G148" s="466" t="s">
        <v>584</v>
      </c>
      <c r="K148" s="427">
        <v>38818</v>
      </c>
      <c r="L148" s="117">
        <v>-402.00000000000682</v>
      </c>
    </row>
    <row r="149" spans="2:12" x14ac:dyDescent="0.25">
      <c r="B149" s="49">
        <f t="shared" si="2"/>
        <v>137</v>
      </c>
      <c r="C149" s="426">
        <v>38819</v>
      </c>
      <c r="D149" s="473">
        <v>-50.5</v>
      </c>
      <c r="F149" s="465">
        <v>38986</v>
      </c>
      <c r="G149" s="466" t="s">
        <v>585</v>
      </c>
      <c r="K149" s="426">
        <v>38819</v>
      </c>
      <c r="L149" s="467">
        <v>-202</v>
      </c>
    </row>
    <row r="150" spans="2:12" x14ac:dyDescent="0.25">
      <c r="B150" s="49">
        <f t="shared" si="2"/>
        <v>138</v>
      </c>
      <c r="C150" s="428">
        <v>38819</v>
      </c>
      <c r="D150" s="473">
        <v>-17</v>
      </c>
      <c r="F150" s="465">
        <v>38988</v>
      </c>
      <c r="G150" s="466" t="s">
        <v>512</v>
      </c>
      <c r="K150" s="428">
        <v>38819</v>
      </c>
      <c r="L150" s="467">
        <v>-34</v>
      </c>
    </row>
    <row r="151" spans="2:12" x14ac:dyDescent="0.25">
      <c r="B151" s="49">
        <f t="shared" si="2"/>
        <v>139</v>
      </c>
      <c r="C151" s="427">
        <v>38819</v>
      </c>
      <c r="D151" s="474">
        <v>-37</v>
      </c>
      <c r="F151" s="465">
        <v>38989</v>
      </c>
      <c r="G151" s="466" t="s">
        <v>586</v>
      </c>
      <c r="K151" s="427">
        <v>38819</v>
      </c>
      <c r="L151" s="117">
        <v>-222</v>
      </c>
    </row>
    <row r="152" spans="2:12" x14ac:dyDescent="0.25">
      <c r="B152" s="49">
        <f t="shared" si="2"/>
        <v>140</v>
      </c>
      <c r="C152" s="428">
        <v>38820</v>
      </c>
      <c r="D152" s="473">
        <v>-32</v>
      </c>
      <c r="F152" s="465">
        <v>38992</v>
      </c>
      <c r="G152" s="466" t="s">
        <v>587</v>
      </c>
      <c r="K152" s="428">
        <v>38820</v>
      </c>
      <c r="L152" s="467">
        <v>-64</v>
      </c>
    </row>
    <row r="153" spans="2:12" x14ac:dyDescent="0.25">
      <c r="B153" s="49">
        <f t="shared" si="2"/>
        <v>141</v>
      </c>
      <c r="C153" s="427">
        <v>38824</v>
      </c>
      <c r="D153" s="474">
        <v>8.0000000000045475</v>
      </c>
      <c r="F153" s="465">
        <v>38993</v>
      </c>
      <c r="G153" s="466" t="s">
        <v>588</v>
      </c>
      <c r="K153" s="427">
        <v>38824</v>
      </c>
      <c r="L153" s="117">
        <v>16.000000000009095</v>
      </c>
    </row>
    <row r="154" spans="2:12" x14ac:dyDescent="0.25">
      <c r="B154" s="49">
        <f t="shared" si="2"/>
        <v>142</v>
      </c>
      <c r="C154" s="426">
        <v>38825</v>
      </c>
      <c r="D154" s="473">
        <v>24.5</v>
      </c>
      <c r="F154" s="465">
        <v>38994</v>
      </c>
      <c r="G154" s="466" t="s">
        <v>526</v>
      </c>
      <c r="K154" s="426">
        <v>38825</v>
      </c>
      <c r="L154" s="467">
        <v>98</v>
      </c>
    </row>
    <row r="155" spans="2:12" x14ac:dyDescent="0.25">
      <c r="B155" s="49">
        <f t="shared" si="2"/>
        <v>143</v>
      </c>
      <c r="C155" s="428">
        <v>38825</v>
      </c>
      <c r="D155" s="473">
        <v>28</v>
      </c>
      <c r="F155" s="465">
        <v>38999</v>
      </c>
      <c r="G155" s="466" t="s">
        <v>589</v>
      </c>
      <c r="K155" s="428">
        <v>38825</v>
      </c>
      <c r="L155" s="467">
        <v>56</v>
      </c>
    </row>
    <row r="156" spans="2:12" x14ac:dyDescent="0.25">
      <c r="B156" s="49">
        <f t="shared" si="2"/>
        <v>144</v>
      </c>
      <c r="C156" s="427">
        <v>38825</v>
      </c>
      <c r="D156" s="474">
        <v>-21.999999999996589</v>
      </c>
      <c r="F156" s="465">
        <v>39001</v>
      </c>
      <c r="G156" s="466" t="s">
        <v>484</v>
      </c>
      <c r="K156" s="427">
        <v>38825</v>
      </c>
      <c r="L156" s="117">
        <v>-131.99999999997954</v>
      </c>
    </row>
    <row r="157" spans="2:12" x14ac:dyDescent="0.25">
      <c r="B157" s="49">
        <f t="shared" si="2"/>
        <v>145</v>
      </c>
      <c r="C157" s="428">
        <v>38828</v>
      </c>
      <c r="D157" s="473">
        <v>8</v>
      </c>
      <c r="F157" s="465">
        <v>39002</v>
      </c>
      <c r="G157" s="466" t="s">
        <v>590</v>
      </c>
      <c r="K157" s="428">
        <v>38828</v>
      </c>
      <c r="L157" s="467">
        <v>16</v>
      </c>
    </row>
    <row r="158" spans="2:12" x14ac:dyDescent="0.25">
      <c r="B158" s="49">
        <f t="shared" si="2"/>
        <v>146</v>
      </c>
      <c r="C158" s="427">
        <v>38828</v>
      </c>
      <c r="D158" s="474">
        <v>-6.9999999999988631</v>
      </c>
      <c r="F158" s="465">
        <v>39007</v>
      </c>
      <c r="G158" s="466" t="s">
        <v>591</v>
      </c>
      <c r="K158" s="427">
        <v>38828</v>
      </c>
      <c r="L158" s="117">
        <v>-41.999999999993179</v>
      </c>
    </row>
    <row r="159" spans="2:12" x14ac:dyDescent="0.25">
      <c r="B159" s="49">
        <f t="shared" si="2"/>
        <v>147</v>
      </c>
      <c r="C159" s="427">
        <v>38828</v>
      </c>
      <c r="D159" s="474">
        <v>18</v>
      </c>
      <c r="F159" s="465">
        <v>39008</v>
      </c>
      <c r="G159" s="466" t="s">
        <v>592</v>
      </c>
      <c r="K159" s="427">
        <v>38828</v>
      </c>
      <c r="L159" s="117">
        <v>36</v>
      </c>
    </row>
    <row r="160" spans="2:12" x14ac:dyDescent="0.25">
      <c r="B160" s="49">
        <f t="shared" si="2"/>
        <v>148</v>
      </c>
      <c r="C160" s="426">
        <v>38831</v>
      </c>
      <c r="D160" s="473">
        <v>-0.50000000000000044</v>
      </c>
      <c r="F160" s="465">
        <v>39009</v>
      </c>
      <c r="G160" s="466" t="s">
        <v>593</v>
      </c>
      <c r="K160" s="426">
        <v>38831</v>
      </c>
      <c r="L160" s="467">
        <v>-2.0000000000000018</v>
      </c>
    </row>
    <row r="161" spans="2:12" x14ac:dyDescent="0.25">
      <c r="B161" s="49">
        <f t="shared" si="2"/>
        <v>149</v>
      </c>
      <c r="C161" s="428">
        <v>38831</v>
      </c>
      <c r="D161" s="473">
        <v>43</v>
      </c>
      <c r="F161" s="465">
        <v>39013</v>
      </c>
      <c r="G161" s="466" t="s">
        <v>594</v>
      </c>
      <c r="K161" s="428">
        <v>38831</v>
      </c>
      <c r="L161" s="467">
        <v>86</v>
      </c>
    </row>
    <row r="162" spans="2:12" x14ac:dyDescent="0.25">
      <c r="B162" s="49">
        <f t="shared" si="2"/>
        <v>150</v>
      </c>
      <c r="C162" s="427">
        <v>38831</v>
      </c>
      <c r="D162" s="474">
        <v>-22.000000000002274</v>
      </c>
      <c r="F162" s="465">
        <v>39014</v>
      </c>
      <c r="G162" s="466" t="s">
        <v>595</v>
      </c>
      <c r="K162" s="427">
        <v>38831</v>
      </c>
      <c r="L162" s="117">
        <v>-132.00000000001364</v>
      </c>
    </row>
    <row r="163" spans="2:12" x14ac:dyDescent="0.25">
      <c r="B163" s="49">
        <f t="shared" si="2"/>
        <v>151</v>
      </c>
      <c r="C163" s="426">
        <v>38832</v>
      </c>
      <c r="D163" s="473">
        <v>-0.50000000000000044</v>
      </c>
      <c r="F163" s="465">
        <v>39015</v>
      </c>
      <c r="G163" s="466" t="s">
        <v>596</v>
      </c>
      <c r="K163" s="426">
        <v>38832</v>
      </c>
      <c r="L163" s="467">
        <v>-2.0000000000000018</v>
      </c>
    </row>
    <row r="164" spans="2:12" x14ac:dyDescent="0.25">
      <c r="B164" s="49">
        <f t="shared" si="2"/>
        <v>152</v>
      </c>
      <c r="C164" s="428">
        <v>38832</v>
      </c>
      <c r="D164" s="473">
        <v>28</v>
      </c>
      <c r="F164" s="465">
        <v>39020</v>
      </c>
      <c r="G164" s="466" t="s">
        <v>597</v>
      </c>
      <c r="K164" s="428">
        <v>38832</v>
      </c>
      <c r="L164" s="467">
        <v>56</v>
      </c>
    </row>
    <row r="165" spans="2:12" x14ac:dyDescent="0.25">
      <c r="B165" s="49">
        <f t="shared" si="2"/>
        <v>153</v>
      </c>
      <c r="C165" s="427">
        <v>38832</v>
      </c>
      <c r="D165" s="474">
        <v>-17.000000000001137</v>
      </c>
      <c r="F165" s="465">
        <v>39021</v>
      </c>
      <c r="G165" s="466" t="s">
        <v>598</v>
      </c>
      <c r="K165" s="427">
        <v>38832</v>
      </c>
      <c r="L165" s="117">
        <v>-102.00000000000682</v>
      </c>
    </row>
    <row r="166" spans="2:12" x14ac:dyDescent="0.25">
      <c r="B166" s="49">
        <f t="shared" si="2"/>
        <v>154</v>
      </c>
      <c r="C166" s="426">
        <v>38833</v>
      </c>
      <c r="D166" s="473">
        <v>24.5</v>
      </c>
      <c r="F166" s="465">
        <v>39022</v>
      </c>
      <c r="G166" s="466" t="s">
        <v>599</v>
      </c>
      <c r="K166" s="426">
        <v>38833</v>
      </c>
      <c r="L166" s="467">
        <v>98</v>
      </c>
    </row>
    <row r="167" spans="2:12" x14ac:dyDescent="0.25">
      <c r="B167" s="49">
        <f t="shared" si="2"/>
        <v>155</v>
      </c>
      <c r="C167" s="428">
        <v>38833</v>
      </c>
      <c r="D167" s="473">
        <v>-17</v>
      </c>
      <c r="F167" s="465">
        <v>39023</v>
      </c>
      <c r="G167" s="466" t="s">
        <v>600</v>
      </c>
      <c r="K167" s="428">
        <v>38833</v>
      </c>
      <c r="L167" s="467">
        <v>-34</v>
      </c>
    </row>
    <row r="168" spans="2:12" x14ac:dyDescent="0.25">
      <c r="B168" s="49">
        <f t="shared" si="2"/>
        <v>156</v>
      </c>
      <c r="C168" s="427">
        <v>38833</v>
      </c>
      <c r="D168" s="474">
        <v>3.000000000003411</v>
      </c>
      <c r="F168" s="465">
        <v>39024</v>
      </c>
      <c r="G168" s="466" t="s">
        <v>601</v>
      </c>
      <c r="K168" s="427">
        <v>38833</v>
      </c>
      <c r="L168" s="117">
        <v>18.000000000020467</v>
      </c>
    </row>
    <row r="169" spans="2:12" x14ac:dyDescent="0.25">
      <c r="B169" s="49">
        <f t="shared" si="2"/>
        <v>157</v>
      </c>
      <c r="C169" s="427">
        <v>38834</v>
      </c>
      <c r="D169" s="474">
        <v>-432.00000000000455</v>
      </c>
      <c r="F169" s="465">
        <v>39027</v>
      </c>
      <c r="G169" s="466" t="s">
        <v>602</v>
      </c>
      <c r="K169" s="427">
        <v>38834</v>
      </c>
      <c r="L169" s="117">
        <v>-864.00000000000909</v>
      </c>
    </row>
    <row r="170" spans="2:12" x14ac:dyDescent="0.25">
      <c r="B170" s="49">
        <f t="shared" si="2"/>
        <v>158</v>
      </c>
      <c r="C170" s="427">
        <v>38835</v>
      </c>
      <c r="D170" s="474">
        <v>-62</v>
      </c>
      <c r="F170" s="465">
        <v>39028</v>
      </c>
      <c r="G170" s="466" t="s">
        <v>497</v>
      </c>
      <c r="K170" s="427">
        <v>38835</v>
      </c>
      <c r="L170" s="117">
        <v>-372</v>
      </c>
    </row>
    <row r="171" spans="2:12" x14ac:dyDescent="0.25">
      <c r="B171" s="49">
        <f t="shared" si="2"/>
        <v>159</v>
      </c>
      <c r="C171" s="427">
        <v>38835</v>
      </c>
      <c r="D171" s="474">
        <v>-27</v>
      </c>
      <c r="F171" s="465">
        <v>39029</v>
      </c>
      <c r="G171" s="466" t="s">
        <v>603</v>
      </c>
      <c r="K171" s="427">
        <v>38835</v>
      </c>
      <c r="L171" s="117">
        <v>-54</v>
      </c>
    </row>
    <row r="172" spans="2:12" x14ac:dyDescent="0.25">
      <c r="B172" s="49">
        <f t="shared" si="2"/>
        <v>160</v>
      </c>
      <c r="C172" s="427">
        <v>38835</v>
      </c>
      <c r="D172" s="474">
        <v>8.0000000000045475</v>
      </c>
      <c r="F172" s="465">
        <v>39031</v>
      </c>
      <c r="G172" s="466" t="s">
        <v>604</v>
      </c>
      <c r="K172" s="427">
        <v>38835</v>
      </c>
      <c r="L172" s="117">
        <v>16.000000000009095</v>
      </c>
    </row>
    <row r="173" spans="2:12" x14ac:dyDescent="0.25">
      <c r="B173" s="49">
        <f t="shared" si="2"/>
        <v>161</v>
      </c>
      <c r="C173" s="428">
        <v>38838</v>
      </c>
      <c r="D173" s="473">
        <v>-37</v>
      </c>
      <c r="F173" s="465">
        <v>39035</v>
      </c>
      <c r="G173" s="466" t="s">
        <v>605</v>
      </c>
      <c r="K173" s="428">
        <v>38838</v>
      </c>
      <c r="L173" s="467">
        <v>-74</v>
      </c>
    </row>
    <row r="174" spans="2:12" x14ac:dyDescent="0.25">
      <c r="B174" s="49">
        <f t="shared" si="2"/>
        <v>162</v>
      </c>
      <c r="C174" s="426">
        <v>38839</v>
      </c>
      <c r="D174" s="473">
        <v>149.5</v>
      </c>
      <c r="F174" s="465">
        <v>39037</v>
      </c>
      <c r="G174" s="466" t="s">
        <v>606</v>
      </c>
      <c r="K174" s="426">
        <v>38839</v>
      </c>
      <c r="L174" s="467">
        <v>598</v>
      </c>
    </row>
    <row r="175" spans="2:12" x14ac:dyDescent="0.25">
      <c r="B175" s="49">
        <f t="shared" si="2"/>
        <v>163</v>
      </c>
      <c r="C175" s="428">
        <v>38839</v>
      </c>
      <c r="D175" s="473">
        <v>53</v>
      </c>
      <c r="F175" s="465">
        <v>39038</v>
      </c>
      <c r="G175" s="466" t="s">
        <v>607</v>
      </c>
      <c r="K175" s="428">
        <v>38839</v>
      </c>
      <c r="L175" s="467">
        <v>106</v>
      </c>
    </row>
    <row r="176" spans="2:12" x14ac:dyDescent="0.25">
      <c r="B176" s="49">
        <f t="shared" si="2"/>
        <v>164</v>
      </c>
      <c r="C176" s="427">
        <v>38839</v>
      </c>
      <c r="D176" s="474">
        <v>123.00000000000226</v>
      </c>
      <c r="F176" s="465">
        <v>39041</v>
      </c>
      <c r="G176" s="466" t="s">
        <v>608</v>
      </c>
      <c r="K176" s="427">
        <v>38839</v>
      </c>
      <c r="L176" s="117">
        <v>738.00000000001353</v>
      </c>
    </row>
    <row r="177" spans="2:12" x14ac:dyDescent="0.25">
      <c r="B177" s="49">
        <f t="shared" si="2"/>
        <v>165</v>
      </c>
      <c r="C177" s="427">
        <v>38839</v>
      </c>
      <c r="D177" s="474">
        <v>108</v>
      </c>
      <c r="F177" s="465">
        <v>39042</v>
      </c>
      <c r="G177" s="466" t="s">
        <v>609</v>
      </c>
      <c r="K177" s="427">
        <v>38839</v>
      </c>
      <c r="L177" s="117">
        <v>216</v>
      </c>
    </row>
    <row r="178" spans="2:12" x14ac:dyDescent="0.25">
      <c r="B178" s="49">
        <f t="shared" si="2"/>
        <v>166</v>
      </c>
      <c r="C178" s="426">
        <v>38841</v>
      </c>
      <c r="D178" s="473">
        <v>62</v>
      </c>
      <c r="F178" s="465">
        <v>39043</v>
      </c>
      <c r="G178" s="466" t="s">
        <v>585</v>
      </c>
      <c r="K178" s="426">
        <v>38841</v>
      </c>
      <c r="L178" s="467">
        <v>248</v>
      </c>
    </row>
    <row r="179" spans="2:12" x14ac:dyDescent="0.25">
      <c r="B179" s="49">
        <f t="shared" si="2"/>
        <v>167</v>
      </c>
      <c r="C179" s="428">
        <v>38841</v>
      </c>
      <c r="D179" s="473">
        <v>-1.9999999999999996</v>
      </c>
      <c r="F179" s="465">
        <v>39045</v>
      </c>
      <c r="G179" s="466" t="s">
        <v>610</v>
      </c>
      <c r="K179" s="428">
        <v>38841</v>
      </c>
      <c r="L179" s="467">
        <v>-3.9999999999999991</v>
      </c>
    </row>
    <row r="180" spans="2:12" x14ac:dyDescent="0.25">
      <c r="B180" s="49">
        <f t="shared" si="2"/>
        <v>168</v>
      </c>
      <c r="C180" s="427">
        <v>38842</v>
      </c>
      <c r="D180" s="474">
        <v>63</v>
      </c>
      <c r="F180" s="465">
        <v>39048</v>
      </c>
      <c r="G180" s="466" t="s">
        <v>611</v>
      </c>
      <c r="K180" s="427">
        <v>38842</v>
      </c>
      <c r="L180" s="117">
        <v>126</v>
      </c>
    </row>
    <row r="181" spans="2:12" x14ac:dyDescent="0.25">
      <c r="B181" s="49">
        <f t="shared" si="2"/>
        <v>169</v>
      </c>
      <c r="C181" s="426">
        <v>38846</v>
      </c>
      <c r="D181" s="473">
        <v>-63</v>
      </c>
      <c r="F181" s="465">
        <v>39049</v>
      </c>
      <c r="G181" s="466" t="s">
        <v>612</v>
      </c>
      <c r="K181" s="426">
        <v>38846</v>
      </c>
      <c r="L181" s="467">
        <v>-252</v>
      </c>
    </row>
    <row r="182" spans="2:12" x14ac:dyDescent="0.25">
      <c r="B182" s="49">
        <f t="shared" si="2"/>
        <v>170</v>
      </c>
      <c r="C182" s="427">
        <v>38846</v>
      </c>
      <c r="D182" s="474">
        <v>22.999999999996589</v>
      </c>
      <c r="F182" s="465">
        <v>39052</v>
      </c>
      <c r="G182" s="466" t="s">
        <v>613</v>
      </c>
      <c r="K182" s="427">
        <v>38846</v>
      </c>
      <c r="L182" s="117">
        <v>137.99999999997954</v>
      </c>
    </row>
    <row r="183" spans="2:12" x14ac:dyDescent="0.25">
      <c r="B183" s="49">
        <f t="shared" si="2"/>
        <v>171</v>
      </c>
      <c r="C183" s="427">
        <v>38846</v>
      </c>
      <c r="D183" s="474">
        <v>18</v>
      </c>
      <c r="F183" s="465">
        <v>39055</v>
      </c>
      <c r="G183" s="466" t="s">
        <v>614</v>
      </c>
      <c r="K183" s="427">
        <v>38846</v>
      </c>
      <c r="L183" s="117">
        <v>36</v>
      </c>
    </row>
    <row r="184" spans="2:12" x14ac:dyDescent="0.25">
      <c r="B184" s="49">
        <f t="shared" si="2"/>
        <v>172</v>
      </c>
      <c r="C184" s="427">
        <v>38846</v>
      </c>
      <c r="D184" s="474">
        <v>88</v>
      </c>
      <c r="F184" s="465">
        <v>39056</v>
      </c>
      <c r="G184" s="466" t="s">
        <v>479</v>
      </c>
      <c r="K184" s="427">
        <v>38846</v>
      </c>
      <c r="L184" s="117">
        <v>176</v>
      </c>
    </row>
    <row r="185" spans="2:12" x14ac:dyDescent="0.25">
      <c r="B185" s="49">
        <f t="shared" si="2"/>
        <v>173</v>
      </c>
      <c r="C185" s="426">
        <v>38847</v>
      </c>
      <c r="D185" s="473">
        <v>-38</v>
      </c>
      <c r="F185" s="465">
        <v>39058</v>
      </c>
      <c r="G185" s="466" t="s">
        <v>564</v>
      </c>
      <c r="K185" s="426">
        <v>38847</v>
      </c>
      <c r="L185" s="467">
        <v>-152</v>
      </c>
    </row>
    <row r="186" spans="2:12" x14ac:dyDescent="0.25">
      <c r="B186" s="49">
        <f t="shared" si="2"/>
        <v>174</v>
      </c>
      <c r="C186" s="428">
        <v>38847</v>
      </c>
      <c r="D186" s="473">
        <v>-1.9999999999999996</v>
      </c>
      <c r="F186" s="465">
        <v>39059</v>
      </c>
      <c r="G186" s="466" t="s">
        <v>615</v>
      </c>
      <c r="K186" s="428">
        <v>38847</v>
      </c>
      <c r="L186" s="467">
        <v>-3.9999999999999991</v>
      </c>
    </row>
    <row r="187" spans="2:12" x14ac:dyDescent="0.25">
      <c r="B187" s="49">
        <f t="shared" si="2"/>
        <v>175</v>
      </c>
      <c r="C187" s="427">
        <v>38847</v>
      </c>
      <c r="D187" s="474">
        <v>-7.0000000000045475</v>
      </c>
      <c r="F187" s="465">
        <v>39062</v>
      </c>
      <c r="G187" s="466" t="s">
        <v>616</v>
      </c>
      <c r="K187" s="427">
        <v>38847</v>
      </c>
      <c r="L187" s="117">
        <v>-42.000000000027285</v>
      </c>
    </row>
    <row r="188" spans="2:12" x14ac:dyDescent="0.25">
      <c r="B188" s="49">
        <f t="shared" si="2"/>
        <v>176</v>
      </c>
      <c r="C188" s="427">
        <v>38847</v>
      </c>
      <c r="D188" s="474">
        <v>-91.999999999995453</v>
      </c>
      <c r="F188" s="465">
        <v>39064</v>
      </c>
      <c r="G188" s="466" t="s">
        <v>617</v>
      </c>
      <c r="K188" s="427">
        <v>38847</v>
      </c>
      <c r="L188" s="117">
        <v>-183.99999999999091</v>
      </c>
    </row>
    <row r="189" spans="2:12" x14ac:dyDescent="0.25">
      <c r="B189" s="49">
        <f t="shared" si="2"/>
        <v>177</v>
      </c>
      <c r="C189" s="426">
        <v>38848</v>
      </c>
      <c r="D189" s="473">
        <v>112.00000000000001</v>
      </c>
      <c r="F189" s="465">
        <v>39069</v>
      </c>
      <c r="G189" s="466" t="s">
        <v>476</v>
      </c>
      <c r="K189" s="426">
        <v>38848</v>
      </c>
      <c r="L189" s="467">
        <v>448.00000000000006</v>
      </c>
    </row>
    <row r="190" spans="2:12" x14ac:dyDescent="0.25">
      <c r="B190" s="49">
        <f t="shared" si="2"/>
        <v>178</v>
      </c>
      <c r="C190" s="428">
        <v>38848</v>
      </c>
      <c r="D190" s="473">
        <v>-1.9999999999999996</v>
      </c>
      <c r="F190" s="465">
        <v>39070</v>
      </c>
      <c r="G190" s="466" t="s">
        <v>618</v>
      </c>
      <c r="K190" s="428">
        <v>38848</v>
      </c>
      <c r="L190" s="467">
        <v>-3.9999999999999991</v>
      </c>
    </row>
    <row r="191" spans="2:12" x14ac:dyDescent="0.25">
      <c r="B191" s="49">
        <f t="shared" si="2"/>
        <v>179</v>
      </c>
      <c r="C191" s="427">
        <v>38848</v>
      </c>
      <c r="D191" s="474">
        <v>82.999999999998863</v>
      </c>
      <c r="F191" s="465">
        <v>39071</v>
      </c>
      <c r="G191" s="466" t="s">
        <v>606</v>
      </c>
      <c r="K191" s="427">
        <v>38848</v>
      </c>
      <c r="L191" s="117">
        <v>497.99999999999318</v>
      </c>
    </row>
    <row r="192" spans="2:12" x14ac:dyDescent="0.25">
      <c r="B192" s="49">
        <f t="shared" si="2"/>
        <v>180</v>
      </c>
      <c r="C192" s="426">
        <v>38849</v>
      </c>
      <c r="D192" s="473">
        <v>-38</v>
      </c>
      <c r="F192" s="465">
        <v>39072</v>
      </c>
      <c r="G192" s="466" t="s">
        <v>619</v>
      </c>
      <c r="K192" s="426">
        <v>38849</v>
      </c>
      <c r="L192" s="467">
        <v>-152</v>
      </c>
    </row>
    <row r="193" spans="2:12" x14ac:dyDescent="0.25">
      <c r="B193" s="49">
        <f t="shared" si="2"/>
        <v>181</v>
      </c>
      <c r="C193" s="428">
        <v>38849</v>
      </c>
      <c r="D193" s="473">
        <v>-32</v>
      </c>
      <c r="F193" s="465">
        <v>39073</v>
      </c>
      <c r="G193" s="466" t="s">
        <v>620</v>
      </c>
      <c r="K193" s="428">
        <v>38849</v>
      </c>
      <c r="L193" s="467">
        <v>-64</v>
      </c>
    </row>
    <row r="194" spans="2:12" x14ac:dyDescent="0.25">
      <c r="B194" s="49">
        <f t="shared" si="2"/>
        <v>182</v>
      </c>
      <c r="C194" s="427">
        <v>38849</v>
      </c>
      <c r="D194" s="474">
        <v>-46.999999999996589</v>
      </c>
      <c r="F194" s="465">
        <v>39077</v>
      </c>
      <c r="G194" s="466" t="s">
        <v>596</v>
      </c>
      <c r="K194" s="427">
        <v>38849</v>
      </c>
      <c r="L194" s="117">
        <v>-281.99999999997954</v>
      </c>
    </row>
    <row r="195" spans="2:12" x14ac:dyDescent="0.25">
      <c r="B195" s="49">
        <f t="shared" si="2"/>
        <v>183</v>
      </c>
      <c r="C195" s="426">
        <v>38852</v>
      </c>
      <c r="D195" s="473">
        <v>24.5</v>
      </c>
      <c r="F195" s="465">
        <v>39080</v>
      </c>
      <c r="G195" s="466" t="s">
        <v>621</v>
      </c>
      <c r="K195" s="426">
        <v>38852</v>
      </c>
      <c r="L195" s="467">
        <v>98</v>
      </c>
    </row>
    <row r="196" spans="2:12" x14ac:dyDescent="0.25">
      <c r="B196" s="49">
        <f t="shared" si="2"/>
        <v>184</v>
      </c>
      <c r="C196" s="428">
        <v>38852</v>
      </c>
      <c r="D196" s="473">
        <v>28</v>
      </c>
      <c r="F196" s="465">
        <v>39084</v>
      </c>
      <c r="G196" s="466" t="s">
        <v>514</v>
      </c>
      <c r="K196" s="428">
        <v>38852</v>
      </c>
      <c r="L196" s="467">
        <v>56</v>
      </c>
    </row>
    <row r="197" spans="2:12" x14ac:dyDescent="0.25">
      <c r="B197" s="49">
        <f t="shared" si="2"/>
        <v>185</v>
      </c>
      <c r="C197" s="427">
        <v>38852</v>
      </c>
      <c r="D197" s="474">
        <v>-62</v>
      </c>
      <c r="F197" s="465">
        <v>39085</v>
      </c>
      <c r="G197" s="466" t="s">
        <v>622</v>
      </c>
      <c r="K197" s="427">
        <v>38852</v>
      </c>
      <c r="L197" s="117">
        <v>-372</v>
      </c>
    </row>
    <row r="198" spans="2:12" x14ac:dyDescent="0.25">
      <c r="B198" s="49">
        <f t="shared" si="2"/>
        <v>186</v>
      </c>
      <c r="C198" s="427">
        <v>38852</v>
      </c>
      <c r="D198" s="474">
        <v>-1.9999999999999996</v>
      </c>
      <c r="F198" s="465">
        <v>39086</v>
      </c>
      <c r="G198" s="466" t="s">
        <v>623</v>
      </c>
      <c r="K198" s="427">
        <v>38852</v>
      </c>
      <c r="L198" s="117">
        <v>-3.9999999999999991</v>
      </c>
    </row>
    <row r="199" spans="2:12" x14ac:dyDescent="0.25">
      <c r="B199" s="49">
        <f t="shared" si="2"/>
        <v>187</v>
      </c>
      <c r="C199" s="427">
        <v>38852</v>
      </c>
      <c r="D199" s="474">
        <v>-151.99999999999773</v>
      </c>
      <c r="F199" s="465">
        <v>39090</v>
      </c>
      <c r="G199" s="466" t="s">
        <v>624</v>
      </c>
      <c r="K199" s="427">
        <v>38852</v>
      </c>
      <c r="L199" s="117">
        <v>-303.99999999999545</v>
      </c>
    </row>
    <row r="200" spans="2:12" x14ac:dyDescent="0.25">
      <c r="B200" s="49">
        <f t="shared" si="2"/>
        <v>188</v>
      </c>
      <c r="C200" s="428">
        <v>38853</v>
      </c>
      <c r="D200" s="473">
        <v>-87</v>
      </c>
      <c r="F200" s="465">
        <v>39091</v>
      </c>
      <c r="G200" s="466" t="s">
        <v>625</v>
      </c>
      <c r="K200" s="428">
        <v>38853</v>
      </c>
      <c r="L200" s="467">
        <v>-174</v>
      </c>
    </row>
    <row r="201" spans="2:12" x14ac:dyDescent="0.25">
      <c r="B201" s="49">
        <f t="shared" si="2"/>
        <v>189</v>
      </c>
      <c r="C201" s="427">
        <v>38853</v>
      </c>
      <c r="D201" s="474">
        <v>-1.9999999999977258</v>
      </c>
      <c r="F201" s="465">
        <v>39092</v>
      </c>
      <c r="G201" s="466" t="s">
        <v>626</v>
      </c>
      <c r="K201" s="427">
        <v>38853</v>
      </c>
      <c r="L201" s="117">
        <v>-11.999999999986354</v>
      </c>
    </row>
    <row r="202" spans="2:12" x14ac:dyDescent="0.25">
      <c r="B202" s="49">
        <f t="shared" si="2"/>
        <v>190</v>
      </c>
      <c r="C202" s="426">
        <v>38854</v>
      </c>
      <c r="D202" s="473">
        <v>224.5</v>
      </c>
      <c r="F202" s="465">
        <v>39093</v>
      </c>
      <c r="G202" s="466" t="s">
        <v>512</v>
      </c>
      <c r="K202" s="426">
        <v>38854</v>
      </c>
      <c r="L202" s="467">
        <v>898</v>
      </c>
    </row>
    <row r="203" spans="2:12" x14ac:dyDescent="0.25">
      <c r="B203" s="49">
        <f t="shared" si="2"/>
        <v>191</v>
      </c>
      <c r="C203" s="428">
        <v>38854</v>
      </c>
      <c r="D203" s="473">
        <v>63</v>
      </c>
      <c r="F203" s="465">
        <v>39094</v>
      </c>
      <c r="G203" s="466" t="s">
        <v>509</v>
      </c>
      <c r="K203" s="428">
        <v>38854</v>
      </c>
      <c r="L203" s="467">
        <v>126</v>
      </c>
    </row>
    <row r="204" spans="2:12" x14ac:dyDescent="0.25">
      <c r="B204" s="49">
        <f t="shared" si="2"/>
        <v>192</v>
      </c>
      <c r="C204" s="427">
        <v>38854</v>
      </c>
      <c r="D204" s="474">
        <v>102.99999999999771</v>
      </c>
      <c r="F204" s="465">
        <v>39099</v>
      </c>
      <c r="G204" s="466" t="s">
        <v>627</v>
      </c>
      <c r="K204" s="427">
        <v>38854</v>
      </c>
      <c r="L204" s="117">
        <v>617.99999999998624</v>
      </c>
    </row>
    <row r="205" spans="2:12" x14ac:dyDescent="0.25">
      <c r="B205" s="49">
        <f t="shared" si="2"/>
        <v>193</v>
      </c>
      <c r="C205" s="427">
        <v>38854</v>
      </c>
      <c r="D205" s="474">
        <v>158</v>
      </c>
      <c r="F205" s="465">
        <v>39100</v>
      </c>
      <c r="G205" s="466" t="s">
        <v>628</v>
      </c>
      <c r="K205" s="427">
        <v>38854</v>
      </c>
      <c r="L205" s="117">
        <v>316</v>
      </c>
    </row>
    <row r="206" spans="2:12" x14ac:dyDescent="0.25">
      <c r="B206" s="49">
        <f t="shared" si="2"/>
        <v>194</v>
      </c>
      <c r="C206" s="427">
        <v>38854</v>
      </c>
      <c r="D206" s="474">
        <v>208.00000000000455</v>
      </c>
      <c r="F206" s="465">
        <v>39101</v>
      </c>
      <c r="G206" s="466" t="s">
        <v>629</v>
      </c>
      <c r="K206" s="427">
        <v>38854</v>
      </c>
      <c r="L206" s="117">
        <v>416.00000000000909</v>
      </c>
    </row>
    <row r="207" spans="2:12" x14ac:dyDescent="0.25">
      <c r="B207" s="49">
        <f t="shared" ref="B207:B270" si="3">B206+1</f>
        <v>195</v>
      </c>
      <c r="C207" s="426">
        <v>38855</v>
      </c>
      <c r="D207" s="473">
        <v>-0.50000000000000044</v>
      </c>
      <c r="F207" s="465">
        <v>39105</v>
      </c>
      <c r="G207" s="466" t="s">
        <v>559</v>
      </c>
      <c r="K207" s="426">
        <v>38855</v>
      </c>
      <c r="L207" s="467">
        <v>-2.0000000000000018</v>
      </c>
    </row>
    <row r="208" spans="2:12" x14ac:dyDescent="0.25">
      <c r="B208" s="49">
        <f t="shared" si="3"/>
        <v>196</v>
      </c>
      <c r="C208" s="428">
        <v>38855</v>
      </c>
      <c r="D208" s="473">
        <v>123</v>
      </c>
      <c r="F208" s="465">
        <v>39106</v>
      </c>
      <c r="G208" s="466" t="s">
        <v>630</v>
      </c>
      <c r="K208" s="428">
        <v>38855</v>
      </c>
      <c r="L208" s="467">
        <v>246</v>
      </c>
    </row>
    <row r="209" spans="2:12" x14ac:dyDescent="0.25">
      <c r="B209" s="49">
        <f t="shared" si="3"/>
        <v>197</v>
      </c>
      <c r="C209" s="427">
        <v>38855</v>
      </c>
      <c r="D209" s="474">
        <v>43.000000000001137</v>
      </c>
      <c r="F209" s="465">
        <v>39108</v>
      </c>
      <c r="G209" s="466" t="s">
        <v>503</v>
      </c>
      <c r="K209" s="427">
        <v>38855</v>
      </c>
      <c r="L209" s="117">
        <v>258.00000000000682</v>
      </c>
    </row>
    <row r="210" spans="2:12" x14ac:dyDescent="0.25">
      <c r="B210" s="49">
        <f t="shared" si="3"/>
        <v>198</v>
      </c>
      <c r="C210" s="427">
        <v>38855</v>
      </c>
      <c r="D210" s="474">
        <v>83</v>
      </c>
      <c r="F210" s="465">
        <v>39111</v>
      </c>
      <c r="G210" s="466" t="s">
        <v>631</v>
      </c>
      <c r="K210" s="427">
        <v>38855</v>
      </c>
      <c r="L210" s="117">
        <v>166</v>
      </c>
    </row>
    <row r="211" spans="2:12" x14ac:dyDescent="0.25">
      <c r="B211" s="49">
        <f t="shared" si="3"/>
        <v>199</v>
      </c>
      <c r="C211" s="427">
        <v>38855</v>
      </c>
      <c r="D211" s="474">
        <v>217.99999999999545</v>
      </c>
      <c r="F211" s="465">
        <v>39112</v>
      </c>
      <c r="G211" s="466" t="s">
        <v>632</v>
      </c>
      <c r="K211" s="427">
        <v>38855</v>
      </c>
      <c r="L211" s="117">
        <v>435.99999999999091</v>
      </c>
    </row>
    <row r="212" spans="2:12" x14ac:dyDescent="0.25">
      <c r="B212" s="49">
        <f t="shared" si="3"/>
        <v>200</v>
      </c>
      <c r="C212" s="426">
        <v>38856</v>
      </c>
      <c r="D212" s="473">
        <v>262</v>
      </c>
      <c r="F212" s="465">
        <v>39115</v>
      </c>
      <c r="G212" s="466" t="s">
        <v>633</v>
      </c>
      <c r="K212" s="426">
        <v>38856</v>
      </c>
      <c r="L212" s="467">
        <v>1048</v>
      </c>
    </row>
    <row r="213" spans="2:12" x14ac:dyDescent="0.25">
      <c r="B213" s="49">
        <f t="shared" si="3"/>
        <v>201</v>
      </c>
      <c r="C213" s="428">
        <v>38856</v>
      </c>
      <c r="D213" s="473">
        <v>73</v>
      </c>
      <c r="F213" s="465">
        <v>39118</v>
      </c>
      <c r="G213" s="466" t="s">
        <v>509</v>
      </c>
      <c r="K213" s="428">
        <v>38856</v>
      </c>
      <c r="L213" s="467">
        <v>146</v>
      </c>
    </row>
    <row r="214" spans="2:12" x14ac:dyDescent="0.25">
      <c r="B214" s="49">
        <f t="shared" si="3"/>
        <v>202</v>
      </c>
      <c r="C214" s="427">
        <v>38856</v>
      </c>
      <c r="D214" s="474">
        <v>163</v>
      </c>
      <c r="F214" s="465">
        <v>39119</v>
      </c>
      <c r="G214" s="466" t="s">
        <v>634</v>
      </c>
      <c r="K214" s="427">
        <v>38856</v>
      </c>
      <c r="L214" s="117">
        <v>978</v>
      </c>
    </row>
    <row r="215" spans="2:12" x14ac:dyDescent="0.25">
      <c r="B215" s="49">
        <f t="shared" si="3"/>
        <v>203</v>
      </c>
      <c r="C215" s="427">
        <v>38856</v>
      </c>
      <c r="D215" s="474">
        <v>213</v>
      </c>
      <c r="F215" s="465">
        <v>39120</v>
      </c>
      <c r="G215" s="466" t="s">
        <v>586</v>
      </c>
      <c r="K215" s="427">
        <v>38856</v>
      </c>
      <c r="L215" s="117">
        <v>426</v>
      </c>
    </row>
    <row r="216" spans="2:12" x14ac:dyDescent="0.25">
      <c r="B216" s="49">
        <f t="shared" si="3"/>
        <v>204</v>
      </c>
      <c r="C216" s="427">
        <v>38856</v>
      </c>
      <c r="D216" s="474">
        <v>448.00000000000227</v>
      </c>
      <c r="F216" s="465">
        <v>39122</v>
      </c>
      <c r="G216" s="466" t="s">
        <v>635</v>
      </c>
      <c r="K216" s="427">
        <v>38856</v>
      </c>
      <c r="L216" s="117">
        <v>896.00000000000455</v>
      </c>
    </row>
    <row r="217" spans="2:12" x14ac:dyDescent="0.25">
      <c r="B217" s="49">
        <f t="shared" si="3"/>
        <v>205</v>
      </c>
      <c r="C217" s="426">
        <v>38860</v>
      </c>
      <c r="D217" s="473">
        <v>99.5</v>
      </c>
      <c r="F217" s="465">
        <v>39125</v>
      </c>
      <c r="G217" s="466" t="s">
        <v>636</v>
      </c>
      <c r="K217" s="426">
        <v>38860</v>
      </c>
      <c r="L217" s="467">
        <v>398</v>
      </c>
    </row>
    <row r="218" spans="2:12" x14ac:dyDescent="0.25">
      <c r="B218" s="49">
        <f t="shared" si="3"/>
        <v>206</v>
      </c>
      <c r="C218" s="428">
        <v>38860</v>
      </c>
      <c r="D218" s="473">
        <v>18</v>
      </c>
      <c r="F218" s="465">
        <v>39126</v>
      </c>
      <c r="G218" s="466" t="s">
        <v>637</v>
      </c>
      <c r="K218" s="428">
        <v>38860</v>
      </c>
      <c r="L218" s="467">
        <v>36</v>
      </c>
    </row>
    <row r="219" spans="2:12" x14ac:dyDescent="0.25">
      <c r="B219" s="49">
        <f t="shared" si="3"/>
        <v>207</v>
      </c>
      <c r="C219" s="427">
        <v>38860</v>
      </c>
      <c r="D219" s="474">
        <v>98.000000000002274</v>
      </c>
      <c r="F219" s="465">
        <v>39128</v>
      </c>
      <c r="G219" s="466" t="s">
        <v>611</v>
      </c>
      <c r="K219" s="427">
        <v>38860</v>
      </c>
      <c r="L219" s="117">
        <v>588.00000000001364</v>
      </c>
    </row>
    <row r="220" spans="2:12" x14ac:dyDescent="0.25">
      <c r="B220" s="49">
        <f t="shared" si="3"/>
        <v>208</v>
      </c>
      <c r="C220" s="426">
        <v>38861</v>
      </c>
      <c r="D220" s="473">
        <v>424.5</v>
      </c>
      <c r="F220" s="465">
        <v>39129</v>
      </c>
      <c r="G220" s="466" t="s">
        <v>638</v>
      </c>
      <c r="K220" s="426">
        <v>38861</v>
      </c>
      <c r="L220" s="467">
        <v>1698</v>
      </c>
    </row>
    <row r="221" spans="2:12" x14ac:dyDescent="0.25">
      <c r="B221" s="49">
        <f t="shared" si="3"/>
        <v>209</v>
      </c>
      <c r="C221" s="428">
        <v>38861</v>
      </c>
      <c r="D221" s="473">
        <v>163</v>
      </c>
      <c r="F221" s="465">
        <v>39132</v>
      </c>
      <c r="G221" s="466" t="s">
        <v>639</v>
      </c>
      <c r="K221" s="428">
        <v>38861</v>
      </c>
      <c r="L221" s="467">
        <v>326</v>
      </c>
    </row>
    <row r="222" spans="2:12" x14ac:dyDescent="0.25">
      <c r="B222" s="49">
        <f t="shared" si="3"/>
        <v>210</v>
      </c>
      <c r="C222" s="427">
        <v>38861</v>
      </c>
      <c r="D222" s="474">
        <v>298.00000000000227</v>
      </c>
      <c r="F222" s="465">
        <v>39133</v>
      </c>
      <c r="G222" s="466" t="s">
        <v>640</v>
      </c>
      <c r="K222" s="427">
        <v>38861</v>
      </c>
      <c r="L222" s="117">
        <v>1788.0000000000136</v>
      </c>
    </row>
    <row r="223" spans="2:12" x14ac:dyDescent="0.25">
      <c r="B223" s="49">
        <f t="shared" si="3"/>
        <v>211</v>
      </c>
      <c r="C223" s="427">
        <v>38861</v>
      </c>
      <c r="D223" s="474">
        <v>393</v>
      </c>
      <c r="F223" s="465">
        <v>39134</v>
      </c>
      <c r="G223" s="466" t="s">
        <v>641</v>
      </c>
      <c r="K223" s="427">
        <v>38861</v>
      </c>
      <c r="L223" s="117">
        <v>786</v>
      </c>
    </row>
    <row r="224" spans="2:12" x14ac:dyDescent="0.25">
      <c r="B224" s="49">
        <f t="shared" si="3"/>
        <v>212</v>
      </c>
      <c r="C224" s="427">
        <v>38861</v>
      </c>
      <c r="D224" s="474">
        <v>558.00000000000455</v>
      </c>
      <c r="F224" s="465">
        <v>39135</v>
      </c>
      <c r="G224" s="466" t="s">
        <v>632</v>
      </c>
      <c r="K224" s="427">
        <v>38861</v>
      </c>
      <c r="L224" s="117">
        <v>1116.0000000000091</v>
      </c>
    </row>
    <row r="225" spans="2:12" x14ac:dyDescent="0.25">
      <c r="B225" s="49">
        <f t="shared" si="3"/>
        <v>213</v>
      </c>
      <c r="C225" s="427">
        <v>38867</v>
      </c>
      <c r="D225" s="474">
        <v>138</v>
      </c>
      <c r="F225" s="465">
        <v>39136</v>
      </c>
      <c r="G225" s="466" t="s">
        <v>642</v>
      </c>
      <c r="K225" s="427">
        <v>38867</v>
      </c>
      <c r="L225" s="117">
        <v>276</v>
      </c>
    </row>
    <row r="226" spans="2:12" x14ac:dyDescent="0.25">
      <c r="B226" s="49">
        <f t="shared" si="3"/>
        <v>214</v>
      </c>
      <c r="C226" s="426">
        <v>38868</v>
      </c>
      <c r="D226" s="473">
        <v>-75.5</v>
      </c>
      <c r="F226" s="465">
        <v>39139</v>
      </c>
      <c r="G226" s="466" t="s">
        <v>643</v>
      </c>
      <c r="K226" s="426">
        <v>38868</v>
      </c>
      <c r="L226" s="467">
        <v>-302</v>
      </c>
    </row>
    <row r="227" spans="2:12" x14ac:dyDescent="0.25">
      <c r="B227" s="49">
        <f t="shared" si="3"/>
        <v>215</v>
      </c>
      <c r="C227" s="428">
        <v>38868</v>
      </c>
      <c r="D227" s="473">
        <v>-62</v>
      </c>
      <c r="F227" s="465">
        <v>39140</v>
      </c>
      <c r="G227" s="466" t="s">
        <v>644</v>
      </c>
      <c r="K227" s="428">
        <v>38868</v>
      </c>
      <c r="L227" s="467">
        <v>-124</v>
      </c>
    </row>
    <row r="228" spans="2:12" x14ac:dyDescent="0.25">
      <c r="B228" s="49">
        <f t="shared" si="3"/>
        <v>216</v>
      </c>
      <c r="C228" s="427">
        <v>38868</v>
      </c>
      <c r="D228" s="474">
        <v>-87</v>
      </c>
      <c r="F228" s="465">
        <v>39141</v>
      </c>
      <c r="G228" s="466" t="s">
        <v>645</v>
      </c>
      <c r="K228" s="427">
        <v>38868</v>
      </c>
      <c r="L228" s="117">
        <v>-522</v>
      </c>
    </row>
    <row r="229" spans="2:12" x14ac:dyDescent="0.25">
      <c r="B229" s="49">
        <f t="shared" si="3"/>
        <v>217</v>
      </c>
      <c r="C229" s="427">
        <v>38868</v>
      </c>
      <c r="D229" s="474">
        <v>8</v>
      </c>
      <c r="F229" s="465">
        <v>39142</v>
      </c>
      <c r="G229" s="466" t="s">
        <v>497</v>
      </c>
      <c r="K229" s="427">
        <v>38868</v>
      </c>
      <c r="L229" s="117">
        <v>16</v>
      </c>
    </row>
    <row r="230" spans="2:12" x14ac:dyDescent="0.25">
      <c r="B230" s="49">
        <f t="shared" si="3"/>
        <v>218</v>
      </c>
      <c r="C230" s="427">
        <v>38868</v>
      </c>
      <c r="D230" s="474">
        <v>188</v>
      </c>
      <c r="F230" s="465">
        <v>39143</v>
      </c>
      <c r="G230" s="466" t="s">
        <v>646</v>
      </c>
      <c r="K230" s="427">
        <v>38868</v>
      </c>
      <c r="L230" s="117">
        <v>376</v>
      </c>
    </row>
    <row r="231" spans="2:12" x14ac:dyDescent="0.25">
      <c r="B231" s="49">
        <f t="shared" si="3"/>
        <v>219</v>
      </c>
      <c r="C231" s="428">
        <v>38873</v>
      </c>
      <c r="D231" s="473">
        <v>-47</v>
      </c>
      <c r="F231" s="465">
        <v>39146</v>
      </c>
      <c r="G231" s="466" t="s">
        <v>647</v>
      </c>
      <c r="K231" s="428">
        <v>38873</v>
      </c>
      <c r="L231" s="467">
        <v>-94</v>
      </c>
    </row>
    <row r="232" spans="2:12" x14ac:dyDescent="0.25">
      <c r="B232" s="49">
        <f t="shared" si="3"/>
        <v>220</v>
      </c>
      <c r="C232" s="426">
        <v>38874</v>
      </c>
      <c r="D232" s="473">
        <v>62</v>
      </c>
      <c r="F232" s="465">
        <v>39147</v>
      </c>
      <c r="G232" s="466" t="s">
        <v>648</v>
      </c>
      <c r="K232" s="426">
        <v>38874</v>
      </c>
      <c r="L232" s="467">
        <v>248</v>
      </c>
    </row>
    <row r="233" spans="2:12" x14ac:dyDescent="0.25">
      <c r="B233" s="49">
        <f t="shared" si="3"/>
        <v>221</v>
      </c>
      <c r="C233" s="428">
        <v>38874</v>
      </c>
      <c r="D233" s="473">
        <v>3.0000000000000004</v>
      </c>
      <c r="F233" s="465">
        <v>39148</v>
      </c>
      <c r="G233" s="466" t="s">
        <v>482</v>
      </c>
      <c r="K233" s="428">
        <v>38874</v>
      </c>
      <c r="L233" s="467">
        <v>6.0000000000000009</v>
      </c>
    </row>
    <row r="234" spans="2:12" x14ac:dyDescent="0.25">
      <c r="B234" s="49">
        <f t="shared" si="3"/>
        <v>222</v>
      </c>
      <c r="C234" s="427">
        <v>38874</v>
      </c>
      <c r="D234" s="474">
        <v>47.999999999996589</v>
      </c>
      <c r="F234" s="465">
        <v>39149</v>
      </c>
      <c r="G234" s="466" t="s">
        <v>649</v>
      </c>
      <c r="K234" s="427">
        <v>38874</v>
      </c>
      <c r="L234" s="117">
        <v>287.99999999997954</v>
      </c>
    </row>
    <row r="235" spans="2:12" x14ac:dyDescent="0.25">
      <c r="B235" s="49">
        <f t="shared" si="3"/>
        <v>223</v>
      </c>
      <c r="C235" s="427">
        <v>38874</v>
      </c>
      <c r="D235" s="474">
        <v>33</v>
      </c>
      <c r="F235" s="465">
        <v>39153</v>
      </c>
      <c r="G235" s="466" t="s">
        <v>650</v>
      </c>
      <c r="K235" s="427">
        <v>38874</v>
      </c>
      <c r="L235" s="117">
        <v>66</v>
      </c>
    </row>
    <row r="236" spans="2:12" x14ac:dyDescent="0.25">
      <c r="B236" s="49">
        <f t="shared" si="3"/>
        <v>224</v>
      </c>
      <c r="C236" s="427">
        <v>38874</v>
      </c>
      <c r="D236" s="474">
        <v>-142.00000000000682</v>
      </c>
      <c r="F236" s="465">
        <v>39154</v>
      </c>
      <c r="G236" s="466" t="s">
        <v>651</v>
      </c>
      <c r="K236" s="427">
        <v>38874</v>
      </c>
      <c r="L236" s="117">
        <v>-284.00000000001364</v>
      </c>
    </row>
    <row r="237" spans="2:12" x14ac:dyDescent="0.25">
      <c r="B237" s="49">
        <f t="shared" si="3"/>
        <v>225</v>
      </c>
      <c r="C237" s="426">
        <v>38875</v>
      </c>
      <c r="D237" s="473">
        <v>-200.5</v>
      </c>
      <c r="F237" s="465">
        <v>39155</v>
      </c>
      <c r="G237" s="466" t="s">
        <v>652</v>
      </c>
      <c r="K237" s="426">
        <v>38875</v>
      </c>
      <c r="L237" s="467">
        <v>-802</v>
      </c>
    </row>
    <row r="238" spans="2:12" x14ac:dyDescent="0.25">
      <c r="B238" s="49">
        <f t="shared" si="3"/>
        <v>226</v>
      </c>
      <c r="C238" s="428">
        <v>38875</v>
      </c>
      <c r="D238" s="473">
        <v>-107</v>
      </c>
      <c r="F238" s="465">
        <v>39157</v>
      </c>
      <c r="G238" s="466" t="s">
        <v>653</v>
      </c>
      <c r="K238" s="428">
        <v>38875</v>
      </c>
      <c r="L238" s="467">
        <v>-214</v>
      </c>
    </row>
    <row r="239" spans="2:12" x14ac:dyDescent="0.25">
      <c r="B239" s="49">
        <f t="shared" si="3"/>
        <v>227</v>
      </c>
      <c r="C239" s="427">
        <v>38875</v>
      </c>
      <c r="D239" s="474">
        <v>-106.99999999999888</v>
      </c>
      <c r="F239" s="465">
        <v>39160</v>
      </c>
      <c r="G239" s="466" t="s">
        <v>654</v>
      </c>
      <c r="K239" s="427">
        <v>38875</v>
      </c>
      <c r="L239" s="117">
        <v>-641.99999999999329</v>
      </c>
    </row>
    <row r="240" spans="2:12" x14ac:dyDescent="0.25">
      <c r="B240" s="49">
        <f t="shared" si="3"/>
        <v>228</v>
      </c>
      <c r="C240" s="426">
        <v>38876</v>
      </c>
      <c r="D240" s="473">
        <v>-250.5</v>
      </c>
      <c r="F240" s="465">
        <v>39164</v>
      </c>
      <c r="G240" s="466" t="s">
        <v>655</v>
      </c>
      <c r="K240" s="426">
        <v>38876</v>
      </c>
      <c r="L240" s="467">
        <v>-1002</v>
      </c>
    </row>
    <row r="241" spans="2:12" x14ac:dyDescent="0.25">
      <c r="B241" s="49">
        <f t="shared" si="3"/>
        <v>229</v>
      </c>
      <c r="C241" s="428">
        <v>38876</v>
      </c>
      <c r="D241" s="473">
        <v>-362</v>
      </c>
      <c r="F241" s="465">
        <v>39167</v>
      </c>
      <c r="G241" s="466" t="s">
        <v>656</v>
      </c>
      <c r="K241" s="428">
        <v>38876</v>
      </c>
      <c r="L241" s="467">
        <v>-724</v>
      </c>
    </row>
    <row r="242" spans="2:12" x14ac:dyDescent="0.25">
      <c r="B242" s="49">
        <f t="shared" si="3"/>
        <v>230</v>
      </c>
      <c r="C242" s="427">
        <v>38876</v>
      </c>
      <c r="D242" s="474">
        <v>-176.99999999999773</v>
      </c>
      <c r="F242" s="465">
        <v>39169</v>
      </c>
      <c r="G242" s="466" t="s">
        <v>657</v>
      </c>
      <c r="K242" s="427">
        <v>38876</v>
      </c>
      <c r="L242" s="117">
        <v>-1061.9999999999864</v>
      </c>
    </row>
    <row r="243" spans="2:12" x14ac:dyDescent="0.25">
      <c r="B243" s="49">
        <f t="shared" si="3"/>
        <v>231</v>
      </c>
      <c r="C243" s="427">
        <v>38876</v>
      </c>
      <c r="D243" s="474">
        <v>-162</v>
      </c>
      <c r="F243" s="465">
        <v>39170</v>
      </c>
      <c r="G243" s="466" t="s">
        <v>658</v>
      </c>
      <c r="K243" s="427">
        <v>38876</v>
      </c>
      <c r="L243" s="117">
        <v>-324</v>
      </c>
    </row>
    <row r="244" spans="2:12" x14ac:dyDescent="0.25">
      <c r="B244" s="49">
        <f t="shared" si="3"/>
        <v>232</v>
      </c>
      <c r="C244" s="426">
        <v>38880</v>
      </c>
      <c r="D244" s="473">
        <v>324.5</v>
      </c>
      <c r="F244" s="465">
        <v>39174</v>
      </c>
      <c r="G244" s="466" t="s">
        <v>659</v>
      </c>
      <c r="K244" s="426">
        <v>38880</v>
      </c>
      <c r="L244" s="467">
        <v>1298</v>
      </c>
    </row>
    <row r="245" spans="2:12" x14ac:dyDescent="0.25">
      <c r="B245" s="49">
        <f t="shared" si="3"/>
        <v>233</v>
      </c>
      <c r="C245" s="428">
        <v>38880</v>
      </c>
      <c r="D245" s="473">
        <v>148</v>
      </c>
      <c r="F245" s="465">
        <v>39176</v>
      </c>
      <c r="G245" s="466" t="s">
        <v>660</v>
      </c>
      <c r="K245" s="428">
        <v>38880</v>
      </c>
      <c r="L245" s="467">
        <v>296</v>
      </c>
    </row>
    <row r="246" spans="2:12" x14ac:dyDescent="0.25">
      <c r="B246" s="49">
        <f t="shared" si="3"/>
        <v>234</v>
      </c>
      <c r="C246" s="427">
        <v>38880</v>
      </c>
      <c r="D246" s="474">
        <v>177.99999999999773</v>
      </c>
      <c r="F246" s="465">
        <v>39177</v>
      </c>
      <c r="G246" s="466" t="s">
        <v>661</v>
      </c>
      <c r="K246" s="427">
        <v>38880</v>
      </c>
      <c r="L246" s="117">
        <v>1067.9999999999864</v>
      </c>
    </row>
    <row r="247" spans="2:12" x14ac:dyDescent="0.25">
      <c r="B247" s="49">
        <f t="shared" si="3"/>
        <v>235</v>
      </c>
      <c r="C247" s="427">
        <v>38880</v>
      </c>
      <c r="D247" s="474">
        <v>263</v>
      </c>
      <c r="F247" s="465">
        <v>39178</v>
      </c>
      <c r="G247" s="466" t="s">
        <v>662</v>
      </c>
      <c r="K247" s="427">
        <v>38880</v>
      </c>
      <c r="L247" s="117">
        <v>526</v>
      </c>
    </row>
    <row r="248" spans="2:12" x14ac:dyDescent="0.25">
      <c r="B248" s="49">
        <f t="shared" si="3"/>
        <v>236</v>
      </c>
      <c r="C248" s="426">
        <v>38881</v>
      </c>
      <c r="D248" s="473">
        <v>-163</v>
      </c>
      <c r="F248" s="465">
        <v>39182</v>
      </c>
      <c r="G248" s="466" t="s">
        <v>663</v>
      </c>
      <c r="K248" s="426">
        <v>38881</v>
      </c>
      <c r="L248" s="467">
        <v>-652</v>
      </c>
    </row>
    <row r="249" spans="2:12" x14ac:dyDescent="0.25">
      <c r="B249" s="49">
        <f t="shared" si="3"/>
        <v>237</v>
      </c>
      <c r="C249" s="428">
        <v>38881</v>
      </c>
      <c r="D249" s="473">
        <v>-72</v>
      </c>
      <c r="F249" s="465">
        <v>39183</v>
      </c>
      <c r="G249" s="466" t="s">
        <v>595</v>
      </c>
      <c r="K249" s="428">
        <v>38881</v>
      </c>
      <c r="L249" s="467">
        <v>-144</v>
      </c>
    </row>
    <row r="250" spans="2:12" x14ac:dyDescent="0.25">
      <c r="B250" s="49">
        <f t="shared" si="3"/>
        <v>238</v>
      </c>
      <c r="C250" s="427">
        <v>38881</v>
      </c>
      <c r="D250" s="474">
        <v>-92.000000000001137</v>
      </c>
      <c r="F250" s="465">
        <v>39184</v>
      </c>
      <c r="G250" s="466" t="s">
        <v>664</v>
      </c>
      <c r="K250" s="427">
        <v>38881</v>
      </c>
      <c r="L250" s="117">
        <v>-552.00000000000682</v>
      </c>
    </row>
    <row r="251" spans="2:12" x14ac:dyDescent="0.25">
      <c r="B251" s="49">
        <f t="shared" si="3"/>
        <v>239</v>
      </c>
      <c r="C251" s="427">
        <v>38881</v>
      </c>
      <c r="D251" s="474">
        <v>3.0000000000000004</v>
      </c>
      <c r="F251" s="465">
        <v>39190</v>
      </c>
      <c r="G251" s="466" t="s">
        <v>665</v>
      </c>
      <c r="K251" s="427">
        <v>38881</v>
      </c>
      <c r="L251" s="117">
        <v>6.0000000000000009</v>
      </c>
    </row>
    <row r="252" spans="2:12" x14ac:dyDescent="0.25">
      <c r="B252" s="49">
        <f t="shared" si="3"/>
        <v>240</v>
      </c>
      <c r="C252" s="427">
        <v>38881</v>
      </c>
      <c r="D252" s="474">
        <v>-132.00000000000455</v>
      </c>
      <c r="F252" s="465">
        <v>39191</v>
      </c>
      <c r="G252" s="466" t="s">
        <v>666</v>
      </c>
      <c r="K252" s="427">
        <v>38881</v>
      </c>
      <c r="L252" s="117">
        <v>-264.00000000000909</v>
      </c>
    </row>
    <row r="253" spans="2:12" x14ac:dyDescent="0.25">
      <c r="B253" s="49">
        <f t="shared" si="3"/>
        <v>241</v>
      </c>
      <c r="C253" s="426">
        <v>38882</v>
      </c>
      <c r="D253" s="473">
        <v>224.5</v>
      </c>
      <c r="F253" s="465">
        <v>39192</v>
      </c>
      <c r="G253" s="466" t="s">
        <v>667</v>
      </c>
      <c r="K253" s="426">
        <v>38882</v>
      </c>
      <c r="L253" s="467">
        <v>898</v>
      </c>
    </row>
    <row r="254" spans="2:12" x14ac:dyDescent="0.25">
      <c r="B254" s="49">
        <f t="shared" si="3"/>
        <v>242</v>
      </c>
      <c r="C254" s="428">
        <v>38882</v>
      </c>
      <c r="D254" s="473">
        <v>103</v>
      </c>
      <c r="F254" s="465">
        <v>39196</v>
      </c>
      <c r="G254" s="466" t="s">
        <v>668</v>
      </c>
      <c r="K254" s="428">
        <v>38882</v>
      </c>
      <c r="L254" s="467">
        <v>206</v>
      </c>
    </row>
    <row r="255" spans="2:12" x14ac:dyDescent="0.25">
      <c r="B255" s="49">
        <f t="shared" si="3"/>
        <v>243</v>
      </c>
      <c r="C255" s="427">
        <v>38882</v>
      </c>
      <c r="D255" s="474">
        <v>88</v>
      </c>
      <c r="F255" s="465">
        <v>39197</v>
      </c>
      <c r="G255" s="466" t="s">
        <v>669</v>
      </c>
      <c r="K255" s="427">
        <v>38882</v>
      </c>
      <c r="L255" s="117">
        <v>528</v>
      </c>
    </row>
    <row r="256" spans="2:12" x14ac:dyDescent="0.25">
      <c r="B256" s="49">
        <f t="shared" si="3"/>
        <v>244</v>
      </c>
      <c r="C256" s="427">
        <v>38882</v>
      </c>
      <c r="D256" s="474">
        <v>243</v>
      </c>
      <c r="F256" s="465">
        <v>39198</v>
      </c>
      <c r="G256" s="466" t="s">
        <v>595</v>
      </c>
      <c r="K256" s="427">
        <v>38882</v>
      </c>
      <c r="L256" s="117">
        <v>486</v>
      </c>
    </row>
    <row r="257" spans="2:12" x14ac:dyDescent="0.25">
      <c r="B257" s="49">
        <f t="shared" si="3"/>
        <v>245</v>
      </c>
      <c r="C257" s="427">
        <v>38882</v>
      </c>
      <c r="D257" s="474">
        <v>368.00000000000682</v>
      </c>
      <c r="F257" s="465">
        <v>39199</v>
      </c>
      <c r="G257" s="466" t="s">
        <v>670</v>
      </c>
      <c r="K257" s="427">
        <v>38882</v>
      </c>
      <c r="L257" s="117">
        <v>736.00000000001364</v>
      </c>
    </row>
    <row r="258" spans="2:12" x14ac:dyDescent="0.25">
      <c r="B258" s="49">
        <f t="shared" si="3"/>
        <v>246</v>
      </c>
      <c r="C258" s="426">
        <v>38887</v>
      </c>
      <c r="D258" s="473">
        <v>187</v>
      </c>
      <c r="F258" s="465">
        <v>39202</v>
      </c>
      <c r="G258" s="466" t="s">
        <v>671</v>
      </c>
      <c r="K258" s="426">
        <v>38887</v>
      </c>
      <c r="L258" s="467">
        <v>748</v>
      </c>
    </row>
    <row r="259" spans="2:12" x14ac:dyDescent="0.25">
      <c r="B259" s="49">
        <f t="shared" si="3"/>
        <v>247</v>
      </c>
      <c r="C259" s="428">
        <v>38887</v>
      </c>
      <c r="D259" s="473">
        <v>53</v>
      </c>
      <c r="F259" s="465">
        <v>39203</v>
      </c>
      <c r="G259" s="466" t="s">
        <v>510</v>
      </c>
      <c r="K259" s="428">
        <v>38887</v>
      </c>
      <c r="L259" s="467">
        <v>106</v>
      </c>
    </row>
    <row r="260" spans="2:12" x14ac:dyDescent="0.25">
      <c r="B260" s="49">
        <f t="shared" si="3"/>
        <v>248</v>
      </c>
      <c r="C260" s="427">
        <v>38887</v>
      </c>
      <c r="D260" s="474">
        <v>63</v>
      </c>
      <c r="F260" s="465">
        <v>39204</v>
      </c>
      <c r="G260" s="466" t="s">
        <v>672</v>
      </c>
      <c r="K260" s="427">
        <v>38887</v>
      </c>
      <c r="L260" s="117">
        <v>378</v>
      </c>
    </row>
    <row r="261" spans="2:12" x14ac:dyDescent="0.25">
      <c r="B261" s="49">
        <f t="shared" si="3"/>
        <v>249</v>
      </c>
      <c r="C261" s="427">
        <v>38887</v>
      </c>
      <c r="D261" s="474">
        <v>103</v>
      </c>
      <c r="F261" s="465">
        <v>39205</v>
      </c>
      <c r="G261" s="466" t="s">
        <v>673</v>
      </c>
      <c r="K261" s="427">
        <v>38887</v>
      </c>
      <c r="L261" s="117">
        <v>206</v>
      </c>
    </row>
    <row r="262" spans="2:12" x14ac:dyDescent="0.25">
      <c r="B262" s="49">
        <f t="shared" si="3"/>
        <v>250</v>
      </c>
      <c r="C262" s="427">
        <v>38887</v>
      </c>
      <c r="D262" s="474">
        <v>-222.00000000000227</v>
      </c>
      <c r="F262" s="465">
        <v>39206</v>
      </c>
      <c r="G262" s="466" t="s">
        <v>674</v>
      </c>
      <c r="K262" s="427">
        <v>38887</v>
      </c>
      <c r="L262" s="117">
        <v>-444.00000000000455</v>
      </c>
    </row>
    <row r="263" spans="2:12" x14ac:dyDescent="0.25">
      <c r="B263" s="49">
        <f t="shared" si="3"/>
        <v>251</v>
      </c>
      <c r="C263" s="426">
        <v>38888</v>
      </c>
      <c r="D263" s="473">
        <v>49.5</v>
      </c>
      <c r="F263" s="465">
        <v>39210</v>
      </c>
      <c r="G263" s="466" t="s">
        <v>675</v>
      </c>
      <c r="K263" s="426">
        <v>38888</v>
      </c>
      <c r="L263" s="467">
        <v>198</v>
      </c>
    </row>
    <row r="264" spans="2:12" x14ac:dyDescent="0.25">
      <c r="B264" s="49">
        <f t="shared" si="3"/>
        <v>252</v>
      </c>
      <c r="C264" s="428">
        <v>38888</v>
      </c>
      <c r="D264" s="473">
        <v>-27</v>
      </c>
      <c r="F264" s="465">
        <v>39211</v>
      </c>
      <c r="G264" s="466" t="s">
        <v>676</v>
      </c>
      <c r="K264" s="428">
        <v>38888</v>
      </c>
      <c r="L264" s="467">
        <v>-54</v>
      </c>
    </row>
    <row r="265" spans="2:12" x14ac:dyDescent="0.25">
      <c r="B265" s="49">
        <f t="shared" si="3"/>
        <v>253</v>
      </c>
      <c r="C265" s="427">
        <v>38888</v>
      </c>
      <c r="D265" s="474">
        <v>-12</v>
      </c>
      <c r="F265" s="465">
        <v>39213</v>
      </c>
      <c r="G265" s="466" t="s">
        <v>677</v>
      </c>
      <c r="K265" s="427">
        <v>38888</v>
      </c>
      <c r="L265" s="117">
        <v>-72</v>
      </c>
    </row>
    <row r="266" spans="2:12" x14ac:dyDescent="0.25">
      <c r="B266" s="49">
        <f t="shared" si="3"/>
        <v>254</v>
      </c>
      <c r="C266" s="427">
        <v>38888</v>
      </c>
      <c r="D266" s="474">
        <v>88</v>
      </c>
      <c r="F266" s="465">
        <v>39217</v>
      </c>
      <c r="G266" s="466" t="s">
        <v>678</v>
      </c>
      <c r="K266" s="427">
        <v>38888</v>
      </c>
      <c r="L266" s="117">
        <v>176</v>
      </c>
    </row>
    <row r="267" spans="2:12" x14ac:dyDescent="0.25">
      <c r="B267" s="49">
        <f t="shared" si="3"/>
        <v>255</v>
      </c>
      <c r="C267" s="427">
        <v>38889</v>
      </c>
      <c r="D267" s="474">
        <v>2.9999999999977267</v>
      </c>
      <c r="F267" s="465">
        <v>39218</v>
      </c>
      <c r="G267" s="466" t="s">
        <v>679</v>
      </c>
      <c r="K267" s="427">
        <v>38889</v>
      </c>
      <c r="L267" s="117">
        <v>17.999999999986361</v>
      </c>
    </row>
    <row r="268" spans="2:12" x14ac:dyDescent="0.25">
      <c r="B268" s="49">
        <f t="shared" si="3"/>
        <v>256</v>
      </c>
      <c r="C268" s="427">
        <v>38889</v>
      </c>
      <c r="D268" s="474">
        <v>-101.99999999999774</v>
      </c>
      <c r="F268" s="465">
        <v>39220</v>
      </c>
      <c r="G268" s="466" t="s">
        <v>680</v>
      </c>
      <c r="K268" s="427">
        <v>38889</v>
      </c>
      <c r="L268" s="117">
        <v>-203.99999999999548</v>
      </c>
    </row>
    <row r="269" spans="2:12" x14ac:dyDescent="0.25">
      <c r="B269" s="49">
        <f t="shared" si="3"/>
        <v>257</v>
      </c>
      <c r="C269" s="427">
        <v>38890</v>
      </c>
      <c r="D269" s="474">
        <v>83</v>
      </c>
      <c r="F269" s="465">
        <v>39224</v>
      </c>
      <c r="G269" s="466" t="s">
        <v>607</v>
      </c>
      <c r="K269" s="427">
        <v>38890</v>
      </c>
      <c r="L269" s="117">
        <v>166</v>
      </c>
    </row>
    <row r="270" spans="2:12" x14ac:dyDescent="0.25">
      <c r="B270" s="49">
        <f t="shared" si="3"/>
        <v>258</v>
      </c>
      <c r="C270" s="427">
        <v>38890</v>
      </c>
      <c r="D270" s="474">
        <v>-181.99999999999318</v>
      </c>
      <c r="F270" s="465">
        <v>39225</v>
      </c>
      <c r="G270" s="466" t="s">
        <v>681</v>
      </c>
      <c r="K270" s="427">
        <v>38890</v>
      </c>
      <c r="L270" s="117">
        <v>-363.99999999998636</v>
      </c>
    </row>
    <row r="271" spans="2:12" x14ac:dyDescent="0.25">
      <c r="B271" s="49">
        <f t="shared" ref="B271:B334" si="4">B270+1</f>
        <v>259</v>
      </c>
      <c r="C271" s="426">
        <v>38891</v>
      </c>
      <c r="D271" s="473">
        <v>99.5</v>
      </c>
      <c r="F271" s="465">
        <v>39226</v>
      </c>
      <c r="G271" s="466" t="s">
        <v>682</v>
      </c>
      <c r="K271" s="426">
        <v>38891</v>
      </c>
      <c r="L271" s="467">
        <v>398</v>
      </c>
    </row>
    <row r="272" spans="2:12" x14ac:dyDescent="0.25">
      <c r="B272" s="49">
        <f t="shared" si="4"/>
        <v>260</v>
      </c>
      <c r="C272" s="428">
        <v>38891</v>
      </c>
      <c r="D272" s="473">
        <v>28</v>
      </c>
      <c r="F272" s="465">
        <v>39227</v>
      </c>
      <c r="G272" s="466" t="s">
        <v>683</v>
      </c>
      <c r="K272" s="428">
        <v>38891</v>
      </c>
      <c r="L272" s="467">
        <v>56</v>
      </c>
    </row>
    <row r="273" spans="2:12" x14ac:dyDescent="0.25">
      <c r="B273" s="49">
        <f t="shared" si="4"/>
        <v>261</v>
      </c>
      <c r="C273" s="427">
        <v>38891</v>
      </c>
      <c r="D273" s="474">
        <v>73.000000000002274</v>
      </c>
      <c r="F273" s="465">
        <v>39234</v>
      </c>
      <c r="G273" s="466" t="s">
        <v>684</v>
      </c>
      <c r="K273" s="427">
        <v>38891</v>
      </c>
      <c r="L273" s="117">
        <v>438.00000000001364</v>
      </c>
    </row>
    <row r="274" spans="2:12" x14ac:dyDescent="0.25">
      <c r="B274" s="49">
        <f t="shared" si="4"/>
        <v>262</v>
      </c>
      <c r="C274" s="426">
        <v>38894</v>
      </c>
      <c r="D274" s="473">
        <v>137</v>
      </c>
      <c r="F274" s="465">
        <v>39237</v>
      </c>
      <c r="G274" s="466" t="s">
        <v>685</v>
      </c>
      <c r="K274" s="426">
        <v>38894</v>
      </c>
      <c r="L274" s="467">
        <v>548</v>
      </c>
    </row>
    <row r="275" spans="2:12" x14ac:dyDescent="0.25">
      <c r="B275" s="49">
        <f t="shared" si="4"/>
        <v>263</v>
      </c>
      <c r="C275" s="428">
        <v>38894</v>
      </c>
      <c r="D275" s="473">
        <v>108</v>
      </c>
      <c r="F275" s="465">
        <v>39239</v>
      </c>
      <c r="G275" s="466" t="s">
        <v>686</v>
      </c>
      <c r="K275" s="428">
        <v>38894</v>
      </c>
      <c r="L275" s="467">
        <v>216</v>
      </c>
    </row>
    <row r="276" spans="2:12" x14ac:dyDescent="0.25">
      <c r="B276" s="49">
        <f t="shared" si="4"/>
        <v>264</v>
      </c>
      <c r="C276" s="427">
        <v>38894</v>
      </c>
      <c r="D276" s="474">
        <v>53</v>
      </c>
      <c r="F276" s="465">
        <v>39240</v>
      </c>
      <c r="G276" s="466" t="s">
        <v>687</v>
      </c>
      <c r="K276" s="427">
        <v>38894</v>
      </c>
      <c r="L276" s="117">
        <v>106</v>
      </c>
    </row>
    <row r="277" spans="2:12" x14ac:dyDescent="0.25">
      <c r="B277" s="49">
        <f t="shared" si="4"/>
        <v>265</v>
      </c>
      <c r="C277" s="426">
        <v>38896</v>
      </c>
      <c r="D277" s="473">
        <v>12</v>
      </c>
      <c r="F277" s="465">
        <v>39241</v>
      </c>
      <c r="G277" s="466" t="s">
        <v>688</v>
      </c>
      <c r="K277" s="426">
        <v>38896</v>
      </c>
      <c r="L277" s="467">
        <v>48</v>
      </c>
    </row>
    <row r="278" spans="2:12" x14ac:dyDescent="0.25">
      <c r="B278" s="49">
        <f t="shared" si="4"/>
        <v>266</v>
      </c>
      <c r="C278" s="428">
        <v>38896</v>
      </c>
      <c r="D278" s="473">
        <v>-7</v>
      </c>
      <c r="F278" s="465">
        <v>39245</v>
      </c>
      <c r="G278" s="466" t="s">
        <v>689</v>
      </c>
      <c r="K278" s="428">
        <v>38896</v>
      </c>
      <c r="L278" s="467">
        <v>-14</v>
      </c>
    </row>
    <row r="279" spans="2:12" x14ac:dyDescent="0.25">
      <c r="B279" s="49">
        <f t="shared" si="4"/>
        <v>267</v>
      </c>
      <c r="C279" s="427">
        <v>38896</v>
      </c>
      <c r="D279" s="474">
        <v>-12</v>
      </c>
      <c r="F279" s="465">
        <v>39246</v>
      </c>
      <c r="G279" s="466" t="s">
        <v>690</v>
      </c>
      <c r="K279" s="427">
        <v>38896</v>
      </c>
      <c r="L279" s="117">
        <v>-72</v>
      </c>
    </row>
    <row r="280" spans="2:12" x14ac:dyDescent="0.25">
      <c r="B280" s="49">
        <f t="shared" si="4"/>
        <v>268</v>
      </c>
      <c r="C280" s="427">
        <v>38896</v>
      </c>
      <c r="D280" s="474">
        <v>177.99999999999773</v>
      </c>
      <c r="F280" s="465">
        <v>39251</v>
      </c>
      <c r="G280" s="466" t="s">
        <v>494</v>
      </c>
      <c r="K280" s="427">
        <v>38896</v>
      </c>
      <c r="L280" s="117">
        <v>355.99999999999545</v>
      </c>
    </row>
    <row r="281" spans="2:12" x14ac:dyDescent="0.25">
      <c r="B281" s="49">
        <f t="shared" si="4"/>
        <v>269</v>
      </c>
      <c r="C281" s="426">
        <v>38901</v>
      </c>
      <c r="D281" s="473">
        <v>-63</v>
      </c>
      <c r="F281" s="465">
        <v>39252</v>
      </c>
      <c r="G281" s="466" t="s">
        <v>691</v>
      </c>
      <c r="K281" s="426">
        <v>38901</v>
      </c>
      <c r="L281" s="467">
        <v>-252</v>
      </c>
    </row>
    <row r="282" spans="2:12" x14ac:dyDescent="0.25">
      <c r="B282" s="49">
        <f t="shared" si="4"/>
        <v>270</v>
      </c>
      <c r="C282" s="428">
        <v>38901</v>
      </c>
      <c r="D282" s="473">
        <v>-17</v>
      </c>
      <c r="F282" s="465">
        <v>39253</v>
      </c>
      <c r="G282" s="466" t="s">
        <v>614</v>
      </c>
      <c r="K282" s="428">
        <v>38901</v>
      </c>
      <c r="L282" s="467">
        <v>-34</v>
      </c>
    </row>
    <row r="283" spans="2:12" x14ac:dyDescent="0.25">
      <c r="B283" s="49">
        <f t="shared" si="4"/>
        <v>271</v>
      </c>
      <c r="C283" s="426">
        <v>38902</v>
      </c>
      <c r="D283" s="473">
        <v>-0.50000000000000044</v>
      </c>
      <c r="F283" s="465">
        <v>39254</v>
      </c>
      <c r="G283" s="466" t="s">
        <v>692</v>
      </c>
      <c r="K283" s="426">
        <v>38902</v>
      </c>
      <c r="L283" s="467">
        <v>-2.0000000000000018</v>
      </c>
    </row>
    <row r="284" spans="2:12" x14ac:dyDescent="0.25">
      <c r="B284" s="49">
        <f t="shared" si="4"/>
        <v>272</v>
      </c>
      <c r="C284" s="428">
        <v>38902</v>
      </c>
      <c r="D284" s="473">
        <v>-22</v>
      </c>
      <c r="F284" s="465">
        <v>39258</v>
      </c>
      <c r="G284" s="466" t="s">
        <v>693</v>
      </c>
      <c r="K284" s="428">
        <v>38902</v>
      </c>
      <c r="L284" s="467">
        <v>-44</v>
      </c>
    </row>
    <row r="285" spans="2:12" x14ac:dyDescent="0.25">
      <c r="B285" s="49">
        <f t="shared" si="4"/>
        <v>273</v>
      </c>
      <c r="C285" s="426">
        <v>38903</v>
      </c>
      <c r="D285" s="473">
        <v>-75.5</v>
      </c>
      <c r="F285" s="465">
        <v>39259</v>
      </c>
      <c r="G285" s="466" t="s">
        <v>694</v>
      </c>
      <c r="K285" s="426">
        <v>38903</v>
      </c>
      <c r="L285" s="467">
        <v>-302</v>
      </c>
    </row>
    <row r="286" spans="2:12" x14ac:dyDescent="0.25">
      <c r="B286" s="49">
        <f t="shared" si="4"/>
        <v>274</v>
      </c>
      <c r="C286" s="428">
        <v>38903</v>
      </c>
      <c r="D286" s="473">
        <v>-42</v>
      </c>
      <c r="F286" s="465">
        <v>39260</v>
      </c>
      <c r="G286" s="466" t="s">
        <v>695</v>
      </c>
      <c r="K286" s="428">
        <v>38903</v>
      </c>
      <c r="L286" s="467">
        <v>-84</v>
      </c>
    </row>
    <row r="287" spans="2:12" x14ac:dyDescent="0.25">
      <c r="B287" s="49">
        <f t="shared" si="4"/>
        <v>275</v>
      </c>
      <c r="C287" s="427">
        <v>38903</v>
      </c>
      <c r="D287" s="474">
        <v>-172</v>
      </c>
      <c r="F287" s="465">
        <v>39262</v>
      </c>
      <c r="G287" s="466" t="s">
        <v>696</v>
      </c>
      <c r="K287" s="427">
        <v>38903</v>
      </c>
      <c r="L287" s="117">
        <v>-344</v>
      </c>
    </row>
    <row r="288" spans="2:12" x14ac:dyDescent="0.25">
      <c r="B288" s="49">
        <f t="shared" si="4"/>
        <v>276</v>
      </c>
      <c r="C288" s="427">
        <v>38903</v>
      </c>
      <c r="D288" s="474">
        <v>-372.00000000000227</v>
      </c>
      <c r="F288" s="465">
        <v>39265</v>
      </c>
      <c r="G288" s="466" t="s">
        <v>697</v>
      </c>
      <c r="K288" s="427">
        <v>38903</v>
      </c>
      <c r="L288" s="117">
        <v>-744.00000000000455</v>
      </c>
    </row>
    <row r="289" spans="2:12" x14ac:dyDescent="0.25">
      <c r="B289" s="49">
        <f t="shared" si="4"/>
        <v>277</v>
      </c>
      <c r="C289" s="426">
        <v>38904</v>
      </c>
      <c r="D289" s="473">
        <v>49.5</v>
      </c>
      <c r="F289" s="465">
        <v>39267</v>
      </c>
      <c r="G289" s="466" t="s">
        <v>698</v>
      </c>
      <c r="K289" s="426">
        <v>38904</v>
      </c>
      <c r="L289" s="467">
        <v>198</v>
      </c>
    </row>
    <row r="290" spans="2:12" x14ac:dyDescent="0.25">
      <c r="B290" s="49">
        <f t="shared" si="4"/>
        <v>278</v>
      </c>
      <c r="C290" s="428">
        <v>38904</v>
      </c>
      <c r="D290" s="473">
        <v>-12</v>
      </c>
      <c r="F290" s="465">
        <v>39273</v>
      </c>
      <c r="G290" s="466" t="s">
        <v>699</v>
      </c>
      <c r="K290" s="428">
        <v>38904</v>
      </c>
      <c r="L290" s="467">
        <v>-24</v>
      </c>
    </row>
    <row r="291" spans="2:12" x14ac:dyDescent="0.25">
      <c r="B291" s="49">
        <f t="shared" si="4"/>
        <v>279</v>
      </c>
      <c r="C291" s="427">
        <v>38904</v>
      </c>
      <c r="D291" s="474">
        <v>132.99999999999886</v>
      </c>
      <c r="F291" s="465">
        <v>39274</v>
      </c>
      <c r="G291" s="466" t="s">
        <v>700</v>
      </c>
      <c r="K291" s="427">
        <v>38904</v>
      </c>
      <c r="L291" s="117">
        <v>797.99999999999318</v>
      </c>
    </row>
    <row r="292" spans="2:12" x14ac:dyDescent="0.25">
      <c r="B292" s="49">
        <f t="shared" si="4"/>
        <v>280</v>
      </c>
      <c r="C292" s="427">
        <v>38904</v>
      </c>
      <c r="D292" s="474">
        <v>98</v>
      </c>
      <c r="F292" s="465">
        <v>39279</v>
      </c>
      <c r="G292" s="466" t="s">
        <v>701</v>
      </c>
      <c r="K292" s="427">
        <v>38904</v>
      </c>
      <c r="L292" s="117">
        <v>196</v>
      </c>
    </row>
    <row r="293" spans="2:12" x14ac:dyDescent="0.25">
      <c r="B293" s="49">
        <f t="shared" si="4"/>
        <v>281</v>
      </c>
      <c r="C293" s="427">
        <v>38904</v>
      </c>
      <c r="D293" s="474">
        <v>188</v>
      </c>
      <c r="F293" s="465">
        <v>39280</v>
      </c>
      <c r="G293" s="466" t="s">
        <v>702</v>
      </c>
      <c r="K293" s="427">
        <v>38904</v>
      </c>
      <c r="L293" s="117">
        <v>376</v>
      </c>
    </row>
    <row r="294" spans="2:12" x14ac:dyDescent="0.25">
      <c r="B294" s="49">
        <f t="shared" si="4"/>
        <v>282</v>
      </c>
      <c r="C294" s="428">
        <v>38905</v>
      </c>
      <c r="D294" s="473">
        <v>-17</v>
      </c>
      <c r="F294" s="465">
        <v>39281</v>
      </c>
      <c r="G294" s="466" t="s">
        <v>703</v>
      </c>
      <c r="K294" s="428">
        <v>38905</v>
      </c>
      <c r="L294" s="467">
        <v>-34</v>
      </c>
    </row>
    <row r="295" spans="2:12" x14ac:dyDescent="0.25">
      <c r="B295" s="49">
        <f t="shared" si="4"/>
        <v>283</v>
      </c>
      <c r="C295" s="426">
        <v>38908</v>
      </c>
      <c r="D295" s="473">
        <v>74.5</v>
      </c>
      <c r="F295" s="465">
        <v>39282</v>
      </c>
      <c r="G295" s="466" t="s">
        <v>704</v>
      </c>
      <c r="K295" s="426">
        <v>38908</v>
      </c>
      <c r="L295" s="467">
        <v>298</v>
      </c>
    </row>
    <row r="296" spans="2:12" x14ac:dyDescent="0.25">
      <c r="B296" s="49">
        <f t="shared" si="4"/>
        <v>284</v>
      </c>
      <c r="C296" s="428">
        <v>38908</v>
      </c>
      <c r="D296" s="473">
        <v>48</v>
      </c>
      <c r="F296" s="465">
        <v>39283</v>
      </c>
      <c r="G296" s="466" t="s">
        <v>467</v>
      </c>
      <c r="K296" s="428">
        <v>38908</v>
      </c>
      <c r="L296" s="467">
        <v>96</v>
      </c>
    </row>
    <row r="297" spans="2:12" x14ac:dyDescent="0.25">
      <c r="B297" s="49">
        <f t="shared" si="4"/>
        <v>285</v>
      </c>
      <c r="C297" s="427">
        <v>38908</v>
      </c>
      <c r="D297" s="474">
        <v>112.99999999999999</v>
      </c>
      <c r="F297" s="465">
        <v>39286</v>
      </c>
      <c r="G297" s="466" t="s">
        <v>574</v>
      </c>
      <c r="K297" s="427">
        <v>38908</v>
      </c>
      <c r="L297" s="117">
        <v>677.99999999999989</v>
      </c>
    </row>
    <row r="298" spans="2:12" x14ac:dyDescent="0.25">
      <c r="B298" s="49">
        <f t="shared" si="4"/>
        <v>286</v>
      </c>
      <c r="C298" s="427">
        <v>38908</v>
      </c>
      <c r="D298" s="474">
        <v>78</v>
      </c>
      <c r="F298" s="465">
        <v>39287</v>
      </c>
      <c r="G298" s="466" t="s">
        <v>705</v>
      </c>
      <c r="K298" s="427">
        <v>38908</v>
      </c>
      <c r="L298" s="117">
        <v>156</v>
      </c>
    </row>
    <row r="299" spans="2:12" x14ac:dyDescent="0.25">
      <c r="B299" s="49">
        <f t="shared" si="4"/>
        <v>287</v>
      </c>
      <c r="C299" s="427">
        <v>38908</v>
      </c>
      <c r="D299" s="474">
        <v>308.00000000000455</v>
      </c>
      <c r="F299" s="465">
        <v>39288</v>
      </c>
      <c r="G299" s="466" t="s">
        <v>706</v>
      </c>
      <c r="K299" s="427">
        <v>38908</v>
      </c>
      <c r="L299" s="117">
        <v>616.00000000000909</v>
      </c>
    </row>
    <row r="300" spans="2:12" x14ac:dyDescent="0.25">
      <c r="B300" s="49">
        <f t="shared" si="4"/>
        <v>288</v>
      </c>
      <c r="C300" s="428">
        <v>38909</v>
      </c>
      <c r="D300" s="473">
        <v>-42</v>
      </c>
      <c r="F300" s="465">
        <v>39289</v>
      </c>
      <c r="G300" s="466" t="s">
        <v>707</v>
      </c>
      <c r="K300" s="428">
        <v>38909</v>
      </c>
      <c r="L300" s="467">
        <v>-84</v>
      </c>
    </row>
    <row r="301" spans="2:12" x14ac:dyDescent="0.25">
      <c r="B301" s="49">
        <f t="shared" si="4"/>
        <v>289</v>
      </c>
      <c r="C301" s="427">
        <v>38909</v>
      </c>
      <c r="D301" s="474">
        <v>-52.000000000003411</v>
      </c>
      <c r="F301" s="465">
        <v>39290</v>
      </c>
      <c r="G301" s="466" t="s">
        <v>479</v>
      </c>
      <c r="K301" s="427">
        <v>38909</v>
      </c>
      <c r="L301" s="117">
        <v>-312.00000000002046</v>
      </c>
    </row>
    <row r="302" spans="2:12" x14ac:dyDescent="0.25">
      <c r="B302" s="49">
        <f t="shared" si="4"/>
        <v>290</v>
      </c>
      <c r="C302" s="427">
        <v>38909</v>
      </c>
      <c r="D302" s="474">
        <v>-87</v>
      </c>
      <c r="F302" s="465">
        <v>39293</v>
      </c>
      <c r="G302" s="466" t="s">
        <v>708</v>
      </c>
      <c r="K302" s="427">
        <v>38909</v>
      </c>
      <c r="L302" s="117">
        <v>-174</v>
      </c>
    </row>
    <row r="303" spans="2:12" x14ac:dyDescent="0.25">
      <c r="B303" s="49">
        <f t="shared" si="4"/>
        <v>291</v>
      </c>
      <c r="C303" s="427">
        <v>38909</v>
      </c>
      <c r="D303" s="474">
        <v>-132.00000000000455</v>
      </c>
      <c r="F303" s="465">
        <v>39294</v>
      </c>
      <c r="G303" s="466" t="s">
        <v>709</v>
      </c>
      <c r="K303" s="427">
        <v>38909</v>
      </c>
      <c r="L303" s="117">
        <v>-264.00000000000909</v>
      </c>
    </row>
    <row r="304" spans="2:12" x14ac:dyDescent="0.25">
      <c r="B304" s="49">
        <f t="shared" si="4"/>
        <v>292</v>
      </c>
      <c r="C304" s="426">
        <v>38911</v>
      </c>
      <c r="D304" s="473">
        <v>-150.5</v>
      </c>
      <c r="F304" s="465">
        <v>39295</v>
      </c>
      <c r="G304" s="466" t="s">
        <v>710</v>
      </c>
      <c r="K304" s="426">
        <v>38911</v>
      </c>
      <c r="L304" s="467">
        <v>-602</v>
      </c>
    </row>
    <row r="305" spans="2:12" x14ac:dyDescent="0.25">
      <c r="B305" s="49">
        <f t="shared" si="4"/>
        <v>293</v>
      </c>
      <c r="C305" s="428">
        <v>38911</v>
      </c>
      <c r="D305" s="473">
        <v>-47</v>
      </c>
      <c r="F305" s="465">
        <v>39300</v>
      </c>
      <c r="G305" s="466" t="s">
        <v>711</v>
      </c>
      <c r="K305" s="428">
        <v>38911</v>
      </c>
      <c r="L305" s="467">
        <v>-94</v>
      </c>
    </row>
    <row r="306" spans="2:12" x14ac:dyDescent="0.25">
      <c r="B306" s="49">
        <f t="shared" si="4"/>
        <v>294</v>
      </c>
      <c r="C306" s="427">
        <v>38911</v>
      </c>
      <c r="D306" s="474">
        <v>-131.99999999999886</v>
      </c>
      <c r="F306" s="465">
        <v>39304</v>
      </c>
      <c r="G306" s="466" t="s">
        <v>712</v>
      </c>
      <c r="K306" s="427">
        <v>38911</v>
      </c>
      <c r="L306" s="117">
        <v>-791.99999999999318</v>
      </c>
    </row>
    <row r="307" spans="2:12" x14ac:dyDescent="0.25">
      <c r="B307" s="49">
        <f t="shared" si="4"/>
        <v>295</v>
      </c>
      <c r="C307" s="426">
        <v>38912</v>
      </c>
      <c r="D307" s="473">
        <v>124.50000000000001</v>
      </c>
      <c r="F307" s="465">
        <v>39307</v>
      </c>
      <c r="G307" s="466" t="s">
        <v>713</v>
      </c>
      <c r="K307" s="426">
        <v>38912</v>
      </c>
      <c r="L307" s="467">
        <v>498.00000000000006</v>
      </c>
    </row>
    <row r="308" spans="2:12" x14ac:dyDescent="0.25">
      <c r="B308" s="49">
        <f t="shared" si="4"/>
        <v>296</v>
      </c>
      <c r="C308" s="428">
        <v>38912</v>
      </c>
      <c r="D308" s="473">
        <v>8</v>
      </c>
      <c r="F308" s="465">
        <v>39308</v>
      </c>
      <c r="G308" s="466" t="s">
        <v>714</v>
      </c>
      <c r="K308" s="428">
        <v>38912</v>
      </c>
      <c r="L308" s="467">
        <v>16</v>
      </c>
    </row>
    <row r="309" spans="2:12" x14ac:dyDescent="0.25">
      <c r="B309" s="49">
        <f t="shared" si="4"/>
        <v>297</v>
      </c>
      <c r="C309" s="427">
        <v>38912</v>
      </c>
      <c r="D309" s="474">
        <v>-26.999999999997726</v>
      </c>
      <c r="F309" s="465">
        <v>39309</v>
      </c>
      <c r="G309" s="466" t="s">
        <v>715</v>
      </c>
      <c r="K309" s="427">
        <v>38912</v>
      </c>
      <c r="L309" s="117">
        <v>-161.99999999998636</v>
      </c>
    </row>
    <row r="310" spans="2:12" x14ac:dyDescent="0.25">
      <c r="B310" s="49">
        <f t="shared" si="4"/>
        <v>298</v>
      </c>
      <c r="C310" s="427">
        <v>38912</v>
      </c>
      <c r="D310" s="474">
        <v>53</v>
      </c>
      <c r="F310" s="465">
        <v>39310</v>
      </c>
      <c r="G310" s="466" t="s">
        <v>716</v>
      </c>
      <c r="K310" s="427">
        <v>38912</v>
      </c>
      <c r="L310" s="117">
        <v>106</v>
      </c>
    </row>
    <row r="311" spans="2:12" x14ac:dyDescent="0.25">
      <c r="B311" s="49">
        <f t="shared" si="4"/>
        <v>299</v>
      </c>
      <c r="C311" s="427">
        <v>38912</v>
      </c>
      <c r="D311" s="474">
        <v>438</v>
      </c>
      <c r="F311" s="465">
        <v>39311</v>
      </c>
      <c r="G311" s="466" t="s">
        <v>549</v>
      </c>
      <c r="K311" s="427">
        <v>38912</v>
      </c>
      <c r="L311" s="117">
        <v>876</v>
      </c>
    </row>
    <row r="312" spans="2:12" x14ac:dyDescent="0.25">
      <c r="B312" s="49">
        <f t="shared" si="4"/>
        <v>300</v>
      </c>
      <c r="C312" s="426">
        <v>38915</v>
      </c>
      <c r="D312" s="473">
        <v>-100.49999999999999</v>
      </c>
      <c r="F312" s="465">
        <v>39314</v>
      </c>
      <c r="G312" s="466" t="s">
        <v>717</v>
      </c>
      <c r="K312" s="426">
        <v>38915</v>
      </c>
      <c r="L312" s="467">
        <v>-401.99999999999994</v>
      </c>
    </row>
    <row r="313" spans="2:12" x14ac:dyDescent="0.25">
      <c r="B313" s="49">
        <f t="shared" si="4"/>
        <v>301</v>
      </c>
      <c r="C313" s="428">
        <v>38915</v>
      </c>
      <c r="D313" s="473">
        <v>8</v>
      </c>
      <c r="F313" s="465">
        <v>39315</v>
      </c>
      <c r="G313" s="466" t="s">
        <v>718</v>
      </c>
      <c r="K313" s="428">
        <v>38915</v>
      </c>
      <c r="L313" s="467">
        <v>16</v>
      </c>
    </row>
    <row r="314" spans="2:12" x14ac:dyDescent="0.25">
      <c r="B314" s="49">
        <f t="shared" si="4"/>
        <v>302</v>
      </c>
      <c r="C314" s="427">
        <v>38915</v>
      </c>
      <c r="D314" s="474">
        <v>-62</v>
      </c>
      <c r="F314" s="465">
        <v>39316</v>
      </c>
      <c r="G314" s="466" t="s">
        <v>719</v>
      </c>
      <c r="K314" s="427">
        <v>38915</v>
      </c>
      <c r="L314" s="117">
        <v>-372</v>
      </c>
    </row>
    <row r="315" spans="2:12" x14ac:dyDescent="0.25">
      <c r="B315" s="49">
        <f t="shared" si="4"/>
        <v>303</v>
      </c>
      <c r="C315" s="426">
        <v>38916</v>
      </c>
      <c r="D315" s="473">
        <v>-38</v>
      </c>
      <c r="F315" s="465">
        <v>39318</v>
      </c>
      <c r="G315" s="466" t="s">
        <v>720</v>
      </c>
      <c r="K315" s="426">
        <v>38916</v>
      </c>
      <c r="L315" s="467">
        <v>-152</v>
      </c>
    </row>
    <row r="316" spans="2:12" x14ac:dyDescent="0.25">
      <c r="B316" s="49">
        <f t="shared" si="4"/>
        <v>304</v>
      </c>
      <c r="C316" s="427">
        <v>38916</v>
      </c>
      <c r="D316" s="474">
        <v>-17.000000000001137</v>
      </c>
      <c r="F316" s="465">
        <v>39322</v>
      </c>
      <c r="G316" s="466" t="s">
        <v>721</v>
      </c>
      <c r="K316" s="427">
        <v>38916</v>
      </c>
      <c r="L316" s="117">
        <v>-102.00000000000682</v>
      </c>
    </row>
    <row r="317" spans="2:12" x14ac:dyDescent="0.25">
      <c r="B317" s="49">
        <f t="shared" si="4"/>
        <v>305</v>
      </c>
      <c r="C317" s="427">
        <v>38916</v>
      </c>
      <c r="D317" s="474">
        <v>98</v>
      </c>
      <c r="F317" s="465">
        <v>39323</v>
      </c>
      <c r="G317" s="466" t="s">
        <v>722</v>
      </c>
      <c r="K317" s="427">
        <v>38916</v>
      </c>
      <c r="L317" s="117">
        <v>196</v>
      </c>
    </row>
    <row r="318" spans="2:12" x14ac:dyDescent="0.25">
      <c r="B318" s="49">
        <f t="shared" si="4"/>
        <v>306</v>
      </c>
      <c r="C318" s="427">
        <v>38916</v>
      </c>
      <c r="D318" s="474">
        <v>238</v>
      </c>
      <c r="F318" s="465">
        <v>39325</v>
      </c>
      <c r="G318" s="466" t="s">
        <v>723</v>
      </c>
      <c r="K318" s="427">
        <v>38916</v>
      </c>
      <c r="L318" s="117">
        <v>476</v>
      </c>
    </row>
    <row r="319" spans="2:12" x14ac:dyDescent="0.25">
      <c r="B319" s="49">
        <f t="shared" si="4"/>
        <v>307</v>
      </c>
      <c r="C319" s="427">
        <v>38918</v>
      </c>
      <c r="D319" s="474">
        <v>327.99999999999773</v>
      </c>
      <c r="F319" s="465">
        <v>39329</v>
      </c>
      <c r="G319" s="466" t="s">
        <v>534</v>
      </c>
      <c r="K319" s="427">
        <v>38918</v>
      </c>
      <c r="L319" s="117">
        <v>655.99999999999545</v>
      </c>
    </row>
    <row r="320" spans="2:12" x14ac:dyDescent="0.25">
      <c r="B320" s="49">
        <f t="shared" si="4"/>
        <v>308</v>
      </c>
      <c r="C320" s="426">
        <v>38919</v>
      </c>
      <c r="D320" s="473">
        <v>74.5</v>
      </c>
      <c r="F320" s="465">
        <v>39330</v>
      </c>
      <c r="G320" s="466" t="s">
        <v>724</v>
      </c>
      <c r="K320" s="426">
        <v>38919</v>
      </c>
      <c r="L320" s="467">
        <v>298</v>
      </c>
    </row>
    <row r="321" spans="2:12" x14ac:dyDescent="0.25">
      <c r="B321" s="49">
        <f t="shared" si="4"/>
        <v>309</v>
      </c>
      <c r="C321" s="428">
        <v>38919</v>
      </c>
      <c r="D321" s="473">
        <v>8</v>
      </c>
      <c r="F321" s="465">
        <v>39331</v>
      </c>
      <c r="G321" s="466" t="s">
        <v>725</v>
      </c>
      <c r="K321" s="428">
        <v>38919</v>
      </c>
      <c r="L321" s="467">
        <v>16</v>
      </c>
    </row>
    <row r="322" spans="2:12" x14ac:dyDescent="0.25">
      <c r="B322" s="49">
        <f t="shared" si="4"/>
        <v>310</v>
      </c>
      <c r="C322" s="427">
        <v>38919</v>
      </c>
      <c r="D322" s="474">
        <v>102.99999999999771</v>
      </c>
      <c r="F322" s="465">
        <v>39335</v>
      </c>
      <c r="G322" s="466" t="s">
        <v>726</v>
      </c>
      <c r="K322" s="427">
        <v>38919</v>
      </c>
      <c r="L322" s="117">
        <v>617.99999999998624</v>
      </c>
    </row>
    <row r="323" spans="2:12" x14ac:dyDescent="0.25">
      <c r="B323" s="49">
        <f t="shared" si="4"/>
        <v>311</v>
      </c>
      <c r="C323" s="427">
        <v>38919</v>
      </c>
      <c r="D323" s="474">
        <v>23</v>
      </c>
      <c r="F323" s="465">
        <v>39336</v>
      </c>
      <c r="G323" s="466" t="s">
        <v>727</v>
      </c>
      <c r="K323" s="427">
        <v>38919</v>
      </c>
      <c r="L323" s="117">
        <v>46</v>
      </c>
    </row>
    <row r="324" spans="2:12" x14ac:dyDescent="0.25">
      <c r="B324" s="49">
        <f t="shared" si="4"/>
        <v>312</v>
      </c>
      <c r="C324" s="427">
        <v>38919</v>
      </c>
      <c r="D324" s="474">
        <v>-82.000000000004547</v>
      </c>
      <c r="F324" s="465">
        <v>39338</v>
      </c>
      <c r="G324" s="466" t="s">
        <v>728</v>
      </c>
      <c r="K324" s="427">
        <v>38919</v>
      </c>
      <c r="L324" s="117">
        <v>-164.00000000000909</v>
      </c>
    </row>
    <row r="325" spans="2:12" x14ac:dyDescent="0.25">
      <c r="B325" s="49">
        <f t="shared" si="4"/>
        <v>313</v>
      </c>
      <c r="C325" s="426">
        <v>38922</v>
      </c>
      <c r="D325" s="473">
        <v>99.5</v>
      </c>
      <c r="F325" s="465">
        <v>39339</v>
      </c>
      <c r="G325" s="466" t="s">
        <v>507</v>
      </c>
      <c r="K325" s="426">
        <v>38922</v>
      </c>
      <c r="L325" s="467">
        <v>398</v>
      </c>
    </row>
    <row r="326" spans="2:12" x14ac:dyDescent="0.25">
      <c r="B326" s="49">
        <f t="shared" si="4"/>
        <v>314</v>
      </c>
      <c r="C326" s="428">
        <v>38922</v>
      </c>
      <c r="D326" s="473">
        <v>88</v>
      </c>
      <c r="F326" s="465">
        <v>39343</v>
      </c>
      <c r="G326" s="466" t="s">
        <v>729</v>
      </c>
      <c r="K326" s="428">
        <v>38922</v>
      </c>
      <c r="L326" s="467">
        <v>176</v>
      </c>
    </row>
    <row r="327" spans="2:12" x14ac:dyDescent="0.25">
      <c r="B327" s="49">
        <f t="shared" si="4"/>
        <v>315</v>
      </c>
      <c r="C327" s="427">
        <v>38922</v>
      </c>
      <c r="D327" s="474">
        <v>118.00000000000112</v>
      </c>
      <c r="F327" s="465">
        <v>39345</v>
      </c>
      <c r="G327" s="466" t="s">
        <v>655</v>
      </c>
      <c r="K327" s="427">
        <v>38922</v>
      </c>
      <c r="L327" s="117">
        <v>708.00000000000671</v>
      </c>
    </row>
    <row r="328" spans="2:12" x14ac:dyDescent="0.25">
      <c r="B328" s="49">
        <f t="shared" si="4"/>
        <v>316</v>
      </c>
      <c r="C328" s="427">
        <v>38922</v>
      </c>
      <c r="D328" s="474">
        <v>98</v>
      </c>
      <c r="F328" s="465">
        <v>39346</v>
      </c>
      <c r="G328" s="466" t="s">
        <v>730</v>
      </c>
      <c r="K328" s="427">
        <v>38922</v>
      </c>
      <c r="L328" s="117">
        <v>196</v>
      </c>
    </row>
    <row r="329" spans="2:12" x14ac:dyDescent="0.25">
      <c r="B329" s="49">
        <f t="shared" si="4"/>
        <v>317</v>
      </c>
      <c r="C329" s="427">
        <v>38922</v>
      </c>
      <c r="D329" s="474">
        <v>217.99999999999545</v>
      </c>
      <c r="F329" s="465">
        <v>39349</v>
      </c>
      <c r="G329" s="466" t="s">
        <v>467</v>
      </c>
      <c r="K329" s="427">
        <v>38922</v>
      </c>
      <c r="L329" s="117">
        <v>435.99999999999091</v>
      </c>
    </row>
    <row r="330" spans="2:12" x14ac:dyDescent="0.25">
      <c r="B330" s="49">
        <f t="shared" si="4"/>
        <v>318</v>
      </c>
      <c r="C330" s="426">
        <v>38925</v>
      </c>
      <c r="D330" s="473">
        <v>187</v>
      </c>
      <c r="F330" s="465">
        <v>39350</v>
      </c>
      <c r="G330" s="466" t="s">
        <v>731</v>
      </c>
      <c r="K330" s="426">
        <v>38925</v>
      </c>
      <c r="L330" s="467">
        <v>748</v>
      </c>
    </row>
    <row r="331" spans="2:12" x14ac:dyDescent="0.25">
      <c r="B331" s="49">
        <f t="shared" si="4"/>
        <v>319</v>
      </c>
      <c r="C331" s="428">
        <v>38925</v>
      </c>
      <c r="D331" s="473">
        <v>88</v>
      </c>
      <c r="F331" s="465">
        <v>39351</v>
      </c>
      <c r="G331" s="466" t="s">
        <v>598</v>
      </c>
      <c r="K331" s="428">
        <v>38925</v>
      </c>
      <c r="L331" s="467">
        <v>176</v>
      </c>
    </row>
    <row r="332" spans="2:12" x14ac:dyDescent="0.25">
      <c r="B332" s="49">
        <f t="shared" si="4"/>
        <v>320</v>
      </c>
      <c r="C332" s="427">
        <v>38925</v>
      </c>
      <c r="D332" s="474">
        <v>123.00000000000226</v>
      </c>
      <c r="F332" s="465">
        <v>39356</v>
      </c>
      <c r="G332" s="466" t="s">
        <v>732</v>
      </c>
      <c r="K332" s="427">
        <v>38925</v>
      </c>
      <c r="L332" s="117">
        <v>738.00000000001353</v>
      </c>
    </row>
    <row r="333" spans="2:12" x14ac:dyDescent="0.25">
      <c r="B333" s="49">
        <f t="shared" si="4"/>
        <v>321</v>
      </c>
      <c r="C333" s="427">
        <v>38925</v>
      </c>
      <c r="D333" s="474">
        <v>143</v>
      </c>
      <c r="F333" s="465">
        <v>39357</v>
      </c>
      <c r="G333" s="466" t="s">
        <v>522</v>
      </c>
      <c r="K333" s="427">
        <v>38925</v>
      </c>
      <c r="L333" s="117">
        <v>286</v>
      </c>
    </row>
    <row r="334" spans="2:12" x14ac:dyDescent="0.25">
      <c r="B334" s="49">
        <f t="shared" si="4"/>
        <v>322</v>
      </c>
      <c r="C334" s="427">
        <v>38925</v>
      </c>
      <c r="D334" s="474">
        <v>267.99999999999545</v>
      </c>
      <c r="F334" s="465">
        <v>39358</v>
      </c>
      <c r="G334" s="466" t="s">
        <v>733</v>
      </c>
      <c r="K334" s="427">
        <v>38925</v>
      </c>
      <c r="L334" s="117">
        <v>535.99999999999091</v>
      </c>
    </row>
    <row r="335" spans="2:12" x14ac:dyDescent="0.25">
      <c r="B335" s="49">
        <f t="shared" ref="B335:B398" si="5">B334+1</f>
        <v>323</v>
      </c>
      <c r="C335" s="426">
        <v>38926</v>
      </c>
      <c r="D335" s="473">
        <v>87</v>
      </c>
      <c r="F335" s="465">
        <v>39359</v>
      </c>
      <c r="G335" s="466" t="s">
        <v>734</v>
      </c>
      <c r="K335" s="426">
        <v>38926</v>
      </c>
      <c r="L335" s="467">
        <v>348</v>
      </c>
    </row>
    <row r="336" spans="2:12" x14ac:dyDescent="0.25">
      <c r="B336" s="49">
        <f t="shared" si="5"/>
        <v>324</v>
      </c>
      <c r="C336" s="428">
        <v>38926</v>
      </c>
      <c r="D336" s="473">
        <v>33</v>
      </c>
      <c r="F336" s="465">
        <v>39360</v>
      </c>
      <c r="G336" s="466" t="s">
        <v>735</v>
      </c>
      <c r="K336" s="428">
        <v>38926</v>
      </c>
      <c r="L336" s="467">
        <v>66</v>
      </c>
    </row>
    <row r="337" spans="2:12" x14ac:dyDescent="0.25">
      <c r="B337" s="49">
        <f t="shared" si="5"/>
        <v>325</v>
      </c>
      <c r="C337" s="427">
        <v>38926</v>
      </c>
      <c r="D337" s="474">
        <v>23.000000000002274</v>
      </c>
      <c r="F337" s="465">
        <v>39363</v>
      </c>
      <c r="G337" s="466" t="s">
        <v>736</v>
      </c>
      <c r="K337" s="427">
        <v>38926</v>
      </c>
      <c r="L337" s="117">
        <v>138.00000000001364</v>
      </c>
    </row>
    <row r="338" spans="2:12" x14ac:dyDescent="0.25">
      <c r="B338" s="49">
        <f t="shared" si="5"/>
        <v>326</v>
      </c>
      <c r="C338" s="427">
        <v>38926</v>
      </c>
      <c r="D338" s="474">
        <v>138</v>
      </c>
      <c r="F338" s="465">
        <v>39364</v>
      </c>
      <c r="G338" s="466" t="s">
        <v>737</v>
      </c>
      <c r="K338" s="427">
        <v>38926</v>
      </c>
      <c r="L338" s="117">
        <v>276</v>
      </c>
    </row>
    <row r="339" spans="2:12" x14ac:dyDescent="0.25">
      <c r="B339" s="49">
        <f t="shared" si="5"/>
        <v>327</v>
      </c>
      <c r="C339" s="427">
        <v>38929</v>
      </c>
      <c r="D339" s="474">
        <v>-127</v>
      </c>
      <c r="F339" s="465">
        <v>39366</v>
      </c>
      <c r="G339" s="466" t="s">
        <v>738</v>
      </c>
      <c r="K339" s="427">
        <v>38929</v>
      </c>
      <c r="L339" s="117">
        <v>-254</v>
      </c>
    </row>
    <row r="340" spans="2:12" x14ac:dyDescent="0.25">
      <c r="B340" s="49">
        <f t="shared" si="5"/>
        <v>328</v>
      </c>
      <c r="C340" s="426">
        <v>38930</v>
      </c>
      <c r="D340" s="473">
        <v>-63</v>
      </c>
      <c r="F340" s="465">
        <v>39367</v>
      </c>
      <c r="G340" s="466" t="s">
        <v>739</v>
      </c>
      <c r="K340" s="426">
        <v>38930</v>
      </c>
      <c r="L340" s="467">
        <v>-252</v>
      </c>
    </row>
    <row r="341" spans="2:12" x14ac:dyDescent="0.25">
      <c r="B341" s="49">
        <f t="shared" si="5"/>
        <v>329</v>
      </c>
      <c r="C341" s="428">
        <v>38930</v>
      </c>
      <c r="D341" s="473">
        <v>-17</v>
      </c>
      <c r="F341" s="465">
        <v>39371</v>
      </c>
      <c r="G341" s="466" t="s">
        <v>740</v>
      </c>
      <c r="K341" s="428">
        <v>38930</v>
      </c>
      <c r="L341" s="467">
        <v>-34</v>
      </c>
    </row>
    <row r="342" spans="2:12" x14ac:dyDescent="0.25">
      <c r="B342" s="49">
        <f t="shared" si="5"/>
        <v>330</v>
      </c>
      <c r="C342" s="427">
        <v>38930</v>
      </c>
      <c r="D342" s="474">
        <v>-76.999999999997726</v>
      </c>
      <c r="F342" s="465">
        <v>39372</v>
      </c>
      <c r="G342" s="466" t="s">
        <v>741</v>
      </c>
      <c r="K342" s="427">
        <v>38930</v>
      </c>
      <c r="L342" s="117">
        <v>-461.99999999998636</v>
      </c>
    </row>
    <row r="343" spans="2:12" x14ac:dyDescent="0.25">
      <c r="B343" s="49">
        <f t="shared" si="5"/>
        <v>331</v>
      </c>
      <c r="C343" s="427">
        <v>38930</v>
      </c>
      <c r="D343" s="474">
        <v>-391.99999999999545</v>
      </c>
      <c r="F343" s="465">
        <v>39374</v>
      </c>
      <c r="G343" s="466" t="s">
        <v>742</v>
      </c>
      <c r="K343" s="427">
        <v>38930</v>
      </c>
      <c r="L343" s="117">
        <v>-783.99999999999091</v>
      </c>
    </row>
    <row r="344" spans="2:12" x14ac:dyDescent="0.25">
      <c r="B344" s="49">
        <f t="shared" si="5"/>
        <v>332</v>
      </c>
      <c r="C344" s="426">
        <v>38931</v>
      </c>
      <c r="D344" s="473">
        <v>74.5</v>
      </c>
      <c r="F344" s="465">
        <v>39377</v>
      </c>
      <c r="G344" s="466" t="s">
        <v>743</v>
      </c>
      <c r="K344" s="426">
        <v>38931</v>
      </c>
      <c r="L344" s="467">
        <v>298</v>
      </c>
    </row>
    <row r="345" spans="2:12" x14ac:dyDescent="0.25">
      <c r="B345" s="49">
        <f t="shared" si="5"/>
        <v>333</v>
      </c>
      <c r="C345" s="428">
        <v>38931</v>
      </c>
      <c r="D345" s="473">
        <v>73</v>
      </c>
      <c r="F345" s="465">
        <v>39379</v>
      </c>
      <c r="G345" s="466" t="s">
        <v>661</v>
      </c>
      <c r="K345" s="428">
        <v>38931</v>
      </c>
      <c r="L345" s="467">
        <v>146</v>
      </c>
    </row>
    <row r="346" spans="2:12" x14ac:dyDescent="0.25">
      <c r="B346" s="49">
        <f t="shared" si="5"/>
        <v>334</v>
      </c>
      <c r="C346" s="427">
        <v>38931</v>
      </c>
      <c r="D346" s="474">
        <v>98.000000000002274</v>
      </c>
      <c r="F346" s="465">
        <v>39380</v>
      </c>
      <c r="G346" s="466" t="s">
        <v>744</v>
      </c>
      <c r="K346" s="427">
        <v>38931</v>
      </c>
      <c r="L346" s="117">
        <v>588.00000000001364</v>
      </c>
    </row>
    <row r="347" spans="2:12" x14ac:dyDescent="0.25">
      <c r="B347" s="49">
        <f t="shared" si="5"/>
        <v>335</v>
      </c>
      <c r="C347" s="427">
        <v>38932</v>
      </c>
      <c r="D347" s="474">
        <v>-262</v>
      </c>
      <c r="F347" s="465">
        <v>39381</v>
      </c>
      <c r="G347" s="466" t="s">
        <v>745</v>
      </c>
      <c r="K347" s="427">
        <v>38932</v>
      </c>
      <c r="L347" s="117">
        <v>-524</v>
      </c>
    </row>
    <row r="348" spans="2:12" x14ac:dyDescent="0.25">
      <c r="B348" s="49">
        <f t="shared" si="5"/>
        <v>336</v>
      </c>
      <c r="C348" s="426">
        <v>38936</v>
      </c>
      <c r="D348" s="473">
        <v>-88</v>
      </c>
      <c r="F348" s="465">
        <v>39385</v>
      </c>
      <c r="G348" s="466" t="s">
        <v>746</v>
      </c>
      <c r="K348" s="426">
        <v>38936</v>
      </c>
      <c r="L348" s="467">
        <v>-352</v>
      </c>
    </row>
    <row r="349" spans="2:12" x14ac:dyDescent="0.25">
      <c r="B349" s="49">
        <f t="shared" si="5"/>
        <v>337</v>
      </c>
      <c r="C349" s="428">
        <v>38936</v>
      </c>
      <c r="D349" s="473">
        <v>-62</v>
      </c>
      <c r="F349" s="465">
        <v>39386</v>
      </c>
      <c r="G349" s="466" t="s">
        <v>747</v>
      </c>
      <c r="K349" s="428">
        <v>38936</v>
      </c>
      <c r="L349" s="467">
        <v>-124</v>
      </c>
    </row>
    <row r="350" spans="2:12" x14ac:dyDescent="0.25">
      <c r="B350" s="49">
        <f t="shared" si="5"/>
        <v>338</v>
      </c>
      <c r="C350" s="427">
        <v>38936</v>
      </c>
      <c r="D350" s="474">
        <v>-206.99999999999886</v>
      </c>
      <c r="F350" s="465">
        <v>39388</v>
      </c>
      <c r="G350" s="466" t="s">
        <v>748</v>
      </c>
      <c r="K350" s="427">
        <v>38936</v>
      </c>
      <c r="L350" s="117">
        <v>-1241.9999999999932</v>
      </c>
    </row>
    <row r="351" spans="2:12" x14ac:dyDescent="0.25">
      <c r="B351" s="49">
        <f t="shared" si="5"/>
        <v>339</v>
      </c>
      <c r="C351" s="426">
        <v>38937</v>
      </c>
      <c r="D351" s="473">
        <v>62</v>
      </c>
      <c r="F351" s="465">
        <v>39391</v>
      </c>
      <c r="G351" s="466" t="s">
        <v>749</v>
      </c>
      <c r="K351" s="426">
        <v>38937</v>
      </c>
      <c r="L351" s="467">
        <v>248</v>
      </c>
    </row>
    <row r="352" spans="2:12" x14ac:dyDescent="0.25">
      <c r="B352" s="49">
        <f t="shared" si="5"/>
        <v>340</v>
      </c>
      <c r="C352" s="428">
        <v>38937</v>
      </c>
      <c r="D352" s="473">
        <v>58</v>
      </c>
      <c r="F352" s="465">
        <v>39392</v>
      </c>
      <c r="G352" s="466" t="s">
        <v>750</v>
      </c>
      <c r="K352" s="428">
        <v>38937</v>
      </c>
      <c r="L352" s="467">
        <v>116</v>
      </c>
    </row>
    <row r="353" spans="2:12" x14ac:dyDescent="0.25">
      <c r="B353" s="49">
        <f t="shared" si="5"/>
        <v>341</v>
      </c>
      <c r="C353" s="427">
        <v>38937</v>
      </c>
      <c r="D353" s="474">
        <v>47.999999999996589</v>
      </c>
      <c r="F353" s="465">
        <v>39394</v>
      </c>
      <c r="G353" s="466" t="s">
        <v>751</v>
      </c>
      <c r="K353" s="427">
        <v>38937</v>
      </c>
      <c r="L353" s="117">
        <v>287.99999999997954</v>
      </c>
    </row>
    <row r="354" spans="2:12" x14ac:dyDescent="0.25">
      <c r="B354" s="49">
        <f t="shared" si="5"/>
        <v>342</v>
      </c>
      <c r="C354" s="426">
        <v>38938</v>
      </c>
      <c r="D354" s="473">
        <v>49.5</v>
      </c>
      <c r="F354" s="465">
        <v>39395</v>
      </c>
      <c r="G354" s="466" t="s">
        <v>752</v>
      </c>
      <c r="K354" s="426">
        <v>38938</v>
      </c>
      <c r="L354" s="467">
        <v>198</v>
      </c>
    </row>
    <row r="355" spans="2:12" x14ac:dyDescent="0.25">
      <c r="B355" s="49">
        <f t="shared" si="5"/>
        <v>343</v>
      </c>
      <c r="C355" s="428">
        <v>38938</v>
      </c>
      <c r="D355" s="473">
        <v>-17</v>
      </c>
      <c r="F355" s="465">
        <v>39398</v>
      </c>
      <c r="G355" s="466" t="s">
        <v>753</v>
      </c>
      <c r="K355" s="428">
        <v>38938</v>
      </c>
      <c r="L355" s="467">
        <v>-34</v>
      </c>
    </row>
    <row r="356" spans="2:12" x14ac:dyDescent="0.25">
      <c r="B356" s="49">
        <f t="shared" si="5"/>
        <v>344</v>
      </c>
      <c r="C356" s="427">
        <v>38938</v>
      </c>
      <c r="D356" s="474">
        <v>13</v>
      </c>
      <c r="F356" s="465">
        <v>39399</v>
      </c>
      <c r="G356" s="466" t="s">
        <v>754</v>
      </c>
      <c r="K356" s="427">
        <v>38938</v>
      </c>
      <c r="L356" s="117">
        <v>78</v>
      </c>
    </row>
    <row r="357" spans="2:12" x14ac:dyDescent="0.25">
      <c r="B357" s="49">
        <f t="shared" si="5"/>
        <v>345</v>
      </c>
      <c r="C357" s="427">
        <v>38938</v>
      </c>
      <c r="D357" s="474">
        <v>23</v>
      </c>
      <c r="F357" s="465">
        <v>39401</v>
      </c>
      <c r="G357" s="466" t="s">
        <v>755</v>
      </c>
      <c r="K357" s="427">
        <v>38938</v>
      </c>
      <c r="L357" s="117">
        <v>46</v>
      </c>
    </row>
    <row r="358" spans="2:12" x14ac:dyDescent="0.25">
      <c r="B358" s="49">
        <f t="shared" si="5"/>
        <v>346</v>
      </c>
      <c r="C358" s="426">
        <v>38939</v>
      </c>
      <c r="D358" s="473">
        <v>-125.49999999999999</v>
      </c>
      <c r="F358" s="465">
        <v>39402</v>
      </c>
      <c r="G358" s="466" t="s">
        <v>756</v>
      </c>
      <c r="K358" s="426">
        <v>38939</v>
      </c>
      <c r="L358" s="467">
        <v>-501.99999999999994</v>
      </c>
    </row>
    <row r="359" spans="2:12" x14ac:dyDescent="0.25">
      <c r="B359" s="49">
        <f t="shared" si="5"/>
        <v>347</v>
      </c>
      <c r="C359" s="427">
        <v>38939</v>
      </c>
      <c r="D359" s="474">
        <v>-131.99999999999886</v>
      </c>
      <c r="F359" s="465">
        <v>39405</v>
      </c>
      <c r="G359" s="466" t="s">
        <v>757</v>
      </c>
      <c r="K359" s="427">
        <v>38939</v>
      </c>
      <c r="L359" s="117">
        <v>-791.99999999999318</v>
      </c>
    </row>
    <row r="360" spans="2:12" x14ac:dyDescent="0.25">
      <c r="B360" s="49">
        <f t="shared" si="5"/>
        <v>348</v>
      </c>
      <c r="C360" s="427">
        <v>38939</v>
      </c>
      <c r="D360" s="474">
        <v>-167</v>
      </c>
      <c r="F360" s="465">
        <v>39406</v>
      </c>
      <c r="G360" s="466" t="s">
        <v>758</v>
      </c>
      <c r="K360" s="427">
        <v>38939</v>
      </c>
      <c r="L360" s="117">
        <v>-334</v>
      </c>
    </row>
    <row r="361" spans="2:12" x14ac:dyDescent="0.25">
      <c r="B361" s="49">
        <f t="shared" si="5"/>
        <v>349</v>
      </c>
      <c r="C361" s="426">
        <v>38943</v>
      </c>
      <c r="D361" s="473">
        <v>24.5</v>
      </c>
      <c r="F361" s="465">
        <v>39407</v>
      </c>
      <c r="G361" s="466" t="s">
        <v>577</v>
      </c>
      <c r="K361" s="426">
        <v>38943</v>
      </c>
      <c r="L361" s="467">
        <v>98</v>
      </c>
    </row>
    <row r="362" spans="2:12" x14ac:dyDescent="0.25">
      <c r="B362" s="49">
        <f t="shared" si="5"/>
        <v>350</v>
      </c>
      <c r="C362" s="428">
        <v>38943</v>
      </c>
      <c r="D362" s="473">
        <v>33</v>
      </c>
      <c r="F362" s="465">
        <v>39408</v>
      </c>
      <c r="G362" s="466" t="s">
        <v>759</v>
      </c>
      <c r="K362" s="428">
        <v>38943</v>
      </c>
      <c r="L362" s="467">
        <v>66</v>
      </c>
    </row>
    <row r="363" spans="2:12" x14ac:dyDescent="0.25">
      <c r="B363" s="49">
        <f t="shared" si="5"/>
        <v>351</v>
      </c>
      <c r="C363" s="427">
        <v>38943</v>
      </c>
      <c r="D363" s="474">
        <v>177.99999999999773</v>
      </c>
      <c r="F363" s="465">
        <v>39409</v>
      </c>
      <c r="G363" s="466" t="s">
        <v>760</v>
      </c>
      <c r="K363" s="427">
        <v>38943</v>
      </c>
      <c r="L363" s="117">
        <v>1067.9999999999864</v>
      </c>
    </row>
    <row r="364" spans="2:12" x14ac:dyDescent="0.25">
      <c r="B364" s="49">
        <f t="shared" si="5"/>
        <v>352</v>
      </c>
      <c r="C364" s="427">
        <v>38944</v>
      </c>
      <c r="D364" s="474">
        <v>33</v>
      </c>
      <c r="F364" s="465">
        <v>39412</v>
      </c>
      <c r="G364" s="466" t="s">
        <v>761</v>
      </c>
      <c r="K364" s="427">
        <v>38944</v>
      </c>
      <c r="L364" s="117">
        <v>66</v>
      </c>
    </row>
    <row r="365" spans="2:12" x14ac:dyDescent="0.25">
      <c r="B365" s="49">
        <f t="shared" si="5"/>
        <v>353</v>
      </c>
      <c r="C365" s="427">
        <v>38947</v>
      </c>
      <c r="D365" s="474">
        <v>18</v>
      </c>
      <c r="F365" s="465">
        <v>39413</v>
      </c>
      <c r="G365" s="466" t="s">
        <v>762</v>
      </c>
      <c r="K365" s="427">
        <v>38947</v>
      </c>
      <c r="L365" s="117">
        <v>36</v>
      </c>
    </row>
    <row r="366" spans="2:12" x14ac:dyDescent="0.25">
      <c r="B366" s="49">
        <f t="shared" si="5"/>
        <v>354</v>
      </c>
      <c r="C366" s="427">
        <v>38947</v>
      </c>
      <c r="D366" s="474">
        <v>168.00000000000682</v>
      </c>
      <c r="F366" s="465">
        <v>39416</v>
      </c>
      <c r="G366" s="466" t="s">
        <v>763</v>
      </c>
      <c r="K366" s="427">
        <v>38947</v>
      </c>
      <c r="L366" s="117">
        <v>336.00000000001364</v>
      </c>
    </row>
    <row r="367" spans="2:12" x14ac:dyDescent="0.25">
      <c r="B367" s="49">
        <f t="shared" si="5"/>
        <v>355</v>
      </c>
      <c r="C367" s="426">
        <v>38951</v>
      </c>
      <c r="D367" s="473">
        <v>74.5</v>
      </c>
      <c r="F367" s="465">
        <v>39419</v>
      </c>
      <c r="G367" s="466" t="s">
        <v>586</v>
      </c>
      <c r="K367" s="426">
        <v>38951</v>
      </c>
      <c r="L367" s="467">
        <v>298</v>
      </c>
    </row>
    <row r="368" spans="2:12" x14ac:dyDescent="0.25">
      <c r="B368" s="49">
        <f t="shared" si="5"/>
        <v>356</v>
      </c>
      <c r="C368" s="428">
        <v>38951</v>
      </c>
      <c r="D368" s="473">
        <v>58</v>
      </c>
      <c r="F368" s="465">
        <v>39420</v>
      </c>
      <c r="G368" s="466" t="s">
        <v>764</v>
      </c>
      <c r="K368" s="428">
        <v>38951</v>
      </c>
      <c r="L368" s="467">
        <v>116</v>
      </c>
    </row>
    <row r="369" spans="2:12" x14ac:dyDescent="0.25">
      <c r="B369" s="49">
        <f t="shared" si="5"/>
        <v>357</v>
      </c>
      <c r="C369" s="427">
        <v>38951</v>
      </c>
      <c r="D369" s="474">
        <v>43.000000000001137</v>
      </c>
      <c r="F369" s="465">
        <v>39421</v>
      </c>
      <c r="G369" s="466" t="s">
        <v>765</v>
      </c>
      <c r="K369" s="427">
        <v>38951</v>
      </c>
      <c r="L369" s="117">
        <v>258.00000000000682</v>
      </c>
    </row>
    <row r="370" spans="2:12" x14ac:dyDescent="0.25">
      <c r="B370" s="49">
        <f t="shared" si="5"/>
        <v>358</v>
      </c>
      <c r="C370" s="426">
        <v>38953</v>
      </c>
      <c r="D370" s="473">
        <v>-112.99999999999999</v>
      </c>
      <c r="F370" s="465">
        <v>39426</v>
      </c>
      <c r="G370" s="466" t="s">
        <v>766</v>
      </c>
      <c r="K370" s="426">
        <v>38953</v>
      </c>
      <c r="L370" s="467">
        <v>-451.99999999999994</v>
      </c>
    </row>
    <row r="371" spans="2:12" x14ac:dyDescent="0.25">
      <c r="B371" s="49">
        <f t="shared" si="5"/>
        <v>359</v>
      </c>
      <c r="C371" s="428">
        <v>38953</v>
      </c>
      <c r="D371" s="473">
        <v>-7</v>
      </c>
      <c r="F371" s="465">
        <v>39428</v>
      </c>
      <c r="G371" s="466" t="s">
        <v>767</v>
      </c>
      <c r="K371" s="428">
        <v>38953</v>
      </c>
      <c r="L371" s="467">
        <v>-14</v>
      </c>
    </row>
    <row r="372" spans="2:12" x14ac:dyDescent="0.25">
      <c r="B372" s="49">
        <f t="shared" si="5"/>
        <v>360</v>
      </c>
      <c r="C372" s="427">
        <v>38953</v>
      </c>
      <c r="D372" s="474">
        <v>-42.000000000001137</v>
      </c>
      <c r="F372" s="465">
        <v>39433</v>
      </c>
      <c r="G372" s="466" t="s">
        <v>608</v>
      </c>
      <c r="K372" s="427">
        <v>38953</v>
      </c>
      <c r="L372" s="117">
        <v>-252.00000000000682</v>
      </c>
    </row>
    <row r="373" spans="2:12" x14ac:dyDescent="0.25">
      <c r="B373" s="49">
        <f t="shared" si="5"/>
        <v>361</v>
      </c>
      <c r="C373" s="426">
        <v>38957</v>
      </c>
      <c r="D373" s="473">
        <v>-63</v>
      </c>
      <c r="F373" s="465">
        <v>39434</v>
      </c>
      <c r="G373" s="466" t="s">
        <v>768</v>
      </c>
      <c r="K373" s="426">
        <v>38957</v>
      </c>
      <c r="L373" s="467">
        <v>-252</v>
      </c>
    </row>
    <row r="374" spans="2:12" x14ac:dyDescent="0.25">
      <c r="B374" s="49">
        <f t="shared" si="5"/>
        <v>362</v>
      </c>
      <c r="C374" s="427">
        <v>38957</v>
      </c>
      <c r="D374" s="474">
        <v>-47.000000000002274</v>
      </c>
      <c r="F374" s="465">
        <v>39436</v>
      </c>
      <c r="G374" s="466" t="s">
        <v>769</v>
      </c>
      <c r="K374" s="427">
        <v>38957</v>
      </c>
      <c r="L374" s="117">
        <v>-282.00000000001364</v>
      </c>
    </row>
    <row r="375" spans="2:12" x14ac:dyDescent="0.25">
      <c r="B375" s="49">
        <f t="shared" si="5"/>
        <v>363</v>
      </c>
      <c r="C375" s="427">
        <v>38958</v>
      </c>
      <c r="D375" s="474">
        <v>18</v>
      </c>
      <c r="F375" s="465">
        <v>39444</v>
      </c>
      <c r="G375" s="466" t="s">
        <v>770</v>
      </c>
      <c r="K375" s="427">
        <v>38958</v>
      </c>
      <c r="L375" s="117">
        <v>36</v>
      </c>
    </row>
    <row r="376" spans="2:12" x14ac:dyDescent="0.25">
      <c r="B376" s="49">
        <f t="shared" si="5"/>
        <v>364</v>
      </c>
      <c r="C376" s="426">
        <v>38960</v>
      </c>
      <c r="D376" s="473">
        <v>12</v>
      </c>
      <c r="F376" s="465">
        <v>39447</v>
      </c>
      <c r="G376" s="466" t="s">
        <v>771</v>
      </c>
      <c r="K376" s="426">
        <v>38960</v>
      </c>
      <c r="L376" s="467">
        <v>48</v>
      </c>
    </row>
    <row r="377" spans="2:12" x14ac:dyDescent="0.25">
      <c r="B377" s="49">
        <f t="shared" si="5"/>
        <v>365</v>
      </c>
      <c r="C377" s="427">
        <v>38960</v>
      </c>
      <c r="D377" s="474">
        <v>3.0000000000000004</v>
      </c>
      <c r="F377" s="465">
        <v>39449</v>
      </c>
      <c r="G377" s="466" t="s">
        <v>471</v>
      </c>
      <c r="K377" s="427">
        <v>38960</v>
      </c>
      <c r="L377" s="117">
        <v>6.0000000000000009</v>
      </c>
    </row>
    <row r="378" spans="2:12" x14ac:dyDescent="0.25">
      <c r="B378" s="49">
        <f t="shared" si="5"/>
        <v>366</v>
      </c>
      <c r="C378" s="426">
        <v>38961</v>
      </c>
      <c r="D378" s="473">
        <v>-13</v>
      </c>
      <c r="F378" s="465">
        <v>39450</v>
      </c>
      <c r="G378" s="466" t="s">
        <v>772</v>
      </c>
      <c r="K378" s="426">
        <v>38961</v>
      </c>
      <c r="L378" s="467">
        <v>-52</v>
      </c>
    </row>
    <row r="379" spans="2:12" x14ac:dyDescent="0.25">
      <c r="B379" s="49">
        <f t="shared" si="5"/>
        <v>367</v>
      </c>
      <c r="C379" s="428">
        <v>38961</v>
      </c>
      <c r="D379" s="473">
        <v>-27</v>
      </c>
      <c r="F379" s="465">
        <v>39451</v>
      </c>
      <c r="G379" s="466" t="s">
        <v>773</v>
      </c>
      <c r="K379" s="428">
        <v>38961</v>
      </c>
      <c r="L379" s="467">
        <v>-54</v>
      </c>
    </row>
    <row r="380" spans="2:12" x14ac:dyDescent="0.25">
      <c r="B380" s="49">
        <f t="shared" si="5"/>
        <v>368</v>
      </c>
      <c r="C380" s="427">
        <v>38961</v>
      </c>
      <c r="D380" s="474">
        <v>18.000000000001137</v>
      </c>
      <c r="F380" s="465">
        <v>39454</v>
      </c>
      <c r="G380" s="466" t="s">
        <v>774</v>
      </c>
      <c r="K380" s="427">
        <v>38961</v>
      </c>
      <c r="L380" s="117">
        <v>108.00000000000682</v>
      </c>
    </row>
    <row r="381" spans="2:12" x14ac:dyDescent="0.25">
      <c r="B381" s="49">
        <f t="shared" si="5"/>
        <v>369</v>
      </c>
      <c r="C381" s="427">
        <v>38961</v>
      </c>
      <c r="D381" s="474">
        <v>108</v>
      </c>
      <c r="F381" s="465">
        <v>39455</v>
      </c>
      <c r="G381" s="466" t="s">
        <v>775</v>
      </c>
      <c r="K381" s="427">
        <v>38961</v>
      </c>
      <c r="L381" s="117">
        <v>216</v>
      </c>
    </row>
    <row r="382" spans="2:12" x14ac:dyDescent="0.25">
      <c r="B382" s="49">
        <f t="shared" si="5"/>
        <v>370</v>
      </c>
      <c r="C382" s="427">
        <v>38961</v>
      </c>
      <c r="D382" s="474">
        <v>188</v>
      </c>
      <c r="F382" s="465">
        <v>39456</v>
      </c>
      <c r="G382" s="466" t="s">
        <v>776</v>
      </c>
      <c r="K382" s="427">
        <v>38961</v>
      </c>
      <c r="L382" s="117">
        <v>376</v>
      </c>
    </row>
    <row r="383" spans="2:12" x14ac:dyDescent="0.25">
      <c r="B383" s="49">
        <f t="shared" si="5"/>
        <v>371</v>
      </c>
      <c r="C383" s="427">
        <v>38964</v>
      </c>
      <c r="D383" s="474">
        <v>277.99999999999773</v>
      </c>
      <c r="F383" s="465">
        <v>39458</v>
      </c>
      <c r="G383" s="466" t="s">
        <v>777</v>
      </c>
      <c r="K383" s="427">
        <v>38964</v>
      </c>
      <c r="L383" s="117">
        <v>555.99999999999545</v>
      </c>
    </row>
    <row r="384" spans="2:12" x14ac:dyDescent="0.25">
      <c r="B384" s="49">
        <f t="shared" si="5"/>
        <v>372</v>
      </c>
      <c r="C384" s="426">
        <v>38967</v>
      </c>
      <c r="D384" s="473">
        <v>-188</v>
      </c>
      <c r="F384" s="465">
        <v>39461</v>
      </c>
      <c r="G384" s="466" t="s">
        <v>778</v>
      </c>
      <c r="K384" s="426">
        <v>38967</v>
      </c>
      <c r="L384" s="467">
        <v>-752</v>
      </c>
    </row>
    <row r="385" spans="2:12" x14ac:dyDescent="0.25">
      <c r="B385" s="49">
        <f t="shared" si="5"/>
        <v>373</v>
      </c>
      <c r="C385" s="428">
        <v>38967</v>
      </c>
      <c r="D385" s="473">
        <v>-82</v>
      </c>
      <c r="F385" s="465">
        <v>39463</v>
      </c>
      <c r="G385" s="466" t="s">
        <v>779</v>
      </c>
      <c r="K385" s="428">
        <v>38967</v>
      </c>
      <c r="L385" s="467">
        <v>-164</v>
      </c>
    </row>
    <row r="386" spans="2:12" x14ac:dyDescent="0.25">
      <c r="B386" s="49">
        <f t="shared" si="5"/>
        <v>374</v>
      </c>
      <c r="C386" s="427">
        <v>38967</v>
      </c>
      <c r="D386" s="474">
        <v>-62</v>
      </c>
      <c r="F386" s="465">
        <v>39464</v>
      </c>
      <c r="G386" s="466" t="s">
        <v>780</v>
      </c>
      <c r="K386" s="427">
        <v>38967</v>
      </c>
      <c r="L386" s="117">
        <v>-372</v>
      </c>
    </row>
    <row r="387" spans="2:12" x14ac:dyDescent="0.25">
      <c r="B387" s="49">
        <f t="shared" si="5"/>
        <v>375</v>
      </c>
      <c r="C387" s="427">
        <v>38968</v>
      </c>
      <c r="D387" s="474">
        <v>57.999999999998863</v>
      </c>
      <c r="F387" s="465">
        <v>39465</v>
      </c>
      <c r="G387" s="466" t="s">
        <v>781</v>
      </c>
      <c r="K387" s="427">
        <v>38968</v>
      </c>
      <c r="L387" s="117">
        <v>347.99999999999318</v>
      </c>
    </row>
    <row r="388" spans="2:12" x14ac:dyDescent="0.25">
      <c r="B388" s="49">
        <f t="shared" si="5"/>
        <v>376</v>
      </c>
      <c r="C388" s="427">
        <v>38968</v>
      </c>
      <c r="D388" s="474">
        <v>267.99999999999545</v>
      </c>
      <c r="F388" s="465">
        <v>39468</v>
      </c>
      <c r="G388" s="466" t="s">
        <v>782</v>
      </c>
      <c r="K388" s="427">
        <v>38968</v>
      </c>
      <c r="L388" s="117">
        <v>535.99999999999091</v>
      </c>
    </row>
    <row r="389" spans="2:12" x14ac:dyDescent="0.25">
      <c r="B389" s="49">
        <f t="shared" si="5"/>
        <v>377</v>
      </c>
      <c r="C389" s="427">
        <v>38971</v>
      </c>
      <c r="D389" s="474">
        <v>-272.00000000000227</v>
      </c>
      <c r="F389" s="465">
        <v>39469</v>
      </c>
      <c r="G389" s="466" t="s">
        <v>783</v>
      </c>
      <c r="K389" s="427">
        <v>38971</v>
      </c>
      <c r="L389" s="117">
        <v>-544.00000000000455</v>
      </c>
    </row>
    <row r="390" spans="2:12" x14ac:dyDescent="0.25">
      <c r="B390" s="49">
        <f t="shared" si="5"/>
        <v>378</v>
      </c>
      <c r="C390" s="427">
        <v>38972</v>
      </c>
      <c r="D390" s="474">
        <v>-42.000000000001137</v>
      </c>
      <c r="F390" s="465">
        <v>39470</v>
      </c>
      <c r="G390" s="466" t="s">
        <v>784</v>
      </c>
      <c r="K390" s="427">
        <v>38972</v>
      </c>
      <c r="L390" s="117">
        <v>-252.00000000000682</v>
      </c>
    </row>
    <row r="391" spans="2:12" x14ac:dyDescent="0.25">
      <c r="B391" s="49">
        <f t="shared" si="5"/>
        <v>379</v>
      </c>
      <c r="C391" s="427">
        <v>38972</v>
      </c>
      <c r="D391" s="474">
        <v>108.00000000000453</v>
      </c>
      <c r="F391" s="465">
        <v>39471</v>
      </c>
      <c r="G391" s="466" t="s">
        <v>785</v>
      </c>
      <c r="K391" s="427">
        <v>38972</v>
      </c>
      <c r="L391" s="117">
        <v>216.00000000000907</v>
      </c>
    </row>
    <row r="392" spans="2:12" x14ac:dyDescent="0.25">
      <c r="B392" s="49">
        <f t="shared" si="5"/>
        <v>380</v>
      </c>
      <c r="C392" s="427">
        <v>38974</v>
      </c>
      <c r="D392" s="474">
        <v>3.0000000000000004</v>
      </c>
      <c r="F392" s="465">
        <v>39472</v>
      </c>
      <c r="G392" s="466" t="s">
        <v>786</v>
      </c>
      <c r="K392" s="427">
        <v>38974</v>
      </c>
      <c r="L392" s="117">
        <v>6.0000000000000009</v>
      </c>
    </row>
    <row r="393" spans="2:12" x14ac:dyDescent="0.25">
      <c r="B393" s="49">
        <f t="shared" si="5"/>
        <v>381</v>
      </c>
      <c r="C393" s="427">
        <v>38974</v>
      </c>
      <c r="D393" s="474">
        <v>-151.99999999999773</v>
      </c>
      <c r="F393" s="465">
        <v>39475</v>
      </c>
      <c r="G393" s="466" t="s">
        <v>787</v>
      </c>
      <c r="K393" s="427">
        <v>38974</v>
      </c>
      <c r="L393" s="117">
        <v>-303.99999999999545</v>
      </c>
    </row>
    <row r="394" spans="2:12" x14ac:dyDescent="0.25">
      <c r="B394" s="49">
        <f t="shared" si="5"/>
        <v>382</v>
      </c>
      <c r="C394" s="426">
        <v>38975</v>
      </c>
      <c r="D394" s="473">
        <v>-25.5</v>
      </c>
      <c r="F394" s="465">
        <v>39478</v>
      </c>
      <c r="G394" s="466" t="s">
        <v>788</v>
      </c>
      <c r="K394" s="426">
        <v>38975</v>
      </c>
      <c r="L394" s="467">
        <v>-102</v>
      </c>
    </row>
    <row r="395" spans="2:12" x14ac:dyDescent="0.25">
      <c r="B395" s="49">
        <f t="shared" si="5"/>
        <v>383</v>
      </c>
      <c r="C395" s="427">
        <v>38975</v>
      </c>
      <c r="D395" s="474">
        <v>-16.999999999995453</v>
      </c>
      <c r="F395" s="465">
        <v>39483</v>
      </c>
      <c r="G395" s="466" t="s">
        <v>789</v>
      </c>
      <c r="K395" s="427">
        <v>38975</v>
      </c>
      <c r="L395" s="117">
        <v>-101.99999999997272</v>
      </c>
    </row>
    <row r="396" spans="2:12" x14ac:dyDescent="0.25">
      <c r="B396" s="49">
        <f t="shared" si="5"/>
        <v>384</v>
      </c>
      <c r="C396" s="427">
        <v>38978</v>
      </c>
      <c r="D396" s="474">
        <v>113</v>
      </c>
      <c r="F396" s="465">
        <v>39484</v>
      </c>
      <c r="G396" s="466" t="s">
        <v>790</v>
      </c>
      <c r="K396" s="427">
        <v>38978</v>
      </c>
      <c r="L396" s="117">
        <v>226</v>
      </c>
    </row>
    <row r="397" spans="2:12" x14ac:dyDescent="0.25">
      <c r="B397" s="49">
        <f t="shared" si="5"/>
        <v>385</v>
      </c>
      <c r="C397" s="427">
        <v>38978</v>
      </c>
      <c r="D397" s="474">
        <v>-112.00000000000001</v>
      </c>
      <c r="F397" s="465">
        <v>39485</v>
      </c>
      <c r="G397" s="466" t="s">
        <v>791</v>
      </c>
      <c r="K397" s="427">
        <v>38978</v>
      </c>
      <c r="L397" s="117">
        <v>-224.00000000000003</v>
      </c>
    </row>
    <row r="398" spans="2:12" x14ac:dyDescent="0.25">
      <c r="B398" s="49">
        <f t="shared" si="5"/>
        <v>386</v>
      </c>
      <c r="C398" s="427">
        <v>38979</v>
      </c>
      <c r="D398" s="474">
        <v>-122.00000000000229</v>
      </c>
      <c r="F398" s="465">
        <v>39489</v>
      </c>
      <c r="G398" s="466" t="s">
        <v>792</v>
      </c>
      <c r="K398" s="427">
        <v>38979</v>
      </c>
      <c r="L398" s="117">
        <v>-732.00000000001376</v>
      </c>
    </row>
    <row r="399" spans="2:12" x14ac:dyDescent="0.25">
      <c r="B399" s="49">
        <f t="shared" ref="B399:B414" si="6">B398+1</f>
        <v>387</v>
      </c>
      <c r="C399" s="427">
        <v>38979</v>
      </c>
      <c r="D399" s="474">
        <v>88</v>
      </c>
      <c r="F399" s="465">
        <v>39490</v>
      </c>
      <c r="G399" s="466" t="s">
        <v>793</v>
      </c>
      <c r="K399" s="427">
        <v>38979</v>
      </c>
      <c r="L399" s="117">
        <v>176</v>
      </c>
    </row>
    <row r="400" spans="2:12" x14ac:dyDescent="0.25">
      <c r="B400" s="49">
        <f t="shared" si="6"/>
        <v>388</v>
      </c>
      <c r="C400" s="427">
        <v>38979</v>
      </c>
      <c r="D400" s="474">
        <v>48.000000000002274</v>
      </c>
      <c r="F400" s="465">
        <v>39491</v>
      </c>
      <c r="G400" s="466" t="s">
        <v>794</v>
      </c>
      <c r="K400" s="427">
        <v>38979</v>
      </c>
      <c r="L400" s="117">
        <v>96.000000000004547</v>
      </c>
    </row>
    <row r="401" spans="2:12" x14ac:dyDescent="0.25">
      <c r="B401" s="49">
        <f t="shared" si="6"/>
        <v>389</v>
      </c>
      <c r="C401" s="426">
        <v>38980</v>
      </c>
      <c r="D401" s="473">
        <v>62</v>
      </c>
      <c r="F401" s="465">
        <v>39493</v>
      </c>
      <c r="G401" s="466" t="s">
        <v>795</v>
      </c>
      <c r="K401" s="426">
        <v>38980</v>
      </c>
      <c r="L401" s="467">
        <v>248</v>
      </c>
    </row>
    <row r="402" spans="2:12" x14ac:dyDescent="0.25">
      <c r="B402" s="49">
        <f t="shared" si="6"/>
        <v>390</v>
      </c>
      <c r="C402" s="428">
        <v>38980</v>
      </c>
      <c r="D402" s="473">
        <v>128</v>
      </c>
      <c r="F402" s="465">
        <v>39496</v>
      </c>
      <c r="G402" s="466" t="s">
        <v>476</v>
      </c>
      <c r="K402" s="428">
        <v>38980</v>
      </c>
      <c r="L402" s="467">
        <v>256</v>
      </c>
    </row>
    <row r="403" spans="2:12" x14ac:dyDescent="0.25">
      <c r="B403" s="49">
        <f t="shared" si="6"/>
        <v>391</v>
      </c>
      <c r="C403" s="427">
        <v>38980</v>
      </c>
      <c r="D403" s="474">
        <v>98.000000000002274</v>
      </c>
      <c r="F403" s="465">
        <v>39497</v>
      </c>
      <c r="G403" s="466" t="s">
        <v>466</v>
      </c>
      <c r="K403" s="427">
        <v>38980</v>
      </c>
      <c r="L403" s="117">
        <v>588.00000000001364</v>
      </c>
    </row>
    <row r="404" spans="2:12" x14ac:dyDescent="0.25">
      <c r="B404" s="49">
        <f t="shared" si="6"/>
        <v>392</v>
      </c>
      <c r="C404" s="426">
        <v>38982</v>
      </c>
      <c r="D404" s="473">
        <v>-0.50000000000000044</v>
      </c>
      <c r="F404" s="465">
        <v>39498</v>
      </c>
      <c r="G404" s="466" t="s">
        <v>796</v>
      </c>
      <c r="K404" s="426">
        <v>38982</v>
      </c>
      <c r="L404" s="467">
        <v>-2.0000000000000018</v>
      </c>
    </row>
    <row r="405" spans="2:12" x14ac:dyDescent="0.25">
      <c r="B405" s="49">
        <f t="shared" si="6"/>
        <v>393</v>
      </c>
      <c r="C405" s="428">
        <v>38982</v>
      </c>
      <c r="D405" s="473">
        <v>-37</v>
      </c>
      <c r="F405" s="465">
        <v>39500</v>
      </c>
      <c r="G405" s="466" t="s">
        <v>694</v>
      </c>
      <c r="K405" s="428">
        <v>38982</v>
      </c>
      <c r="L405" s="467">
        <v>-74</v>
      </c>
    </row>
    <row r="406" spans="2:12" x14ac:dyDescent="0.25">
      <c r="B406" s="49">
        <f t="shared" si="6"/>
        <v>394</v>
      </c>
      <c r="C406" s="427">
        <v>38982</v>
      </c>
      <c r="D406" s="474">
        <v>-122.00000000000229</v>
      </c>
      <c r="F406" s="465">
        <v>39505</v>
      </c>
      <c r="G406" s="466" t="s">
        <v>797</v>
      </c>
      <c r="K406" s="427">
        <v>38982</v>
      </c>
      <c r="L406" s="117">
        <v>-732.00000000001376</v>
      </c>
    </row>
    <row r="407" spans="2:12" x14ac:dyDescent="0.25">
      <c r="B407" s="49">
        <f t="shared" si="6"/>
        <v>395</v>
      </c>
      <c r="C407" s="427">
        <v>38982</v>
      </c>
      <c r="D407" s="474">
        <v>-251.99999999999773</v>
      </c>
      <c r="F407" s="465">
        <v>39506</v>
      </c>
      <c r="G407" s="466" t="s">
        <v>798</v>
      </c>
      <c r="K407" s="427">
        <v>38982</v>
      </c>
      <c r="L407" s="117">
        <v>-503.99999999999545</v>
      </c>
    </row>
    <row r="408" spans="2:12" x14ac:dyDescent="0.25">
      <c r="B408" s="49">
        <f t="shared" si="6"/>
        <v>396</v>
      </c>
      <c r="C408" s="426">
        <v>38985</v>
      </c>
      <c r="D408" s="473">
        <v>62</v>
      </c>
      <c r="F408" s="465">
        <v>39507</v>
      </c>
      <c r="G408" s="466" t="s">
        <v>799</v>
      </c>
      <c r="K408" s="426">
        <v>38985</v>
      </c>
      <c r="L408" s="467">
        <v>248</v>
      </c>
    </row>
    <row r="409" spans="2:12" x14ac:dyDescent="0.25">
      <c r="B409" s="49">
        <f t="shared" si="6"/>
        <v>397</v>
      </c>
      <c r="C409" s="428">
        <v>38985</v>
      </c>
      <c r="D409" s="473">
        <v>88</v>
      </c>
      <c r="F409" s="465">
        <v>39510</v>
      </c>
      <c r="G409" s="466" t="s">
        <v>665</v>
      </c>
      <c r="K409" s="428">
        <v>38985</v>
      </c>
      <c r="L409" s="467">
        <v>176</v>
      </c>
    </row>
    <row r="410" spans="2:12" x14ac:dyDescent="0.25">
      <c r="B410" s="49">
        <f t="shared" si="6"/>
        <v>398</v>
      </c>
      <c r="C410" s="427">
        <v>38985</v>
      </c>
      <c r="D410" s="474">
        <v>143.00000000000114</v>
      </c>
      <c r="F410" s="465">
        <v>39511</v>
      </c>
      <c r="G410" s="466" t="s">
        <v>800</v>
      </c>
      <c r="K410" s="427">
        <v>38985</v>
      </c>
      <c r="L410" s="117">
        <v>858.00000000000682</v>
      </c>
    </row>
    <row r="411" spans="2:12" x14ac:dyDescent="0.25">
      <c r="B411" s="49">
        <f t="shared" si="6"/>
        <v>399</v>
      </c>
      <c r="C411" s="427">
        <v>38986</v>
      </c>
      <c r="D411" s="474">
        <v>53</v>
      </c>
      <c r="F411" s="465">
        <v>39512</v>
      </c>
      <c r="G411" s="466" t="s">
        <v>801</v>
      </c>
      <c r="K411" s="427">
        <v>38986</v>
      </c>
      <c r="L411" s="117">
        <v>106</v>
      </c>
    </row>
    <row r="412" spans="2:12" x14ac:dyDescent="0.25">
      <c r="B412" s="49">
        <f t="shared" si="6"/>
        <v>400</v>
      </c>
      <c r="C412" s="428">
        <v>38988</v>
      </c>
      <c r="D412" s="473">
        <v>-32</v>
      </c>
      <c r="F412" s="465">
        <v>39514</v>
      </c>
      <c r="G412" s="466" t="s">
        <v>802</v>
      </c>
      <c r="K412" s="428">
        <v>38988</v>
      </c>
      <c r="L412" s="467">
        <v>-64</v>
      </c>
    </row>
    <row r="413" spans="2:12" x14ac:dyDescent="0.25">
      <c r="B413" s="49">
        <f t="shared" si="6"/>
        <v>401</v>
      </c>
      <c r="C413" s="427">
        <v>38989</v>
      </c>
      <c r="D413" s="474">
        <v>48.000000000002274</v>
      </c>
      <c r="F413" s="465">
        <v>39517</v>
      </c>
      <c r="G413" s="466" t="s">
        <v>803</v>
      </c>
      <c r="K413" s="427">
        <v>38989</v>
      </c>
      <c r="L413" s="117">
        <v>288.00000000001364</v>
      </c>
    </row>
    <row r="414" spans="2:12" x14ac:dyDescent="0.25">
      <c r="B414" s="49">
        <f t="shared" si="6"/>
        <v>402</v>
      </c>
      <c r="C414" s="426">
        <v>38992</v>
      </c>
      <c r="D414" s="473">
        <v>62</v>
      </c>
      <c r="F414" s="465">
        <v>39518</v>
      </c>
      <c r="G414" s="466" t="s">
        <v>804</v>
      </c>
      <c r="K414" s="426">
        <v>38992</v>
      </c>
      <c r="L414" s="467">
        <v>248</v>
      </c>
    </row>
    <row r="415" spans="2:12" x14ac:dyDescent="0.25">
      <c r="B415" s="49">
        <f t="shared" ref="B415:B430" si="7">B414+1</f>
        <v>403</v>
      </c>
      <c r="C415" s="428">
        <v>38992</v>
      </c>
      <c r="D415" s="473">
        <v>-67</v>
      </c>
      <c r="F415" s="465">
        <v>39520</v>
      </c>
      <c r="G415" s="466" t="s">
        <v>805</v>
      </c>
      <c r="K415" s="428">
        <v>38992</v>
      </c>
      <c r="L415" s="467">
        <v>-134</v>
      </c>
    </row>
    <row r="416" spans="2:12" x14ac:dyDescent="0.25">
      <c r="B416" s="49">
        <f t="shared" si="7"/>
        <v>404</v>
      </c>
      <c r="C416" s="427">
        <v>38992</v>
      </c>
      <c r="D416" s="474">
        <v>58.000000000004547</v>
      </c>
      <c r="F416" s="465">
        <v>39521</v>
      </c>
      <c r="G416" s="466" t="s">
        <v>806</v>
      </c>
      <c r="K416" s="427">
        <v>38992</v>
      </c>
      <c r="L416" s="117">
        <v>348.00000000002728</v>
      </c>
    </row>
    <row r="417" spans="2:12" x14ac:dyDescent="0.25">
      <c r="B417" s="49">
        <f t="shared" si="7"/>
        <v>405</v>
      </c>
      <c r="C417" s="427">
        <v>38992</v>
      </c>
      <c r="D417" s="474">
        <v>43</v>
      </c>
      <c r="F417" s="465">
        <v>39524</v>
      </c>
      <c r="G417" s="466" t="s">
        <v>807</v>
      </c>
      <c r="K417" s="427">
        <v>38992</v>
      </c>
      <c r="L417" s="117">
        <v>86</v>
      </c>
    </row>
    <row r="418" spans="2:12" x14ac:dyDescent="0.25">
      <c r="B418" s="49">
        <f t="shared" si="7"/>
        <v>406</v>
      </c>
      <c r="C418" s="427">
        <v>38992</v>
      </c>
      <c r="D418" s="474">
        <v>-72.000000000002274</v>
      </c>
      <c r="F418" s="465">
        <v>39525</v>
      </c>
      <c r="G418" s="466" t="s">
        <v>808</v>
      </c>
      <c r="K418" s="427">
        <v>38992</v>
      </c>
      <c r="L418" s="117">
        <v>-144.00000000000455</v>
      </c>
    </row>
    <row r="419" spans="2:12" x14ac:dyDescent="0.25">
      <c r="B419" s="49">
        <f t="shared" si="7"/>
        <v>407</v>
      </c>
      <c r="C419" s="426">
        <v>38993</v>
      </c>
      <c r="D419" s="473">
        <v>-75.5</v>
      </c>
      <c r="F419" s="465">
        <v>39527</v>
      </c>
      <c r="G419" s="466" t="s">
        <v>809</v>
      </c>
      <c r="K419" s="426">
        <v>38993</v>
      </c>
      <c r="L419" s="467">
        <v>-302</v>
      </c>
    </row>
    <row r="420" spans="2:12" x14ac:dyDescent="0.25">
      <c r="B420" s="49">
        <f t="shared" si="7"/>
        <v>408</v>
      </c>
      <c r="C420" s="428">
        <v>38993</v>
      </c>
      <c r="D420" s="473">
        <v>-72</v>
      </c>
      <c r="F420" s="465">
        <v>39531</v>
      </c>
      <c r="G420" s="466" t="s">
        <v>810</v>
      </c>
      <c r="K420" s="428">
        <v>38993</v>
      </c>
      <c r="L420" s="467">
        <v>-144</v>
      </c>
    </row>
    <row r="421" spans="2:12" x14ac:dyDescent="0.25">
      <c r="B421" s="49">
        <f t="shared" si="7"/>
        <v>409</v>
      </c>
      <c r="C421" s="427">
        <v>38993</v>
      </c>
      <c r="D421" s="474">
        <v>-102.00000000000342</v>
      </c>
      <c r="F421" s="465">
        <v>39533</v>
      </c>
      <c r="G421" s="466" t="s">
        <v>811</v>
      </c>
      <c r="K421" s="427">
        <v>38993</v>
      </c>
      <c r="L421" s="117">
        <v>-612.00000000002058</v>
      </c>
    </row>
    <row r="422" spans="2:12" x14ac:dyDescent="0.25">
      <c r="B422" s="49">
        <f t="shared" si="7"/>
        <v>410</v>
      </c>
      <c r="C422" s="427">
        <v>38993</v>
      </c>
      <c r="D422" s="474">
        <v>-82</v>
      </c>
      <c r="F422" s="465">
        <v>39534</v>
      </c>
      <c r="G422" s="466" t="s">
        <v>812</v>
      </c>
      <c r="K422" s="427">
        <v>38993</v>
      </c>
      <c r="L422" s="117">
        <v>-164</v>
      </c>
    </row>
    <row r="423" spans="2:12" x14ac:dyDescent="0.25">
      <c r="B423" s="49">
        <f t="shared" si="7"/>
        <v>411</v>
      </c>
      <c r="C423" s="427">
        <v>38994</v>
      </c>
      <c r="D423" s="474">
        <v>-12</v>
      </c>
      <c r="F423" s="465">
        <v>39535</v>
      </c>
      <c r="G423" s="466" t="s">
        <v>813</v>
      </c>
      <c r="K423" s="427">
        <v>38994</v>
      </c>
      <c r="L423" s="117">
        <v>-72</v>
      </c>
    </row>
    <row r="424" spans="2:12" x14ac:dyDescent="0.25">
      <c r="B424" s="49">
        <f t="shared" si="7"/>
        <v>412</v>
      </c>
      <c r="C424" s="427">
        <v>38994</v>
      </c>
      <c r="D424" s="474">
        <v>-77</v>
      </c>
      <c r="F424" s="465">
        <v>39538</v>
      </c>
      <c r="G424" s="466" t="s">
        <v>814</v>
      </c>
      <c r="K424" s="427">
        <v>38994</v>
      </c>
      <c r="L424" s="117">
        <v>-154</v>
      </c>
    </row>
    <row r="425" spans="2:12" x14ac:dyDescent="0.25">
      <c r="B425" s="49">
        <f t="shared" si="7"/>
        <v>413</v>
      </c>
      <c r="C425" s="426">
        <v>38999</v>
      </c>
      <c r="D425" s="473">
        <v>-150.5</v>
      </c>
      <c r="F425" s="465">
        <v>39539</v>
      </c>
      <c r="G425" s="466" t="s">
        <v>815</v>
      </c>
      <c r="K425" s="426">
        <v>38999</v>
      </c>
      <c r="L425" s="467">
        <v>-602</v>
      </c>
    </row>
    <row r="426" spans="2:12" x14ac:dyDescent="0.25">
      <c r="B426" s="49">
        <f t="shared" si="7"/>
        <v>414</v>
      </c>
      <c r="C426" s="428">
        <v>38999</v>
      </c>
      <c r="D426" s="473">
        <v>-52</v>
      </c>
      <c r="F426" s="465">
        <v>39541</v>
      </c>
      <c r="G426" s="466" t="s">
        <v>816</v>
      </c>
      <c r="K426" s="428">
        <v>38999</v>
      </c>
      <c r="L426" s="467">
        <v>-104</v>
      </c>
    </row>
    <row r="427" spans="2:12" x14ac:dyDescent="0.25">
      <c r="B427" s="49">
        <f t="shared" si="7"/>
        <v>415</v>
      </c>
      <c r="C427" s="427">
        <v>38999</v>
      </c>
      <c r="D427" s="474">
        <v>-151.99999999999773</v>
      </c>
      <c r="F427" s="465">
        <v>39545</v>
      </c>
      <c r="G427" s="466" t="s">
        <v>662</v>
      </c>
      <c r="K427" s="427">
        <v>38999</v>
      </c>
      <c r="L427" s="117">
        <v>-911.99999999998636</v>
      </c>
    </row>
    <row r="428" spans="2:12" x14ac:dyDescent="0.25">
      <c r="B428" s="49">
        <f t="shared" si="7"/>
        <v>416</v>
      </c>
      <c r="C428" s="427">
        <v>39001</v>
      </c>
      <c r="D428" s="474">
        <v>-122</v>
      </c>
      <c r="F428" s="465">
        <v>39546</v>
      </c>
      <c r="G428" s="466" t="s">
        <v>817</v>
      </c>
      <c r="K428" s="427">
        <v>39001</v>
      </c>
      <c r="L428" s="117">
        <v>-244</v>
      </c>
    </row>
    <row r="429" spans="2:12" x14ac:dyDescent="0.25">
      <c r="B429" s="49">
        <f t="shared" si="7"/>
        <v>417</v>
      </c>
      <c r="C429" s="426">
        <v>39002</v>
      </c>
      <c r="D429" s="473">
        <v>87</v>
      </c>
      <c r="F429" s="465">
        <v>39547</v>
      </c>
      <c r="G429" s="466" t="s">
        <v>818</v>
      </c>
      <c r="K429" s="426">
        <v>39002</v>
      </c>
      <c r="L429" s="467">
        <v>348</v>
      </c>
    </row>
    <row r="430" spans="2:12" x14ac:dyDescent="0.25">
      <c r="B430" s="49">
        <f t="shared" si="7"/>
        <v>418</v>
      </c>
      <c r="C430" s="428">
        <v>39002</v>
      </c>
      <c r="D430" s="473">
        <v>108</v>
      </c>
      <c r="F430" s="465">
        <v>39548</v>
      </c>
      <c r="G430" s="466" t="s">
        <v>819</v>
      </c>
      <c r="K430" s="428">
        <v>39002</v>
      </c>
      <c r="L430" s="467">
        <v>216</v>
      </c>
    </row>
    <row r="431" spans="2:12" x14ac:dyDescent="0.25">
      <c r="B431" s="49">
        <f t="shared" ref="B431:B446" si="8">B430+1</f>
        <v>419</v>
      </c>
      <c r="C431" s="427">
        <v>39002</v>
      </c>
      <c r="D431" s="474">
        <v>38</v>
      </c>
      <c r="F431" s="465">
        <v>39552</v>
      </c>
      <c r="G431" s="466" t="s">
        <v>820</v>
      </c>
      <c r="K431" s="427">
        <v>39002</v>
      </c>
      <c r="L431" s="117">
        <v>228</v>
      </c>
    </row>
    <row r="432" spans="2:12" x14ac:dyDescent="0.25">
      <c r="B432" s="49">
        <f t="shared" si="8"/>
        <v>420</v>
      </c>
      <c r="C432" s="427">
        <v>39007</v>
      </c>
      <c r="D432" s="474">
        <v>-122</v>
      </c>
      <c r="F432" s="465">
        <v>39553</v>
      </c>
      <c r="G432" s="466" t="s">
        <v>489</v>
      </c>
      <c r="K432" s="427">
        <v>39007</v>
      </c>
      <c r="L432" s="117">
        <v>-244</v>
      </c>
    </row>
    <row r="433" spans="2:12" x14ac:dyDescent="0.25">
      <c r="B433" s="49">
        <f t="shared" si="8"/>
        <v>421</v>
      </c>
      <c r="C433" s="427">
        <v>39007</v>
      </c>
      <c r="D433" s="474">
        <v>-172.00000000000227</v>
      </c>
      <c r="F433" s="465">
        <v>39556</v>
      </c>
      <c r="G433" s="466" t="s">
        <v>821</v>
      </c>
      <c r="K433" s="427">
        <v>39007</v>
      </c>
      <c r="L433" s="117">
        <v>-344.00000000000455</v>
      </c>
    </row>
    <row r="434" spans="2:12" x14ac:dyDescent="0.25">
      <c r="B434" s="49">
        <f t="shared" si="8"/>
        <v>422</v>
      </c>
      <c r="C434" s="426">
        <v>39008</v>
      </c>
      <c r="D434" s="473">
        <v>12</v>
      </c>
      <c r="F434" s="465">
        <v>39559</v>
      </c>
      <c r="G434" s="466" t="s">
        <v>822</v>
      </c>
      <c r="K434" s="426">
        <v>39008</v>
      </c>
      <c r="L434" s="467">
        <v>48</v>
      </c>
    </row>
    <row r="435" spans="2:12" x14ac:dyDescent="0.25">
      <c r="B435" s="49">
        <f t="shared" si="8"/>
        <v>423</v>
      </c>
      <c r="C435" s="428">
        <v>39008</v>
      </c>
      <c r="D435" s="473">
        <v>133</v>
      </c>
      <c r="F435" s="465">
        <v>39560</v>
      </c>
      <c r="G435" s="466" t="s">
        <v>823</v>
      </c>
      <c r="K435" s="428">
        <v>39008</v>
      </c>
      <c r="L435" s="467">
        <v>266</v>
      </c>
    </row>
    <row r="436" spans="2:12" x14ac:dyDescent="0.25">
      <c r="B436" s="49">
        <f t="shared" si="8"/>
        <v>424</v>
      </c>
      <c r="C436" s="427">
        <v>39008</v>
      </c>
      <c r="D436" s="474">
        <v>77.999999999997726</v>
      </c>
      <c r="F436" s="465">
        <v>39561</v>
      </c>
      <c r="G436" s="466" t="s">
        <v>824</v>
      </c>
      <c r="K436" s="427">
        <v>39008</v>
      </c>
      <c r="L436" s="117">
        <v>467.99999999998636</v>
      </c>
    </row>
    <row r="437" spans="2:12" x14ac:dyDescent="0.25">
      <c r="B437" s="49">
        <f t="shared" si="8"/>
        <v>425</v>
      </c>
      <c r="C437" s="427">
        <v>39008</v>
      </c>
      <c r="D437" s="474">
        <v>258.00000000000455</v>
      </c>
      <c r="F437" s="465">
        <v>39562</v>
      </c>
      <c r="G437" s="466" t="s">
        <v>825</v>
      </c>
      <c r="K437" s="427">
        <v>39008</v>
      </c>
      <c r="L437" s="117">
        <v>516.00000000000909</v>
      </c>
    </row>
    <row r="438" spans="2:12" x14ac:dyDescent="0.25">
      <c r="B438" s="49">
        <f t="shared" si="8"/>
        <v>426</v>
      </c>
      <c r="C438" s="428">
        <v>39009</v>
      </c>
      <c r="D438" s="473">
        <v>-37</v>
      </c>
      <c r="F438" s="465">
        <v>39563</v>
      </c>
      <c r="G438" s="466" t="s">
        <v>826</v>
      </c>
      <c r="K438" s="428">
        <v>39009</v>
      </c>
      <c r="L438" s="467">
        <v>-74</v>
      </c>
    </row>
    <row r="439" spans="2:12" x14ac:dyDescent="0.25">
      <c r="B439" s="49">
        <f t="shared" si="8"/>
        <v>427</v>
      </c>
      <c r="C439" s="427">
        <v>39009</v>
      </c>
      <c r="D439" s="474">
        <v>-12</v>
      </c>
      <c r="F439" s="465">
        <v>39566</v>
      </c>
      <c r="G439" s="466" t="s">
        <v>595</v>
      </c>
      <c r="K439" s="427">
        <v>39009</v>
      </c>
      <c r="L439" s="117">
        <v>-72</v>
      </c>
    </row>
    <row r="440" spans="2:12" x14ac:dyDescent="0.25">
      <c r="B440" s="49">
        <f t="shared" si="8"/>
        <v>428</v>
      </c>
      <c r="C440" s="427">
        <v>39013</v>
      </c>
      <c r="D440" s="474">
        <v>2.9999999999977267</v>
      </c>
      <c r="F440" s="465">
        <v>39567</v>
      </c>
      <c r="G440" s="466" t="s">
        <v>827</v>
      </c>
      <c r="K440" s="427">
        <v>39013</v>
      </c>
      <c r="L440" s="117">
        <v>17.999999999986361</v>
      </c>
    </row>
    <row r="441" spans="2:12" x14ac:dyDescent="0.25">
      <c r="B441" s="49">
        <f t="shared" si="8"/>
        <v>429</v>
      </c>
      <c r="C441" s="427">
        <v>39013</v>
      </c>
      <c r="D441" s="474">
        <v>-262</v>
      </c>
      <c r="F441" s="465">
        <v>39568</v>
      </c>
      <c r="G441" s="466" t="s">
        <v>828</v>
      </c>
      <c r="K441" s="427">
        <v>39013</v>
      </c>
      <c r="L441" s="117">
        <v>-524</v>
      </c>
    </row>
    <row r="442" spans="2:12" x14ac:dyDescent="0.25">
      <c r="B442" s="49">
        <f t="shared" si="8"/>
        <v>430</v>
      </c>
      <c r="C442" s="427">
        <v>39014</v>
      </c>
      <c r="D442" s="474">
        <v>88</v>
      </c>
      <c r="F442" s="465">
        <v>39569</v>
      </c>
      <c r="G442" s="466" t="s">
        <v>829</v>
      </c>
      <c r="K442" s="427">
        <v>39014</v>
      </c>
      <c r="L442" s="117">
        <v>176</v>
      </c>
    </row>
    <row r="443" spans="2:12" x14ac:dyDescent="0.25">
      <c r="B443" s="49">
        <f t="shared" si="8"/>
        <v>431</v>
      </c>
      <c r="C443" s="428">
        <v>39015</v>
      </c>
      <c r="D443" s="473">
        <v>-17</v>
      </c>
      <c r="F443" s="465">
        <v>39573</v>
      </c>
      <c r="G443" s="466" t="s">
        <v>685</v>
      </c>
      <c r="K443" s="428">
        <v>39015</v>
      </c>
      <c r="L443" s="467">
        <v>-34</v>
      </c>
    </row>
    <row r="444" spans="2:12" x14ac:dyDescent="0.25">
      <c r="B444" s="49">
        <f t="shared" si="8"/>
        <v>432</v>
      </c>
      <c r="C444" s="427">
        <v>39015</v>
      </c>
      <c r="D444" s="474">
        <v>-37</v>
      </c>
      <c r="F444" s="465">
        <v>39574</v>
      </c>
      <c r="G444" s="466" t="s">
        <v>757</v>
      </c>
      <c r="K444" s="427">
        <v>39015</v>
      </c>
      <c r="L444" s="117">
        <v>-222</v>
      </c>
    </row>
    <row r="445" spans="2:12" x14ac:dyDescent="0.25">
      <c r="B445" s="49">
        <f t="shared" si="8"/>
        <v>433</v>
      </c>
      <c r="C445" s="426">
        <v>39020</v>
      </c>
      <c r="D445" s="473">
        <v>-125.49999999999999</v>
      </c>
      <c r="F445" s="465">
        <v>39576</v>
      </c>
      <c r="G445" s="466" t="s">
        <v>830</v>
      </c>
      <c r="K445" s="426">
        <v>39020</v>
      </c>
      <c r="L445" s="467">
        <v>-501.99999999999994</v>
      </c>
    </row>
    <row r="446" spans="2:12" x14ac:dyDescent="0.25">
      <c r="B446" s="49">
        <f t="shared" si="8"/>
        <v>434</v>
      </c>
      <c r="C446" s="428">
        <v>39020</v>
      </c>
      <c r="D446" s="473">
        <v>-22</v>
      </c>
      <c r="F446" s="465">
        <v>39577</v>
      </c>
      <c r="G446" s="466" t="s">
        <v>831</v>
      </c>
      <c r="K446" s="428">
        <v>39020</v>
      </c>
      <c r="L446" s="467">
        <v>-44</v>
      </c>
    </row>
    <row r="447" spans="2:12" x14ac:dyDescent="0.25">
      <c r="B447" s="49">
        <f t="shared" ref="B447:B462" si="9">B446+1</f>
        <v>435</v>
      </c>
      <c r="C447" s="427">
        <v>39020</v>
      </c>
      <c r="D447" s="474">
        <v>-141.99999999999545</v>
      </c>
      <c r="F447" s="465">
        <v>39580</v>
      </c>
      <c r="G447" s="466" t="s">
        <v>832</v>
      </c>
      <c r="K447" s="427">
        <v>39020</v>
      </c>
      <c r="L447" s="117">
        <v>-851.99999999997272</v>
      </c>
    </row>
    <row r="448" spans="2:12" x14ac:dyDescent="0.25">
      <c r="B448" s="49">
        <f t="shared" si="9"/>
        <v>436</v>
      </c>
      <c r="C448" s="427">
        <v>39020</v>
      </c>
      <c r="D448" s="474">
        <v>-112</v>
      </c>
      <c r="F448" s="465">
        <v>39582</v>
      </c>
      <c r="G448" s="466" t="s">
        <v>833</v>
      </c>
      <c r="K448" s="427">
        <v>39020</v>
      </c>
      <c r="L448" s="117">
        <v>-224</v>
      </c>
    </row>
    <row r="449" spans="1:12" x14ac:dyDescent="0.25">
      <c r="B449" s="49">
        <f t="shared" si="9"/>
        <v>437</v>
      </c>
      <c r="C449" s="427">
        <v>39020</v>
      </c>
      <c r="D449" s="474">
        <v>-82.000000000004547</v>
      </c>
      <c r="F449" s="465">
        <v>39583</v>
      </c>
      <c r="G449" s="466" t="s">
        <v>834</v>
      </c>
      <c r="K449" s="427">
        <v>39020</v>
      </c>
      <c r="L449" s="117">
        <v>-164.00000000000909</v>
      </c>
    </row>
    <row r="450" spans="1:12" x14ac:dyDescent="0.25">
      <c r="B450" s="49">
        <f t="shared" si="9"/>
        <v>438</v>
      </c>
      <c r="C450" s="426">
        <v>39021</v>
      </c>
      <c r="D450" s="473">
        <v>37</v>
      </c>
      <c r="F450" s="465">
        <v>39587</v>
      </c>
      <c r="G450" s="466" t="s">
        <v>835</v>
      </c>
      <c r="K450" s="426">
        <v>39021</v>
      </c>
      <c r="L450" s="467">
        <v>148</v>
      </c>
    </row>
    <row r="451" spans="1:12" x14ac:dyDescent="0.25">
      <c r="B451" s="49">
        <f t="shared" si="9"/>
        <v>439</v>
      </c>
      <c r="C451" s="427">
        <v>39021</v>
      </c>
      <c r="D451" s="474">
        <v>43</v>
      </c>
      <c r="F451" s="465">
        <v>39588</v>
      </c>
      <c r="G451" s="466" t="s">
        <v>836</v>
      </c>
      <c r="K451" s="427">
        <v>39021</v>
      </c>
      <c r="L451" s="117">
        <v>86</v>
      </c>
    </row>
    <row r="452" spans="1:12" x14ac:dyDescent="0.25">
      <c r="B452" s="49">
        <f t="shared" si="9"/>
        <v>440</v>
      </c>
      <c r="C452" s="427">
        <v>39021</v>
      </c>
      <c r="D452" s="474">
        <v>-12</v>
      </c>
      <c r="F452" s="465">
        <v>39589</v>
      </c>
      <c r="G452" s="466" t="s">
        <v>837</v>
      </c>
      <c r="K452" s="427">
        <v>39021</v>
      </c>
      <c r="L452" s="117">
        <v>-24</v>
      </c>
    </row>
    <row r="453" spans="1:12" x14ac:dyDescent="0.25">
      <c r="B453" s="49">
        <f t="shared" si="9"/>
        <v>441</v>
      </c>
      <c r="C453" s="426">
        <v>39022</v>
      </c>
      <c r="D453" s="473">
        <v>-13</v>
      </c>
      <c r="F453" s="465">
        <v>39590</v>
      </c>
      <c r="G453" s="466" t="s">
        <v>838</v>
      </c>
      <c r="K453" s="426">
        <v>39022</v>
      </c>
      <c r="L453" s="467">
        <v>-52</v>
      </c>
    </row>
    <row r="454" spans="1:12" x14ac:dyDescent="0.25">
      <c r="A454" s="49"/>
      <c r="B454" s="49">
        <f t="shared" si="9"/>
        <v>442</v>
      </c>
      <c r="C454" s="427">
        <v>39022</v>
      </c>
      <c r="D454" s="474">
        <v>38</v>
      </c>
      <c r="F454" s="465">
        <v>39591</v>
      </c>
      <c r="G454" s="466" t="s">
        <v>839</v>
      </c>
      <c r="K454" s="427">
        <v>39022</v>
      </c>
      <c r="L454" s="117">
        <v>228</v>
      </c>
    </row>
    <row r="455" spans="1:12" x14ac:dyDescent="0.25">
      <c r="A455" s="49"/>
      <c r="B455" s="49">
        <f t="shared" si="9"/>
        <v>443</v>
      </c>
      <c r="C455" s="426">
        <v>39023</v>
      </c>
      <c r="D455" s="473">
        <v>37</v>
      </c>
      <c r="F455" s="465">
        <v>39594</v>
      </c>
      <c r="G455" s="466" t="s">
        <v>596</v>
      </c>
      <c r="K455" s="426">
        <v>39023</v>
      </c>
      <c r="L455" s="467">
        <v>148</v>
      </c>
    </row>
    <row r="456" spans="1:12" x14ac:dyDescent="0.25">
      <c r="A456" s="49"/>
      <c r="B456" s="49">
        <f t="shared" si="9"/>
        <v>444</v>
      </c>
      <c r="C456" s="428">
        <v>39023</v>
      </c>
      <c r="D456" s="473">
        <v>-137</v>
      </c>
      <c r="F456" s="465">
        <v>39595</v>
      </c>
      <c r="G456" s="466" t="s">
        <v>694</v>
      </c>
      <c r="K456" s="428">
        <v>39023</v>
      </c>
      <c r="L456" s="467">
        <v>-274</v>
      </c>
    </row>
    <row r="457" spans="1:12" x14ac:dyDescent="0.25">
      <c r="A457" s="49"/>
      <c r="B457" s="49">
        <f t="shared" si="9"/>
        <v>445</v>
      </c>
      <c r="C457" s="427">
        <v>39023</v>
      </c>
      <c r="D457" s="474">
        <v>68.000000000001137</v>
      </c>
      <c r="F457" s="465">
        <v>39598</v>
      </c>
      <c r="G457" s="466" t="s">
        <v>840</v>
      </c>
      <c r="K457" s="427">
        <v>39023</v>
      </c>
      <c r="L457" s="117">
        <v>408.00000000000682</v>
      </c>
    </row>
    <row r="458" spans="1:12" x14ac:dyDescent="0.25">
      <c r="A458" s="49"/>
      <c r="B458" s="49">
        <f t="shared" si="9"/>
        <v>446</v>
      </c>
      <c r="C458" s="427">
        <v>39023</v>
      </c>
      <c r="D458" s="474">
        <v>-402.00000000000909</v>
      </c>
      <c r="F458" s="465">
        <v>39601</v>
      </c>
      <c r="G458" s="466" t="s">
        <v>841</v>
      </c>
      <c r="K458" s="427">
        <v>39023</v>
      </c>
      <c r="L458" s="117">
        <v>-804.00000000001819</v>
      </c>
    </row>
    <row r="459" spans="1:12" x14ac:dyDescent="0.25">
      <c r="A459" s="49"/>
      <c r="B459" s="49">
        <f t="shared" si="9"/>
        <v>447</v>
      </c>
      <c r="C459" s="426">
        <v>39024</v>
      </c>
      <c r="D459" s="473">
        <v>49.5</v>
      </c>
      <c r="F459" s="465">
        <v>39602</v>
      </c>
      <c r="G459" s="466" t="s">
        <v>698</v>
      </c>
      <c r="K459" s="426">
        <v>39024</v>
      </c>
      <c r="L459" s="467">
        <v>198</v>
      </c>
    </row>
    <row r="460" spans="1:12" x14ac:dyDescent="0.25">
      <c r="A460" s="49"/>
      <c r="B460" s="49">
        <f t="shared" si="9"/>
        <v>448</v>
      </c>
      <c r="C460" s="427">
        <v>39024</v>
      </c>
      <c r="D460" s="474">
        <v>23.000000000002274</v>
      </c>
      <c r="F460" s="465">
        <v>39603</v>
      </c>
      <c r="G460" s="466" t="s">
        <v>842</v>
      </c>
      <c r="K460" s="427">
        <v>39024</v>
      </c>
      <c r="L460" s="117">
        <v>138.00000000001364</v>
      </c>
    </row>
    <row r="461" spans="1:12" x14ac:dyDescent="0.25">
      <c r="A461" s="49"/>
      <c r="B461" s="49">
        <f t="shared" si="9"/>
        <v>449</v>
      </c>
      <c r="C461" s="426">
        <v>39027</v>
      </c>
      <c r="D461" s="473">
        <v>199.5</v>
      </c>
      <c r="F461" s="465">
        <v>39604</v>
      </c>
      <c r="G461" s="466" t="s">
        <v>843</v>
      </c>
      <c r="K461" s="426">
        <v>39027</v>
      </c>
      <c r="L461" s="467">
        <v>798</v>
      </c>
    </row>
    <row r="462" spans="1:12" x14ac:dyDescent="0.25">
      <c r="A462" s="49"/>
      <c r="B462" s="49">
        <f t="shared" si="9"/>
        <v>450</v>
      </c>
      <c r="C462" s="428">
        <v>39027</v>
      </c>
      <c r="D462" s="473">
        <v>103</v>
      </c>
      <c r="F462" s="465">
        <v>39608</v>
      </c>
      <c r="G462" s="466" t="s">
        <v>844</v>
      </c>
      <c r="K462" s="428">
        <v>39027</v>
      </c>
      <c r="L462" s="467">
        <v>206</v>
      </c>
    </row>
    <row r="463" spans="1:12" x14ac:dyDescent="0.25">
      <c r="A463" s="49"/>
      <c r="B463" s="49">
        <f t="shared" ref="B463:B478" si="10">B462+1</f>
        <v>451</v>
      </c>
      <c r="C463" s="427">
        <v>39028</v>
      </c>
      <c r="D463" s="474">
        <v>118.00000000000681</v>
      </c>
      <c r="F463" s="465">
        <v>39609</v>
      </c>
      <c r="G463" s="466" t="s">
        <v>845</v>
      </c>
      <c r="K463" s="427">
        <v>39028</v>
      </c>
      <c r="L463" s="117">
        <v>236.00000000001361</v>
      </c>
    </row>
    <row r="464" spans="1:12" x14ac:dyDescent="0.25">
      <c r="A464" s="49"/>
      <c r="B464" s="49">
        <f t="shared" si="10"/>
        <v>452</v>
      </c>
      <c r="C464" s="427">
        <v>39029</v>
      </c>
      <c r="D464" s="474">
        <v>-177</v>
      </c>
      <c r="F464" s="465">
        <v>39610</v>
      </c>
      <c r="G464" s="466" t="s">
        <v>846</v>
      </c>
      <c r="K464" s="427">
        <v>39029</v>
      </c>
      <c r="L464" s="117">
        <v>-354</v>
      </c>
    </row>
    <row r="465" spans="1:12" x14ac:dyDescent="0.25">
      <c r="A465" s="49"/>
      <c r="B465" s="49">
        <f t="shared" si="10"/>
        <v>453</v>
      </c>
      <c r="C465" s="426">
        <v>39031</v>
      </c>
      <c r="D465" s="473">
        <v>-25.5</v>
      </c>
      <c r="F465" s="465">
        <v>39611</v>
      </c>
      <c r="G465" s="466" t="s">
        <v>847</v>
      </c>
      <c r="K465" s="426">
        <v>39031</v>
      </c>
      <c r="L465" s="467">
        <v>-102</v>
      </c>
    </row>
    <row r="466" spans="1:12" x14ac:dyDescent="0.25">
      <c r="A466" s="49"/>
      <c r="B466" s="49">
        <f t="shared" si="10"/>
        <v>454</v>
      </c>
      <c r="C466" s="428">
        <v>39031</v>
      </c>
      <c r="D466" s="473">
        <v>-12</v>
      </c>
      <c r="F466" s="465">
        <v>39616</v>
      </c>
      <c r="G466" s="466" t="s">
        <v>848</v>
      </c>
      <c r="K466" s="428">
        <v>39031</v>
      </c>
      <c r="L466" s="467">
        <v>-24</v>
      </c>
    </row>
    <row r="467" spans="1:12" x14ac:dyDescent="0.25">
      <c r="A467" s="49"/>
      <c r="B467" s="49">
        <f t="shared" si="10"/>
        <v>455</v>
      </c>
      <c r="C467" s="427">
        <v>39031</v>
      </c>
      <c r="D467" s="474">
        <v>7.9999999999988631</v>
      </c>
      <c r="F467" s="465">
        <v>39617</v>
      </c>
      <c r="G467" s="466" t="s">
        <v>849</v>
      </c>
      <c r="K467" s="427">
        <v>39031</v>
      </c>
      <c r="L467" s="117">
        <v>47.999999999993179</v>
      </c>
    </row>
    <row r="468" spans="1:12" x14ac:dyDescent="0.25">
      <c r="A468" s="49"/>
      <c r="B468" s="49">
        <f t="shared" si="10"/>
        <v>456</v>
      </c>
      <c r="C468" s="427">
        <v>39031</v>
      </c>
      <c r="D468" s="474">
        <v>8</v>
      </c>
      <c r="F468" s="465">
        <v>39618</v>
      </c>
      <c r="G468" s="466" t="s">
        <v>850</v>
      </c>
      <c r="K468" s="427">
        <v>39031</v>
      </c>
      <c r="L468" s="117">
        <v>16</v>
      </c>
    </row>
    <row r="469" spans="1:12" x14ac:dyDescent="0.25">
      <c r="A469" s="49"/>
      <c r="B469" s="49">
        <f t="shared" si="10"/>
        <v>457</v>
      </c>
      <c r="C469" s="427">
        <v>39035</v>
      </c>
      <c r="D469" s="474">
        <v>113</v>
      </c>
      <c r="F469" s="465">
        <v>39619</v>
      </c>
      <c r="G469" s="466" t="s">
        <v>851</v>
      </c>
      <c r="K469" s="427">
        <v>39035</v>
      </c>
      <c r="L469" s="117">
        <v>226</v>
      </c>
    </row>
    <row r="470" spans="1:12" x14ac:dyDescent="0.25">
      <c r="A470" s="49"/>
      <c r="B470" s="49">
        <f t="shared" si="10"/>
        <v>458</v>
      </c>
      <c r="C470" s="427">
        <v>39037</v>
      </c>
      <c r="D470" s="474">
        <v>28</v>
      </c>
      <c r="F470" s="465">
        <v>39622</v>
      </c>
      <c r="G470" s="466" t="s">
        <v>852</v>
      </c>
      <c r="K470" s="427">
        <v>39037</v>
      </c>
      <c r="L470" s="117">
        <v>56</v>
      </c>
    </row>
    <row r="471" spans="1:12" x14ac:dyDescent="0.25">
      <c r="A471" s="49"/>
      <c r="B471" s="49">
        <f t="shared" si="10"/>
        <v>459</v>
      </c>
      <c r="C471" s="427">
        <v>39038</v>
      </c>
      <c r="D471" s="474">
        <v>-22.000000000002274</v>
      </c>
      <c r="F471" s="465">
        <v>39623</v>
      </c>
      <c r="G471" s="466" t="s">
        <v>853</v>
      </c>
      <c r="K471" s="427">
        <v>39038</v>
      </c>
      <c r="L471" s="117">
        <v>-132.00000000001364</v>
      </c>
    </row>
    <row r="472" spans="1:12" x14ac:dyDescent="0.25">
      <c r="A472" s="49"/>
      <c r="B472" s="49">
        <f t="shared" si="10"/>
        <v>460</v>
      </c>
      <c r="C472" s="428">
        <v>39041</v>
      </c>
      <c r="D472" s="473">
        <v>-102</v>
      </c>
      <c r="F472" s="465">
        <v>39624</v>
      </c>
      <c r="G472" s="466" t="s">
        <v>550</v>
      </c>
      <c r="K472" s="428">
        <v>39041</v>
      </c>
      <c r="L472" s="467">
        <v>-204</v>
      </c>
    </row>
    <row r="473" spans="1:12" x14ac:dyDescent="0.25">
      <c r="A473" s="49"/>
      <c r="B473" s="49">
        <f t="shared" si="10"/>
        <v>461</v>
      </c>
      <c r="C473" s="427">
        <v>39041</v>
      </c>
      <c r="D473" s="474">
        <v>-212</v>
      </c>
      <c r="F473" s="465">
        <v>39625</v>
      </c>
      <c r="G473" s="466" t="s">
        <v>854</v>
      </c>
      <c r="K473" s="427">
        <v>39041</v>
      </c>
      <c r="L473" s="117">
        <v>-1272</v>
      </c>
    </row>
    <row r="474" spans="1:12" x14ac:dyDescent="0.25">
      <c r="A474" s="49"/>
      <c r="B474" s="49">
        <f t="shared" si="10"/>
        <v>462</v>
      </c>
      <c r="C474" s="426">
        <v>39042</v>
      </c>
      <c r="D474" s="473">
        <v>-25.5</v>
      </c>
      <c r="F474" s="465">
        <v>39626</v>
      </c>
      <c r="G474" s="466" t="s">
        <v>855</v>
      </c>
      <c r="K474" s="426">
        <v>39042</v>
      </c>
      <c r="L474" s="467">
        <v>-102</v>
      </c>
    </row>
    <row r="475" spans="1:12" x14ac:dyDescent="0.25">
      <c r="A475" s="49"/>
      <c r="B475" s="49">
        <f t="shared" si="10"/>
        <v>463</v>
      </c>
      <c r="C475" s="427">
        <v>39042</v>
      </c>
      <c r="D475" s="474">
        <v>43</v>
      </c>
      <c r="F475" s="465">
        <v>39629</v>
      </c>
      <c r="G475" s="466" t="s">
        <v>769</v>
      </c>
      <c r="K475" s="427">
        <v>39042</v>
      </c>
      <c r="L475" s="117">
        <v>86</v>
      </c>
    </row>
    <row r="476" spans="1:12" x14ac:dyDescent="0.25">
      <c r="A476" s="49"/>
      <c r="B476" s="49">
        <f t="shared" si="10"/>
        <v>464</v>
      </c>
      <c r="C476" s="427">
        <v>39042</v>
      </c>
      <c r="D476" s="474">
        <v>97.999999999990905</v>
      </c>
      <c r="F476" s="465">
        <v>39630</v>
      </c>
      <c r="G476" s="466" t="s">
        <v>480</v>
      </c>
      <c r="K476" s="427">
        <v>39042</v>
      </c>
      <c r="L476" s="117">
        <v>195.99999999998181</v>
      </c>
    </row>
    <row r="477" spans="1:12" x14ac:dyDescent="0.25">
      <c r="A477" s="49"/>
      <c r="B477" s="49">
        <f t="shared" si="10"/>
        <v>465</v>
      </c>
      <c r="C477" s="427">
        <v>39043</v>
      </c>
      <c r="D477" s="474">
        <v>53</v>
      </c>
      <c r="F477" s="465">
        <v>39632</v>
      </c>
      <c r="G477" s="466" t="s">
        <v>856</v>
      </c>
      <c r="K477" s="427">
        <v>39043</v>
      </c>
      <c r="L477" s="117">
        <v>106</v>
      </c>
    </row>
    <row r="478" spans="1:12" x14ac:dyDescent="0.25">
      <c r="A478" s="49"/>
      <c r="B478" s="49">
        <f t="shared" si="10"/>
        <v>466</v>
      </c>
      <c r="C478" s="427">
        <v>39045</v>
      </c>
      <c r="D478" s="474">
        <v>-242</v>
      </c>
      <c r="F478" s="465">
        <v>39633</v>
      </c>
      <c r="G478" s="466" t="s">
        <v>857</v>
      </c>
      <c r="K478" s="427">
        <v>39045</v>
      </c>
      <c r="L478" s="117">
        <v>-484</v>
      </c>
    </row>
    <row r="479" spans="1:12" x14ac:dyDescent="0.25">
      <c r="A479" s="49"/>
      <c r="B479" s="49">
        <f t="shared" ref="B479:B494" si="11">B478+1</f>
        <v>467</v>
      </c>
      <c r="C479" s="427">
        <v>39048</v>
      </c>
      <c r="D479" s="474">
        <v>128</v>
      </c>
      <c r="F479" s="465">
        <v>39636</v>
      </c>
      <c r="G479" s="466" t="s">
        <v>858</v>
      </c>
      <c r="K479" s="427">
        <v>39048</v>
      </c>
      <c r="L479" s="117">
        <v>256</v>
      </c>
    </row>
    <row r="480" spans="1:12" x14ac:dyDescent="0.25">
      <c r="A480" s="49"/>
      <c r="B480" s="49">
        <f t="shared" si="11"/>
        <v>468</v>
      </c>
      <c r="C480" s="427">
        <v>39048</v>
      </c>
      <c r="D480" s="474">
        <v>77.999999999997726</v>
      </c>
      <c r="F480" s="465">
        <v>39637</v>
      </c>
      <c r="G480" s="466" t="s">
        <v>859</v>
      </c>
      <c r="K480" s="427">
        <v>39048</v>
      </c>
      <c r="L480" s="117">
        <v>155.99999999999545</v>
      </c>
    </row>
    <row r="481" spans="1:12" x14ac:dyDescent="0.25">
      <c r="A481" s="49"/>
      <c r="B481" s="49">
        <f t="shared" si="11"/>
        <v>469</v>
      </c>
      <c r="C481" s="426">
        <v>39049</v>
      </c>
      <c r="D481" s="473">
        <v>12</v>
      </c>
      <c r="F481" s="465">
        <v>39639</v>
      </c>
      <c r="G481" s="466" t="s">
        <v>860</v>
      </c>
      <c r="K481" s="426">
        <v>39049</v>
      </c>
      <c r="L481" s="467">
        <v>48</v>
      </c>
    </row>
    <row r="482" spans="1:12" x14ac:dyDescent="0.25">
      <c r="A482" s="49"/>
      <c r="B482" s="49">
        <f t="shared" si="11"/>
        <v>470</v>
      </c>
      <c r="C482" s="428">
        <v>39049</v>
      </c>
      <c r="D482" s="473">
        <v>-167</v>
      </c>
      <c r="F482" s="465">
        <v>39643</v>
      </c>
      <c r="G482" s="466" t="s">
        <v>861</v>
      </c>
      <c r="K482" s="428">
        <v>39049</v>
      </c>
      <c r="L482" s="467">
        <v>-334</v>
      </c>
    </row>
    <row r="483" spans="1:12" x14ac:dyDescent="0.25">
      <c r="A483" s="49"/>
      <c r="B483" s="49">
        <f t="shared" si="11"/>
        <v>471</v>
      </c>
      <c r="C483" s="427">
        <v>39049</v>
      </c>
      <c r="D483" s="474">
        <v>77.999999999997726</v>
      </c>
      <c r="F483" s="465">
        <v>39644</v>
      </c>
      <c r="G483" s="466" t="s">
        <v>862</v>
      </c>
      <c r="K483" s="427">
        <v>39049</v>
      </c>
      <c r="L483" s="117">
        <v>467.99999999998636</v>
      </c>
    </row>
    <row r="484" spans="1:12" x14ac:dyDescent="0.25">
      <c r="A484" s="49"/>
      <c r="B484" s="49">
        <f t="shared" si="11"/>
        <v>472</v>
      </c>
      <c r="C484" s="427">
        <v>39049</v>
      </c>
      <c r="D484" s="474">
        <v>-92</v>
      </c>
      <c r="F484" s="465">
        <v>39645</v>
      </c>
      <c r="G484" s="466" t="s">
        <v>863</v>
      </c>
      <c r="K484" s="427">
        <v>39049</v>
      </c>
      <c r="L484" s="117">
        <v>-184</v>
      </c>
    </row>
    <row r="485" spans="1:12" x14ac:dyDescent="0.25">
      <c r="A485" s="49"/>
      <c r="B485" s="49">
        <f t="shared" si="11"/>
        <v>473</v>
      </c>
      <c r="C485" s="427">
        <v>39049</v>
      </c>
      <c r="D485" s="474">
        <v>-181.99999999999318</v>
      </c>
      <c r="F485" s="465">
        <v>39647</v>
      </c>
      <c r="G485" s="466" t="s">
        <v>698</v>
      </c>
      <c r="K485" s="427">
        <v>39049</v>
      </c>
      <c r="L485" s="117">
        <v>-363.99999999998636</v>
      </c>
    </row>
    <row r="486" spans="1:12" x14ac:dyDescent="0.25">
      <c r="A486" s="49"/>
      <c r="B486" s="49">
        <f t="shared" si="11"/>
        <v>474</v>
      </c>
      <c r="C486" s="428">
        <v>39052</v>
      </c>
      <c r="D486" s="473">
        <v>-27</v>
      </c>
      <c r="F486" s="465">
        <v>39650</v>
      </c>
      <c r="G486" s="466" t="s">
        <v>864</v>
      </c>
      <c r="K486" s="428">
        <v>39052</v>
      </c>
      <c r="L486" s="467">
        <v>-54</v>
      </c>
    </row>
    <row r="487" spans="1:12" x14ac:dyDescent="0.25">
      <c r="A487" s="49"/>
      <c r="B487" s="49">
        <f t="shared" si="11"/>
        <v>475</v>
      </c>
      <c r="C487" s="427">
        <v>39052</v>
      </c>
      <c r="D487" s="474">
        <v>227.99999999999773</v>
      </c>
      <c r="F487" s="465">
        <v>39651</v>
      </c>
      <c r="G487" s="466" t="s">
        <v>865</v>
      </c>
      <c r="K487" s="427">
        <v>39052</v>
      </c>
      <c r="L487" s="117">
        <v>455.99999999999545</v>
      </c>
    </row>
    <row r="488" spans="1:12" x14ac:dyDescent="0.25">
      <c r="A488" s="49"/>
      <c r="B488" s="49">
        <f t="shared" si="11"/>
        <v>476</v>
      </c>
      <c r="C488" s="426">
        <v>39055</v>
      </c>
      <c r="D488" s="473">
        <v>87</v>
      </c>
      <c r="F488" s="465">
        <v>39653</v>
      </c>
      <c r="G488" s="466" t="s">
        <v>687</v>
      </c>
      <c r="K488" s="426">
        <v>39055</v>
      </c>
      <c r="L488" s="467">
        <v>348</v>
      </c>
    </row>
    <row r="489" spans="1:12" x14ac:dyDescent="0.25">
      <c r="A489" s="49"/>
      <c r="B489" s="49">
        <f t="shared" si="11"/>
        <v>477</v>
      </c>
      <c r="C489" s="428">
        <v>39055</v>
      </c>
      <c r="D489" s="473">
        <v>38</v>
      </c>
      <c r="F489" s="465">
        <v>39654</v>
      </c>
      <c r="G489" s="466" t="s">
        <v>866</v>
      </c>
      <c r="K489" s="428">
        <v>39055</v>
      </c>
      <c r="L489" s="467">
        <v>76</v>
      </c>
    </row>
    <row r="490" spans="1:12" x14ac:dyDescent="0.25">
      <c r="A490" s="49"/>
      <c r="B490" s="49">
        <f t="shared" si="11"/>
        <v>478</v>
      </c>
      <c r="C490" s="427">
        <v>39055</v>
      </c>
      <c r="D490" s="474">
        <v>7.9999999999988631</v>
      </c>
      <c r="F490" s="465">
        <v>39657</v>
      </c>
      <c r="G490" s="466" t="s">
        <v>867</v>
      </c>
      <c r="K490" s="427">
        <v>39055</v>
      </c>
      <c r="L490" s="117">
        <v>47.999999999993179</v>
      </c>
    </row>
    <row r="491" spans="1:12" x14ac:dyDescent="0.25">
      <c r="A491" s="49"/>
      <c r="B491" s="49">
        <f t="shared" si="11"/>
        <v>479</v>
      </c>
      <c r="C491" s="427">
        <v>39056</v>
      </c>
      <c r="D491" s="474">
        <v>-1.9999999999999996</v>
      </c>
      <c r="F491" s="465">
        <v>39658</v>
      </c>
      <c r="G491" s="466" t="s">
        <v>868</v>
      </c>
      <c r="K491" s="427">
        <v>39056</v>
      </c>
      <c r="L491" s="117">
        <v>-3.9999999999999991</v>
      </c>
    </row>
    <row r="492" spans="1:12" x14ac:dyDescent="0.25">
      <c r="A492" s="49"/>
      <c r="B492" s="49">
        <f t="shared" si="11"/>
        <v>480</v>
      </c>
      <c r="C492" s="426">
        <v>39058</v>
      </c>
      <c r="D492" s="473">
        <v>87</v>
      </c>
      <c r="F492" s="465">
        <v>39661</v>
      </c>
      <c r="G492" s="466" t="s">
        <v>616</v>
      </c>
      <c r="K492" s="426">
        <v>39058</v>
      </c>
      <c r="L492" s="467">
        <v>348</v>
      </c>
    </row>
    <row r="493" spans="1:12" x14ac:dyDescent="0.25">
      <c r="A493" s="49"/>
      <c r="B493" s="49">
        <f t="shared" si="11"/>
        <v>481</v>
      </c>
      <c r="C493" s="428">
        <v>39058</v>
      </c>
      <c r="D493" s="473">
        <v>58</v>
      </c>
      <c r="F493" s="465">
        <v>39664</v>
      </c>
      <c r="G493" s="466" t="s">
        <v>869</v>
      </c>
      <c r="K493" s="428">
        <v>39058</v>
      </c>
      <c r="L493" s="467">
        <v>116</v>
      </c>
    </row>
    <row r="494" spans="1:12" x14ac:dyDescent="0.25">
      <c r="A494" s="49"/>
      <c r="B494" s="49">
        <f t="shared" si="11"/>
        <v>482</v>
      </c>
      <c r="C494" s="427">
        <v>39058</v>
      </c>
      <c r="D494" s="474">
        <v>22.999999999996589</v>
      </c>
      <c r="F494" s="465">
        <v>39665</v>
      </c>
      <c r="G494" s="466" t="s">
        <v>834</v>
      </c>
      <c r="K494" s="427">
        <v>39058</v>
      </c>
      <c r="L494" s="117">
        <v>137.99999999997954</v>
      </c>
    </row>
    <row r="495" spans="1:12" x14ac:dyDescent="0.25">
      <c r="A495" s="49"/>
      <c r="B495" s="49">
        <f t="shared" ref="B495:B510" si="12">B494+1</f>
        <v>483</v>
      </c>
      <c r="C495" s="428">
        <v>39059</v>
      </c>
      <c r="D495" s="473">
        <v>-1.9999999999999996</v>
      </c>
      <c r="F495" s="465">
        <v>39667</v>
      </c>
      <c r="G495" s="466" t="s">
        <v>870</v>
      </c>
      <c r="K495" s="428">
        <v>39059</v>
      </c>
      <c r="L495" s="467">
        <v>-3.9999999999999991</v>
      </c>
    </row>
    <row r="496" spans="1:12" x14ac:dyDescent="0.25">
      <c r="A496" s="49"/>
      <c r="B496" s="49">
        <f t="shared" si="12"/>
        <v>484</v>
      </c>
      <c r="C496" s="427">
        <v>39059</v>
      </c>
      <c r="D496" s="474">
        <v>-7</v>
      </c>
      <c r="F496" s="465">
        <v>39668</v>
      </c>
      <c r="G496" s="466" t="s">
        <v>856</v>
      </c>
      <c r="K496" s="427">
        <v>39059</v>
      </c>
      <c r="L496" s="117">
        <v>-14</v>
      </c>
    </row>
    <row r="497" spans="1:12" x14ac:dyDescent="0.25">
      <c r="A497" s="49"/>
      <c r="B497" s="49">
        <f t="shared" si="12"/>
        <v>485</v>
      </c>
      <c r="C497" s="427">
        <v>39059</v>
      </c>
      <c r="D497" s="474">
        <v>177.99999999999773</v>
      </c>
      <c r="F497" s="465">
        <v>39671</v>
      </c>
      <c r="G497" s="466" t="s">
        <v>871</v>
      </c>
      <c r="K497" s="427">
        <v>39059</v>
      </c>
      <c r="L497" s="117">
        <v>355.99999999999545</v>
      </c>
    </row>
    <row r="498" spans="1:12" x14ac:dyDescent="0.25">
      <c r="A498" s="49"/>
      <c r="B498" s="49">
        <f t="shared" si="12"/>
        <v>486</v>
      </c>
      <c r="C498" s="427">
        <v>39062</v>
      </c>
      <c r="D498" s="474">
        <v>47.999999999996589</v>
      </c>
      <c r="F498" s="465">
        <v>39672</v>
      </c>
      <c r="G498" s="466" t="s">
        <v>872</v>
      </c>
      <c r="K498" s="427">
        <v>39062</v>
      </c>
      <c r="L498" s="117">
        <v>287.99999999997954</v>
      </c>
    </row>
    <row r="499" spans="1:12" x14ac:dyDescent="0.25">
      <c r="A499" s="49"/>
      <c r="B499" s="49">
        <f t="shared" si="12"/>
        <v>487</v>
      </c>
      <c r="C499" s="427">
        <v>39062</v>
      </c>
      <c r="D499" s="474">
        <v>53</v>
      </c>
      <c r="F499" s="465">
        <v>39673</v>
      </c>
      <c r="G499" s="466" t="s">
        <v>873</v>
      </c>
      <c r="K499" s="427">
        <v>39062</v>
      </c>
      <c r="L499" s="117">
        <v>106</v>
      </c>
    </row>
    <row r="500" spans="1:12" x14ac:dyDescent="0.25">
      <c r="A500" s="49"/>
      <c r="B500" s="49">
        <f t="shared" si="12"/>
        <v>488</v>
      </c>
      <c r="C500" s="427">
        <v>39062</v>
      </c>
      <c r="D500" s="474">
        <v>-1.9999999999977258</v>
      </c>
      <c r="F500" s="465">
        <v>39674</v>
      </c>
      <c r="G500" s="466" t="s">
        <v>874</v>
      </c>
      <c r="K500" s="427">
        <v>39062</v>
      </c>
      <c r="L500" s="117">
        <v>-3.9999999999954516</v>
      </c>
    </row>
    <row r="501" spans="1:12" x14ac:dyDescent="0.25">
      <c r="A501" s="49"/>
      <c r="B501" s="49">
        <f t="shared" si="12"/>
        <v>489</v>
      </c>
      <c r="C501" s="426">
        <v>39064</v>
      </c>
      <c r="D501" s="473">
        <v>24.5</v>
      </c>
      <c r="F501" s="465">
        <v>39678</v>
      </c>
      <c r="G501" s="466" t="s">
        <v>630</v>
      </c>
      <c r="K501" s="426">
        <v>39064</v>
      </c>
      <c r="L501" s="467">
        <v>98</v>
      </c>
    </row>
    <row r="502" spans="1:12" x14ac:dyDescent="0.25">
      <c r="A502" s="49"/>
      <c r="B502" s="49">
        <f t="shared" si="12"/>
        <v>490</v>
      </c>
      <c r="C502" s="428">
        <v>39064</v>
      </c>
      <c r="D502" s="473">
        <v>223</v>
      </c>
      <c r="F502" s="465">
        <v>39679</v>
      </c>
      <c r="G502" s="466" t="s">
        <v>842</v>
      </c>
      <c r="K502" s="428">
        <v>39064</v>
      </c>
      <c r="L502" s="467">
        <v>446</v>
      </c>
    </row>
    <row r="503" spans="1:12" x14ac:dyDescent="0.25">
      <c r="A503" s="49"/>
      <c r="B503" s="49">
        <f t="shared" si="12"/>
        <v>491</v>
      </c>
      <c r="C503" s="427">
        <v>39064</v>
      </c>
      <c r="D503" s="474">
        <v>63</v>
      </c>
      <c r="F503" s="465">
        <v>39680</v>
      </c>
      <c r="G503" s="466" t="s">
        <v>875</v>
      </c>
      <c r="K503" s="427">
        <v>39064</v>
      </c>
      <c r="L503" s="117">
        <v>378</v>
      </c>
    </row>
    <row r="504" spans="1:12" x14ac:dyDescent="0.25">
      <c r="A504" s="49"/>
      <c r="B504" s="49">
        <f t="shared" si="12"/>
        <v>492</v>
      </c>
      <c r="C504" s="427">
        <v>39069</v>
      </c>
      <c r="D504" s="474">
        <v>43.000000000001137</v>
      </c>
      <c r="F504" s="465">
        <v>39682</v>
      </c>
      <c r="G504" s="466" t="s">
        <v>876</v>
      </c>
      <c r="K504" s="427">
        <v>39069</v>
      </c>
      <c r="L504" s="117">
        <v>258.00000000000682</v>
      </c>
    </row>
    <row r="505" spans="1:12" x14ac:dyDescent="0.25">
      <c r="A505" s="49"/>
      <c r="B505" s="49">
        <f t="shared" si="12"/>
        <v>493</v>
      </c>
      <c r="C505" s="427">
        <v>39069</v>
      </c>
      <c r="D505" s="474">
        <v>78</v>
      </c>
      <c r="F505" s="465">
        <v>39686</v>
      </c>
      <c r="G505" s="466" t="s">
        <v>877</v>
      </c>
      <c r="K505" s="427">
        <v>39069</v>
      </c>
      <c r="L505" s="117">
        <v>156</v>
      </c>
    </row>
    <row r="506" spans="1:12" x14ac:dyDescent="0.25">
      <c r="A506" s="49"/>
      <c r="B506" s="49">
        <f t="shared" si="12"/>
        <v>494</v>
      </c>
      <c r="C506" s="426">
        <v>39070</v>
      </c>
      <c r="D506" s="473">
        <v>-250.5</v>
      </c>
      <c r="F506" s="465">
        <v>39687</v>
      </c>
      <c r="G506" s="466" t="s">
        <v>479</v>
      </c>
      <c r="K506" s="426">
        <v>39070</v>
      </c>
      <c r="L506" s="467">
        <v>-1002</v>
      </c>
    </row>
    <row r="507" spans="1:12" x14ac:dyDescent="0.25">
      <c r="A507" s="49"/>
      <c r="B507" s="49">
        <f t="shared" si="12"/>
        <v>495</v>
      </c>
      <c r="C507" s="428">
        <v>39070</v>
      </c>
      <c r="D507" s="473">
        <v>-242</v>
      </c>
      <c r="F507" s="465">
        <v>39688</v>
      </c>
      <c r="G507" s="466" t="s">
        <v>878</v>
      </c>
      <c r="K507" s="428">
        <v>39070</v>
      </c>
      <c r="L507" s="467">
        <v>-484</v>
      </c>
    </row>
    <row r="508" spans="1:12" x14ac:dyDescent="0.25">
      <c r="A508" s="49"/>
      <c r="B508" s="49">
        <f t="shared" si="12"/>
        <v>496</v>
      </c>
      <c r="C508" s="427">
        <v>39070</v>
      </c>
      <c r="D508" s="474">
        <v>-137</v>
      </c>
      <c r="F508" s="465">
        <v>39692</v>
      </c>
      <c r="G508" s="466" t="s">
        <v>879</v>
      </c>
      <c r="K508" s="427">
        <v>39070</v>
      </c>
      <c r="L508" s="117">
        <v>-822</v>
      </c>
    </row>
    <row r="509" spans="1:12" x14ac:dyDescent="0.25">
      <c r="A509" s="49"/>
      <c r="B509" s="49">
        <f t="shared" si="12"/>
        <v>497</v>
      </c>
      <c r="C509" s="428">
        <v>39071</v>
      </c>
      <c r="D509" s="473">
        <v>28</v>
      </c>
      <c r="F509" s="465">
        <v>39693</v>
      </c>
      <c r="G509" s="466" t="s">
        <v>745</v>
      </c>
      <c r="K509" s="428">
        <v>39071</v>
      </c>
      <c r="L509" s="467">
        <v>56</v>
      </c>
    </row>
    <row r="510" spans="1:12" x14ac:dyDescent="0.25">
      <c r="A510" s="49"/>
      <c r="B510" s="49">
        <f t="shared" si="12"/>
        <v>498</v>
      </c>
      <c r="C510" s="426">
        <v>39072</v>
      </c>
      <c r="D510" s="473">
        <v>99.5</v>
      </c>
      <c r="F510" s="465">
        <v>39694</v>
      </c>
      <c r="G510" s="466" t="s">
        <v>880</v>
      </c>
      <c r="K510" s="426">
        <v>39072</v>
      </c>
      <c r="L510" s="467">
        <v>398</v>
      </c>
    </row>
    <row r="511" spans="1:12" x14ac:dyDescent="0.25">
      <c r="A511" s="49"/>
      <c r="B511" s="49">
        <f t="shared" ref="B511:B526" si="13">B510+1</f>
        <v>499</v>
      </c>
      <c r="C511" s="428">
        <v>39072</v>
      </c>
      <c r="D511" s="473">
        <v>-7</v>
      </c>
      <c r="F511" s="465">
        <v>39695</v>
      </c>
      <c r="G511" s="466" t="s">
        <v>881</v>
      </c>
      <c r="K511" s="428">
        <v>39072</v>
      </c>
      <c r="L511" s="467">
        <v>-14</v>
      </c>
    </row>
    <row r="512" spans="1:12" x14ac:dyDescent="0.25">
      <c r="A512" s="49"/>
      <c r="B512" s="49">
        <f t="shared" si="13"/>
        <v>500</v>
      </c>
      <c r="C512" s="426">
        <v>39073</v>
      </c>
      <c r="D512" s="473">
        <v>-13</v>
      </c>
      <c r="F512" s="465">
        <v>39696</v>
      </c>
      <c r="G512" s="466" t="s">
        <v>882</v>
      </c>
      <c r="K512" s="426">
        <v>39073</v>
      </c>
      <c r="L512" s="467">
        <v>-52</v>
      </c>
    </row>
    <row r="513" spans="1:12" x14ac:dyDescent="0.25">
      <c r="A513" s="49"/>
      <c r="B513" s="49">
        <f t="shared" si="13"/>
        <v>501</v>
      </c>
      <c r="C513" s="428">
        <v>39073</v>
      </c>
      <c r="D513" s="473">
        <v>-52</v>
      </c>
      <c r="F513" s="465">
        <v>39699</v>
      </c>
      <c r="G513" s="466" t="s">
        <v>883</v>
      </c>
      <c r="K513" s="428">
        <v>39073</v>
      </c>
      <c r="L513" s="467">
        <v>-104</v>
      </c>
    </row>
    <row r="514" spans="1:12" x14ac:dyDescent="0.25">
      <c r="A514" s="49"/>
      <c r="B514" s="49">
        <f t="shared" si="13"/>
        <v>502</v>
      </c>
      <c r="C514" s="427">
        <v>39073</v>
      </c>
      <c r="D514" s="474">
        <v>-1.9999999999977258</v>
      </c>
      <c r="F514" s="465">
        <v>39700</v>
      </c>
      <c r="G514" s="466" t="s">
        <v>482</v>
      </c>
      <c r="K514" s="427">
        <v>39073</v>
      </c>
      <c r="L514" s="117">
        <v>-11.999999999986354</v>
      </c>
    </row>
    <row r="515" spans="1:12" x14ac:dyDescent="0.25">
      <c r="A515" s="49"/>
      <c r="B515" s="49">
        <f t="shared" si="13"/>
        <v>503</v>
      </c>
      <c r="C515" s="426">
        <v>39077</v>
      </c>
      <c r="D515" s="473">
        <v>-38</v>
      </c>
      <c r="F515" s="465">
        <v>39701</v>
      </c>
      <c r="G515" s="466" t="s">
        <v>884</v>
      </c>
      <c r="K515" s="426">
        <v>39077</v>
      </c>
      <c r="L515" s="467">
        <v>-152</v>
      </c>
    </row>
    <row r="516" spans="1:12" x14ac:dyDescent="0.25">
      <c r="A516" s="49"/>
      <c r="B516" s="49">
        <f t="shared" si="13"/>
        <v>504</v>
      </c>
      <c r="C516" s="428">
        <v>39077</v>
      </c>
      <c r="D516" s="473">
        <v>3.0000000000000004</v>
      </c>
      <c r="F516" s="465">
        <v>39702</v>
      </c>
      <c r="G516" s="466" t="s">
        <v>885</v>
      </c>
      <c r="K516" s="428">
        <v>39077</v>
      </c>
      <c r="L516" s="467">
        <v>6.0000000000000009</v>
      </c>
    </row>
    <row r="517" spans="1:12" x14ac:dyDescent="0.25">
      <c r="A517" s="49"/>
      <c r="B517" s="49">
        <f t="shared" si="13"/>
        <v>505</v>
      </c>
      <c r="C517" s="427">
        <v>39077</v>
      </c>
      <c r="D517" s="474">
        <v>-22.000000000002274</v>
      </c>
      <c r="F517" s="465">
        <v>39706</v>
      </c>
      <c r="G517" s="466" t="s">
        <v>881</v>
      </c>
      <c r="K517" s="427">
        <v>39077</v>
      </c>
      <c r="L517" s="117">
        <v>-132.00000000001364</v>
      </c>
    </row>
    <row r="518" spans="1:12" x14ac:dyDescent="0.25">
      <c r="A518" s="49"/>
      <c r="B518" s="49">
        <f t="shared" si="13"/>
        <v>506</v>
      </c>
      <c r="C518" s="427">
        <v>39077</v>
      </c>
      <c r="D518" s="474">
        <v>3.0000000000000004</v>
      </c>
      <c r="F518" s="465">
        <v>39707</v>
      </c>
      <c r="G518" s="466" t="s">
        <v>886</v>
      </c>
      <c r="K518" s="427">
        <v>39077</v>
      </c>
      <c r="L518" s="117">
        <v>6.0000000000000009</v>
      </c>
    </row>
    <row r="519" spans="1:12" x14ac:dyDescent="0.25">
      <c r="A519" s="49"/>
      <c r="B519" s="49">
        <f t="shared" si="13"/>
        <v>507</v>
      </c>
      <c r="C519" s="426">
        <v>39080</v>
      </c>
      <c r="D519" s="473">
        <v>12</v>
      </c>
      <c r="F519" s="465">
        <v>39708</v>
      </c>
      <c r="G519" s="466" t="s">
        <v>887</v>
      </c>
      <c r="K519" s="426">
        <v>39080</v>
      </c>
      <c r="L519" s="467">
        <v>48</v>
      </c>
    </row>
    <row r="520" spans="1:12" x14ac:dyDescent="0.25">
      <c r="A520" s="49"/>
      <c r="B520" s="49">
        <f t="shared" si="13"/>
        <v>508</v>
      </c>
      <c r="C520" s="428">
        <v>39080</v>
      </c>
      <c r="D520" s="473">
        <v>43</v>
      </c>
      <c r="F520" s="465">
        <v>39709</v>
      </c>
      <c r="G520" s="466" t="s">
        <v>888</v>
      </c>
      <c r="K520" s="428">
        <v>39080</v>
      </c>
      <c r="L520" s="467">
        <v>86</v>
      </c>
    </row>
    <row r="521" spans="1:12" x14ac:dyDescent="0.25">
      <c r="A521" s="49"/>
      <c r="B521" s="49">
        <f t="shared" si="13"/>
        <v>509</v>
      </c>
      <c r="C521" s="427">
        <v>39080</v>
      </c>
      <c r="D521" s="474">
        <v>18.000000000001137</v>
      </c>
      <c r="F521" s="465">
        <v>39713</v>
      </c>
      <c r="G521" s="466" t="s">
        <v>729</v>
      </c>
      <c r="K521" s="427">
        <v>39080</v>
      </c>
      <c r="L521" s="117">
        <v>108.00000000000682</v>
      </c>
    </row>
    <row r="522" spans="1:12" x14ac:dyDescent="0.25">
      <c r="A522" s="49"/>
      <c r="B522" s="49">
        <f t="shared" si="13"/>
        <v>510</v>
      </c>
      <c r="C522" s="427">
        <v>39080</v>
      </c>
      <c r="D522" s="474">
        <v>-12</v>
      </c>
      <c r="F522" s="465">
        <v>39714</v>
      </c>
      <c r="G522" s="466" t="s">
        <v>889</v>
      </c>
      <c r="K522" s="427">
        <v>39080</v>
      </c>
      <c r="L522" s="117">
        <v>-24</v>
      </c>
    </row>
    <row r="523" spans="1:12" x14ac:dyDescent="0.25">
      <c r="A523" s="49"/>
      <c r="B523" s="49">
        <f t="shared" si="13"/>
        <v>511</v>
      </c>
      <c r="C523" s="427">
        <v>39080</v>
      </c>
      <c r="D523" s="474">
        <v>17.999999999995453</v>
      </c>
      <c r="F523" s="465">
        <v>39715</v>
      </c>
      <c r="G523" s="466" t="s">
        <v>757</v>
      </c>
      <c r="K523" s="427">
        <v>39080</v>
      </c>
      <c r="L523" s="117">
        <v>35.999999999990905</v>
      </c>
    </row>
    <row r="524" spans="1:12" x14ac:dyDescent="0.25">
      <c r="A524" s="49"/>
      <c r="B524" s="49">
        <f t="shared" si="13"/>
        <v>512</v>
      </c>
      <c r="C524" s="426">
        <v>39084</v>
      </c>
      <c r="D524" s="473">
        <v>-0.50000000000000044</v>
      </c>
      <c r="F524" s="465">
        <v>39716</v>
      </c>
      <c r="G524" s="466" t="s">
        <v>470</v>
      </c>
      <c r="K524" s="426">
        <v>39084</v>
      </c>
      <c r="L524" s="467">
        <v>-2.0000000000000018</v>
      </c>
    </row>
    <row r="525" spans="1:12" x14ac:dyDescent="0.25">
      <c r="A525" s="49"/>
      <c r="B525" s="49">
        <f t="shared" si="13"/>
        <v>513</v>
      </c>
      <c r="C525" s="428">
        <v>39084</v>
      </c>
      <c r="D525" s="473">
        <v>43</v>
      </c>
      <c r="F525" s="465">
        <v>39717</v>
      </c>
      <c r="G525" s="466" t="s">
        <v>890</v>
      </c>
      <c r="K525" s="428">
        <v>39084</v>
      </c>
      <c r="L525" s="467">
        <v>86</v>
      </c>
    </row>
    <row r="526" spans="1:12" x14ac:dyDescent="0.25">
      <c r="A526" s="49"/>
      <c r="B526" s="49">
        <f t="shared" si="13"/>
        <v>514</v>
      </c>
      <c r="C526" s="427">
        <v>39084</v>
      </c>
      <c r="D526" s="474">
        <v>-12</v>
      </c>
      <c r="F526" s="465">
        <v>39720</v>
      </c>
      <c r="G526" s="466" t="s">
        <v>891</v>
      </c>
      <c r="K526" s="427">
        <v>39084</v>
      </c>
      <c r="L526" s="117">
        <v>-72</v>
      </c>
    </row>
    <row r="527" spans="1:12" x14ac:dyDescent="0.25">
      <c r="A527" s="49"/>
      <c r="B527" s="49">
        <f t="shared" ref="B527:B542" si="14">B526+1</f>
        <v>515</v>
      </c>
      <c r="C527" s="426">
        <v>39085</v>
      </c>
      <c r="D527" s="473">
        <v>24.5</v>
      </c>
      <c r="F527" s="465">
        <v>39721</v>
      </c>
      <c r="G527" s="466" t="s">
        <v>892</v>
      </c>
      <c r="K527" s="426">
        <v>39085</v>
      </c>
      <c r="L527" s="467">
        <v>98</v>
      </c>
    </row>
    <row r="528" spans="1:12" x14ac:dyDescent="0.25">
      <c r="A528" s="49"/>
      <c r="B528" s="49">
        <f t="shared" si="14"/>
        <v>516</v>
      </c>
      <c r="C528" s="428">
        <v>39085</v>
      </c>
      <c r="D528" s="473">
        <v>18</v>
      </c>
      <c r="F528" s="465">
        <v>39723</v>
      </c>
      <c r="G528" s="466" t="s">
        <v>893</v>
      </c>
      <c r="K528" s="428">
        <v>39085</v>
      </c>
      <c r="L528" s="467">
        <v>36</v>
      </c>
    </row>
    <row r="529" spans="1:12" x14ac:dyDescent="0.25">
      <c r="A529" s="49"/>
      <c r="B529" s="49">
        <f t="shared" si="14"/>
        <v>517</v>
      </c>
      <c r="C529" s="427">
        <v>39085</v>
      </c>
      <c r="D529" s="474">
        <v>2.9999999999977267</v>
      </c>
      <c r="F529" s="465">
        <v>39724</v>
      </c>
      <c r="G529" s="466" t="s">
        <v>894</v>
      </c>
      <c r="K529" s="427">
        <v>39085</v>
      </c>
      <c r="L529" s="117">
        <v>17.999999999986361</v>
      </c>
    </row>
    <row r="530" spans="1:12" x14ac:dyDescent="0.25">
      <c r="A530" s="49"/>
      <c r="B530" s="49">
        <f t="shared" si="14"/>
        <v>518</v>
      </c>
      <c r="C530" s="426">
        <v>39086</v>
      </c>
      <c r="D530" s="473">
        <v>-175.5</v>
      </c>
      <c r="F530" s="465">
        <v>39727</v>
      </c>
      <c r="G530" s="466" t="s">
        <v>895</v>
      </c>
      <c r="K530" s="426">
        <v>39086</v>
      </c>
      <c r="L530" s="467">
        <v>-702</v>
      </c>
    </row>
    <row r="531" spans="1:12" x14ac:dyDescent="0.25">
      <c r="A531" s="49"/>
      <c r="B531" s="49">
        <f t="shared" si="14"/>
        <v>519</v>
      </c>
      <c r="C531" s="427">
        <v>39086</v>
      </c>
      <c r="D531" s="474">
        <v>-52</v>
      </c>
      <c r="F531" s="465">
        <v>39728</v>
      </c>
      <c r="G531" s="466" t="s">
        <v>896</v>
      </c>
      <c r="K531" s="427">
        <v>39086</v>
      </c>
      <c r="L531" s="117">
        <v>-104</v>
      </c>
    </row>
    <row r="532" spans="1:12" x14ac:dyDescent="0.25">
      <c r="A532" s="49"/>
      <c r="B532" s="49">
        <f t="shared" si="14"/>
        <v>520</v>
      </c>
      <c r="C532" s="426">
        <v>39090</v>
      </c>
      <c r="D532" s="473">
        <v>49.5</v>
      </c>
      <c r="F532" s="465">
        <v>39729</v>
      </c>
      <c r="G532" s="466" t="s">
        <v>897</v>
      </c>
      <c r="K532" s="426">
        <v>39090</v>
      </c>
      <c r="L532" s="467">
        <v>198</v>
      </c>
    </row>
    <row r="533" spans="1:12" x14ac:dyDescent="0.25">
      <c r="A533" s="49"/>
      <c r="B533" s="49">
        <f t="shared" si="14"/>
        <v>521</v>
      </c>
      <c r="C533" s="428">
        <v>39090</v>
      </c>
      <c r="D533" s="473">
        <v>88</v>
      </c>
      <c r="F533" s="465">
        <v>39730</v>
      </c>
      <c r="G533" s="466" t="s">
        <v>898</v>
      </c>
      <c r="K533" s="428">
        <v>39090</v>
      </c>
      <c r="L533" s="467">
        <v>176</v>
      </c>
    </row>
    <row r="534" spans="1:12" x14ac:dyDescent="0.25">
      <c r="A534" s="49"/>
      <c r="B534" s="49">
        <f t="shared" si="14"/>
        <v>522</v>
      </c>
      <c r="C534" s="427">
        <v>39090</v>
      </c>
      <c r="D534" s="474">
        <v>-12</v>
      </c>
      <c r="F534" s="465">
        <v>39731</v>
      </c>
      <c r="G534" s="466" t="s">
        <v>899</v>
      </c>
      <c r="K534" s="427">
        <v>39090</v>
      </c>
      <c r="L534" s="117">
        <v>-72</v>
      </c>
    </row>
    <row r="535" spans="1:12" x14ac:dyDescent="0.25">
      <c r="A535" s="49"/>
      <c r="B535" s="49">
        <f t="shared" si="14"/>
        <v>523</v>
      </c>
      <c r="C535" s="427">
        <v>39090</v>
      </c>
      <c r="D535" s="474">
        <v>138</v>
      </c>
      <c r="F535" s="465">
        <v>39734</v>
      </c>
      <c r="G535" s="466" t="s">
        <v>900</v>
      </c>
      <c r="K535" s="427">
        <v>39090</v>
      </c>
      <c r="L535" s="117">
        <v>276</v>
      </c>
    </row>
    <row r="536" spans="1:12" x14ac:dyDescent="0.25">
      <c r="A536" s="49"/>
      <c r="B536" s="49">
        <f t="shared" si="14"/>
        <v>524</v>
      </c>
      <c r="C536" s="427">
        <v>39091</v>
      </c>
      <c r="D536" s="474">
        <v>147.99999999999091</v>
      </c>
      <c r="F536" s="465">
        <v>39736</v>
      </c>
      <c r="G536" s="466" t="s">
        <v>901</v>
      </c>
      <c r="K536" s="427">
        <v>39091</v>
      </c>
      <c r="L536" s="117">
        <v>295.99999999998181</v>
      </c>
    </row>
    <row r="537" spans="1:12" x14ac:dyDescent="0.25">
      <c r="A537" s="49"/>
      <c r="B537" s="49">
        <f t="shared" si="14"/>
        <v>525</v>
      </c>
      <c r="C537" s="426">
        <v>39092</v>
      </c>
      <c r="D537" s="473">
        <v>-288</v>
      </c>
      <c r="F537" s="465">
        <v>39737</v>
      </c>
      <c r="G537" s="466" t="s">
        <v>902</v>
      </c>
      <c r="K537" s="426">
        <v>39092</v>
      </c>
      <c r="L537" s="467">
        <v>-1152</v>
      </c>
    </row>
    <row r="538" spans="1:12" x14ac:dyDescent="0.25">
      <c r="A538" s="49"/>
      <c r="B538" s="49">
        <f t="shared" si="14"/>
        <v>526</v>
      </c>
      <c r="C538" s="427">
        <v>39093</v>
      </c>
      <c r="D538" s="474">
        <v>-31.999999999998863</v>
      </c>
      <c r="F538" s="465">
        <v>39739</v>
      </c>
      <c r="G538" s="466" t="s">
        <v>903</v>
      </c>
      <c r="K538" s="427">
        <v>39093</v>
      </c>
      <c r="L538" s="117">
        <v>-191.99999999999318</v>
      </c>
    </row>
    <row r="539" spans="1:12" x14ac:dyDescent="0.25">
      <c r="A539" s="49"/>
      <c r="B539" s="49">
        <f t="shared" si="14"/>
        <v>527</v>
      </c>
      <c r="C539" s="427">
        <v>39094</v>
      </c>
      <c r="D539" s="474">
        <v>-87</v>
      </c>
      <c r="F539" s="465">
        <v>39741</v>
      </c>
      <c r="G539" s="466" t="s">
        <v>904</v>
      </c>
      <c r="K539" s="427">
        <v>39094</v>
      </c>
      <c r="L539" s="117">
        <v>-174</v>
      </c>
    </row>
    <row r="540" spans="1:12" x14ac:dyDescent="0.25">
      <c r="A540" s="49"/>
      <c r="B540" s="49">
        <f t="shared" si="14"/>
        <v>528</v>
      </c>
      <c r="C540" s="427">
        <v>39094</v>
      </c>
      <c r="D540" s="474">
        <v>117.99999999999544</v>
      </c>
      <c r="F540" s="465">
        <v>39743</v>
      </c>
      <c r="G540" s="466" t="s">
        <v>905</v>
      </c>
      <c r="K540" s="427">
        <v>39094</v>
      </c>
      <c r="L540" s="117">
        <v>235.99999999999088</v>
      </c>
    </row>
    <row r="541" spans="1:12" x14ac:dyDescent="0.25">
      <c r="A541" s="49"/>
      <c r="B541" s="49">
        <f t="shared" si="14"/>
        <v>529</v>
      </c>
      <c r="C541" s="428">
        <v>39099</v>
      </c>
      <c r="D541" s="473">
        <v>-47</v>
      </c>
      <c r="F541" s="465">
        <v>39744</v>
      </c>
      <c r="G541" s="466" t="s">
        <v>906</v>
      </c>
      <c r="K541" s="428">
        <v>39099</v>
      </c>
      <c r="L541" s="467">
        <v>-94</v>
      </c>
    </row>
    <row r="542" spans="1:12" x14ac:dyDescent="0.25">
      <c r="A542" s="49"/>
      <c r="B542" s="49">
        <f t="shared" si="14"/>
        <v>530</v>
      </c>
      <c r="C542" s="427">
        <v>39099</v>
      </c>
      <c r="D542" s="474">
        <v>52.999999999997726</v>
      </c>
      <c r="F542" s="465">
        <v>39745</v>
      </c>
      <c r="G542" s="466" t="s">
        <v>907</v>
      </c>
      <c r="K542" s="427">
        <v>39099</v>
      </c>
      <c r="L542" s="117">
        <v>317.99999999998636</v>
      </c>
    </row>
    <row r="543" spans="1:12" x14ac:dyDescent="0.25">
      <c r="A543" s="49"/>
      <c r="B543" s="49">
        <f t="shared" ref="B543:B558" si="15">B542+1</f>
        <v>531</v>
      </c>
      <c r="C543" s="427">
        <v>39099</v>
      </c>
      <c r="D543" s="474">
        <v>-32.000000000004547</v>
      </c>
      <c r="F543" s="465">
        <v>39746</v>
      </c>
      <c r="G543" s="466" t="s">
        <v>842</v>
      </c>
      <c r="K543" s="427">
        <v>39099</v>
      </c>
      <c r="L543" s="117">
        <v>-64.000000000009095</v>
      </c>
    </row>
    <row r="544" spans="1:12" x14ac:dyDescent="0.25">
      <c r="A544" s="49"/>
      <c r="B544" s="49">
        <f t="shared" si="15"/>
        <v>532</v>
      </c>
      <c r="C544" s="426">
        <v>39100</v>
      </c>
      <c r="D544" s="473">
        <v>174.5</v>
      </c>
      <c r="F544" s="465">
        <v>39748</v>
      </c>
      <c r="G544" s="466" t="s">
        <v>908</v>
      </c>
      <c r="K544" s="426">
        <v>39100</v>
      </c>
      <c r="L544" s="467">
        <v>698</v>
      </c>
    </row>
    <row r="545" spans="1:12" x14ac:dyDescent="0.25">
      <c r="A545" s="49"/>
      <c r="B545" s="49">
        <f t="shared" si="15"/>
        <v>533</v>
      </c>
      <c r="C545" s="428">
        <v>39100</v>
      </c>
      <c r="D545" s="473">
        <v>48</v>
      </c>
      <c r="F545" s="465">
        <v>39749</v>
      </c>
      <c r="G545" s="466" t="s">
        <v>909</v>
      </c>
      <c r="K545" s="428">
        <v>39100</v>
      </c>
      <c r="L545" s="467">
        <v>96</v>
      </c>
    </row>
    <row r="546" spans="1:12" x14ac:dyDescent="0.25">
      <c r="A546" s="49"/>
      <c r="B546" s="49">
        <f t="shared" si="15"/>
        <v>534</v>
      </c>
      <c r="C546" s="427">
        <v>39100</v>
      </c>
      <c r="D546" s="474">
        <v>123.00000000000226</v>
      </c>
      <c r="F546" s="465">
        <v>39751</v>
      </c>
      <c r="G546" s="466" t="s">
        <v>910</v>
      </c>
      <c r="K546" s="427">
        <v>39100</v>
      </c>
      <c r="L546" s="117">
        <v>738.00000000001353</v>
      </c>
    </row>
    <row r="547" spans="1:12" x14ac:dyDescent="0.25">
      <c r="A547" s="49"/>
      <c r="B547" s="49">
        <f t="shared" si="15"/>
        <v>535</v>
      </c>
      <c r="C547" s="427">
        <v>39100</v>
      </c>
      <c r="D547" s="474">
        <v>103</v>
      </c>
      <c r="F547" s="465">
        <v>39756</v>
      </c>
      <c r="G547" s="466" t="s">
        <v>555</v>
      </c>
      <c r="K547" s="427">
        <v>39100</v>
      </c>
      <c r="L547" s="117">
        <v>206</v>
      </c>
    </row>
    <row r="548" spans="1:12" x14ac:dyDescent="0.25">
      <c r="A548" s="49"/>
      <c r="B548" s="49">
        <f t="shared" si="15"/>
        <v>536</v>
      </c>
      <c r="C548" s="427">
        <v>39100</v>
      </c>
      <c r="D548" s="474">
        <v>208.00000000000455</v>
      </c>
      <c r="F548" s="465">
        <v>39758</v>
      </c>
      <c r="G548" s="466" t="s">
        <v>911</v>
      </c>
      <c r="K548" s="427">
        <v>39100</v>
      </c>
      <c r="L548" s="117">
        <v>416.00000000000909</v>
      </c>
    </row>
    <row r="549" spans="1:12" x14ac:dyDescent="0.25">
      <c r="A549" s="49"/>
      <c r="B549" s="49">
        <f t="shared" si="15"/>
        <v>537</v>
      </c>
      <c r="C549" s="426">
        <v>39101</v>
      </c>
      <c r="D549" s="473">
        <v>24.5</v>
      </c>
      <c r="F549" s="465">
        <v>39759</v>
      </c>
      <c r="G549" s="466" t="s">
        <v>912</v>
      </c>
      <c r="K549" s="426">
        <v>39101</v>
      </c>
      <c r="L549" s="467">
        <v>98</v>
      </c>
    </row>
    <row r="550" spans="1:12" x14ac:dyDescent="0.25">
      <c r="A550" s="49"/>
      <c r="B550" s="49">
        <f t="shared" si="15"/>
        <v>538</v>
      </c>
      <c r="C550" s="428">
        <v>39101</v>
      </c>
      <c r="D550" s="473">
        <v>-7</v>
      </c>
      <c r="F550" s="465">
        <v>39763</v>
      </c>
      <c r="G550" s="466" t="s">
        <v>634</v>
      </c>
      <c r="K550" s="428">
        <v>39101</v>
      </c>
      <c r="L550" s="467">
        <v>-14</v>
      </c>
    </row>
    <row r="551" spans="1:12" x14ac:dyDescent="0.25">
      <c r="A551" s="49"/>
      <c r="B551" s="49">
        <f t="shared" si="15"/>
        <v>539</v>
      </c>
      <c r="C551" s="427">
        <v>39101</v>
      </c>
      <c r="D551" s="474">
        <v>13</v>
      </c>
      <c r="F551" s="465">
        <v>39764</v>
      </c>
      <c r="G551" s="466" t="s">
        <v>913</v>
      </c>
      <c r="K551" s="427">
        <v>39101</v>
      </c>
      <c r="L551" s="117">
        <v>78</v>
      </c>
    </row>
    <row r="552" spans="1:12" x14ac:dyDescent="0.25">
      <c r="A552" s="49"/>
      <c r="B552" s="49">
        <f t="shared" si="15"/>
        <v>540</v>
      </c>
      <c r="C552" s="427">
        <v>39101</v>
      </c>
      <c r="D552" s="474">
        <v>53</v>
      </c>
      <c r="F552" s="465">
        <v>39765</v>
      </c>
      <c r="G552" s="466" t="s">
        <v>914</v>
      </c>
      <c r="K552" s="427">
        <v>39101</v>
      </c>
      <c r="L552" s="117">
        <v>106</v>
      </c>
    </row>
    <row r="553" spans="1:12" x14ac:dyDescent="0.25">
      <c r="A553" s="49"/>
      <c r="B553" s="49">
        <f t="shared" si="15"/>
        <v>541</v>
      </c>
      <c r="C553" s="427">
        <v>39101</v>
      </c>
      <c r="D553" s="474">
        <v>-42.000000000006821</v>
      </c>
      <c r="F553" s="465">
        <v>39769</v>
      </c>
      <c r="G553" s="466" t="s">
        <v>915</v>
      </c>
      <c r="K553" s="427">
        <v>39101</v>
      </c>
      <c r="L553" s="117">
        <v>-84.000000000013642</v>
      </c>
    </row>
    <row r="554" spans="1:12" x14ac:dyDescent="0.25">
      <c r="A554" s="49"/>
      <c r="B554" s="49">
        <f t="shared" si="15"/>
        <v>542</v>
      </c>
      <c r="C554" s="426">
        <v>39105</v>
      </c>
      <c r="D554" s="473">
        <v>12</v>
      </c>
      <c r="F554" s="465">
        <v>39770</v>
      </c>
      <c r="G554" s="466" t="s">
        <v>916</v>
      </c>
      <c r="K554" s="426">
        <v>39105</v>
      </c>
      <c r="L554" s="467">
        <v>48</v>
      </c>
    </row>
    <row r="555" spans="1:12" x14ac:dyDescent="0.25">
      <c r="A555" s="49"/>
      <c r="B555" s="49">
        <f t="shared" si="15"/>
        <v>543</v>
      </c>
      <c r="C555" s="428">
        <v>39105</v>
      </c>
      <c r="D555" s="473">
        <v>-102</v>
      </c>
      <c r="F555" s="465">
        <v>39771</v>
      </c>
      <c r="G555" s="466" t="s">
        <v>917</v>
      </c>
      <c r="K555" s="428">
        <v>39105</v>
      </c>
      <c r="L555" s="467">
        <v>-204</v>
      </c>
    </row>
    <row r="556" spans="1:12" x14ac:dyDescent="0.25">
      <c r="A556" s="49"/>
      <c r="B556" s="49">
        <f t="shared" si="15"/>
        <v>544</v>
      </c>
      <c r="C556" s="427">
        <v>39105</v>
      </c>
      <c r="D556" s="474">
        <v>-37</v>
      </c>
      <c r="F556" s="465">
        <v>39772</v>
      </c>
      <c r="G556" s="466" t="s">
        <v>918</v>
      </c>
      <c r="K556" s="427">
        <v>39105</v>
      </c>
      <c r="L556" s="117">
        <v>-222</v>
      </c>
    </row>
    <row r="557" spans="1:12" x14ac:dyDescent="0.25">
      <c r="A557" s="49"/>
      <c r="B557" s="49">
        <f t="shared" si="15"/>
        <v>545</v>
      </c>
      <c r="C557" s="428">
        <v>39106</v>
      </c>
      <c r="D557" s="473">
        <v>73</v>
      </c>
      <c r="F557" s="465">
        <v>39773</v>
      </c>
      <c r="G557" s="466" t="s">
        <v>919</v>
      </c>
      <c r="K557" s="428">
        <v>39106</v>
      </c>
      <c r="L557" s="467">
        <v>146</v>
      </c>
    </row>
    <row r="558" spans="1:12" x14ac:dyDescent="0.25">
      <c r="A558" s="49"/>
      <c r="B558" s="49">
        <f t="shared" si="15"/>
        <v>546</v>
      </c>
      <c r="C558" s="427">
        <v>39106</v>
      </c>
      <c r="D558" s="474">
        <v>58.000000000004547</v>
      </c>
      <c r="F558" s="465">
        <v>39777</v>
      </c>
      <c r="G558" s="466" t="s">
        <v>661</v>
      </c>
      <c r="K558" s="427">
        <v>39106</v>
      </c>
      <c r="L558" s="117">
        <v>116.00000000000909</v>
      </c>
    </row>
    <row r="559" spans="1:12" x14ac:dyDescent="0.25">
      <c r="A559" s="49"/>
      <c r="B559" s="49">
        <f t="shared" ref="B559:B574" si="16">B558+1</f>
        <v>547</v>
      </c>
      <c r="C559" s="426">
        <v>39108</v>
      </c>
      <c r="D559" s="473">
        <v>12</v>
      </c>
      <c r="F559" s="465">
        <v>39778</v>
      </c>
      <c r="G559" s="466" t="s">
        <v>490</v>
      </c>
      <c r="K559" s="426">
        <v>39108</v>
      </c>
      <c r="L559" s="467">
        <v>48</v>
      </c>
    </row>
    <row r="560" spans="1:12" x14ac:dyDescent="0.25">
      <c r="A560" s="49"/>
      <c r="B560" s="49">
        <f t="shared" si="16"/>
        <v>548</v>
      </c>
      <c r="C560" s="428">
        <v>39108</v>
      </c>
      <c r="D560" s="473">
        <v>123</v>
      </c>
      <c r="F560" s="465">
        <v>39784</v>
      </c>
      <c r="G560" s="466" t="s">
        <v>920</v>
      </c>
      <c r="K560" s="428">
        <v>39108</v>
      </c>
      <c r="L560" s="467">
        <v>246</v>
      </c>
    </row>
    <row r="561" spans="1:12" x14ac:dyDescent="0.25">
      <c r="A561" s="49"/>
      <c r="B561" s="49">
        <f t="shared" si="16"/>
        <v>549</v>
      </c>
      <c r="C561" s="427">
        <v>39108</v>
      </c>
      <c r="D561" s="474">
        <v>28.000000000003411</v>
      </c>
      <c r="F561" s="465">
        <v>39787</v>
      </c>
      <c r="G561" s="466" t="s">
        <v>848</v>
      </c>
      <c r="K561" s="427">
        <v>39108</v>
      </c>
      <c r="L561" s="117">
        <v>168.00000000002046</v>
      </c>
    </row>
    <row r="562" spans="1:12" x14ac:dyDescent="0.25">
      <c r="A562" s="49"/>
      <c r="B562" s="49">
        <f t="shared" si="16"/>
        <v>550</v>
      </c>
      <c r="C562" s="427">
        <v>39108</v>
      </c>
      <c r="D562" s="474">
        <v>23</v>
      </c>
      <c r="F562" s="465">
        <v>39791</v>
      </c>
      <c r="G562" s="466" t="s">
        <v>786</v>
      </c>
      <c r="K562" s="427">
        <v>39108</v>
      </c>
      <c r="L562" s="117">
        <v>46</v>
      </c>
    </row>
    <row r="563" spans="1:12" x14ac:dyDescent="0.25">
      <c r="A563" s="49"/>
      <c r="B563" s="49">
        <f t="shared" si="16"/>
        <v>551</v>
      </c>
      <c r="C563" s="426">
        <v>39111</v>
      </c>
      <c r="D563" s="473">
        <v>-75.5</v>
      </c>
      <c r="F563" s="465">
        <v>39792</v>
      </c>
      <c r="G563" s="466" t="s">
        <v>921</v>
      </c>
      <c r="K563" s="426">
        <v>39111</v>
      </c>
      <c r="L563" s="467">
        <v>-302</v>
      </c>
    </row>
    <row r="564" spans="1:12" x14ac:dyDescent="0.25">
      <c r="A564" s="49"/>
      <c r="B564" s="49">
        <f t="shared" si="16"/>
        <v>552</v>
      </c>
      <c r="C564" s="428">
        <v>39111</v>
      </c>
      <c r="D564" s="473">
        <v>-52</v>
      </c>
      <c r="F564" s="465">
        <v>39793</v>
      </c>
      <c r="G564" s="466" t="s">
        <v>650</v>
      </c>
      <c r="K564" s="428">
        <v>39111</v>
      </c>
      <c r="L564" s="467">
        <v>-104</v>
      </c>
    </row>
    <row r="565" spans="1:12" x14ac:dyDescent="0.25">
      <c r="A565" s="49"/>
      <c r="B565" s="49">
        <f t="shared" si="16"/>
        <v>553</v>
      </c>
      <c r="C565" s="426">
        <v>39112</v>
      </c>
      <c r="D565" s="473">
        <v>24.5</v>
      </c>
      <c r="F565" s="465">
        <v>39794</v>
      </c>
      <c r="G565" s="466" t="s">
        <v>922</v>
      </c>
      <c r="K565" s="426">
        <v>39112</v>
      </c>
      <c r="L565" s="467">
        <v>98</v>
      </c>
    </row>
    <row r="566" spans="1:12" x14ac:dyDescent="0.25">
      <c r="A566" s="49"/>
      <c r="B566" s="49">
        <f t="shared" si="16"/>
        <v>554</v>
      </c>
      <c r="C566" s="427">
        <v>39112</v>
      </c>
      <c r="D566" s="474">
        <v>18</v>
      </c>
      <c r="F566" s="465">
        <v>39798</v>
      </c>
      <c r="G566" s="466" t="s">
        <v>511</v>
      </c>
      <c r="K566" s="427">
        <v>39112</v>
      </c>
      <c r="L566" s="117">
        <v>36</v>
      </c>
    </row>
    <row r="567" spans="1:12" x14ac:dyDescent="0.25">
      <c r="A567" s="49"/>
      <c r="B567" s="49">
        <f t="shared" si="16"/>
        <v>555</v>
      </c>
      <c r="C567" s="428">
        <v>39115</v>
      </c>
      <c r="D567" s="473">
        <v>123</v>
      </c>
      <c r="F567" s="465">
        <v>39800</v>
      </c>
      <c r="G567" s="466" t="s">
        <v>923</v>
      </c>
      <c r="K567" s="428">
        <v>39115</v>
      </c>
      <c r="L567" s="467">
        <v>246</v>
      </c>
    </row>
    <row r="568" spans="1:12" x14ac:dyDescent="0.25">
      <c r="A568" s="49"/>
      <c r="B568" s="49">
        <f t="shared" si="16"/>
        <v>556</v>
      </c>
      <c r="C568" s="427">
        <v>39118</v>
      </c>
      <c r="D568" s="474">
        <v>13</v>
      </c>
      <c r="F568" s="465">
        <v>39801</v>
      </c>
      <c r="G568" s="466" t="s">
        <v>924</v>
      </c>
      <c r="K568" s="427">
        <v>39118</v>
      </c>
      <c r="L568" s="117">
        <v>26</v>
      </c>
    </row>
    <row r="569" spans="1:12" x14ac:dyDescent="0.25">
      <c r="A569" s="49"/>
      <c r="B569" s="49">
        <f t="shared" si="16"/>
        <v>557</v>
      </c>
      <c r="C569" s="427">
        <v>39118</v>
      </c>
      <c r="D569" s="474">
        <v>18.000000000006821</v>
      </c>
      <c r="F569" s="465">
        <v>39804</v>
      </c>
      <c r="G569" s="466" t="s">
        <v>925</v>
      </c>
      <c r="K569" s="427">
        <v>39118</v>
      </c>
      <c r="L569" s="117">
        <v>36.000000000013642</v>
      </c>
    </row>
    <row r="570" spans="1:12" x14ac:dyDescent="0.25">
      <c r="A570" s="49"/>
      <c r="B570" s="49">
        <f t="shared" si="16"/>
        <v>558</v>
      </c>
      <c r="C570" s="426">
        <v>39119</v>
      </c>
      <c r="D570" s="473">
        <v>-25.5</v>
      </c>
      <c r="F570" s="465">
        <v>39805</v>
      </c>
      <c r="G570" s="466" t="s">
        <v>926</v>
      </c>
      <c r="K570" s="426">
        <v>39119</v>
      </c>
      <c r="L570" s="467">
        <v>-102</v>
      </c>
    </row>
    <row r="571" spans="1:12" x14ac:dyDescent="0.25">
      <c r="A571" s="49"/>
      <c r="B571" s="49">
        <f t="shared" si="16"/>
        <v>559</v>
      </c>
      <c r="C571" s="428">
        <v>39119</v>
      </c>
      <c r="D571" s="473">
        <v>38</v>
      </c>
      <c r="F571" s="465">
        <v>39806</v>
      </c>
      <c r="G571" s="466" t="s">
        <v>927</v>
      </c>
      <c r="K571" s="428">
        <v>39119</v>
      </c>
      <c r="L571" s="467">
        <v>76</v>
      </c>
    </row>
    <row r="572" spans="1:12" x14ac:dyDescent="0.25">
      <c r="A572" s="49"/>
      <c r="B572" s="49">
        <f t="shared" si="16"/>
        <v>560</v>
      </c>
      <c r="C572" s="427">
        <v>39119</v>
      </c>
      <c r="D572" s="474">
        <v>22.999999999996589</v>
      </c>
      <c r="F572" s="465">
        <v>39808</v>
      </c>
      <c r="G572" s="466" t="s">
        <v>569</v>
      </c>
      <c r="K572" s="427">
        <v>39119</v>
      </c>
      <c r="L572" s="117">
        <v>137.99999999997954</v>
      </c>
    </row>
    <row r="573" spans="1:12" x14ac:dyDescent="0.25">
      <c r="A573" s="49"/>
      <c r="B573" s="49">
        <f t="shared" si="16"/>
        <v>561</v>
      </c>
      <c r="C573" s="428">
        <v>39120</v>
      </c>
      <c r="D573" s="473">
        <v>48</v>
      </c>
      <c r="F573" s="465">
        <v>39812</v>
      </c>
      <c r="G573" s="466" t="s">
        <v>928</v>
      </c>
      <c r="K573" s="428">
        <v>39120</v>
      </c>
      <c r="L573" s="467">
        <v>96</v>
      </c>
    </row>
    <row r="574" spans="1:12" x14ac:dyDescent="0.25">
      <c r="A574" s="49"/>
      <c r="B574" s="49">
        <f t="shared" si="16"/>
        <v>562</v>
      </c>
      <c r="C574" s="426">
        <v>39122</v>
      </c>
      <c r="D574" s="473">
        <v>49.5</v>
      </c>
      <c r="F574" s="465">
        <v>39818</v>
      </c>
      <c r="G574" s="466" t="s">
        <v>613</v>
      </c>
      <c r="K574" s="426">
        <v>39122</v>
      </c>
      <c r="L574" s="467">
        <v>198</v>
      </c>
    </row>
    <row r="575" spans="1:12" x14ac:dyDescent="0.25">
      <c r="A575" s="49"/>
      <c r="B575" s="49">
        <f t="shared" ref="B575:B579" si="17">B574+1</f>
        <v>563</v>
      </c>
      <c r="C575" s="426">
        <v>39125</v>
      </c>
      <c r="D575" s="473">
        <v>-13</v>
      </c>
      <c r="F575" s="465">
        <v>39819</v>
      </c>
      <c r="G575" s="466" t="s">
        <v>929</v>
      </c>
      <c r="K575" s="426">
        <v>39125</v>
      </c>
      <c r="L575" s="467">
        <v>-52</v>
      </c>
    </row>
    <row r="576" spans="1:12" x14ac:dyDescent="0.25">
      <c r="A576" s="49"/>
      <c r="B576" s="49">
        <f t="shared" si="17"/>
        <v>564</v>
      </c>
      <c r="C576" s="428">
        <v>39125</v>
      </c>
      <c r="D576" s="473">
        <v>43</v>
      </c>
      <c r="F576" s="465">
        <v>39820</v>
      </c>
      <c r="G576" s="466" t="s">
        <v>930</v>
      </c>
      <c r="K576" s="428">
        <v>39125</v>
      </c>
      <c r="L576" s="467">
        <v>86</v>
      </c>
    </row>
    <row r="577" spans="1:12" x14ac:dyDescent="0.25">
      <c r="A577" s="49"/>
      <c r="B577" s="49">
        <f t="shared" si="17"/>
        <v>565</v>
      </c>
      <c r="C577" s="427">
        <v>39125</v>
      </c>
      <c r="D577" s="474">
        <v>-6.9999999999988631</v>
      </c>
      <c r="F577" s="465">
        <v>39821</v>
      </c>
      <c r="G577" s="466" t="s">
        <v>931</v>
      </c>
      <c r="K577" s="427">
        <v>39125</v>
      </c>
      <c r="L577" s="117">
        <v>-41.999999999993179</v>
      </c>
    </row>
    <row r="578" spans="1:12" x14ac:dyDescent="0.25">
      <c r="A578" s="49"/>
      <c r="B578" s="49">
        <f t="shared" si="17"/>
        <v>566</v>
      </c>
      <c r="C578" s="427">
        <v>39125</v>
      </c>
      <c r="D578" s="474">
        <v>83</v>
      </c>
      <c r="F578" s="465">
        <v>39825</v>
      </c>
      <c r="G578" s="466" t="s">
        <v>932</v>
      </c>
      <c r="K578" s="427">
        <v>39125</v>
      </c>
      <c r="L578" s="117">
        <v>166</v>
      </c>
    </row>
    <row r="579" spans="1:12" x14ac:dyDescent="0.25">
      <c r="A579" s="49"/>
      <c r="B579" s="49">
        <f t="shared" si="17"/>
        <v>567</v>
      </c>
      <c r="C579" s="426">
        <v>39126</v>
      </c>
      <c r="D579" s="473">
        <v>99.5</v>
      </c>
      <c r="F579" s="465">
        <v>39826</v>
      </c>
      <c r="G579" s="466" t="s">
        <v>933</v>
      </c>
      <c r="K579" s="426">
        <v>39126</v>
      </c>
      <c r="L579" s="467">
        <v>398</v>
      </c>
    </row>
    <row r="580" spans="1:12" x14ac:dyDescent="0.25">
      <c r="B580" s="49">
        <f t="shared" ref="B580" si="18">B579+1</f>
        <v>568</v>
      </c>
      <c r="C580" s="428">
        <v>39126</v>
      </c>
      <c r="D580" s="473">
        <v>68</v>
      </c>
      <c r="F580" s="465">
        <v>39828</v>
      </c>
      <c r="G580" s="466" t="s">
        <v>478</v>
      </c>
      <c r="K580" s="428">
        <v>39126</v>
      </c>
      <c r="L580" s="467">
        <v>136</v>
      </c>
    </row>
    <row r="581" spans="1:12" x14ac:dyDescent="0.25">
      <c r="B581" s="49">
        <f t="shared" ref="B581" si="19">B580+1</f>
        <v>569</v>
      </c>
      <c r="C581" s="427">
        <v>39126</v>
      </c>
      <c r="D581" s="474">
        <v>-2.0000000000034102</v>
      </c>
      <c r="F581" s="465">
        <v>39833</v>
      </c>
      <c r="G581" s="466" t="s">
        <v>934</v>
      </c>
      <c r="K581" s="427">
        <v>39126</v>
      </c>
      <c r="L581" s="117">
        <v>-12.00000000002046</v>
      </c>
    </row>
    <row r="582" spans="1:12" x14ac:dyDescent="0.25">
      <c r="B582" s="49">
        <f t="shared" ref="B582" si="20">B581+1</f>
        <v>570</v>
      </c>
      <c r="C582" s="427">
        <v>39128</v>
      </c>
      <c r="D582" s="474">
        <v>78</v>
      </c>
      <c r="F582" s="465">
        <v>39834</v>
      </c>
      <c r="G582" s="466" t="s">
        <v>935</v>
      </c>
      <c r="K582" s="427">
        <v>39128</v>
      </c>
      <c r="L582" s="117">
        <v>156</v>
      </c>
    </row>
    <row r="583" spans="1:12" x14ac:dyDescent="0.25">
      <c r="B583" s="49">
        <f t="shared" ref="B583" si="21">B582+1</f>
        <v>571</v>
      </c>
      <c r="C583" s="427">
        <v>39128</v>
      </c>
      <c r="D583" s="474">
        <v>127.99999999999771</v>
      </c>
      <c r="F583" s="465">
        <v>39836</v>
      </c>
      <c r="G583" s="466" t="s">
        <v>936</v>
      </c>
      <c r="K583" s="427">
        <v>39128</v>
      </c>
      <c r="L583" s="117">
        <v>255.99999999999542</v>
      </c>
    </row>
    <row r="584" spans="1:12" x14ac:dyDescent="0.25">
      <c r="B584" s="49">
        <f t="shared" ref="B584" si="22">B583+1</f>
        <v>572</v>
      </c>
      <c r="C584" s="427">
        <v>39129</v>
      </c>
      <c r="D584" s="474">
        <v>13</v>
      </c>
      <c r="F584" s="465">
        <v>39839</v>
      </c>
      <c r="G584" s="466" t="s">
        <v>937</v>
      </c>
      <c r="K584" s="427">
        <v>39129</v>
      </c>
      <c r="L584" s="117">
        <v>26</v>
      </c>
    </row>
    <row r="585" spans="1:12" x14ac:dyDescent="0.25">
      <c r="B585" s="49">
        <f t="shared" ref="B585" si="23">B584+1</f>
        <v>573</v>
      </c>
      <c r="C585" s="427">
        <v>39129</v>
      </c>
      <c r="D585" s="474">
        <v>58.000000000004547</v>
      </c>
      <c r="F585" s="465">
        <v>39843</v>
      </c>
      <c r="G585" s="466" t="s">
        <v>938</v>
      </c>
      <c r="K585" s="427">
        <v>39129</v>
      </c>
      <c r="L585" s="117">
        <v>116.00000000000909</v>
      </c>
    </row>
    <row r="586" spans="1:12" x14ac:dyDescent="0.25">
      <c r="B586" s="49">
        <f t="shared" ref="B586" si="24">B585+1</f>
        <v>574</v>
      </c>
      <c r="C586" s="426">
        <v>39132</v>
      </c>
      <c r="D586" s="473">
        <v>87</v>
      </c>
      <c r="F586" s="465">
        <v>39846</v>
      </c>
      <c r="G586" s="466" t="s">
        <v>939</v>
      </c>
      <c r="K586" s="426">
        <v>39132</v>
      </c>
      <c r="L586" s="467">
        <v>348</v>
      </c>
    </row>
    <row r="587" spans="1:12" x14ac:dyDescent="0.25">
      <c r="B587" s="49">
        <f t="shared" ref="B587" si="25">B586+1</f>
        <v>575</v>
      </c>
      <c r="C587" s="428">
        <v>39132</v>
      </c>
      <c r="D587" s="473">
        <v>38</v>
      </c>
      <c r="F587" s="465">
        <v>39847</v>
      </c>
      <c r="G587" s="466" t="s">
        <v>940</v>
      </c>
      <c r="K587" s="428">
        <v>39132</v>
      </c>
      <c r="L587" s="467">
        <v>76</v>
      </c>
    </row>
    <row r="588" spans="1:12" x14ac:dyDescent="0.25">
      <c r="B588" s="49">
        <f t="shared" ref="B588" si="26">B587+1</f>
        <v>576</v>
      </c>
      <c r="C588" s="426">
        <v>39133</v>
      </c>
      <c r="D588" s="473">
        <v>-38</v>
      </c>
      <c r="F588" s="465">
        <v>39849</v>
      </c>
      <c r="G588" s="466" t="s">
        <v>941</v>
      </c>
      <c r="K588" s="426">
        <v>39133</v>
      </c>
      <c r="L588" s="467">
        <v>-152</v>
      </c>
    </row>
    <row r="589" spans="1:12" x14ac:dyDescent="0.25">
      <c r="B589" s="49">
        <f t="shared" ref="B589" si="27">B588+1</f>
        <v>577</v>
      </c>
      <c r="C589" s="428">
        <v>39133</v>
      </c>
      <c r="D589" s="473">
        <v>-102</v>
      </c>
      <c r="F589" s="465">
        <v>39853</v>
      </c>
      <c r="G589" s="466" t="s">
        <v>494</v>
      </c>
      <c r="K589" s="428">
        <v>39133</v>
      </c>
      <c r="L589" s="467">
        <v>-204</v>
      </c>
    </row>
    <row r="590" spans="1:12" x14ac:dyDescent="0.25">
      <c r="B590" s="49">
        <f t="shared" ref="B590" si="28">B589+1</f>
        <v>578</v>
      </c>
      <c r="C590" s="427">
        <v>39134</v>
      </c>
      <c r="D590" s="474">
        <v>-207</v>
      </c>
      <c r="F590" s="465">
        <v>39854</v>
      </c>
      <c r="G590" s="466" t="s">
        <v>942</v>
      </c>
      <c r="K590" s="427">
        <v>39134</v>
      </c>
      <c r="L590" s="117">
        <v>-414</v>
      </c>
    </row>
    <row r="591" spans="1:12" x14ac:dyDescent="0.25">
      <c r="B591" s="49">
        <f t="shared" ref="B591" si="29">B590+1</f>
        <v>579</v>
      </c>
      <c r="C591" s="426">
        <v>39135</v>
      </c>
      <c r="D591" s="473">
        <v>24.5</v>
      </c>
      <c r="F591" s="465">
        <v>39855</v>
      </c>
      <c r="G591" s="466" t="s">
        <v>926</v>
      </c>
      <c r="K591" s="426">
        <v>39135</v>
      </c>
      <c r="L591" s="467">
        <v>98</v>
      </c>
    </row>
    <row r="592" spans="1:12" x14ac:dyDescent="0.25">
      <c r="B592" s="49">
        <f t="shared" ref="B592" si="30">B591+1</f>
        <v>580</v>
      </c>
      <c r="C592" s="427">
        <v>39135</v>
      </c>
      <c r="D592" s="474">
        <v>18</v>
      </c>
      <c r="F592" s="465">
        <v>39856</v>
      </c>
      <c r="G592" s="466" t="s">
        <v>943</v>
      </c>
      <c r="K592" s="427">
        <v>39135</v>
      </c>
      <c r="L592" s="117">
        <v>36</v>
      </c>
    </row>
    <row r="593" spans="2:12" x14ac:dyDescent="0.25">
      <c r="B593" s="49">
        <f t="shared" ref="B593" si="31">B592+1</f>
        <v>581</v>
      </c>
      <c r="C593" s="426">
        <v>39136</v>
      </c>
      <c r="D593" s="473">
        <v>-75.5</v>
      </c>
      <c r="F593" s="465">
        <v>39860</v>
      </c>
      <c r="G593" s="466" t="s">
        <v>944</v>
      </c>
      <c r="K593" s="426">
        <v>39136</v>
      </c>
      <c r="L593" s="467">
        <v>-302</v>
      </c>
    </row>
    <row r="594" spans="2:12" x14ac:dyDescent="0.25">
      <c r="B594" s="49">
        <f t="shared" ref="B594" si="32">B593+1</f>
        <v>582</v>
      </c>
      <c r="C594" s="426">
        <v>39139</v>
      </c>
      <c r="D594" s="473">
        <v>87</v>
      </c>
      <c r="F594" s="465">
        <v>39861</v>
      </c>
      <c r="G594" s="466" t="s">
        <v>945</v>
      </c>
      <c r="K594" s="426">
        <v>39139</v>
      </c>
      <c r="L594" s="467">
        <v>348</v>
      </c>
    </row>
    <row r="595" spans="2:12" x14ac:dyDescent="0.25">
      <c r="B595" s="49">
        <f t="shared" ref="B595" si="33">B594+1</f>
        <v>583</v>
      </c>
      <c r="C595" s="428">
        <v>39139</v>
      </c>
      <c r="D595" s="473">
        <v>168</v>
      </c>
      <c r="F595" s="465">
        <v>39862</v>
      </c>
      <c r="G595" s="466" t="s">
        <v>946</v>
      </c>
      <c r="K595" s="428">
        <v>39139</v>
      </c>
      <c r="L595" s="467">
        <v>336</v>
      </c>
    </row>
    <row r="596" spans="2:12" x14ac:dyDescent="0.25">
      <c r="B596" s="49">
        <f t="shared" ref="B596" si="34">B595+1</f>
        <v>584</v>
      </c>
      <c r="C596" s="427">
        <v>39139</v>
      </c>
      <c r="D596" s="474">
        <v>112.99999999999999</v>
      </c>
      <c r="F596" s="465">
        <v>39863</v>
      </c>
      <c r="G596" s="466" t="s">
        <v>947</v>
      </c>
      <c r="K596" s="427">
        <v>39139</v>
      </c>
      <c r="L596" s="117">
        <v>677.99999999999989</v>
      </c>
    </row>
    <row r="597" spans="2:12" x14ac:dyDescent="0.25">
      <c r="B597" s="49">
        <f t="shared" ref="B597" si="35">B596+1</f>
        <v>585</v>
      </c>
      <c r="C597" s="426">
        <v>39140</v>
      </c>
      <c r="D597" s="473">
        <v>-375.5</v>
      </c>
      <c r="F597" s="465">
        <v>39864</v>
      </c>
      <c r="G597" s="466" t="s">
        <v>948</v>
      </c>
      <c r="K597" s="426">
        <v>39140</v>
      </c>
      <c r="L597" s="467">
        <v>-1502</v>
      </c>
    </row>
    <row r="598" spans="2:12" x14ac:dyDescent="0.25">
      <c r="B598" s="49">
        <f t="shared" ref="B598" si="36">B597+1</f>
        <v>586</v>
      </c>
      <c r="C598" s="428">
        <v>39140</v>
      </c>
      <c r="D598" s="473">
        <v>-397</v>
      </c>
      <c r="F598" s="465">
        <v>39867</v>
      </c>
      <c r="G598" s="466" t="s">
        <v>949</v>
      </c>
      <c r="K598" s="428">
        <v>39140</v>
      </c>
      <c r="L598" s="467">
        <v>-794</v>
      </c>
    </row>
    <row r="599" spans="2:12" x14ac:dyDescent="0.25">
      <c r="B599" s="49">
        <f t="shared" ref="B599" si="37">B598+1</f>
        <v>587</v>
      </c>
      <c r="C599" s="427">
        <v>39140</v>
      </c>
      <c r="D599" s="474">
        <v>-297.00000000000227</v>
      </c>
      <c r="F599" s="465">
        <v>39868</v>
      </c>
      <c r="G599" s="466" t="s">
        <v>950</v>
      </c>
      <c r="K599" s="427">
        <v>39140</v>
      </c>
      <c r="L599" s="117">
        <v>-1782.0000000000136</v>
      </c>
    </row>
    <row r="600" spans="2:12" x14ac:dyDescent="0.25">
      <c r="B600" s="49">
        <f t="shared" ref="B600" si="38">B599+1</f>
        <v>588</v>
      </c>
      <c r="C600" s="426">
        <v>39141</v>
      </c>
      <c r="D600" s="473">
        <v>549.5</v>
      </c>
      <c r="F600" s="465">
        <v>39870</v>
      </c>
      <c r="G600" s="466" t="s">
        <v>951</v>
      </c>
      <c r="K600" s="426">
        <v>39141</v>
      </c>
      <c r="L600" s="467">
        <v>2198</v>
      </c>
    </row>
    <row r="601" spans="2:12" x14ac:dyDescent="0.25">
      <c r="B601" s="49">
        <f t="shared" ref="B601" si="39">B600+1</f>
        <v>589</v>
      </c>
      <c r="C601" s="428">
        <v>39141</v>
      </c>
      <c r="D601" s="473">
        <v>263</v>
      </c>
      <c r="F601" s="465">
        <v>39871</v>
      </c>
      <c r="G601" s="466" t="s">
        <v>920</v>
      </c>
      <c r="K601" s="428">
        <v>39141</v>
      </c>
      <c r="L601" s="467">
        <v>526</v>
      </c>
    </row>
    <row r="602" spans="2:12" x14ac:dyDescent="0.25">
      <c r="B602" s="49">
        <f t="shared" ref="B602" si="40">B601+1</f>
        <v>590</v>
      </c>
      <c r="C602" s="427">
        <v>39141</v>
      </c>
      <c r="D602" s="474">
        <v>307.99999999999886</v>
      </c>
      <c r="F602" s="465">
        <v>39874</v>
      </c>
      <c r="G602" s="466" t="s">
        <v>952</v>
      </c>
      <c r="K602" s="427">
        <v>39141</v>
      </c>
      <c r="L602" s="117">
        <v>1847.9999999999932</v>
      </c>
    </row>
    <row r="603" spans="2:12" x14ac:dyDescent="0.25">
      <c r="B603" s="49">
        <f t="shared" ref="B603" si="41">B602+1</f>
        <v>591</v>
      </c>
      <c r="C603" s="427">
        <v>39141</v>
      </c>
      <c r="D603" s="474">
        <v>418</v>
      </c>
      <c r="F603" s="465">
        <v>39875</v>
      </c>
      <c r="G603" s="466" t="s">
        <v>953</v>
      </c>
      <c r="K603" s="427">
        <v>39141</v>
      </c>
      <c r="L603" s="117">
        <v>836</v>
      </c>
    </row>
    <row r="604" spans="2:12" x14ac:dyDescent="0.25">
      <c r="B604" s="49">
        <f t="shared" ref="B604" si="42">B603+1</f>
        <v>592</v>
      </c>
      <c r="C604" s="427">
        <v>39141</v>
      </c>
      <c r="D604" s="474">
        <v>718.00000000000682</v>
      </c>
      <c r="F604" s="465">
        <v>39876</v>
      </c>
      <c r="G604" s="466" t="s">
        <v>954</v>
      </c>
      <c r="K604" s="427">
        <v>39141</v>
      </c>
      <c r="L604" s="117">
        <v>1436.0000000000136</v>
      </c>
    </row>
    <row r="605" spans="2:12" x14ac:dyDescent="0.25">
      <c r="B605" s="49">
        <f t="shared" ref="B605" si="43">B604+1</f>
        <v>593</v>
      </c>
      <c r="C605" s="427">
        <v>39142</v>
      </c>
      <c r="D605" s="474">
        <v>118</v>
      </c>
      <c r="F605" s="465">
        <v>39877</v>
      </c>
      <c r="G605" s="466" t="s">
        <v>955</v>
      </c>
      <c r="K605" s="427">
        <v>39142</v>
      </c>
      <c r="L605" s="117">
        <v>236</v>
      </c>
    </row>
    <row r="606" spans="2:12" x14ac:dyDescent="0.25">
      <c r="B606" s="49">
        <f t="shared" ref="B606" si="44">B605+1</f>
        <v>594</v>
      </c>
      <c r="C606" s="426">
        <v>39143</v>
      </c>
      <c r="D606" s="473">
        <v>137</v>
      </c>
      <c r="F606" s="465">
        <v>39878</v>
      </c>
      <c r="G606" s="466" t="s">
        <v>956</v>
      </c>
      <c r="K606" s="426">
        <v>39143</v>
      </c>
      <c r="L606" s="467">
        <v>548</v>
      </c>
    </row>
    <row r="607" spans="2:12" x14ac:dyDescent="0.25">
      <c r="B607" s="49">
        <f t="shared" ref="B607" si="45">B606+1</f>
        <v>595</v>
      </c>
      <c r="C607" s="428">
        <v>39143</v>
      </c>
      <c r="D607" s="473">
        <v>-382</v>
      </c>
      <c r="F607" s="465">
        <v>39881</v>
      </c>
      <c r="G607" s="466" t="s">
        <v>488</v>
      </c>
      <c r="K607" s="428">
        <v>39143</v>
      </c>
      <c r="L607" s="467">
        <v>-764</v>
      </c>
    </row>
    <row r="608" spans="2:12" x14ac:dyDescent="0.25">
      <c r="B608" s="49">
        <f t="shared" ref="B608" si="46">B607+1</f>
        <v>596</v>
      </c>
      <c r="C608" s="427">
        <v>39143</v>
      </c>
      <c r="D608" s="474">
        <v>52.999999999997726</v>
      </c>
      <c r="F608" s="465">
        <v>39882</v>
      </c>
      <c r="G608" s="466" t="s">
        <v>957</v>
      </c>
      <c r="K608" s="427">
        <v>39143</v>
      </c>
      <c r="L608" s="117">
        <v>317.99999999998636</v>
      </c>
    </row>
    <row r="609" spans="2:12" x14ac:dyDescent="0.25">
      <c r="B609" s="49">
        <f t="shared" ref="B609" si="47">B608+1</f>
        <v>597</v>
      </c>
      <c r="C609" s="427">
        <v>39143</v>
      </c>
      <c r="D609" s="474">
        <v>-422.00000000000227</v>
      </c>
      <c r="F609" s="465">
        <v>39884</v>
      </c>
      <c r="G609" s="466" t="s">
        <v>958</v>
      </c>
      <c r="K609" s="427">
        <v>39143</v>
      </c>
      <c r="L609" s="117">
        <v>-844.00000000000455</v>
      </c>
    </row>
    <row r="610" spans="2:12" x14ac:dyDescent="0.25">
      <c r="B610" s="49">
        <f t="shared" ref="B610" si="48">B609+1</f>
        <v>598</v>
      </c>
      <c r="C610" s="426">
        <v>39146</v>
      </c>
      <c r="D610" s="473">
        <v>-425.5</v>
      </c>
      <c r="F610" s="465">
        <v>39888</v>
      </c>
      <c r="G610" s="466" t="s">
        <v>959</v>
      </c>
      <c r="K610" s="426">
        <v>39146</v>
      </c>
      <c r="L610" s="467">
        <v>-1702</v>
      </c>
    </row>
    <row r="611" spans="2:12" x14ac:dyDescent="0.25">
      <c r="B611" s="49">
        <f t="shared" ref="B611" si="49">B610+1</f>
        <v>599</v>
      </c>
      <c r="C611" s="428">
        <v>39146</v>
      </c>
      <c r="D611" s="473">
        <v>-372</v>
      </c>
      <c r="F611" s="465">
        <v>39889</v>
      </c>
      <c r="G611" s="466" t="s">
        <v>960</v>
      </c>
      <c r="K611" s="428">
        <v>39146</v>
      </c>
      <c r="L611" s="467">
        <v>-744</v>
      </c>
    </row>
    <row r="612" spans="2:12" x14ac:dyDescent="0.25">
      <c r="B612" s="49">
        <f t="shared" ref="B612" si="50">B611+1</f>
        <v>600</v>
      </c>
      <c r="C612" s="427">
        <v>39146</v>
      </c>
      <c r="D612" s="474">
        <v>-412</v>
      </c>
      <c r="F612" s="465">
        <v>39891</v>
      </c>
      <c r="G612" s="466" t="s">
        <v>605</v>
      </c>
      <c r="K612" s="427">
        <v>39146</v>
      </c>
      <c r="L612" s="117">
        <v>-2472</v>
      </c>
    </row>
    <row r="613" spans="2:12" x14ac:dyDescent="0.25">
      <c r="B613" s="49">
        <f t="shared" ref="B613" si="51">B612+1</f>
        <v>601</v>
      </c>
      <c r="C613" s="427">
        <v>39146</v>
      </c>
      <c r="D613" s="474">
        <v>48</v>
      </c>
      <c r="F613" s="465">
        <v>39892</v>
      </c>
      <c r="G613" s="466" t="s">
        <v>961</v>
      </c>
      <c r="K613" s="427">
        <v>39146</v>
      </c>
      <c r="L613" s="117">
        <v>96</v>
      </c>
    </row>
    <row r="614" spans="2:12" x14ac:dyDescent="0.25">
      <c r="B614" s="49">
        <f t="shared" ref="B614" si="52">B613+1</f>
        <v>602</v>
      </c>
      <c r="C614" s="427">
        <v>39146</v>
      </c>
      <c r="D614" s="474">
        <v>-911.99999999999989</v>
      </c>
      <c r="F614" s="465">
        <v>39895</v>
      </c>
      <c r="G614" s="466" t="s">
        <v>962</v>
      </c>
      <c r="K614" s="427">
        <v>39146</v>
      </c>
      <c r="L614" s="117">
        <v>-1823.9999999999998</v>
      </c>
    </row>
    <row r="615" spans="2:12" x14ac:dyDescent="0.25">
      <c r="B615" s="49">
        <f t="shared" ref="B615" si="53">B614+1</f>
        <v>603</v>
      </c>
      <c r="C615" s="426">
        <v>39147</v>
      </c>
      <c r="D615" s="473">
        <v>674.5</v>
      </c>
      <c r="F615" s="465">
        <v>39897</v>
      </c>
      <c r="G615" s="466" t="s">
        <v>963</v>
      </c>
      <c r="K615" s="426">
        <v>39147</v>
      </c>
      <c r="L615" s="467">
        <v>2698</v>
      </c>
    </row>
    <row r="616" spans="2:12" x14ac:dyDescent="0.25">
      <c r="B616" s="49">
        <f t="shared" ref="B616" si="54">B615+1</f>
        <v>604</v>
      </c>
      <c r="C616" s="428">
        <v>39147</v>
      </c>
      <c r="D616" s="473">
        <v>348</v>
      </c>
      <c r="F616" s="465">
        <v>39902</v>
      </c>
      <c r="G616" s="466" t="s">
        <v>964</v>
      </c>
      <c r="K616" s="428">
        <v>39147</v>
      </c>
      <c r="L616" s="467">
        <v>696</v>
      </c>
    </row>
    <row r="617" spans="2:12" x14ac:dyDescent="0.25">
      <c r="B617" s="49">
        <f t="shared" ref="B617" si="55">B616+1</f>
        <v>605</v>
      </c>
      <c r="C617" s="427">
        <v>39147</v>
      </c>
      <c r="D617" s="474">
        <v>448.00000000000227</v>
      </c>
      <c r="F617" s="465">
        <v>39903</v>
      </c>
      <c r="G617" s="466" t="s">
        <v>965</v>
      </c>
      <c r="K617" s="427">
        <v>39147</v>
      </c>
      <c r="L617" s="117">
        <v>2688.0000000000136</v>
      </c>
    </row>
    <row r="618" spans="2:12" x14ac:dyDescent="0.25">
      <c r="B618" s="49">
        <f t="shared" ref="B618" si="56">B617+1</f>
        <v>606</v>
      </c>
      <c r="C618" s="427">
        <v>39147</v>
      </c>
      <c r="D618" s="474">
        <v>298</v>
      </c>
      <c r="F618" s="465">
        <v>39904</v>
      </c>
      <c r="G618" s="466" t="s">
        <v>966</v>
      </c>
      <c r="K618" s="427">
        <v>39147</v>
      </c>
      <c r="L618" s="117">
        <v>596</v>
      </c>
    </row>
    <row r="619" spans="2:12" x14ac:dyDescent="0.25">
      <c r="B619" s="49">
        <f t="shared" ref="B619" si="57">B618+1</f>
        <v>607</v>
      </c>
      <c r="C619" s="427">
        <v>39147</v>
      </c>
      <c r="D619" s="474">
        <v>818.00000000000693</v>
      </c>
      <c r="F619" s="465">
        <v>39910</v>
      </c>
      <c r="G619" s="466" t="s">
        <v>967</v>
      </c>
      <c r="K619" s="427">
        <v>39147</v>
      </c>
      <c r="L619" s="117">
        <v>1636.0000000000139</v>
      </c>
    </row>
    <row r="620" spans="2:12" x14ac:dyDescent="0.25">
      <c r="B620" s="49">
        <f t="shared" ref="B620" si="58">B619+1</f>
        <v>608</v>
      </c>
      <c r="C620" s="427">
        <v>39148</v>
      </c>
      <c r="D620" s="474">
        <v>-112.00000000000001</v>
      </c>
      <c r="F620" s="465">
        <v>39911</v>
      </c>
      <c r="G620" s="466" t="s">
        <v>968</v>
      </c>
      <c r="K620" s="427">
        <v>39148</v>
      </c>
      <c r="L620" s="117">
        <v>-224.00000000000003</v>
      </c>
    </row>
    <row r="621" spans="2:12" x14ac:dyDescent="0.25">
      <c r="B621" s="49">
        <f t="shared" ref="B621" si="59">B620+1</f>
        <v>609</v>
      </c>
      <c r="C621" s="426">
        <v>39149</v>
      </c>
      <c r="D621" s="473">
        <v>487</v>
      </c>
      <c r="F621" s="465">
        <v>39916</v>
      </c>
      <c r="G621" s="466" t="s">
        <v>969</v>
      </c>
      <c r="K621" s="426">
        <v>39149</v>
      </c>
      <c r="L621" s="467">
        <v>1948</v>
      </c>
    </row>
    <row r="622" spans="2:12" x14ac:dyDescent="0.25">
      <c r="B622" s="49">
        <f t="shared" ref="B622" si="60">B621+1</f>
        <v>610</v>
      </c>
      <c r="C622" s="428">
        <v>39149</v>
      </c>
      <c r="D622" s="473">
        <v>443</v>
      </c>
      <c r="F622" s="465">
        <v>39917</v>
      </c>
      <c r="G622" s="466" t="s">
        <v>970</v>
      </c>
      <c r="K622" s="428">
        <v>39149</v>
      </c>
      <c r="L622" s="467">
        <v>886</v>
      </c>
    </row>
    <row r="623" spans="2:12" x14ac:dyDescent="0.25">
      <c r="B623" s="49">
        <f t="shared" ref="B623" si="61">B622+1</f>
        <v>611</v>
      </c>
      <c r="C623" s="427">
        <v>39149</v>
      </c>
      <c r="D623" s="474">
        <v>332.99999999999886</v>
      </c>
      <c r="F623" s="465">
        <v>39918</v>
      </c>
      <c r="G623" s="466" t="s">
        <v>971</v>
      </c>
      <c r="K623" s="427">
        <v>39149</v>
      </c>
      <c r="L623" s="117">
        <v>1997.9999999999932</v>
      </c>
    </row>
    <row r="624" spans="2:12" x14ac:dyDescent="0.25">
      <c r="B624" s="49">
        <f t="shared" ref="B624" si="62">B623+1</f>
        <v>612</v>
      </c>
      <c r="C624" s="428">
        <v>39153</v>
      </c>
      <c r="D624" s="473">
        <v>-7</v>
      </c>
      <c r="F624" s="465">
        <v>39919</v>
      </c>
      <c r="G624" s="466" t="s">
        <v>972</v>
      </c>
      <c r="K624" s="428">
        <v>39153</v>
      </c>
      <c r="L624" s="467">
        <v>-14</v>
      </c>
    </row>
    <row r="625" spans="2:12" x14ac:dyDescent="0.25">
      <c r="B625" s="49">
        <f t="shared" ref="B625" si="63">B624+1</f>
        <v>613</v>
      </c>
      <c r="C625" s="427">
        <v>39154</v>
      </c>
      <c r="D625" s="474">
        <v>-212</v>
      </c>
      <c r="F625" s="465">
        <v>39923</v>
      </c>
      <c r="G625" s="466" t="s">
        <v>973</v>
      </c>
      <c r="K625" s="427">
        <v>39154</v>
      </c>
      <c r="L625" s="117">
        <v>-424</v>
      </c>
    </row>
    <row r="626" spans="2:12" x14ac:dyDescent="0.25">
      <c r="B626" s="49">
        <f t="shared" ref="B626" si="64">B625+1</f>
        <v>614</v>
      </c>
      <c r="C626" s="426">
        <v>39155</v>
      </c>
      <c r="D626" s="473">
        <v>74.5</v>
      </c>
      <c r="F626" s="465">
        <v>39924</v>
      </c>
      <c r="G626" s="466" t="s">
        <v>974</v>
      </c>
      <c r="K626" s="426">
        <v>39155</v>
      </c>
      <c r="L626" s="467">
        <v>298</v>
      </c>
    </row>
    <row r="627" spans="2:12" x14ac:dyDescent="0.25">
      <c r="B627" s="49">
        <f t="shared" ref="B627" si="65">B626+1</f>
        <v>615</v>
      </c>
      <c r="C627" s="428">
        <v>39155</v>
      </c>
      <c r="D627" s="473">
        <v>53</v>
      </c>
      <c r="F627" s="465">
        <v>39926</v>
      </c>
      <c r="G627" s="466" t="s">
        <v>975</v>
      </c>
      <c r="K627" s="428">
        <v>39155</v>
      </c>
      <c r="L627" s="467">
        <v>106</v>
      </c>
    </row>
    <row r="628" spans="2:12" x14ac:dyDescent="0.25">
      <c r="B628" s="49">
        <f t="shared" ref="B628" si="66">B627+1</f>
        <v>616</v>
      </c>
      <c r="C628" s="427">
        <v>39155</v>
      </c>
      <c r="D628" s="474">
        <v>-87</v>
      </c>
      <c r="F628" s="465">
        <v>39927</v>
      </c>
      <c r="G628" s="466" t="s">
        <v>736</v>
      </c>
      <c r="K628" s="427">
        <v>39155</v>
      </c>
      <c r="L628" s="117">
        <v>-522</v>
      </c>
    </row>
    <row r="629" spans="2:12" x14ac:dyDescent="0.25">
      <c r="B629" s="49">
        <f t="shared" ref="B629" si="67">B628+1</f>
        <v>617</v>
      </c>
      <c r="C629" s="427">
        <v>39155</v>
      </c>
      <c r="D629" s="474">
        <v>-62</v>
      </c>
      <c r="F629" s="465">
        <v>39930</v>
      </c>
      <c r="G629" s="466" t="s">
        <v>976</v>
      </c>
      <c r="K629" s="427">
        <v>39155</v>
      </c>
      <c r="L629" s="117">
        <v>-124</v>
      </c>
    </row>
    <row r="630" spans="2:12" x14ac:dyDescent="0.25">
      <c r="B630" s="49">
        <f t="shared" ref="B630" si="68">B629+1</f>
        <v>618</v>
      </c>
      <c r="C630" s="427">
        <v>39155</v>
      </c>
      <c r="D630" s="474">
        <v>-372.00000000000227</v>
      </c>
      <c r="F630" s="465">
        <v>39931</v>
      </c>
      <c r="G630" s="466" t="s">
        <v>977</v>
      </c>
      <c r="K630" s="427">
        <v>39155</v>
      </c>
      <c r="L630" s="117">
        <v>-744.00000000000455</v>
      </c>
    </row>
    <row r="631" spans="2:12" x14ac:dyDescent="0.25">
      <c r="B631" s="49">
        <f t="shared" ref="B631" si="69">B630+1</f>
        <v>619</v>
      </c>
      <c r="C631" s="426">
        <v>39157</v>
      </c>
      <c r="D631" s="473">
        <v>-13</v>
      </c>
      <c r="F631" s="465">
        <v>39932</v>
      </c>
      <c r="G631" s="466" t="s">
        <v>978</v>
      </c>
      <c r="K631" s="426">
        <v>39157</v>
      </c>
      <c r="L631" s="467">
        <v>-52</v>
      </c>
    </row>
    <row r="632" spans="2:12" x14ac:dyDescent="0.25">
      <c r="B632" s="49">
        <f t="shared" ref="B632" si="70">B631+1</f>
        <v>620</v>
      </c>
      <c r="C632" s="428">
        <v>39157</v>
      </c>
      <c r="D632" s="473">
        <v>63</v>
      </c>
      <c r="F632" s="465">
        <v>39934</v>
      </c>
      <c r="G632" s="466" t="s">
        <v>979</v>
      </c>
      <c r="K632" s="428">
        <v>39157</v>
      </c>
      <c r="L632" s="467">
        <v>126</v>
      </c>
    </row>
    <row r="633" spans="2:12" x14ac:dyDescent="0.25">
      <c r="B633" s="49">
        <f t="shared" ref="B633" si="71">B632+1</f>
        <v>621</v>
      </c>
      <c r="C633" s="427">
        <v>39157</v>
      </c>
      <c r="D633" s="474">
        <v>327.99999999999773</v>
      </c>
      <c r="F633" s="465">
        <v>39939</v>
      </c>
      <c r="G633" s="466" t="s">
        <v>980</v>
      </c>
      <c r="K633" s="427">
        <v>39157</v>
      </c>
      <c r="L633" s="117">
        <v>655.99999999999545</v>
      </c>
    </row>
    <row r="634" spans="2:12" x14ac:dyDescent="0.25">
      <c r="B634" s="49">
        <f t="shared" ref="B634" si="72">B633+1</f>
        <v>622</v>
      </c>
      <c r="C634" s="426">
        <v>39160</v>
      </c>
      <c r="D634" s="473">
        <v>487</v>
      </c>
      <c r="F634" s="465">
        <v>39941</v>
      </c>
      <c r="G634" s="466" t="s">
        <v>928</v>
      </c>
      <c r="K634" s="426">
        <v>39160</v>
      </c>
      <c r="L634" s="467">
        <v>1948</v>
      </c>
    </row>
    <row r="635" spans="2:12" x14ac:dyDescent="0.25">
      <c r="B635" s="49">
        <f t="shared" ref="B635" si="73">B634+1</f>
        <v>623</v>
      </c>
      <c r="C635" s="428">
        <v>39160</v>
      </c>
      <c r="D635" s="473">
        <v>253</v>
      </c>
      <c r="F635" s="465">
        <v>39944</v>
      </c>
      <c r="G635" s="466" t="s">
        <v>981</v>
      </c>
      <c r="K635" s="428">
        <v>39160</v>
      </c>
      <c r="L635" s="467">
        <v>506</v>
      </c>
    </row>
    <row r="636" spans="2:12" x14ac:dyDescent="0.25">
      <c r="B636" s="49">
        <f t="shared" ref="B636" si="74">B635+1</f>
        <v>624</v>
      </c>
      <c r="C636" s="427">
        <v>39160</v>
      </c>
      <c r="D636" s="474">
        <v>353</v>
      </c>
      <c r="F636" s="465">
        <v>39945</v>
      </c>
      <c r="G636" s="466" t="s">
        <v>959</v>
      </c>
      <c r="K636" s="427">
        <v>39160</v>
      </c>
      <c r="L636" s="117">
        <v>706</v>
      </c>
    </row>
    <row r="637" spans="2:12" x14ac:dyDescent="0.25">
      <c r="B637" s="49">
        <f t="shared" ref="B637" si="75">B636+1</f>
        <v>625</v>
      </c>
      <c r="C637" s="427">
        <v>39160</v>
      </c>
      <c r="D637" s="474">
        <v>248.00000000000227</v>
      </c>
      <c r="F637" s="465">
        <v>39946</v>
      </c>
      <c r="G637" s="466" t="s">
        <v>982</v>
      </c>
      <c r="K637" s="427">
        <v>39160</v>
      </c>
      <c r="L637" s="117">
        <v>496.00000000000455</v>
      </c>
    </row>
    <row r="638" spans="2:12" x14ac:dyDescent="0.25">
      <c r="B638" s="49">
        <f t="shared" ref="B638" si="76">B637+1</f>
        <v>626</v>
      </c>
      <c r="C638" s="428">
        <v>39164</v>
      </c>
      <c r="D638" s="473">
        <v>-27</v>
      </c>
      <c r="F638" s="465">
        <v>39947</v>
      </c>
      <c r="G638" s="466" t="s">
        <v>983</v>
      </c>
      <c r="K638" s="428">
        <v>39164</v>
      </c>
      <c r="L638" s="467">
        <v>-54</v>
      </c>
    </row>
    <row r="639" spans="2:12" x14ac:dyDescent="0.25">
      <c r="B639" s="49">
        <f t="shared" ref="B639" si="77">B638+1</f>
        <v>627</v>
      </c>
      <c r="C639" s="427">
        <v>39164</v>
      </c>
      <c r="D639" s="474">
        <v>22.999999999996589</v>
      </c>
      <c r="F639" s="465">
        <v>39948</v>
      </c>
      <c r="G639" s="466" t="s">
        <v>984</v>
      </c>
      <c r="K639" s="427">
        <v>39164</v>
      </c>
      <c r="L639" s="117">
        <v>137.99999999997954</v>
      </c>
    </row>
    <row r="640" spans="2:12" x14ac:dyDescent="0.25">
      <c r="B640" s="49">
        <f t="shared" ref="B640" si="78">B639+1</f>
        <v>628</v>
      </c>
      <c r="C640" s="428">
        <v>39167</v>
      </c>
      <c r="D640" s="473">
        <v>133</v>
      </c>
      <c r="F640" s="465">
        <v>39951</v>
      </c>
      <c r="G640" s="466" t="s">
        <v>985</v>
      </c>
      <c r="K640" s="428">
        <v>39167</v>
      </c>
      <c r="L640" s="467">
        <v>266</v>
      </c>
    </row>
    <row r="641" spans="2:12" x14ac:dyDescent="0.25">
      <c r="B641" s="49">
        <f t="shared" ref="B641" si="79">B640+1</f>
        <v>629</v>
      </c>
      <c r="C641" s="427">
        <v>39167</v>
      </c>
      <c r="D641" s="474">
        <v>7.9999999999988631</v>
      </c>
      <c r="F641" s="465">
        <v>39953</v>
      </c>
      <c r="G641" s="466" t="s">
        <v>747</v>
      </c>
      <c r="K641" s="427">
        <v>39167</v>
      </c>
      <c r="L641" s="117">
        <v>47.999999999993179</v>
      </c>
    </row>
    <row r="642" spans="2:12" x14ac:dyDescent="0.25">
      <c r="B642" s="49">
        <f t="shared" ref="B642" si="80">B641+1</f>
        <v>630</v>
      </c>
      <c r="C642" s="427">
        <v>39167</v>
      </c>
      <c r="D642" s="474">
        <v>23</v>
      </c>
      <c r="F642" s="465">
        <v>39954</v>
      </c>
      <c r="G642" s="466" t="s">
        <v>986</v>
      </c>
      <c r="K642" s="427">
        <v>39167</v>
      </c>
      <c r="L642" s="117">
        <v>46</v>
      </c>
    </row>
    <row r="643" spans="2:12" x14ac:dyDescent="0.25">
      <c r="B643" s="49">
        <f t="shared" ref="B643" si="81">B642+1</f>
        <v>631</v>
      </c>
      <c r="C643" s="427">
        <v>39167</v>
      </c>
      <c r="D643" s="474">
        <v>38</v>
      </c>
      <c r="F643" s="465">
        <v>39955</v>
      </c>
      <c r="G643" s="466" t="s">
        <v>987</v>
      </c>
      <c r="K643" s="427">
        <v>39167</v>
      </c>
      <c r="L643" s="117">
        <v>76</v>
      </c>
    </row>
    <row r="644" spans="2:12" x14ac:dyDescent="0.25">
      <c r="B644" s="49">
        <f t="shared" ref="B644" si="82">B643+1</f>
        <v>632</v>
      </c>
      <c r="C644" s="426">
        <v>39169</v>
      </c>
      <c r="D644" s="473">
        <v>-25.5</v>
      </c>
      <c r="F644" s="465">
        <v>39958</v>
      </c>
      <c r="G644" s="466" t="s">
        <v>988</v>
      </c>
      <c r="K644" s="426">
        <v>39169</v>
      </c>
      <c r="L644" s="467">
        <v>-102</v>
      </c>
    </row>
    <row r="645" spans="2:12" x14ac:dyDescent="0.25">
      <c r="B645" s="49">
        <f t="shared" ref="B645" si="83">B644+1</f>
        <v>633</v>
      </c>
      <c r="C645" s="428">
        <v>39169</v>
      </c>
      <c r="D645" s="473">
        <v>-82</v>
      </c>
      <c r="F645" s="465">
        <v>39959</v>
      </c>
      <c r="G645" s="466" t="s">
        <v>989</v>
      </c>
      <c r="K645" s="428">
        <v>39169</v>
      </c>
      <c r="L645" s="467">
        <v>-164</v>
      </c>
    </row>
    <row r="646" spans="2:12" x14ac:dyDescent="0.25">
      <c r="B646" s="49">
        <f t="shared" ref="B646" si="84">B645+1</f>
        <v>634</v>
      </c>
      <c r="C646" s="427">
        <v>39169</v>
      </c>
      <c r="D646" s="474">
        <v>-37</v>
      </c>
      <c r="F646" s="465">
        <v>39960</v>
      </c>
      <c r="G646" s="466" t="s">
        <v>574</v>
      </c>
      <c r="K646" s="427">
        <v>39169</v>
      </c>
      <c r="L646" s="117">
        <v>-222</v>
      </c>
    </row>
    <row r="647" spans="2:12" x14ac:dyDescent="0.25">
      <c r="B647" s="49">
        <f t="shared" ref="B647" si="85">B646+1</f>
        <v>635</v>
      </c>
      <c r="C647" s="427">
        <v>39169</v>
      </c>
      <c r="D647" s="474">
        <v>-127</v>
      </c>
      <c r="F647" s="465">
        <v>39961</v>
      </c>
      <c r="G647" s="466" t="s">
        <v>990</v>
      </c>
      <c r="K647" s="427">
        <v>39169</v>
      </c>
      <c r="L647" s="117">
        <v>-254</v>
      </c>
    </row>
    <row r="648" spans="2:12" x14ac:dyDescent="0.25">
      <c r="B648" s="49">
        <f t="shared" ref="B648" si="86">B647+1</f>
        <v>636</v>
      </c>
      <c r="C648" s="427">
        <v>39169</v>
      </c>
      <c r="D648" s="474">
        <v>-181.99999999999318</v>
      </c>
      <c r="F648" s="465">
        <v>39966</v>
      </c>
      <c r="G648" s="466" t="s">
        <v>821</v>
      </c>
      <c r="K648" s="427">
        <v>39169</v>
      </c>
      <c r="L648" s="117">
        <v>-363.99999999998636</v>
      </c>
    </row>
    <row r="649" spans="2:12" x14ac:dyDescent="0.25">
      <c r="B649" s="49">
        <f t="shared" ref="B649" si="87">B648+1</f>
        <v>637</v>
      </c>
      <c r="C649" s="426">
        <v>39170</v>
      </c>
      <c r="D649" s="473">
        <v>174.5</v>
      </c>
      <c r="F649" s="465">
        <v>39967</v>
      </c>
      <c r="G649" s="466" t="s">
        <v>991</v>
      </c>
      <c r="K649" s="426">
        <v>39170</v>
      </c>
      <c r="L649" s="467">
        <v>698</v>
      </c>
    </row>
    <row r="650" spans="2:12" x14ac:dyDescent="0.25">
      <c r="B650" s="49">
        <f t="shared" ref="B650" si="88">B649+1</f>
        <v>638</v>
      </c>
      <c r="C650" s="428">
        <v>39170</v>
      </c>
      <c r="D650" s="473">
        <v>178</v>
      </c>
      <c r="F650" s="465">
        <v>39968</v>
      </c>
      <c r="G650" s="466" t="s">
        <v>810</v>
      </c>
      <c r="K650" s="428">
        <v>39170</v>
      </c>
      <c r="L650" s="467">
        <v>356</v>
      </c>
    </row>
    <row r="651" spans="2:12" x14ac:dyDescent="0.25">
      <c r="B651" s="49">
        <f t="shared" ref="B651" si="89">B650+1</f>
        <v>639</v>
      </c>
      <c r="C651" s="427">
        <v>39170</v>
      </c>
      <c r="D651" s="474">
        <v>132.99999999999886</v>
      </c>
      <c r="F651" s="465">
        <v>39972</v>
      </c>
      <c r="G651" s="466" t="s">
        <v>992</v>
      </c>
      <c r="K651" s="427">
        <v>39170</v>
      </c>
      <c r="L651" s="117">
        <v>797.99999999999318</v>
      </c>
    </row>
    <row r="652" spans="2:12" x14ac:dyDescent="0.25">
      <c r="B652" s="49">
        <f t="shared" ref="B652" si="90">B651+1</f>
        <v>640</v>
      </c>
      <c r="C652" s="426">
        <v>39174</v>
      </c>
      <c r="D652" s="473">
        <v>-38</v>
      </c>
      <c r="F652" s="465">
        <v>39973</v>
      </c>
      <c r="G652" s="466" t="s">
        <v>993</v>
      </c>
      <c r="K652" s="426">
        <v>39174</v>
      </c>
      <c r="L652" s="467">
        <v>-152</v>
      </c>
    </row>
    <row r="653" spans="2:12" x14ac:dyDescent="0.25">
      <c r="B653" s="49">
        <f t="shared" ref="B653" si="91">B652+1</f>
        <v>641</v>
      </c>
      <c r="C653" s="428">
        <v>39174</v>
      </c>
      <c r="D653" s="473">
        <v>48</v>
      </c>
      <c r="F653" s="465">
        <v>39974</v>
      </c>
      <c r="G653" s="466" t="s">
        <v>994</v>
      </c>
      <c r="K653" s="428">
        <v>39174</v>
      </c>
      <c r="L653" s="467">
        <v>96</v>
      </c>
    </row>
    <row r="654" spans="2:12" x14ac:dyDescent="0.25">
      <c r="B654" s="49">
        <f t="shared" ref="B654" si="92">B653+1</f>
        <v>642</v>
      </c>
      <c r="C654" s="427">
        <v>39176</v>
      </c>
      <c r="D654" s="474">
        <v>43</v>
      </c>
      <c r="F654" s="465">
        <v>39975</v>
      </c>
      <c r="G654" s="466" t="s">
        <v>995</v>
      </c>
      <c r="K654" s="427">
        <v>39176</v>
      </c>
      <c r="L654" s="117">
        <v>86</v>
      </c>
    </row>
    <row r="655" spans="2:12" x14ac:dyDescent="0.25">
      <c r="B655" s="49">
        <f t="shared" ref="B655" si="93">B654+1</f>
        <v>643</v>
      </c>
      <c r="C655" s="427">
        <v>39176</v>
      </c>
      <c r="D655" s="474">
        <v>58.000000000004547</v>
      </c>
      <c r="F655" s="465">
        <v>39976</v>
      </c>
      <c r="G655" s="466" t="s">
        <v>996</v>
      </c>
      <c r="K655" s="427">
        <v>39176</v>
      </c>
      <c r="L655" s="117">
        <v>116.00000000000909</v>
      </c>
    </row>
    <row r="656" spans="2:12" x14ac:dyDescent="0.25">
      <c r="B656" s="49">
        <f t="shared" ref="B656" si="94">B655+1</f>
        <v>644</v>
      </c>
      <c r="C656" s="427">
        <v>39177</v>
      </c>
      <c r="D656" s="474">
        <v>-51.999999999997726</v>
      </c>
      <c r="F656" s="465">
        <v>39979</v>
      </c>
      <c r="G656" s="466" t="s">
        <v>997</v>
      </c>
      <c r="K656" s="427">
        <v>39177</v>
      </c>
      <c r="L656" s="117">
        <v>-311.99999999998636</v>
      </c>
    </row>
    <row r="657" spans="2:12" x14ac:dyDescent="0.25">
      <c r="B657" s="49">
        <f t="shared" ref="B657" si="95">B656+1</f>
        <v>645</v>
      </c>
      <c r="C657" s="427">
        <v>39178</v>
      </c>
      <c r="D657" s="474">
        <v>193</v>
      </c>
      <c r="F657" s="465">
        <v>39980</v>
      </c>
      <c r="G657" s="466" t="s">
        <v>998</v>
      </c>
      <c r="K657" s="427">
        <v>39178</v>
      </c>
      <c r="L657" s="117">
        <v>386</v>
      </c>
    </row>
    <row r="658" spans="2:12" x14ac:dyDescent="0.25">
      <c r="B658" s="49">
        <f t="shared" ref="B658" si="96">B657+1</f>
        <v>646</v>
      </c>
      <c r="C658" s="427">
        <v>39178</v>
      </c>
      <c r="D658" s="474">
        <v>308.00000000000455</v>
      </c>
      <c r="F658" s="465">
        <v>39981</v>
      </c>
      <c r="G658" s="466" t="s">
        <v>999</v>
      </c>
      <c r="K658" s="427">
        <v>39178</v>
      </c>
      <c r="L658" s="117">
        <v>616.00000000000909</v>
      </c>
    </row>
    <row r="659" spans="2:12" x14ac:dyDescent="0.25">
      <c r="B659" s="49">
        <f t="shared" ref="B659" si="97">B658+1</f>
        <v>647</v>
      </c>
      <c r="C659" s="428">
        <v>39182</v>
      </c>
      <c r="D659" s="473">
        <v>-42</v>
      </c>
      <c r="F659" s="465">
        <v>39982</v>
      </c>
      <c r="G659" s="466" t="s">
        <v>1000</v>
      </c>
      <c r="K659" s="428">
        <v>39182</v>
      </c>
      <c r="L659" s="467">
        <v>-84</v>
      </c>
    </row>
    <row r="660" spans="2:12" x14ac:dyDescent="0.25">
      <c r="B660" s="49">
        <f t="shared" ref="B660" si="98">B659+1</f>
        <v>648</v>
      </c>
      <c r="C660" s="427">
        <v>39182</v>
      </c>
      <c r="D660" s="474">
        <v>-6.9999999999988631</v>
      </c>
      <c r="F660" s="465">
        <v>39983</v>
      </c>
      <c r="G660" s="466" t="s">
        <v>987</v>
      </c>
      <c r="K660" s="427">
        <v>39182</v>
      </c>
      <c r="L660" s="117">
        <v>-41.999999999993179</v>
      </c>
    </row>
    <row r="661" spans="2:12" x14ac:dyDescent="0.25">
      <c r="B661" s="49">
        <f t="shared" ref="B661" si="99">B660+1</f>
        <v>649</v>
      </c>
      <c r="C661" s="427">
        <v>39182</v>
      </c>
      <c r="D661" s="474">
        <v>-42.000000000006821</v>
      </c>
      <c r="F661" s="465">
        <v>39986</v>
      </c>
      <c r="G661" s="466" t="s">
        <v>1001</v>
      </c>
      <c r="K661" s="427">
        <v>39182</v>
      </c>
      <c r="L661" s="117">
        <v>-84.000000000013642</v>
      </c>
    </row>
    <row r="662" spans="2:12" x14ac:dyDescent="0.25">
      <c r="B662" s="49">
        <f t="shared" ref="B662" si="100">B661+1</f>
        <v>650</v>
      </c>
      <c r="C662" s="427">
        <v>39183</v>
      </c>
      <c r="D662" s="474">
        <v>88</v>
      </c>
      <c r="F662" s="465">
        <v>39987</v>
      </c>
      <c r="G662" s="466" t="s">
        <v>1002</v>
      </c>
      <c r="K662" s="427">
        <v>39183</v>
      </c>
      <c r="L662" s="117">
        <v>176</v>
      </c>
    </row>
    <row r="663" spans="2:12" x14ac:dyDescent="0.25">
      <c r="B663" s="49">
        <f t="shared" ref="B663" si="101">B662+1</f>
        <v>651</v>
      </c>
      <c r="C663" s="426">
        <v>39184</v>
      </c>
      <c r="D663" s="473">
        <v>-63</v>
      </c>
      <c r="F663" s="465">
        <v>39988</v>
      </c>
      <c r="G663" s="466" t="s">
        <v>1003</v>
      </c>
      <c r="K663" s="426">
        <v>39184</v>
      </c>
      <c r="L663" s="467">
        <v>-252</v>
      </c>
    </row>
    <row r="664" spans="2:12" x14ac:dyDescent="0.25">
      <c r="B664" s="49">
        <f t="shared" ref="B664" si="102">B663+1</f>
        <v>652</v>
      </c>
      <c r="C664" s="428">
        <v>39184</v>
      </c>
      <c r="D664" s="473">
        <v>-92</v>
      </c>
      <c r="F664" s="465">
        <v>39993</v>
      </c>
      <c r="G664" s="466" t="s">
        <v>489</v>
      </c>
      <c r="K664" s="428">
        <v>39184</v>
      </c>
      <c r="L664" s="467">
        <v>-184</v>
      </c>
    </row>
    <row r="665" spans="2:12" x14ac:dyDescent="0.25">
      <c r="B665" s="49">
        <f t="shared" ref="B665" si="103">B664+1</f>
        <v>653</v>
      </c>
      <c r="C665" s="427">
        <v>39184</v>
      </c>
      <c r="D665" s="474">
        <v>-151.99999999999773</v>
      </c>
      <c r="F665" s="465">
        <v>39994</v>
      </c>
      <c r="G665" s="466" t="s">
        <v>687</v>
      </c>
      <c r="K665" s="427">
        <v>39184</v>
      </c>
      <c r="L665" s="117">
        <v>-911.99999999998636</v>
      </c>
    </row>
    <row r="666" spans="2:12" x14ac:dyDescent="0.25">
      <c r="B666" s="49">
        <f t="shared" ref="B666" si="104">B665+1</f>
        <v>654</v>
      </c>
      <c r="C666" s="427">
        <v>39184</v>
      </c>
      <c r="D666" s="474">
        <v>-142.00000000000682</v>
      </c>
      <c r="F666" s="465">
        <v>39995</v>
      </c>
      <c r="G666" s="466" t="s">
        <v>1004</v>
      </c>
      <c r="K666" s="427">
        <v>39184</v>
      </c>
      <c r="L666" s="117">
        <v>-284.00000000001364</v>
      </c>
    </row>
    <row r="667" spans="2:12" x14ac:dyDescent="0.25">
      <c r="B667" s="49">
        <f t="shared" ref="B667" si="105">B666+1</f>
        <v>655</v>
      </c>
      <c r="C667" s="427">
        <v>39190</v>
      </c>
      <c r="D667" s="474">
        <v>-2.0000000000034102</v>
      </c>
      <c r="F667" s="465">
        <v>39996</v>
      </c>
      <c r="G667" s="466" t="s">
        <v>1005</v>
      </c>
      <c r="K667" s="427">
        <v>39190</v>
      </c>
      <c r="L667" s="117">
        <v>-12.00000000002046</v>
      </c>
    </row>
    <row r="668" spans="2:12" x14ac:dyDescent="0.25">
      <c r="B668" s="49">
        <f t="shared" ref="B668" si="106">B667+1</f>
        <v>656</v>
      </c>
      <c r="C668" s="427">
        <v>39190</v>
      </c>
      <c r="D668" s="474">
        <v>-37</v>
      </c>
      <c r="F668" s="465">
        <v>39997</v>
      </c>
      <c r="G668" s="466" t="s">
        <v>1006</v>
      </c>
      <c r="K668" s="427">
        <v>39190</v>
      </c>
      <c r="L668" s="117">
        <v>-74</v>
      </c>
    </row>
    <row r="669" spans="2:12" x14ac:dyDescent="0.25">
      <c r="B669" s="49">
        <f t="shared" ref="B669" si="107">B668+1</f>
        <v>657</v>
      </c>
      <c r="C669" s="427">
        <v>39190</v>
      </c>
      <c r="D669" s="474">
        <v>-232.00000000000455</v>
      </c>
      <c r="F669" s="465">
        <v>40000</v>
      </c>
      <c r="G669" s="466" t="s">
        <v>1007</v>
      </c>
      <c r="K669" s="427">
        <v>39190</v>
      </c>
      <c r="L669" s="117">
        <v>-464.00000000000909</v>
      </c>
    </row>
    <row r="670" spans="2:12" x14ac:dyDescent="0.25">
      <c r="B670" s="49">
        <f t="shared" ref="B670" si="108">B669+1</f>
        <v>658</v>
      </c>
      <c r="C670" s="428">
        <v>39191</v>
      </c>
      <c r="D670" s="473">
        <v>-197</v>
      </c>
      <c r="F670" s="465">
        <v>40001</v>
      </c>
      <c r="G670" s="466" t="s">
        <v>498</v>
      </c>
      <c r="K670" s="428">
        <v>39191</v>
      </c>
      <c r="L670" s="467">
        <v>-394</v>
      </c>
    </row>
    <row r="671" spans="2:12" x14ac:dyDescent="0.25">
      <c r="B671" s="49">
        <f t="shared" ref="B671" si="109">B670+1</f>
        <v>659</v>
      </c>
      <c r="C671" s="427">
        <v>39191</v>
      </c>
      <c r="D671" s="474">
        <v>-362</v>
      </c>
      <c r="F671" s="465">
        <v>40002</v>
      </c>
      <c r="G671" s="466" t="s">
        <v>1008</v>
      </c>
      <c r="K671" s="427">
        <v>39191</v>
      </c>
      <c r="L671" s="117">
        <v>-2172</v>
      </c>
    </row>
    <row r="672" spans="2:12" x14ac:dyDescent="0.25">
      <c r="B672" s="49">
        <f t="shared" ref="B672" si="110">B671+1</f>
        <v>660</v>
      </c>
      <c r="C672" s="427">
        <v>39191</v>
      </c>
      <c r="D672" s="474">
        <v>-312</v>
      </c>
      <c r="F672" s="465">
        <v>40003</v>
      </c>
      <c r="G672" s="466" t="s">
        <v>1009</v>
      </c>
      <c r="K672" s="427">
        <v>39191</v>
      </c>
      <c r="L672" s="117">
        <v>-624</v>
      </c>
    </row>
    <row r="673" spans="2:12" x14ac:dyDescent="0.25">
      <c r="B673" s="49">
        <f t="shared" ref="B673" si="111">B672+1</f>
        <v>661</v>
      </c>
      <c r="C673" s="427">
        <v>39191</v>
      </c>
      <c r="D673" s="474">
        <v>-622.00000000000227</v>
      </c>
      <c r="F673" s="465">
        <v>40004</v>
      </c>
      <c r="G673" s="466" t="s">
        <v>1010</v>
      </c>
      <c r="K673" s="427">
        <v>39191</v>
      </c>
      <c r="L673" s="117">
        <v>-1244.0000000000045</v>
      </c>
    </row>
    <row r="674" spans="2:12" x14ac:dyDescent="0.25">
      <c r="B674" s="49">
        <f t="shared" ref="B674" si="112">B673+1</f>
        <v>662</v>
      </c>
      <c r="C674" s="426">
        <v>39192</v>
      </c>
      <c r="D674" s="473">
        <v>137</v>
      </c>
      <c r="F674" s="465">
        <v>40007</v>
      </c>
      <c r="G674" s="466" t="s">
        <v>1011</v>
      </c>
      <c r="K674" s="426">
        <v>39192</v>
      </c>
      <c r="L674" s="467">
        <v>548</v>
      </c>
    </row>
    <row r="675" spans="2:12" x14ac:dyDescent="0.25">
      <c r="B675" s="49">
        <f t="shared" ref="B675" si="113">B674+1</f>
        <v>663</v>
      </c>
      <c r="C675" s="427">
        <v>39192</v>
      </c>
      <c r="D675" s="474">
        <v>72.999999999996589</v>
      </c>
      <c r="F675" s="465">
        <v>40010</v>
      </c>
      <c r="G675" s="466" t="s">
        <v>1012</v>
      </c>
      <c r="K675" s="427">
        <v>39192</v>
      </c>
      <c r="L675" s="117">
        <v>437.99999999997954</v>
      </c>
    </row>
    <row r="676" spans="2:12" x14ac:dyDescent="0.25">
      <c r="B676" s="49">
        <f t="shared" ref="B676" si="114">B675+1</f>
        <v>664</v>
      </c>
      <c r="C676" s="427">
        <v>39192</v>
      </c>
      <c r="D676" s="474">
        <v>298.00000000000227</v>
      </c>
      <c r="F676" s="465">
        <v>40014</v>
      </c>
      <c r="G676" s="466" t="s">
        <v>1013</v>
      </c>
      <c r="K676" s="427">
        <v>39192</v>
      </c>
      <c r="L676" s="117">
        <v>596.00000000000455</v>
      </c>
    </row>
    <row r="677" spans="2:12" x14ac:dyDescent="0.25">
      <c r="B677" s="49">
        <f t="shared" ref="B677" si="115">B676+1</f>
        <v>665</v>
      </c>
      <c r="C677" s="426">
        <v>39196</v>
      </c>
      <c r="D677" s="473">
        <v>49.5</v>
      </c>
      <c r="F677" s="465">
        <v>40016</v>
      </c>
      <c r="G677" s="466" t="s">
        <v>484</v>
      </c>
      <c r="K677" s="426">
        <v>39196</v>
      </c>
      <c r="L677" s="467">
        <v>198</v>
      </c>
    </row>
    <row r="678" spans="2:12" x14ac:dyDescent="0.25">
      <c r="B678" s="49">
        <f t="shared" ref="B678" si="116">B677+1</f>
        <v>666</v>
      </c>
      <c r="C678" s="427">
        <v>39196</v>
      </c>
      <c r="D678" s="474">
        <v>-47.000000000002274</v>
      </c>
      <c r="F678" s="465">
        <v>40017</v>
      </c>
      <c r="G678" s="466" t="s">
        <v>1014</v>
      </c>
      <c r="K678" s="427">
        <v>39196</v>
      </c>
      <c r="L678" s="117">
        <v>-282.00000000001364</v>
      </c>
    </row>
    <row r="679" spans="2:12" x14ac:dyDescent="0.25">
      <c r="B679" s="49">
        <f t="shared" ref="B679" si="117">B678+1</f>
        <v>667</v>
      </c>
      <c r="C679" s="427">
        <v>39196</v>
      </c>
      <c r="D679" s="474">
        <v>23</v>
      </c>
      <c r="F679" s="465">
        <v>40018</v>
      </c>
      <c r="G679" s="466" t="s">
        <v>576</v>
      </c>
      <c r="K679" s="427">
        <v>39196</v>
      </c>
      <c r="L679" s="117">
        <v>46</v>
      </c>
    </row>
    <row r="680" spans="2:12" x14ac:dyDescent="0.25">
      <c r="B680" s="49">
        <f t="shared" ref="B680" si="118">B679+1</f>
        <v>668</v>
      </c>
      <c r="C680" s="426">
        <v>39197</v>
      </c>
      <c r="D680" s="473">
        <v>112.00000000000001</v>
      </c>
      <c r="F680" s="465">
        <v>40021</v>
      </c>
      <c r="G680" s="466" t="s">
        <v>1015</v>
      </c>
      <c r="K680" s="426">
        <v>39197</v>
      </c>
      <c r="L680" s="467">
        <v>448.00000000000006</v>
      </c>
    </row>
    <row r="681" spans="2:12" x14ac:dyDescent="0.25">
      <c r="B681" s="49">
        <f t="shared" ref="B681" si="119">B680+1</f>
        <v>669</v>
      </c>
      <c r="C681" s="427">
        <v>39197</v>
      </c>
      <c r="D681" s="474">
        <v>118.00000000000112</v>
      </c>
      <c r="F681" s="465">
        <v>40023</v>
      </c>
      <c r="G681" s="466" t="s">
        <v>1016</v>
      </c>
      <c r="K681" s="427">
        <v>39197</v>
      </c>
      <c r="L681" s="117">
        <v>708.00000000000671</v>
      </c>
    </row>
    <row r="682" spans="2:12" x14ac:dyDescent="0.25">
      <c r="B682" s="49">
        <f t="shared" ref="B682" si="120">B681+1</f>
        <v>670</v>
      </c>
      <c r="C682" s="427">
        <v>39198</v>
      </c>
      <c r="D682" s="474">
        <v>88</v>
      </c>
      <c r="F682" s="465">
        <v>40024</v>
      </c>
      <c r="G682" s="466" t="s">
        <v>1017</v>
      </c>
      <c r="K682" s="427">
        <v>39198</v>
      </c>
      <c r="L682" s="117">
        <v>176</v>
      </c>
    </row>
    <row r="683" spans="2:12" x14ac:dyDescent="0.25">
      <c r="B683" s="49">
        <f t="shared" ref="B683" si="121">B682+1</f>
        <v>671</v>
      </c>
      <c r="C683" s="426">
        <v>39199</v>
      </c>
      <c r="D683" s="473">
        <v>-112.99999999999999</v>
      </c>
      <c r="F683" s="465">
        <v>40025</v>
      </c>
      <c r="G683" s="466" t="s">
        <v>1018</v>
      </c>
      <c r="K683" s="426">
        <v>39199</v>
      </c>
      <c r="L683" s="467">
        <v>-451.99999999999994</v>
      </c>
    </row>
    <row r="684" spans="2:12" x14ac:dyDescent="0.25">
      <c r="B684" s="49">
        <f t="shared" ref="B684" si="122">B683+1</f>
        <v>672</v>
      </c>
      <c r="C684" s="427">
        <v>39202</v>
      </c>
      <c r="D684" s="474">
        <v>-17.000000000001137</v>
      </c>
      <c r="F684" s="465">
        <v>40028</v>
      </c>
      <c r="G684" s="466" t="s">
        <v>1019</v>
      </c>
      <c r="K684" s="427">
        <v>39202</v>
      </c>
      <c r="L684" s="117">
        <v>-102.00000000000682</v>
      </c>
    </row>
    <row r="685" spans="2:12" x14ac:dyDescent="0.25">
      <c r="B685" s="49">
        <f t="shared" ref="B685" si="123">B684+1</f>
        <v>673</v>
      </c>
      <c r="C685" s="427">
        <v>39202</v>
      </c>
      <c r="D685" s="474">
        <v>23</v>
      </c>
      <c r="F685" s="465">
        <v>40030</v>
      </c>
      <c r="G685" s="466" t="s">
        <v>794</v>
      </c>
      <c r="K685" s="427">
        <v>39202</v>
      </c>
      <c r="L685" s="117">
        <v>46</v>
      </c>
    </row>
    <row r="686" spans="2:12" x14ac:dyDescent="0.25">
      <c r="B686" s="49">
        <f t="shared" ref="B686" si="124">B685+1</f>
        <v>674</v>
      </c>
      <c r="C686" s="427">
        <v>39202</v>
      </c>
      <c r="D686" s="474">
        <v>68.000000000006821</v>
      </c>
      <c r="F686" s="465">
        <v>40031</v>
      </c>
      <c r="G686" s="466" t="s">
        <v>1020</v>
      </c>
      <c r="K686" s="427">
        <v>39202</v>
      </c>
      <c r="L686" s="117">
        <v>136.00000000001364</v>
      </c>
    </row>
    <row r="687" spans="2:12" x14ac:dyDescent="0.25">
      <c r="B687" s="49">
        <f t="shared" ref="B687" si="125">B686+1</f>
        <v>675</v>
      </c>
      <c r="C687" s="427">
        <v>39203</v>
      </c>
      <c r="D687" s="474">
        <v>8</v>
      </c>
      <c r="F687" s="465">
        <v>40032</v>
      </c>
      <c r="G687" s="466" t="s">
        <v>524</v>
      </c>
      <c r="K687" s="427">
        <v>39203</v>
      </c>
      <c r="L687" s="117">
        <v>16</v>
      </c>
    </row>
    <row r="688" spans="2:12" x14ac:dyDescent="0.25">
      <c r="B688" s="49">
        <f t="shared" ref="B688" si="126">B687+1</f>
        <v>676</v>
      </c>
      <c r="C688" s="427">
        <v>39203</v>
      </c>
      <c r="D688" s="474">
        <v>-52.000000000009095</v>
      </c>
      <c r="F688" s="465">
        <v>40035</v>
      </c>
      <c r="G688" s="466" t="s">
        <v>1021</v>
      </c>
      <c r="K688" s="427">
        <v>39203</v>
      </c>
      <c r="L688" s="117">
        <v>-104.00000000001819</v>
      </c>
    </row>
    <row r="689" spans="2:12" x14ac:dyDescent="0.25">
      <c r="B689" s="49">
        <f t="shared" ref="B689" si="127">B688+1</f>
        <v>677</v>
      </c>
      <c r="C689" s="426">
        <v>39204</v>
      </c>
      <c r="D689" s="473">
        <v>399.5</v>
      </c>
      <c r="F689" s="465">
        <v>40036</v>
      </c>
      <c r="G689" s="466" t="s">
        <v>837</v>
      </c>
      <c r="K689" s="426">
        <v>39204</v>
      </c>
      <c r="L689" s="467">
        <v>1598</v>
      </c>
    </row>
    <row r="690" spans="2:12" x14ac:dyDescent="0.25">
      <c r="B690" s="49">
        <f t="shared" ref="B690" si="128">B689+1</f>
        <v>678</v>
      </c>
      <c r="C690" s="428">
        <v>39204</v>
      </c>
      <c r="D690" s="473">
        <v>148</v>
      </c>
      <c r="F690" s="465">
        <v>40037</v>
      </c>
      <c r="G690" s="466" t="s">
        <v>1022</v>
      </c>
      <c r="K690" s="428">
        <v>39204</v>
      </c>
      <c r="L690" s="467">
        <v>296</v>
      </c>
    </row>
    <row r="691" spans="2:12" x14ac:dyDescent="0.25">
      <c r="B691" s="49">
        <f t="shared" ref="B691" si="129">B690+1</f>
        <v>679</v>
      </c>
      <c r="C691" s="427">
        <v>39204</v>
      </c>
      <c r="D691" s="474">
        <v>307.99999999999886</v>
      </c>
      <c r="F691" s="465">
        <v>40038</v>
      </c>
      <c r="G691" s="466" t="s">
        <v>1023</v>
      </c>
      <c r="K691" s="427">
        <v>39204</v>
      </c>
      <c r="L691" s="117">
        <v>1847.9999999999932</v>
      </c>
    </row>
    <row r="692" spans="2:12" x14ac:dyDescent="0.25">
      <c r="B692" s="49">
        <f t="shared" ref="B692" si="130">B691+1</f>
        <v>680</v>
      </c>
      <c r="C692" s="427">
        <v>39205</v>
      </c>
      <c r="D692" s="474">
        <v>43</v>
      </c>
      <c r="F692" s="465">
        <v>40042</v>
      </c>
      <c r="G692" s="466" t="s">
        <v>1024</v>
      </c>
      <c r="K692" s="427">
        <v>39205</v>
      </c>
      <c r="L692" s="117">
        <v>86</v>
      </c>
    </row>
    <row r="693" spans="2:12" x14ac:dyDescent="0.25">
      <c r="B693" s="49">
        <f t="shared" ref="B693" si="131">B692+1</f>
        <v>681</v>
      </c>
      <c r="C693" s="427">
        <v>39205</v>
      </c>
      <c r="D693" s="474">
        <v>167.99999999999545</v>
      </c>
      <c r="F693" s="465">
        <v>40043</v>
      </c>
      <c r="G693" s="466" t="s">
        <v>1025</v>
      </c>
      <c r="K693" s="427">
        <v>39205</v>
      </c>
      <c r="L693" s="117">
        <v>335.99999999999091</v>
      </c>
    </row>
    <row r="694" spans="2:12" x14ac:dyDescent="0.25">
      <c r="B694" s="49">
        <f t="shared" ref="B694" si="132">B693+1</f>
        <v>682</v>
      </c>
      <c r="C694" s="427">
        <v>39206</v>
      </c>
      <c r="D694" s="474">
        <v>63</v>
      </c>
      <c r="F694" s="465">
        <v>40046</v>
      </c>
      <c r="G694" s="466" t="s">
        <v>470</v>
      </c>
      <c r="K694" s="427">
        <v>39206</v>
      </c>
      <c r="L694" s="117">
        <v>378</v>
      </c>
    </row>
    <row r="695" spans="2:12" x14ac:dyDescent="0.25">
      <c r="B695" s="49">
        <f t="shared" ref="B695" si="133">B694+1</f>
        <v>683</v>
      </c>
      <c r="C695" s="427">
        <v>39206</v>
      </c>
      <c r="D695" s="474">
        <v>298.00000000000227</v>
      </c>
      <c r="F695" s="465">
        <v>40050</v>
      </c>
      <c r="G695" s="466" t="s">
        <v>1026</v>
      </c>
      <c r="K695" s="427">
        <v>39206</v>
      </c>
      <c r="L695" s="117">
        <v>596.00000000000455</v>
      </c>
    </row>
    <row r="696" spans="2:12" x14ac:dyDescent="0.25">
      <c r="B696" s="49">
        <f t="shared" ref="B696" si="134">B695+1</f>
        <v>684</v>
      </c>
      <c r="C696" s="428">
        <v>39210</v>
      </c>
      <c r="D696" s="473">
        <v>-87</v>
      </c>
      <c r="F696" s="465">
        <v>40051</v>
      </c>
      <c r="G696" s="466" t="s">
        <v>555</v>
      </c>
      <c r="K696" s="428">
        <v>39210</v>
      </c>
      <c r="L696" s="467">
        <v>-174</v>
      </c>
    </row>
    <row r="697" spans="2:12" x14ac:dyDescent="0.25">
      <c r="B697" s="49">
        <f t="shared" ref="B697" si="135">B696+1</f>
        <v>685</v>
      </c>
      <c r="C697" s="427">
        <v>39210</v>
      </c>
      <c r="D697" s="474">
        <v>-76.999999999997726</v>
      </c>
      <c r="F697" s="465">
        <v>40052</v>
      </c>
      <c r="G697" s="466" t="s">
        <v>1027</v>
      </c>
      <c r="K697" s="427">
        <v>39210</v>
      </c>
      <c r="L697" s="117">
        <v>-461.99999999998636</v>
      </c>
    </row>
    <row r="698" spans="2:12" x14ac:dyDescent="0.25">
      <c r="B698" s="49">
        <f t="shared" ref="B698" si="136">B697+1</f>
        <v>686</v>
      </c>
      <c r="C698" s="427">
        <v>39210</v>
      </c>
      <c r="D698" s="474">
        <v>-162</v>
      </c>
      <c r="F698" s="465">
        <v>40056</v>
      </c>
      <c r="G698" s="466" t="s">
        <v>1028</v>
      </c>
      <c r="K698" s="427">
        <v>39210</v>
      </c>
      <c r="L698" s="117">
        <v>-324</v>
      </c>
    </row>
    <row r="699" spans="2:12" x14ac:dyDescent="0.25">
      <c r="B699" s="49">
        <f t="shared" ref="B699" si="137">B698+1</f>
        <v>687</v>
      </c>
      <c r="C699" s="427">
        <v>39210</v>
      </c>
      <c r="D699" s="474">
        <v>-262</v>
      </c>
      <c r="F699" s="465">
        <v>40057</v>
      </c>
      <c r="G699" s="466" t="s">
        <v>1029</v>
      </c>
      <c r="K699" s="427">
        <v>39210</v>
      </c>
      <c r="L699" s="117">
        <v>-524</v>
      </c>
    </row>
    <row r="700" spans="2:12" x14ac:dyDescent="0.25">
      <c r="B700" s="49">
        <f t="shared" ref="B700" si="138">B699+1</f>
        <v>688</v>
      </c>
      <c r="C700" s="426">
        <v>39211</v>
      </c>
      <c r="D700" s="473">
        <v>87</v>
      </c>
      <c r="F700" s="465">
        <v>40058</v>
      </c>
      <c r="G700" s="466" t="s">
        <v>1030</v>
      </c>
      <c r="K700" s="426">
        <v>39211</v>
      </c>
      <c r="L700" s="467">
        <v>348</v>
      </c>
    </row>
    <row r="701" spans="2:12" x14ac:dyDescent="0.25">
      <c r="B701" s="49">
        <f t="shared" ref="B701" si="139">B700+1</f>
        <v>689</v>
      </c>
      <c r="C701" s="427">
        <v>39211</v>
      </c>
      <c r="D701" s="474">
        <v>7.9999999999988631</v>
      </c>
      <c r="F701" s="465">
        <v>40059</v>
      </c>
      <c r="G701" s="466" t="s">
        <v>1031</v>
      </c>
      <c r="K701" s="427">
        <v>39211</v>
      </c>
      <c r="L701" s="117">
        <v>47.999999999993179</v>
      </c>
    </row>
    <row r="702" spans="2:12" x14ac:dyDescent="0.25">
      <c r="B702" s="49">
        <f t="shared" ref="B702" si="140">B701+1</f>
        <v>690</v>
      </c>
      <c r="C702" s="426">
        <v>39213</v>
      </c>
      <c r="D702" s="473">
        <v>99.5</v>
      </c>
      <c r="F702" s="465">
        <v>40063</v>
      </c>
      <c r="G702" s="466" t="s">
        <v>605</v>
      </c>
      <c r="K702" s="426">
        <v>39213</v>
      </c>
      <c r="L702" s="467">
        <v>398</v>
      </c>
    </row>
    <row r="703" spans="2:12" x14ac:dyDescent="0.25">
      <c r="B703" s="49">
        <f t="shared" ref="B703" si="141">B702+1</f>
        <v>691</v>
      </c>
      <c r="C703" s="428">
        <v>39213</v>
      </c>
      <c r="D703" s="473">
        <v>13</v>
      </c>
      <c r="F703" s="465">
        <v>40066</v>
      </c>
      <c r="G703" s="466" t="s">
        <v>625</v>
      </c>
      <c r="K703" s="428">
        <v>39213</v>
      </c>
      <c r="L703" s="467">
        <v>26</v>
      </c>
    </row>
    <row r="704" spans="2:12" x14ac:dyDescent="0.25">
      <c r="B704" s="49">
        <f t="shared" ref="B704" si="142">B703+1</f>
        <v>692</v>
      </c>
      <c r="C704" s="427">
        <v>39213</v>
      </c>
      <c r="D704" s="474">
        <v>-17.000000000001137</v>
      </c>
      <c r="F704" s="465">
        <v>40067</v>
      </c>
      <c r="G704" s="466" t="s">
        <v>786</v>
      </c>
      <c r="K704" s="427">
        <v>39213</v>
      </c>
      <c r="L704" s="117">
        <v>-102.00000000000682</v>
      </c>
    </row>
    <row r="705" spans="2:12" x14ac:dyDescent="0.25">
      <c r="B705" s="49">
        <f t="shared" ref="B705" si="143">B704+1</f>
        <v>693</v>
      </c>
      <c r="C705" s="427">
        <v>39213</v>
      </c>
      <c r="D705" s="474">
        <v>53</v>
      </c>
      <c r="F705" s="465">
        <v>40070</v>
      </c>
      <c r="G705" s="466" t="s">
        <v>1032</v>
      </c>
      <c r="K705" s="427">
        <v>39213</v>
      </c>
      <c r="L705" s="117">
        <v>106</v>
      </c>
    </row>
    <row r="706" spans="2:12" x14ac:dyDescent="0.25">
      <c r="B706" s="49">
        <f t="shared" ref="B706" si="144">B705+1</f>
        <v>694</v>
      </c>
      <c r="C706" s="426">
        <v>39217</v>
      </c>
      <c r="D706" s="473">
        <v>-75.5</v>
      </c>
      <c r="F706" s="465">
        <v>40071</v>
      </c>
      <c r="G706" s="466" t="s">
        <v>741</v>
      </c>
      <c r="K706" s="426">
        <v>39217</v>
      </c>
      <c r="L706" s="467">
        <v>-302</v>
      </c>
    </row>
    <row r="707" spans="2:12" x14ac:dyDescent="0.25">
      <c r="B707" s="49">
        <f t="shared" ref="B707" si="145">B706+1</f>
        <v>695</v>
      </c>
      <c r="C707" s="428">
        <v>39217</v>
      </c>
      <c r="D707" s="473">
        <v>33</v>
      </c>
      <c r="F707" s="465">
        <v>40072</v>
      </c>
      <c r="G707" s="466" t="s">
        <v>582</v>
      </c>
      <c r="K707" s="428">
        <v>39217</v>
      </c>
      <c r="L707" s="467">
        <v>66</v>
      </c>
    </row>
    <row r="708" spans="2:12" x14ac:dyDescent="0.25">
      <c r="B708" s="49">
        <f t="shared" ref="B708" si="146">B707+1</f>
        <v>696</v>
      </c>
      <c r="C708" s="427">
        <v>39217</v>
      </c>
      <c r="D708" s="474">
        <v>-17.000000000001137</v>
      </c>
      <c r="F708" s="465">
        <v>40074</v>
      </c>
      <c r="G708" s="466" t="s">
        <v>972</v>
      </c>
      <c r="K708" s="427">
        <v>39217</v>
      </c>
      <c r="L708" s="117">
        <v>-102.00000000000682</v>
      </c>
    </row>
    <row r="709" spans="2:12" x14ac:dyDescent="0.25">
      <c r="B709" s="49">
        <f t="shared" ref="B709" si="147">B708+1</f>
        <v>697</v>
      </c>
      <c r="C709" s="426">
        <v>39218</v>
      </c>
      <c r="D709" s="473">
        <v>-25.5</v>
      </c>
      <c r="F709" s="465">
        <v>40077</v>
      </c>
      <c r="G709" s="466" t="s">
        <v>1033</v>
      </c>
      <c r="K709" s="426">
        <v>39218</v>
      </c>
      <c r="L709" s="467">
        <v>-102</v>
      </c>
    </row>
    <row r="710" spans="2:12" x14ac:dyDescent="0.25">
      <c r="B710" s="49">
        <f t="shared" ref="B710" si="148">B709+1</f>
        <v>698</v>
      </c>
      <c r="C710" s="428">
        <v>39218</v>
      </c>
      <c r="D710" s="473">
        <v>78</v>
      </c>
      <c r="F710" s="465">
        <v>40078</v>
      </c>
      <c r="G710" s="466" t="s">
        <v>765</v>
      </c>
      <c r="K710" s="428">
        <v>39218</v>
      </c>
      <c r="L710" s="467">
        <v>156</v>
      </c>
    </row>
    <row r="711" spans="2:12" x14ac:dyDescent="0.25">
      <c r="B711" s="49">
        <f t="shared" ref="B711" si="149">B710+1</f>
        <v>699</v>
      </c>
      <c r="C711" s="427">
        <v>39218</v>
      </c>
      <c r="D711" s="474">
        <v>-2.0000000000034102</v>
      </c>
      <c r="F711" s="465">
        <v>40079</v>
      </c>
      <c r="G711" s="466" t="s">
        <v>709</v>
      </c>
      <c r="K711" s="427">
        <v>39218</v>
      </c>
      <c r="L711" s="117">
        <v>-12.00000000002046</v>
      </c>
    </row>
    <row r="712" spans="2:12" x14ac:dyDescent="0.25">
      <c r="B712" s="49">
        <f t="shared" ref="B712" si="150">B711+1</f>
        <v>700</v>
      </c>
      <c r="C712" s="427">
        <v>39218</v>
      </c>
      <c r="D712" s="474">
        <v>-1.9999999999999996</v>
      </c>
      <c r="F712" s="465">
        <v>40080</v>
      </c>
      <c r="G712" s="466" t="s">
        <v>1034</v>
      </c>
      <c r="K712" s="427">
        <v>39218</v>
      </c>
      <c r="L712" s="117">
        <v>-3.9999999999999991</v>
      </c>
    </row>
    <row r="713" spans="2:12" x14ac:dyDescent="0.25">
      <c r="B713" s="49">
        <f t="shared" ref="B713" si="151">B712+1</f>
        <v>701</v>
      </c>
      <c r="C713" s="426">
        <v>39220</v>
      </c>
      <c r="D713" s="473">
        <v>162</v>
      </c>
      <c r="F713" s="465">
        <v>40081</v>
      </c>
      <c r="G713" s="466" t="s">
        <v>792</v>
      </c>
      <c r="K713" s="426">
        <v>39220</v>
      </c>
      <c r="L713" s="467">
        <v>648</v>
      </c>
    </row>
    <row r="714" spans="2:12" x14ac:dyDescent="0.25">
      <c r="B714" s="49">
        <f t="shared" ref="B714" si="152">B713+1</f>
        <v>702</v>
      </c>
      <c r="C714" s="428">
        <v>39220</v>
      </c>
      <c r="D714" s="473">
        <v>98</v>
      </c>
      <c r="F714" s="465">
        <v>40084</v>
      </c>
      <c r="G714" s="466" t="s">
        <v>1035</v>
      </c>
      <c r="K714" s="428">
        <v>39220</v>
      </c>
      <c r="L714" s="467">
        <v>196</v>
      </c>
    </row>
    <row r="715" spans="2:12" x14ac:dyDescent="0.25">
      <c r="B715" s="49">
        <f t="shared" ref="B715" si="153">B714+1</f>
        <v>703</v>
      </c>
      <c r="C715" s="427">
        <v>39220</v>
      </c>
      <c r="D715" s="474">
        <v>57.999999999998863</v>
      </c>
      <c r="F715" s="465">
        <v>40085</v>
      </c>
      <c r="G715" s="466" t="s">
        <v>1036</v>
      </c>
      <c r="K715" s="427">
        <v>39220</v>
      </c>
      <c r="L715" s="117">
        <v>347.99999999999318</v>
      </c>
    </row>
    <row r="716" spans="2:12" x14ac:dyDescent="0.25">
      <c r="B716" s="49">
        <f t="shared" ref="B716" si="154">B715+1</f>
        <v>704</v>
      </c>
      <c r="C716" s="427">
        <v>39220</v>
      </c>
      <c r="D716" s="474">
        <v>98</v>
      </c>
      <c r="F716" s="465">
        <v>40086</v>
      </c>
      <c r="G716" s="466" t="s">
        <v>1037</v>
      </c>
      <c r="K716" s="427">
        <v>39220</v>
      </c>
      <c r="L716" s="117">
        <v>196</v>
      </c>
    </row>
    <row r="717" spans="2:12" x14ac:dyDescent="0.25">
      <c r="B717" s="49">
        <f t="shared" ref="B717" si="155">B716+1</f>
        <v>705</v>
      </c>
      <c r="C717" s="427">
        <v>39224</v>
      </c>
      <c r="D717" s="474">
        <v>-22</v>
      </c>
      <c r="F717" s="465">
        <v>40087</v>
      </c>
      <c r="G717" s="466" t="s">
        <v>522</v>
      </c>
      <c r="K717" s="427">
        <v>39224</v>
      </c>
      <c r="L717" s="117">
        <v>-44</v>
      </c>
    </row>
    <row r="718" spans="2:12" x14ac:dyDescent="0.25">
      <c r="B718" s="49">
        <f t="shared" ref="B718" si="156">B717+1</f>
        <v>706</v>
      </c>
      <c r="C718" s="426">
        <v>39225</v>
      </c>
      <c r="D718" s="473">
        <v>99.5</v>
      </c>
      <c r="F718" s="465">
        <v>40088</v>
      </c>
      <c r="G718" s="466" t="s">
        <v>1038</v>
      </c>
      <c r="K718" s="426">
        <v>39225</v>
      </c>
      <c r="L718" s="467">
        <v>398</v>
      </c>
    </row>
    <row r="719" spans="2:12" x14ac:dyDescent="0.25">
      <c r="B719" s="49">
        <f t="shared" ref="B719" si="157">B718+1</f>
        <v>707</v>
      </c>
      <c r="C719" s="427">
        <v>39225</v>
      </c>
      <c r="D719" s="474">
        <v>88</v>
      </c>
      <c r="F719" s="465">
        <v>40091</v>
      </c>
      <c r="G719" s="466" t="s">
        <v>1039</v>
      </c>
      <c r="K719" s="427">
        <v>39225</v>
      </c>
      <c r="L719" s="117">
        <v>176</v>
      </c>
    </row>
    <row r="720" spans="2:12" x14ac:dyDescent="0.25">
      <c r="B720" s="49">
        <f t="shared" ref="B720" si="158">B719+1</f>
        <v>708</v>
      </c>
      <c r="C720" s="427">
        <v>39225</v>
      </c>
      <c r="D720" s="474">
        <v>18.000000000006821</v>
      </c>
      <c r="F720" s="465">
        <v>40099</v>
      </c>
      <c r="G720" s="466" t="s">
        <v>1040</v>
      </c>
      <c r="K720" s="427">
        <v>39225</v>
      </c>
      <c r="L720" s="117">
        <v>36.000000000013642</v>
      </c>
    </row>
    <row r="721" spans="2:12" x14ac:dyDescent="0.25">
      <c r="B721" s="49">
        <f t="shared" ref="B721" si="159">B720+1</f>
        <v>709</v>
      </c>
      <c r="C721" s="426">
        <v>39226</v>
      </c>
      <c r="D721" s="473">
        <v>-188</v>
      </c>
      <c r="F721" s="465">
        <v>40100</v>
      </c>
      <c r="G721" s="466" t="s">
        <v>1041</v>
      </c>
      <c r="K721" s="426">
        <v>39226</v>
      </c>
      <c r="L721" s="467">
        <v>-752</v>
      </c>
    </row>
    <row r="722" spans="2:12" x14ac:dyDescent="0.25">
      <c r="B722" s="49">
        <f t="shared" ref="B722" si="160">B721+1</f>
        <v>710</v>
      </c>
      <c r="C722" s="428">
        <v>39226</v>
      </c>
      <c r="D722" s="473">
        <v>63</v>
      </c>
      <c r="F722" s="465">
        <v>40102</v>
      </c>
      <c r="G722" s="466" t="s">
        <v>1042</v>
      </c>
      <c r="K722" s="428">
        <v>39226</v>
      </c>
      <c r="L722" s="467">
        <v>126</v>
      </c>
    </row>
    <row r="723" spans="2:12" x14ac:dyDescent="0.25">
      <c r="B723" s="49">
        <f t="shared" ref="B723" si="161">B722+1</f>
        <v>711</v>
      </c>
      <c r="C723" s="427">
        <v>39226</v>
      </c>
      <c r="D723" s="474">
        <v>-76.999999999997726</v>
      </c>
      <c r="F723" s="465">
        <v>40105</v>
      </c>
      <c r="G723" s="466" t="s">
        <v>531</v>
      </c>
      <c r="K723" s="427">
        <v>39226</v>
      </c>
      <c r="L723" s="117">
        <v>-461.99999999998636</v>
      </c>
    </row>
    <row r="724" spans="2:12" x14ac:dyDescent="0.25">
      <c r="B724" s="49">
        <f t="shared" ref="B724" si="162">B723+1</f>
        <v>712</v>
      </c>
      <c r="C724" s="427">
        <v>39226</v>
      </c>
      <c r="D724" s="474">
        <v>23</v>
      </c>
      <c r="F724" s="465">
        <v>40107</v>
      </c>
      <c r="G724" s="466" t="s">
        <v>873</v>
      </c>
      <c r="K724" s="427">
        <v>39226</v>
      </c>
      <c r="L724" s="117">
        <v>46</v>
      </c>
    </row>
    <row r="725" spans="2:12" x14ac:dyDescent="0.25">
      <c r="B725" s="49">
        <f t="shared" ref="B725" si="163">B724+1</f>
        <v>713</v>
      </c>
      <c r="C725" s="427">
        <v>39226</v>
      </c>
      <c r="D725" s="474">
        <v>38</v>
      </c>
      <c r="F725" s="465">
        <v>40108</v>
      </c>
      <c r="G725" s="466" t="s">
        <v>1043</v>
      </c>
      <c r="K725" s="427">
        <v>39226</v>
      </c>
      <c r="L725" s="117">
        <v>76</v>
      </c>
    </row>
    <row r="726" spans="2:12" x14ac:dyDescent="0.25">
      <c r="B726" s="49">
        <f t="shared" ref="B726" si="164">B725+1</f>
        <v>714</v>
      </c>
      <c r="C726" s="426">
        <v>39227</v>
      </c>
      <c r="D726" s="473">
        <v>174.5</v>
      </c>
      <c r="F726" s="465">
        <v>40112</v>
      </c>
      <c r="G726" s="466" t="s">
        <v>1044</v>
      </c>
      <c r="K726" s="426">
        <v>39227</v>
      </c>
      <c r="L726" s="467">
        <v>698</v>
      </c>
    </row>
    <row r="727" spans="2:12" x14ac:dyDescent="0.25">
      <c r="B727" s="49">
        <f t="shared" ref="B727" si="165">B726+1</f>
        <v>715</v>
      </c>
      <c r="C727" s="428">
        <v>39227</v>
      </c>
      <c r="D727" s="473">
        <v>93</v>
      </c>
      <c r="F727" s="465">
        <v>40113</v>
      </c>
      <c r="G727" s="466" t="s">
        <v>467</v>
      </c>
      <c r="K727" s="428">
        <v>39227</v>
      </c>
      <c r="L727" s="467">
        <v>186</v>
      </c>
    </row>
    <row r="728" spans="2:12" x14ac:dyDescent="0.25">
      <c r="B728" s="49">
        <f t="shared" ref="B728" si="166">B727+1</f>
        <v>716</v>
      </c>
      <c r="C728" s="427">
        <v>39227</v>
      </c>
      <c r="D728" s="474">
        <v>48.000000000002274</v>
      </c>
      <c r="F728" s="465">
        <v>40114</v>
      </c>
      <c r="G728" s="466" t="s">
        <v>1045</v>
      </c>
      <c r="K728" s="427">
        <v>39227</v>
      </c>
      <c r="L728" s="117">
        <v>288.00000000001364</v>
      </c>
    </row>
    <row r="729" spans="2:12" x14ac:dyDescent="0.25">
      <c r="B729" s="49">
        <f t="shared" ref="B729" si="167">B728+1</f>
        <v>717</v>
      </c>
      <c r="C729" s="427">
        <v>39227</v>
      </c>
      <c r="D729" s="474">
        <v>98</v>
      </c>
      <c r="F729" s="465">
        <v>40115</v>
      </c>
      <c r="G729" s="466" t="s">
        <v>1046</v>
      </c>
      <c r="K729" s="427">
        <v>39227</v>
      </c>
      <c r="L729" s="117">
        <v>196</v>
      </c>
    </row>
    <row r="730" spans="2:12" x14ac:dyDescent="0.25">
      <c r="B730" s="49">
        <f t="shared" ref="B730" si="168">B729+1</f>
        <v>718</v>
      </c>
      <c r="C730" s="427">
        <v>39227</v>
      </c>
      <c r="D730" s="474">
        <v>157.99999999999318</v>
      </c>
      <c r="F730" s="465">
        <v>40116</v>
      </c>
      <c r="G730" s="466" t="s">
        <v>575</v>
      </c>
      <c r="K730" s="427">
        <v>39227</v>
      </c>
      <c r="L730" s="117">
        <v>315.99999999998636</v>
      </c>
    </row>
    <row r="731" spans="2:12" x14ac:dyDescent="0.25">
      <c r="B731" s="49">
        <f t="shared" ref="B731" si="169">B730+1</f>
        <v>719</v>
      </c>
      <c r="C731" s="426">
        <v>39234</v>
      </c>
      <c r="D731" s="473">
        <v>112.00000000000001</v>
      </c>
      <c r="F731" s="465">
        <v>40119</v>
      </c>
      <c r="G731" s="466" t="s">
        <v>1047</v>
      </c>
      <c r="K731" s="426">
        <v>39234</v>
      </c>
      <c r="L731" s="467">
        <v>448.00000000000006</v>
      </c>
    </row>
    <row r="732" spans="2:12" x14ac:dyDescent="0.25">
      <c r="B732" s="49">
        <f t="shared" ref="B732" si="170">B731+1</f>
        <v>720</v>
      </c>
      <c r="C732" s="428">
        <v>39237</v>
      </c>
      <c r="D732" s="473">
        <v>-172</v>
      </c>
      <c r="F732" s="465">
        <v>40120</v>
      </c>
      <c r="G732" s="466" t="s">
        <v>1048</v>
      </c>
      <c r="K732" s="428">
        <v>39237</v>
      </c>
      <c r="L732" s="467">
        <v>-344</v>
      </c>
    </row>
    <row r="733" spans="2:12" x14ac:dyDescent="0.25">
      <c r="B733" s="49">
        <f t="shared" ref="B733" si="171">B732+1</f>
        <v>721</v>
      </c>
      <c r="C733" s="426">
        <v>39239</v>
      </c>
      <c r="D733" s="473">
        <v>-75.5</v>
      </c>
      <c r="F733" s="465">
        <v>40122</v>
      </c>
      <c r="G733" s="466" t="s">
        <v>1049</v>
      </c>
      <c r="K733" s="426">
        <v>39239</v>
      </c>
      <c r="L733" s="467">
        <v>-302</v>
      </c>
    </row>
    <row r="734" spans="2:12" x14ac:dyDescent="0.25">
      <c r="B734" s="49">
        <f t="shared" ref="B734" si="172">B733+1</f>
        <v>722</v>
      </c>
      <c r="C734" s="427">
        <v>39239</v>
      </c>
      <c r="D734" s="474">
        <v>-232.00000000000455</v>
      </c>
      <c r="F734" s="465">
        <v>40127</v>
      </c>
      <c r="G734" s="466" t="s">
        <v>1050</v>
      </c>
      <c r="K734" s="427">
        <v>39239</v>
      </c>
      <c r="L734" s="117">
        <v>-1392.0000000000273</v>
      </c>
    </row>
    <row r="735" spans="2:12" x14ac:dyDescent="0.25">
      <c r="B735" s="49">
        <f t="shared" ref="B735" si="173">B734+1</f>
        <v>723</v>
      </c>
      <c r="C735" s="426">
        <v>39240</v>
      </c>
      <c r="D735" s="473">
        <v>187</v>
      </c>
      <c r="F735" s="465">
        <v>40128</v>
      </c>
      <c r="G735" s="466" t="s">
        <v>1051</v>
      </c>
      <c r="K735" s="426">
        <v>39240</v>
      </c>
      <c r="L735" s="467">
        <v>748</v>
      </c>
    </row>
    <row r="736" spans="2:12" x14ac:dyDescent="0.25">
      <c r="B736" s="49">
        <f t="shared" ref="B736" si="174">B735+1</f>
        <v>724</v>
      </c>
      <c r="C736" s="428">
        <v>39240</v>
      </c>
      <c r="D736" s="473">
        <v>-167</v>
      </c>
      <c r="F736" s="465">
        <v>40130</v>
      </c>
      <c r="G736" s="466" t="s">
        <v>1052</v>
      </c>
      <c r="K736" s="428">
        <v>39240</v>
      </c>
      <c r="L736" s="467">
        <v>-334</v>
      </c>
    </row>
    <row r="737" spans="2:12" x14ac:dyDescent="0.25">
      <c r="B737" s="49">
        <f t="shared" ref="B737" si="175">B736+1</f>
        <v>725</v>
      </c>
      <c r="C737" s="427">
        <v>39240</v>
      </c>
      <c r="D737" s="474">
        <v>38</v>
      </c>
      <c r="F737" s="465">
        <v>40134</v>
      </c>
      <c r="G737" s="466" t="s">
        <v>1053</v>
      </c>
      <c r="K737" s="427">
        <v>39240</v>
      </c>
      <c r="L737" s="117">
        <v>228</v>
      </c>
    </row>
    <row r="738" spans="2:12" x14ac:dyDescent="0.25">
      <c r="B738" s="49">
        <f t="shared" ref="B738" si="176">B737+1</f>
        <v>726</v>
      </c>
      <c r="C738" s="426">
        <v>39241</v>
      </c>
      <c r="D738" s="473">
        <v>224.5</v>
      </c>
      <c r="F738" s="465">
        <v>40135</v>
      </c>
      <c r="G738" s="466" t="s">
        <v>1054</v>
      </c>
      <c r="K738" s="426">
        <v>39241</v>
      </c>
      <c r="L738" s="467">
        <v>898</v>
      </c>
    </row>
    <row r="739" spans="2:12" x14ac:dyDescent="0.25">
      <c r="B739" s="49">
        <f t="shared" ref="B739" si="177">B738+1</f>
        <v>727</v>
      </c>
      <c r="C739" s="428">
        <v>39241</v>
      </c>
      <c r="D739" s="473">
        <v>-57</v>
      </c>
      <c r="F739" s="465">
        <v>40136</v>
      </c>
      <c r="G739" s="466" t="s">
        <v>1055</v>
      </c>
      <c r="K739" s="428">
        <v>39241</v>
      </c>
      <c r="L739" s="467">
        <v>-114</v>
      </c>
    </row>
    <row r="740" spans="2:12" x14ac:dyDescent="0.25">
      <c r="B740" s="49">
        <f t="shared" ref="B740" si="178">B739+1</f>
        <v>728</v>
      </c>
      <c r="C740" s="427">
        <v>39241</v>
      </c>
      <c r="D740" s="474">
        <v>38</v>
      </c>
      <c r="F740" s="465">
        <v>40137</v>
      </c>
      <c r="G740" s="466" t="s">
        <v>620</v>
      </c>
      <c r="K740" s="427">
        <v>39241</v>
      </c>
      <c r="L740" s="117">
        <v>228</v>
      </c>
    </row>
    <row r="741" spans="2:12" x14ac:dyDescent="0.25">
      <c r="B741" s="49">
        <f t="shared" ref="B741" si="179">B740+1</f>
        <v>729</v>
      </c>
      <c r="C741" s="427">
        <v>39241</v>
      </c>
      <c r="D741" s="474">
        <v>233</v>
      </c>
      <c r="F741" s="465">
        <v>40140</v>
      </c>
      <c r="G741" s="466" t="s">
        <v>1056</v>
      </c>
      <c r="K741" s="427">
        <v>39241</v>
      </c>
      <c r="L741" s="117">
        <v>466</v>
      </c>
    </row>
    <row r="742" spans="2:12" x14ac:dyDescent="0.25">
      <c r="B742" s="49">
        <f t="shared" ref="B742" si="180">B741+1</f>
        <v>730</v>
      </c>
      <c r="C742" s="427">
        <v>39241</v>
      </c>
      <c r="D742" s="474">
        <v>288</v>
      </c>
      <c r="F742" s="465">
        <v>40142</v>
      </c>
      <c r="G742" s="466" t="s">
        <v>558</v>
      </c>
      <c r="K742" s="427">
        <v>39241</v>
      </c>
      <c r="L742" s="117">
        <v>576</v>
      </c>
    </row>
    <row r="743" spans="2:12" x14ac:dyDescent="0.25">
      <c r="B743" s="49">
        <f t="shared" ref="B743" si="181">B742+1</f>
        <v>731</v>
      </c>
      <c r="C743" s="428">
        <v>39245</v>
      </c>
      <c r="D743" s="473">
        <v>-222</v>
      </c>
      <c r="F743" s="465">
        <v>40143</v>
      </c>
      <c r="G743" s="466" t="s">
        <v>842</v>
      </c>
      <c r="K743" s="428">
        <v>39245</v>
      </c>
      <c r="L743" s="467">
        <v>-444</v>
      </c>
    </row>
    <row r="744" spans="2:12" x14ac:dyDescent="0.25">
      <c r="B744" s="49">
        <f t="shared" ref="B744" si="182">B743+1</f>
        <v>732</v>
      </c>
      <c r="C744" s="427">
        <v>39245</v>
      </c>
      <c r="D744" s="474">
        <v>-92.000000000001137</v>
      </c>
      <c r="F744" s="465">
        <v>40144</v>
      </c>
      <c r="G744" s="466" t="s">
        <v>1057</v>
      </c>
      <c r="K744" s="427">
        <v>39245</v>
      </c>
      <c r="L744" s="117">
        <v>-552.00000000000682</v>
      </c>
    </row>
    <row r="745" spans="2:12" x14ac:dyDescent="0.25">
      <c r="B745" s="49">
        <f t="shared" ref="B745" si="183">B744+1</f>
        <v>733</v>
      </c>
      <c r="C745" s="427">
        <v>39245</v>
      </c>
      <c r="D745" s="474">
        <v>-292</v>
      </c>
      <c r="F745" s="465">
        <v>40147</v>
      </c>
      <c r="G745" s="466" t="s">
        <v>661</v>
      </c>
      <c r="K745" s="427">
        <v>39245</v>
      </c>
      <c r="L745" s="117">
        <v>-584</v>
      </c>
    </row>
    <row r="746" spans="2:12" x14ac:dyDescent="0.25">
      <c r="B746" s="49">
        <f t="shared" ref="B746" si="184">B745+1</f>
        <v>734</v>
      </c>
      <c r="C746" s="427">
        <v>39245</v>
      </c>
      <c r="D746" s="474">
        <v>-482.00000000000455</v>
      </c>
      <c r="F746" s="465">
        <v>40148</v>
      </c>
      <c r="G746" s="466" t="s">
        <v>1058</v>
      </c>
      <c r="K746" s="427">
        <v>39245</v>
      </c>
      <c r="L746" s="117">
        <v>-964.00000000000909</v>
      </c>
    </row>
    <row r="747" spans="2:12" x14ac:dyDescent="0.25">
      <c r="B747" s="49">
        <f t="shared" ref="B747" si="185">B746+1</f>
        <v>735</v>
      </c>
      <c r="C747" s="426">
        <v>39246</v>
      </c>
      <c r="D747" s="473">
        <v>49.5</v>
      </c>
      <c r="F747" s="465">
        <v>40149</v>
      </c>
      <c r="G747" s="466" t="s">
        <v>503</v>
      </c>
      <c r="K747" s="426">
        <v>39246</v>
      </c>
      <c r="L747" s="467">
        <v>198</v>
      </c>
    </row>
    <row r="748" spans="2:12" x14ac:dyDescent="0.25">
      <c r="B748" s="49">
        <f t="shared" ref="B748" si="186">B747+1</f>
        <v>736</v>
      </c>
      <c r="C748" s="428">
        <v>39246</v>
      </c>
      <c r="D748" s="473">
        <v>208</v>
      </c>
      <c r="F748" s="465">
        <v>40151</v>
      </c>
      <c r="G748" s="466" t="s">
        <v>1059</v>
      </c>
      <c r="K748" s="428">
        <v>39246</v>
      </c>
      <c r="L748" s="467">
        <v>416</v>
      </c>
    </row>
    <row r="749" spans="2:12" x14ac:dyDescent="0.25">
      <c r="B749" s="49">
        <f t="shared" ref="B749" si="187">B748+1</f>
        <v>737</v>
      </c>
      <c r="C749" s="427">
        <v>39246</v>
      </c>
      <c r="D749" s="474">
        <v>-12</v>
      </c>
      <c r="F749" s="465">
        <v>40155</v>
      </c>
      <c r="G749" s="466" t="s">
        <v>1060</v>
      </c>
      <c r="K749" s="427">
        <v>39246</v>
      </c>
      <c r="L749" s="117">
        <v>-72</v>
      </c>
    </row>
    <row r="750" spans="2:12" x14ac:dyDescent="0.25">
      <c r="B750" s="49">
        <f t="shared" ref="B750" si="188">B749+1</f>
        <v>738</v>
      </c>
      <c r="C750" s="427">
        <v>39246</v>
      </c>
      <c r="D750" s="474">
        <v>13</v>
      </c>
      <c r="F750" s="465">
        <v>40156</v>
      </c>
      <c r="G750" s="466" t="s">
        <v>1061</v>
      </c>
      <c r="K750" s="427">
        <v>39246</v>
      </c>
      <c r="L750" s="117">
        <v>26</v>
      </c>
    </row>
    <row r="751" spans="2:12" x14ac:dyDescent="0.25">
      <c r="B751" s="49">
        <f t="shared" ref="B751" si="189">B750+1</f>
        <v>739</v>
      </c>
      <c r="C751" s="427">
        <v>39246</v>
      </c>
      <c r="D751" s="474">
        <v>317.99999999999545</v>
      </c>
      <c r="F751" s="465">
        <v>40157</v>
      </c>
      <c r="G751" s="466" t="s">
        <v>840</v>
      </c>
      <c r="K751" s="427">
        <v>39246</v>
      </c>
      <c r="L751" s="117">
        <v>635.99999999999091</v>
      </c>
    </row>
    <row r="752" spans="2:12" x14ac:dyDescent="0.25">
      <c r="B752" s="49">
        <f t="shared" ref="B752" si="190">B751+1</f>
        <v>740</v>
      </c>
      <c r="C752" s="427">
        <v>39251</v>
      </c>
      <c r="D752" s="474">
        <v>98</v>
      </c>
      <c r="F752" s="465">
        <v>40158</v>
      </c>
      <c r="G752" s="466" t="s">
        <v>1062</v>
      </c>
      <c r="K752" s="427">
        <v>39251</v>
      </c>
      <c r="L752" s="117">
        <v>196</v>
      </c>
    </row>
    <row r="753" spans="2:12" x14ac:dyDescent="0.25">
      <c r="B753" s="49">
        <f t="shared" ref="B753" si="191">B752+1</f>
        <v>741</v>
      </c>
      <c r="C753" s="426">
        <v>39252</v>
      </c>
      <c r="D753" s="473">
        <v>174.5</v>
      </c>
      <c r="F753" s="465">
        <v>40161</v>
      </c>
      <c r="G753" s="466" t="s">
        <v>938</v>
      </c>
      <c r="K753" s="426">
        <v>39252</v>
      </c>
      <c r="L753" s="467">
        <v>698</v>
      </c>
    </row>
    <row r="754" spans="2:12" x14ac:dyDescent="0.25">
      <c r="B754" s="49">
        <f t="shared" ref="B754" si="192">B753+1</f>
        <v>742</v>
      </c>
      <c r="C754" s="427">
        <v>39252</v>
      </c>
      <c r="D754" s="474">
        <v>13</v>
      </c>
      <c r="F754" s="465">
        <v>40162</v>
      </c>
      <c r="G754" s="466" t="s">
        <v>1063</v>
      </c>
      <c r="K754" s="427">
        <v>39252</v>
      </c>
      <c r="L754" s="117">
        <v>78</v>
      </c>
    </row>
    <row r="755" spans="2:12" x14ac:dyDescent="0.25">
      <c r="B755" s="49">
        <f t="shared" ref="B755" si="193">B754+1</f>
        <v>743</v>
      </c>
      <c r="C755" s="427">
        <v>39252</v>
      </c>
      <c r="D755" s="474">
        <v>108</v>
      </c>
      <c r="F755" s="465">
        <v>40163</v>
      </c>
      <c r="G755" s="466" t="s">
        <v>883</v>
      </c>
      <c r="K755" s="427">
        <v>39252</v>
      </c>
      <c r="L755" s="117">
        <v>216</v>
      </c>
    </row>
    <row r="756" spans="2:12" x14ac:dyDescent="0.25">
      <c r="B756" s="49">
        <f t="shared" ref="B756" si="194">B755+1</f>
        <v>744</v>
      </c>
      <c r="C756" s="427">
        <v>39252</v>
      </c>
      <c r="D756" s="474">
        <v>27.999999999997726</v>
      </c>
      <c r="F756" s="465">
        <v>40164</v>
      </c>
      <c r="G756" s="466" t="s">
        <v>903</v>
      </c>
      <c r="K756" s="427">
        <v>39252</v>
      </c>
      <c r="L756" s="117">
        <v>55.999999999995453</v>
      </c>
    </row>
    <row r="757" spans="2:12" x14ac:dyDescent="0.25">
      <c r="B757" s="49">
        <f t="shared" ref="B757" si="195">B756+1</f>
        <v>745</v>
      </c>
      <c r="C757" s="428">
        <v>39253</v>
      </c>
      <c r="D757" s="473">
        <v>133</v>
      </c>
      <c r="F757" s="465">
        <v>40165</v>
      </c>
      <c r="G757" s="466" t="s">
        <v>1064</v>
      </c>
      <c r="K757" s="428">
        <v>39253</v>
      </c>
      <c r="L757" s="467">
        <v>266</v>
      </c>
    </row>
    <row r="758" spans="2:12" x14ac:dyDescent="0.25">
      <c r="B758" s="49">
        <f t="shared" ref="B758" si="196">B757+1</f>
        <v>746</v>
      </c>
      <c r="C758" s="426">
        <v>39254</v>
      </c>
      <c r="D758" s="473">
        <v>112.00000000000001</v>
      </c>
      <c r="F758" s="465">
        <v>40170</v>
      </c>
      <c r="G758" s="466" t="s">
        <v>887</v>
      </c>
      <c r="K758" s="426">
        <v>39254</v>
      </c>
      <c r="L758" s="467">
        <v>448.00000000000006</v>
      </c>
    </row>
    <row r="759" spans="2:12" x14ac:dyDescent="0.25">
      <c r="B759" s="49">
        <f t="shared" ref="B759" si="197">B758+1</f>
        <v>747</v>
      </c>
      <c r="C759" s="428">
        <v>39254</v>
      </c>
      <c r="D759" s="473">
        <v>-32</v>
      </c>
      <c r="F759" s="465">
        <v>40171</v>
      </c>
      <c r="G759" s="466" t="s">
        <v>586</v>
      </c>
      <c r="K759" s="428">
        <v>39254</v>
      </c>
      <c r="L759" s="467">
        <v>-64</v>
      </c>
    </row>
    <row r="760" spans="2:12" x14ac:dyDescent="0.25">
      <c r="B760" s="49">
        <f t="shared" ref="B760" si="198">B759+1</f>
        <v>748</v>
      </c>
      <c r="C760" s="427">
        <v>39254</v>
      </c>
      <c r="D760" s="474">
        <v>23.000000000002274</v>
      </c>
      <c r="F760" s="465">
        <v>40175</v>
      </c>
      <c r="G760" s="466" t="s">
        <v>1065</v>
      </c>
      <c r="K760" s="427">
        <v>39254</v>
      </c>
      <c r="L760" s="117">
        <v>138.00000000001364</v>
      </c>
    </row>
    <row r="761" spans="2:12" x14ac:dyDescent="0.25">
      <c r="B761" s="49">
        <f t="shared" ref="B761" si="199">B760+1</f>
        <v>749</v>
      </c>
      <c r="C761" s="427">
        <v>39254</v>
      </c>
      <c r="D761" s="474">
        <v>93</v>
      </c>
      <c r="F761" s="465">
        <v>40176</v>
      </c>
      <c r="G761" s="466" t="s">
        <v>938</v>
      </c>
      <c r="K761" s="427">
        <v>39254</v>
      </c>
      <c r="L761" s="117">
        <v>186</v>
      </c>
    </row>
    <row r="762" spans="2:12" x14ac:dyDescent="0.25">
      <c r="B762" s="49">
        <f t="shared" ref="B762" si="200">B761+1</f>
        <v>750</v>
      </c>
      <c r="C762" s="426">
        <v>39258</v>
      </c>
      <c r="D762" s="473">
        <v>-50.5</v>
      </c>
      <c r="F762" s="465">
        <v>40177</v>
      </c>
      <c r="G762" s="466" t="s">
        <v>1066</v>
      </c>
      <c r="K762" s="426">
        <v>39258</v>
      </c>
      <c r="L762" s="467">
        <v>-202</v>
      </c>
    </row>
    <row r="763" spans="2:12" x14ac:dyDescent="0.25">
      <c r="B763" s="49">
        <f t="shared" ref="B763" si="201">B762+1</f>
        <v>751</v>
      </c>
      <c r="C763" s="428">
        <v>39258</v>
      </c>
      <c r="D763" s="473">
        <v>58</v>
      </c>
      <c r="F763" s="465">
        <v>40178</v>
      </c>
      <c r="G763" s="466" t="s">
        <v>1067</v>
      </c>
      <c r="K763" s="428">
        <v>39258</v>
      </c>
      <c r="L763" s="467">
        <v>116</v>
      </c>
    </row>
    <row r="764" spans="2:12" x14ac:dyDescent="0.25">
      <c r="B764" s="49">
        <f t="shared" ref="B764" si="202">B763+1</f>
        <v>752</v>
      </c>
      <c r="C764" s="427">
        <v>39258</v>
      </c>
      <c r="D764" s="474">
        <v>-31.999999999998863</v>
      </c>
      <c r="F764" s="465">
        <v>40182</v>
      </c>
      <c r="G764" s="466" t="s">
        <v>1068</v>
      </c>
      <c r="K764" s="427">
        <v>39258</v>
      </c>
      <c r="L764" s="117">
        <v>-191.99999999999318</v>
      </c>
    </row>
    <row r="765" spans="2:12" x14ac:dyDescent="0.25">
      <c r="B765" s="49">
        <f t="shared" ref="B765" si="203">B764+1</f>
        <v>753</v>
      </c>
      <c r="C765" s="427">
        <v>39258</v>
      </c>
      <c r="D765" s="474">
        <v>53</v>
      </c>
      <c r="F765" s="465">
        <v>40183</v>
      </c>
      <c r="G765" s="466" t="s">
        <v>698</v>
      </c>
      <c r="K765" s="427">
        <v>39258</v>
      </c>
      <c r="L765" s="117">
        <v>106</v>
      </c>
    </row>
    <row r="766" spans="2:12" x14ac:dyDescent="0.25">
      <c r="B766" s="49">
        <f t="shared" ref="B766" si="204">B765+1</f>
        <v>754</v>
      </c>
      <c r="C766" s="426">
        <v>39259</v>
      </c>
      <c r="D766" s="473">
        <v>-75.5</v>
      </c>
      <c r="F766" s="465">
        <v>40184</v>
      </c>
      <c r="G766" s="466" t="s">
        <v>488</v>
      </c>
      <c r="K766" s="426">
        <v>39259</v>
      </c>
      <c r="L766" s="467">
        <v>-302</v>
      </c>
    </row>
    <row r="767" spans="2:12" x14ac:dyDescent="0.25">
      <c r="B767" s="49">
        <f t="shared" ref="B767" si="205">B766+1</f>
        <v>755</v>
      </c>
      <c r="C767" s="428">
        <v>39259</v>
      </c>
      <c r="D767" s="473">
        <v>18</v>
      </c>
      <c r="F767" s="465">
        <v>40185</v>
      </c>
      <c r="G767" s="466" t="s">
        <v>1069</v>
      </c>
      <c r="K767" s="428">
        <v>39259</v>
      </c>
      <c r="L767" s="467">
        <v>36</v>
      </c>
    </row>
    <row r="768" spans="2:12" x14ac:dyDescent="0.25">
      <c r="B768" s="49">
        <f t="shared" ref="B768" si="206">B767+1</f>
        <v>756</v>
      </c>
      <c r="C768" s="427">
        <v>39259</v>
      </c>
      <c r="D768" s="474">
        <v>13</v>
      </c>
      <c r="F768" s="465">
        <v>40186</v>
      </c>
      <c r="G768" s="466" t="s">
        <v>1070</v>
      </c>
      <c r="K768" s="427">
        <v>39259</v>
      </c>
      <c r="L768" s="117">
        <v>78</v>
      </c>
    </row>
    <row r="769" spans="2:12" x14ac:dyDescent="0.25">
      <c r="B769" s="49">
        <f t="shared" ref="B769" si="207">B768+1</f>
        <v>757</v>
      </c>
      <c r="C769" s="427">
        <v>39259</v>
      </c>
      <c r="D769" s="474">
        <v>297.99999999999091</v>
      </c>
      <c r="F769" s="465">
        <v>40190</v>
      </c>
      <c r="G769" s="466" t="s">
        <v>1071</v>
      </c>
      <c r="K769" s="427">
        <v>39259</v>
      </c>
      <c r="L769" s="117">
        <v>595.99999999998181</v>
      </c>
    </row>
    <row r="770" spans="2:12" x14ac:dyDescent="0.25">
      <c r="B770" s="49">
        <f t="shared" ref="B770" si="208">B769+1</f>
        <v>758</v>
      </c>
      <c r="C770" s="426">
        <v>39260</v>
      </c>
      <c r="D770" s="473">
        <v>-25.5</v>
      </c>
      <c r="F770" s="465">
        <v>40191</v>
      </c>
      <c r="G770" s="466" t="s">
        <v>595</v>
      </c>
      <c r="K770" s="426">
        <v>39260</v>
      </c>
      <c r="L770" s="467">
        <v>-102</v>
      </c>
    </row>
    <row r="771" spans="2:12" x14ac:dyDescent="0.25">
      <c r="B771" s="49">
        <f t="shared" ref="B771" si="209">B770+1</f>
        <v>759</v>
      </c>
      <c r="C771" s="428">
        <v>39260</v>
      </c>
      <c r="D771" s="473">
        <v>-102</v>
      </c>
      <c r="F771" s="465">
        <v>40196</v>
      </c>
      <c r="G771" s="466" t="s">
        <v>1062</v>
      </c>
      <c r="K771" s="428">
        <v>39260</v>
      </c>
      <c r="L771" s="467">
        <v>-204</v>
      </c>
    </row>
    <row r="772" spans="2:12" x14ac:dyDescent="0.25">
      <c r="B772" s="49">
        <f t="shared" ref="B772" si="210">B771+1</f>
        <v>760</v>
      </c>
      <c r="C772" s="427">
        <v>39260</v>
      </c>
      <c r="D772" s="474">
        <v>-12</v>
      </c>
      <c r="F772" s="465">
        <v>40197</v>
      </c>
      <c r="G772" s="466" t="s">
        <v>1072</v>
      </c>
      <c r="K772" s="427">
        <v>39260</v>
      </c>
      <c r="L772" s="117">
        <v>-72</v>
      </c>
    </row>
    <row r="773" spans="2:12" x14ac:dyDescent="0.25">
      <c r="B773" s="49">
        <f t="shared" ref="B773" si="211">B772+1</f>
        <v>761</v>
      </c>
      <c r="C773" s="427">
        <v>39260</v>
      </c>
      <c r="D773" s="474">
        <v>33</v>
      </c>
      <c r="F773" s="465">
        <v>40198</v>
      </c>
      <c r="G773" s="466" t="s">
        <v>1073</v>
      </c>
      <c r="K773" s="427">
        <v>39260</v>
      </c>
      <c r="L773" s="117">
        <v>66</v>
      </c>
    </row>
    <row r="774" spans="2:12" x14ac:dyDescent="0.25">
      <c r="B774" s="49">
        <f t="shared" ref="B774" si="212">B773+1</f>
        <v>762</v>
      </c>
      <c r="C774" s="427">
        <v>39260</v>
      </c>
      <c r="D774" s="474">
        <v>-151.99999999999773</v>
      </c>
      <c r="F774" s="465">
        <v>40199</v>
      </c>
      <c r="G774" s="466" t="s">
        <v>744</v>
      </c>
      <c r="K774" s="427">
        <v>39260</v>
      </c>
      <c r="L774" s="117">
        <v>-303.99999999999545</v>
      </c>
    </row>
    <row r="775" spans="2:12" x14ac:dyDescent="0.25">
      <c r="B775" s="49">
        <f t="shared" ref="B775" si="213">B774+1</f>
        <v>763</v>
      </c>
      <c r="C775" s="426">
        <v>39262</v>
      </c>
      <c r="D775" s="473">
        <v>-25.5</v>
      </c>
      <c r="F775" s="465">
        <v>40200</v>
      </c>
      <c r="G775" s="466" t="s">
        <v>1074</v>
      </c>
      <c r="K775" s="426">
        <v>39262</v>
      </c>
      <c r="L775" s="467">
        <v>-102</v>
      </c>
    </row>
    <row r="776" spans="2:12" x14ac:dyDescent="0.25">
      <c r="B776" s="49">
        <f t="shared" ref="B776" si="214">B775+1</f>
        <v>764</v>
      </c>
      <c r="C776" s="428">
        <v>39262</v>
      </c>
      <c r="D776" s="473">
        <v>73</v>
      </c>
      <c r="F776" s="465">
        <v>40203</v>
      </c>
      <c r="G776" s="466" t="s">
        <v>1075</v>
      </c>
      <c r="K776" s="428">
        <v>39262</v>
      </c>
      <c r="L776" s="467">
        <v>146</v>
      </c>
    </row>
    <row r="777" spans="2:12" x14ac:dyDescent="0.25">
      <c r="B777" s="49">
        <f t="shared" ref="B777" si="215">B776+1</f>
        <v>765</v>
      </c>
      <c r="C777" s="427">
        <v>39262</v>
      </c>
      <c r="D777" s="474">
        <v>8</v>
      </c>
      <c r="F777" s="465">
        <v>40204</v>
      </c>
      <c r="G777" s="466" t="s">
        <v>1076</v>
      </c>
      <c r="K777" s="427">
        <v>39262</v>
      </c>
      <c r="L777" s="117">
        <v>16</v>
      </c>
    </row>
    <row r="778" spans="2:12" x14ac:dyDescent="0.25">
      <c r="B778" s="49">
        <f t="shared" ref="B778" si="216">B777+1</f>
        <v>766</v>
      </c>
      <c r="C778" s="427">
        <v>39262</v>
      </c>
      <c r="D778" s="474">
        <v>328.00000000000909</v>
      </c>
      <c r="F778" s="465">
        <v>40205</v>
      </c>
      <c r="G778" s="466" t="s">
        <v>1077</v>
      </c>
      <c r="K778" s="427">
        <v>39262</v>
      </c>
      <c r="L778" s="117">
        <v>656.00000000001819</v>
      </c>
    </row>
    <row r="779" spans="2:12" x14ac:dyDescent="0.25">
      <c r="B779" s="49">
        <f t="shared" ref="B779" si="217">B778+1</f>
        <v>767</v>
      </c>
      <c r="C779" s="426">
        <v>39265</v>
      </c>
      <c r="D779" s="473">
        <v>137</v>
      </c>
      <c r="F779" s="465">
        <v>40207</v>
      </c>
      <c r="G779" s="466" t="s">
        <v>1078</v>
      </c>
      <c r="K779" s="426">
        <v>39265</v>
      </c>
      <c r="L779" s="467">
        <v>548</v>
      </c>
    </row>
    <row r="780" spans="2:12" x14ac:dyDescent="0.25">
      <c r="B780" s="49">
        <f t="shared" ref="B780" si="218">B779+1</f>
        <v>768</v>
      </c>
      <c r="C780" s="427">
        <v>39265</v>
      </c>
      <c r="D780" s="474">
        <v>107.99999999999885</v>
      </c>
      <c r="F780" s="465">
        <v>40210</v>
      </c>
      <c r="G780" s="466" t="s">
        <v>1079</v>
      </c>
      <c r="K780" s="427">
        <v>39265</v>
      </c>
      <c r="L780" s="117">
        <v>647.99999999999307</v>
      </c>
    </row>
    <row r="781" spans="2:12" x14ac:dyDescent="0.25">
      <c r="B781" s="49">
        <f t="shared" ref="B781" si="219">B780+1</f>
        <v>769</v>
      </c>
      <c r="C781" s="427">
        <v>39267</v>
      </c>
      <c r="D781" s="474">
        <v>-12</v>
      </c>
      <c r="F781" s="465">
        <v>40213</v>
      </c>
      <c r="G781" s="466" t="s">
        <v>1080</v>
      </c>
      <c r="K781" s="427">
        <v>39267</v>
      </c>
      <c r="L781" s="117">
        <v>-24</v>
      </c>
    </row>
    <row r="782" spans="2:12" x14ac:dyDescent="0.25">
      <c r="B782" s="49">
        <f t="shared" ref="B782" si="220">B781+1</f>
        <v>770</v>
      </c>
      <c r="C782" s="427">
        <v>39273</v>
      </c>
      <c r="D782" s="474">
        <v>3.0000000000000004</v>
      </c>
      <c r="F782" s="465">
        <v>40214</v>
      </c>
      <c r="G782" s="466" t="s">
        <v>1081</v>
      </c>
      <c r="K782" s="427">
        <v>39273</v>
      </c>
      <c r="L782" s="117">
        <v>6.0000000000000009</v>
      </c>
    </row>
    <row r="783" spans="2:12" x14ac:dyDescent="0.25">
      <c r="B783" s="49">
        <f t="shared" ref="B783" si="221">B782+1</f>
        <v>771</v>
      </c>
      <c r="C783" s="427">
        <v>39273</v>
      </c>
      <c r="D783" s="474">
        <v>-582.00000000000455</v>
      </c>
      <c r="F783" s="465">
        <v>40218</v>
      </c>
      <c r="G783" s="466" t="s">
        <v>1082</v>
      </c>
      <c r="K783" s="427">
        <v>39273</v>
      </c>
      <c r="L783" s="117">
        <v>-1164.0000000000091</v>
      </c>
    </row>
    <row r="784" spans="2:12" x14ac:dyDescent="0.25">
      <c r="B784" s="49">
        <f t="shared" ref="B784" si="222">B783+1</f>
        <v>772</v>
      </c>
      <c r="C784" s="426">
        <v>39274</v>
      </c>
      <c r="D784" s="473">
        <v>112.00000000000001</v>
      </c>
      <c r="F784" s="465">
        <v>40219</v>
      </c>
      <c r="G784" s="466" t="s">
        <v>1083</v>
      </c>
      <c r="K784" s="426">
        <v>39274</v>
      </c>
      <c r="L784" s="467">
        <v>448.00000000000006</v>
      </c>
    </row>
    <row r="785" spans="2:12" x14ac:dyDescent="0.25">
      <c r="B785" s="49">
        <f t="shared" ref="B785" si="223">B784+1</f>
        <v>773</v>
      </c>
      <c r="C785" s="428">
        <v>39274</v>
      </c>
      <c r="D785" s="473">
        <v>-87</v>
      </c>
      <c r="F785" s="465">
        <v>40220</v>
      </c>
      <c r="G785" s="466" t="s">
        <v>1084</v>
      </c>
      <c r="K785" s="428">
        <v>39274</v>
      </c>
      <c r="L785" s="467">
        <v>-174</v>
      </c>
    </row>
    <row r="786" spans="2:12" x14ac:dyDescent="0.25">
      <c r="B786" s="49">
        <f t="shared" ref="B786" si="224">B785+1</f>
        <v>774</v>
      </c>
      <c r="C786" s="427">
        <v>39274</v>
      </c>
      <c r="D786" s="474">
        <v>73.000000000002274</v>
      </c>
      <c r="F786" s="465">
        <v>40224</v>
      </c>
      <c r="G786" s="466" t="s">
        <v>1085</v>
      </c>
      <c r="K786" s="427">
        <v>39274</v>
      </c>
      <c r="L786" s="117">
        <v>438.00000000001364</v>
      </c>
    </row>
    <row r="787" spans="2:12" x14ac:dyDescent="0.25">
      <c r="B787" s="49">
        <f t="shared" ref="B787" si="225">B786+1</f>
        <v>775</v>
      </c>
      <c r="C787" s="427">
        <v>39274</v>
      </c>
      <c r="D787" s="474">
        <v>103</v>
      </c>
      <c r="F787" s="465">
        <v>40225</v>
      </c>
      <c r="G787" s="466" t="s">
        <v>1086</v>
      </c>
      <c r="K787" s="427">
        <v>39274</v>
      </c>
      <c r="L787" s="117">
        <v>206</v>
      </c>
    </row>
    <row r="788" spans="2:12" x14ac:dyDescent="0.25">
      <c r="B788" s="49">
        <f t="shared" ref="B788" si="226">B787+1</f>
        <v>776</v>
      </c>
      <c r="C788" s="427">
        <v>39274</v>
      </c>
      <c r="D788" s="474">
        <v>48.000000000002274</v>
      </c>
      <c r="F788" s="465">
        <v>40228</v>
      </c>
      <c r="G788" s="466" t="s">
        <v>1087</v>
      </c>
      <c r="K788" s="427">
        <v>39274</v>
      </c>
      <c r="L788" s="117">
        <v>96.000000000004547</v>
      </c>
    </row>
    <row r="789" spans="2:12" x14ac:dyDescent="0.25">
      <c r="B789" s="49">
        <f t="shared" ref="B789" si="227">B788+1</f>
        <v>777</v>
      </c>
      <c r="C789" s="427">
        <v>39279</v>
      </c>
      <c r="D789" s="474">
        <v>-1.9999999999999996</v>
      </c>
      <c r="F789" s="465">
        <v>40231</v>
      </c>
      <c r="G789" s="466" t="s">
        <v>1088</v>
      </c>
      <c r="K789" s="427">
        <v>39279</v>
      </c>
      <c r="L789" s="117">
        <v>-3.9999999999999991</v>
      </c>
    </row>
    <row r="790" spans="2:12" x14ac:dyDescent="0.25">
      <c r="B790" s="49">
        <f t="shared" ref="B790" si="228">B789+1</f>
        <v>778</v>
      </c>
      <c r="C790" s="427">
        <v>39279</v>
      </c>
      <c r="D790" s="474">
        <v>77.999999999997726</v>
      </c>
      <c r="F790" s="465">
        <v>40232</v>
      </c>
      <c r="G790" s="466" t="s">
        <v>1089</v>
      </c>
      <c r="K790" s="427">
        <v>39279</v>
      </c>
      <c r="L790" s="117">
        <v>155.99999999999545</v>
      </c>
    </row>
    <row r="791" spans="2:12" x14ac:dyDescent="0.25">
      <c r="B791" s="49">
        <f t="shared" ref="B791" si="229">B790+1</f>
        <v>779</v>
      </c>
      <c r="C791" s="426">
        <v>39280</v>
      </c>
      <c r="D791" s="473">
        <v>-63</v>
      </c>
      <c r="F791" s="465">
        <v>40233</v>
      </c>
      <c r="G791" s="466" t="s">
        <v>512</v>
      </c>
      <c r="K791" s="426">
        <v>39280</v>
      </c>
      <c r="L791" s="467">
        <v>-252</v>
      </c>
    </row>
    <row r="792" spans="2:12" x14ac:dyDescent="0.25">
      <c r="B792" s="49">
        <f t="shared" ref="B792" si="230">B791+1</f>
        <v>780</v>
      </c>
      <c r="C792" s="428">
        <v>39280</v>
      </c>
      <c r="D792" s="473">
        <v>28</v>
      </c>
      <c r="F792" s="465">
        <v>40235</v>
      </c>
      <c r="G792" s="466" t="s">
        <v>684</v>
      </c>
      <c r="K792" s="428">
        <v>39280</v>
      </c>
      <c r="L792" s="467">
        <v>56</v>
      </c>
    </row>
    <row r="793" spans="2:12" x14ac:dyDescent="0.25">
      <c r="B793" s="49">
        <f t="shared" ref="B793" si="231">B792+1</f>
        <v>781</v>
      </c>
      <c r="C793" s="427">
        <v>39280</v>
      </c>
      <c r="D793" s="474">
        <v>-106.99999999999888</v>
      </c>
      <c r="F793" s="465">
        <v>40238</v>
      </c>
      <c r="G793" s="466" t="s">
        <v>625</v>
      </c>
      <c r="K793" s="427">
        <v>39280</v>
      </c>
      <c r="L793" s="117">
        <v>-641.99999999999329</v>
      </c>
    </row>
    <row r="794" spans="2:12" x14ac:dyDescent="0.25">
      <c r="B794" s="49">
        <f t="shared" ref="B794" si="232">B793+1</f>
        <v>782</v>
      </c>
      <c r="C794" s="427">
        <v>39281</v>
      </c>
      <c r="D794" s="474">
        <v>28</v>
      </c>
      <c r="F794" s="465">
        <v>40245</v>
      </c>
      <c r="G794" s="466" t="s">
        <v>586</v>
      </c>
      <c r="K794" s="427">
        <v>39281</v>
      </c>
      <c r="L794" s="117">
        <v>56</v>
      </c>
    </row>
    <row r="795" spans="2:12" x14ac:dyDescent="0.25">
      <c r="B795" s="49">
        <f t="shared" ref="B795" si="233">B794+1</f>
        <v>783</v>
      </c>
      <c r="C795" s="427">
        <v>39281</v>
      </c>
      <c r="D795" s="474">
        <v>-1.9999999999977258</v>
      </c>
      <c r="F795" s="465">
        <v>40246</v>
      </c>
      <c r="G795" s="466" t="s">
        <v>1090</v>
      </c>
      <c r="K795" s="427">
        <v>39281</v>
      </c>
      <c r="L795" s="117">
        <v>-3.9999999999954516</v>
      </c>
    </row>
    <row r="796" spans="2:12" x14ac:dyDescent="0.25">
      <c r="B796" s="49">
        <f t="shared" ref="B796" si="234">B795+1</f>
        <v>784</v>
      </c>
      <c r="C796" s="426">
        <v>39282</v>
      </c>
      <c r="D796" s="473">
        <v>49.5</v>
      </c>
      <c r="F796" s="465">
        <v>40247</v>
      </c>
      <c r="G796" s="466" t="s">
        <v>586</v>
      </c>
      <c r="K796" s="426">
        <v>39282</v>
      </c>
      <c r="L796" s="467">
        <v>198</v>
      </c>
    </row>
    <row r="797" spans="2:12" x14ac:dyDescent="0.25">
      <c r="B797" s="49">
        <f t="shared" ref="B797" si="235">B796+1</f>
        <v>785</v>
      </c>
      <c r="C797" s="428">
        <v>39282</v>
      </c>
      <c r="D797" s="473">
        <v>218</v>
      </c>
      <c r="F797" s="465">
        <v>40248</v>
      </c>
      <c r="G797" s="466" t="s">
        <v>1069</v>
      </c>
      <c r="K797" s="428">
        <v>39282</v>
      </c>
      <c r="L797" s="467">
        <v>436</v>
      </c>
    </row>
    <row r="798" spans="2:12" x14ac:dyDescent="0.25">
      <c r="B798" s="49">
        <f t="shared" ref="B798" si="236">B797+1</f>
        <v>786</v>
      </c>
      <c r="C798" s="427">
        <v>39282</v>
      </c>
      <c r="D798" s="474">
        <v>-17.000000000001137</v>
      </c>
      <c r="F798" s="465">
        <v>40249</v>
      </c>
      <c r="G798" s="466" t="s">
        <v>521</v>
      </c>
      <c r="K798" s="427">
        <v>39282</v>
      </c>
      <c r="L798" s="117">
        <v>-102.00000000000682</v>
      </c>
    </row>
    <row r="799" spans="2:12" x14ac:dyDescent="0.25">
      <c r="B799" s="49">
        <f t="shared" ref="B799" si="237">B798+1</f>
        <v>787</v>
      </c>
      <c r="C799" s="427">
        <v>39283</v>
      </c>
      <c r="D799" s="474">
        <v>168</v>
      </c>
      <c r="F799" s="465">
        <v>40252</v>
      </c>
      <c r="G799" s="466" t="s">
        <v>1091</v>
      </c>
      <c r="K799" s="427">
        <v>39283</v>
      </c>
      <c r="L799" s="117">
        <v>336</v>
      </c>
    </row>
    <row r="800" spans="2:12" x14ac:dyDescent="0.25">
      <c r="B800" s="49">
        <f t="shared" ref="B800" si="238">B799+1</f>
        <v>788</v>
      </c>
      <c r="C800" s="427">
        <v>39283</v>
      </c>
      <c r="D800" s="474">
        <v>-32.000000000004547</v>
      </c>
      <c r="F800" s="465">
        <v>40253</v>
      </c>
      <c r="G800" s="466" t="s">
        <v>1092</v>
      </c>
      <c r="K800" s="427">
        <v>39283</v>
      </c>
      <c r="L800" s="117">
        <v>-64.000000000009095</v>
      </c>
    </row>
    <row r="801" spans="2:12" x14ac:dyDescent="0.25">
      <c r="B801" s="49">
        <f t="shared" ref="B801" si="239">B800+1</f>
        <v>789</v>
      </c>
      <c r="C801" s="426">
        <v>39286</v>
      </c>
      <c r="D801" s="473">
        <v>137</v>
      </c>
      <c r="F801" s="465">
        <v>40256</v>
      </c>
      <c r="G801" s="466" t="s">
        <v>634</v>
      </c>
      <c r="K801" s="426">
        <v>39286</v>
      </c>
      <c r="L801" s="467">
        <v>548</v>
      </c>
    </row>
    <row r="802" spans="2:12" x14ac:dyDescent="0.25">
      <c r="B802" s="49">
        <f t="shared" ref="B802" si="240">B801+1</f>
        <v>790</v>
      </c>
      <c r="C802" s="428">
        <v>39286</v>
      </c>
      <c r="D802" s="473">
        <v>68</v>
      </c>
      <c r="F802" s="465">
        <v>40259</v>
      </c>
      <c r="G802" s="466" t="s">
        <v>1093</v>
      </c>
      <c r="K802" s="428">
        <v>39286</v>
      </c>
      <c r="L802" s="467">
        <v>136</v>
      </c>
    </row>
    <row r="803" spans="2:12" x14ac:dyDescent="0.25">
      <c r="B803" s="49">
        <f t="shared" ref="B803" si="241">B802+1</f>
        <v>791</v>
      </c>
      <c r="C803" s="427">
        <v>39286</v>
      </c>
      <c r="D803" s="474">
        <v>72.999999999996589</v>
      </c>
      <c r="F803" s="465">
        <v>40262</v>
      </c>
      <c r="G803" s="466" t="s">
        <v>1094</v>
      </c>
      <c r="K803" s="427">
        <v>39286</v>
      </c>
      <c r="L803" s="117">
        <v>437.99999999997954</v>
      </c>
    </row>
    <row r="804" spans="2:12" x14ac:dyDescent="0.25">
      <c r="B804" s="49">
        <f t="shared" ref="B804" si="242">B803+1</f>
        <v>792</v>
      </c>
      <c r="C804" s="428">
        <v>39287</v>
      </c>
      <c r="D804" s="473">
        <v>-222</v>
      </c>
      <c r="F804" s="465">
        <v>40263</v>
      </c>
      <c r="G804" s="466" t="s">
        <v>1095</v>
      </c>
      <c r="K804" s="428">
        <v>39287</v>
      </c>
      <c r="L804" s="467">
        <v>-444</v>
      </c>
    </row>
    <row r="805" spans="2:12" x14ac:dyDescent="0.25">
      <c r="B805" s="49">
        <f t="shared" ref="B805" si="243">B804+1</f>
        <v>793</v>
      </c>
      <c r="C805" s="427">
        <v>39287</v>
      </c>
      <c r="D805" s="474">
        <v>53</v>
      </c>
      <c r="F805" s="465">
        <v>40266</v>
      </c>
      <c r="G805" s="466" t="s">
        <v>1009</v>
      </c>
      <c r="K805" s="427">
        <v>39287</v>
      </c>
      <c r="L805" s="117">
        <v>106</v>
      </c>
    </row>
    <row r="806" spans="2:12" x14ac:dyDescent="0.25">
      <c r="B806" s="49">
        <f t="shared" ref="B806" si="244">B805+1</f>
        <v>794</v>
      </c>
      <c r="C806" s="426">
        <v>39288</v>
      </c>
      <c r="D806" s="473">
        <v>99.5</v>
      </c>
      <c r="F806" s="465">
        <v>40268</v>
      </c>
      <c r="G806" s="466" t="s">
        <v>651</v>
      </c>
      <c r="K806" s="426">
        <v>39288</v>
      </c>
      <c r="L806" s="467">
        <v>398</v>
      </c>
    </row>
    <row r="807" spans="2:12" x14ac:dyDescent="0.25">
      <c r="B807" s="49">
        <f t="shared" ref="B807" si="245">B806+1</f>
        <v>795</v>
      </c>
      <c r="C807" s="428">
        <v>39288</v>
      </c>
      <c r="D807" s="473">
        <v>118</v>
      </c>
      <c r="F807" s="465">
        <v>40269</v>
      </c>
      <c r="G807" s="466" t="s">
        <v>883</v>
      </c>
      <c r="K807" s="428">
        <v>39288</v>
      </c>
      <c r="L807" s="467">
        <v>236</v>
      </c>
    </row>
    <row r="808" spans="2:12" x14ac:dyDescent="0.25">
      <c r="B808" s="49">
        <f t="shared" ref="B808" si="246">B807+1</f>
        <v>796</v>
      </c>
      <c r="C808" s="427">
        <v>39288</v>
      </c>
      <c r="D808" s="474">
        <v>48.000000000002274</v>
      </c>
      <c r="F808" s="465">
        <v>40270</v>
      </c>
      <c r="G808" s="466" t="s">
        <v>507</v>
      </c>
      <c r="K808" s="427">
        <v>39288</v>
      </c>
      <c r="L808" s="117">
        <v>288.00000000001364</v>
      </c>
    </row>
    <row r="809" spans="2:12" x14ac:dyDescent="0.25">
      <c r="B809" s="49">
        <f t="shared" ref="B809" si="247">B808+1</f>
        <v>797</v>
      </c>
      <c r="C809" s="427">
        <v>39288</v>
      </c>
      <c r="D809" s="474">
        <v>118</v>
      </c>
      <c r="F809" s="465">
        <v>40273</v>
      </c>
      <c r="G809" s="466" t="s">
        <v>1096</v>
      </c>
      <c r="K809" s="427">
        <v>39288</v>
      </c>
      <c r="L809" s="117">
        <v>236</v>
      </c>
    </row>
    <row r="810" spans="2:12" x14ac:dyDescent="0.25">
      <c r="B810" s="49">
        <f t="shared" ref="B810" si="248">B809+1</f>
        <v>798</v>
      </c>
      <c r="C810" s="427">
        <v>39288</v>
      </c>
      <c r="D810" s="474">
        <v>-12</v>
      </c>
      <c r="F810" s="465">
        <v>40275</v>
      </c>
      <c r="G810" s="466" t="s">
        <v>482</v>
      </c>
      <c r="K810" s="427">
        <v>39288</v>
      </c>
      <c r="L810" s="117">
        <v>-24</v>
      </c>
    </row>
    <row r="811" spans="2:12" x14ac:dyDescent="0.25">
      <c r="B811" s="49">
        <f t="shared" ref="B811" si="249">B810+1</f>
        <v>799</v>
      </c>
      <c r="C811" s="426">
        <v>39289</v>
      </c>
      <c r="D811" s="473">
        <v>-75.5</v>
      </c>
      <c r="F811" s="465">
        <v>40276</v>
      </c>
      <c r="G811" s="466" t="s">
        <v>1097</v>
      </c>
      <c r="K811" s="426">
        <v>39289</v>
      </c>
      <c r="L811" s="467">
        <v>-302</v>
      </c>
    </row>
    <row r="812" spans="2:12" x14ac:dyDescent="0.25">
      <c r="B812" s="49">
        <f t="shared" ref="B812" si="250">B811+1</f>
        <v>800</v>
      </c>
      <c r="C812" s="428">
        <v>39289</v>
      </c>
      <c r="D812" s="473">
        <v>-437</v>
      </c>
      <c r="F812" s="465">
        <v>40277</v>
      </c>
      <c r="G812" s="466" t="s">
        <v>650</v>
      </c>
      <c r="K812" s="428">
        <v>39289</v>
      </c>
      <c r="L812" s="467">
        <v>-874</v>
      </c>
    </row>
    <row r="813" spans="2:12" x14ac:dyDescent="0.25">
      <c r="B813" s="49">
        <f t="shared" ref="B813" si="251">B812+1</f>
        <v>801</v>
      </c>
      <c r="C813" s="427">
        <v>39289</v>
      </c>
      <c r="D813" s="474">
        <v>-22.000000000002274</v>
      </c>
      <c r="F813" s="465">
        <v>40284</v>
      </c>
      <c r="G813" s="466" t="s">
        <v>1022</v>
      </c>
      <c r="K813" s="427">
        <v>39289</v>
      </c>
      <c r="L813" s="117">
        <v>-132.00000000001364</v>
      </c>
    </row>
    <row r="814" spans="2:12" x14ac:dyDescent="0.25">
      <c r="B814" s="49">
        <f t="shared" ref="B814" si="252">B813+1</f>
        <v>802</v>
      </c>
      <c r="C814" s="426">
        <v>39290</v>
      </c>
      <c r="D814" s="473">
        <v>162</v>
      </c>
      <c r="F814" s="465">
        <v>40287</v>
      </c>
      <c r="G814" s="466" t="s">
        <v>1098</v>
      </c>
      <c r="K814" s="426">
        <v>39290</v>
      </c>
      <c r="L814" s="467">
        <v>648</v>
      </c>
    </row>
    <row r="815" spans="2:12" x14ac:dyDescent="0.25">
      <c r="B815" s="49">
        <f t="shared" ref="B815" si="253">B814+1</f>
        <v>803</v>
      </c>
      <c r="C815" s="428">
        <v>39290</v>
      </c>
      <c r="D815" s="473">
        <v>-62</v>
      </c>
      <c r="F815" s="465">
        <v>40288</v>
      </c>
      <c r="G815" s="466" t="s">
        <v>701</v>
      </c>
      <c r="K815" s="428">
        <v>39290</v>
      </c>
      <c r="L815" s="467">
        <v>-124</v>
      </c>
    </row>
    <row r="816" spans="2:12" x14ac:dyDescent="0.25">
      <c r="B816" s="49">
        <f t="shared" ref="B816" si="254">B815+1</f>
        <v>804</v>
      </c>
      <c r="C816" s="427">
        <v>39290</v>
      </c>
      <c r="D816" s="474">
        <v>-101.99999999999774</v>
      </c>
      <c r="F816" s="465">
        <v>40290</v>
      </c>
      <c r="G816" s="466" t="s">
        <v>1099</v>
      </c>
      <c r="K816" s="427">
        <v>39290</v>
      </c>
      <c r="L816" s="117">
        <v>-611.99999999998647</v>
      </c>
    </row>
    <row r="817" spans="2:12" x14ac:dyDescent="0.25">
      <c r="B817" s="49">
        <f t="shared" ref="B817" si="255">B816+1</f>
        <v>805</v>
      </c>
      <c r="C817" s="426">
        <v>39293</v>
      </c>
      <c r="D817" s="473">
        <v>574.5</v>
      </c>
      <c r="F817" s="465">
        <v>40291</v>
      </c>
      <c r="G817" s="466" t="s">
        <v>1100</v>
      </c>
      <c r="K817" s="426">
        <v>39293</v>
      </c>
      <c r="L817" s="467">
        <v>2298</v>
      </c>
    </row>
    <row r="818" spans="2:12" x14ac:dyDescent="0.25">
      <c r="B818" s="49">
        <f t="shared" ref="B818" si="256">B817+1</f>
        <v>806</v>
      </c>
      <c r="C818" s="428">
        <v>39293</v>
      </c>
      <c r="D818" s="473">
        <v>303</v>
      </c>
      <c r="F818" s="465">
        <v>40294</v>
      </c>
      <c r="G818" s="466" t="s">
        <v>653</v>
      </c>
      <c r="K818" s="428">
        <v>39293</v>
      </c>
      <c r="L818" s="467">
        <v>606</v>
      </c>
    </row>
    <row r="819" spans="2:12" x14ac:dyDescent="0.25">
      <c r="B819" s="49">
        <f t="shared" ref="B819" si="257">B818+1</f>
        <v>807</v>
      </c>
      <c r="C819" s="427">
        <v>39293</v>
      </c>
      <c r="D819" s="474">
        <v>257.99999999999886</v>
      </c>
      <c r="F819" s="465">
        <v>40295</v>
      </c>
      <c r="G819" s="466" t="s">
        <v>1101</v>
      </c>
      <c r="K819" s="427">
        <v>39293</v>
      </c>
      <c r="L819" s="117">
        <v>1547.9999999999932</v>
      </c>
    </row>
    <row r="820" spans="2:12" x14ac:dyDescent="0.25">
      <c r="B820" s="49">
        <f t="shared" ref="B820" si="258">B819+1</f>
        <v>808</v>
      </c>
      <c r="C820" s="427">
        <v>39293</v>
      </c>
      <c r="D820" s="474">
        <v>318</v>
      </c>
      <c r="F820" s="465">
        <v>40296</v>
      </c>
      <c r="G820" s="466" t="s">
        <v>1102</v>
      </c>
      <c r="K820" s="427">
        <v>39293</v>
      </c>
      <c r="L820" s="117">
        <v>636</v>
      </c>
    </row>
    <row r="821" spans="2:12" x14ac:dyDescent="0.25">
      <c r="B821" s="49">
        <f t="shared" ref="B821" si="259">B820+1</f>
        <v>809</v>
      </c>
      <c r="C821" s="427">
        <v>39293</v>
      </c>
      <c r="D821" s="474">
        <v>417.99999999999545</v>
      </c>
      <c r="F821" s="465">
        <v>40301</v>
      </c>
      <c r="G821" s="466" t="s">
        <v>1103</v>
      </c>
      <c r="K821" s="427">
        <v>39293</v>
      </c>
      <c r="L821" s="117">
        <v>835.99999999999091</v>
      </c>
    </row>
    <row r="822" spans="2:12" x14ac:dyDescent="0.25">
      <c r="B822" s="49">
        <f t="shared" ref="B822" si="260">B821+1</f>
        <v>810</v>
      </c>
      <c r="C822" s="427">
        <v>39294</v>
      </c>
      <c r="D822" s="474">
        <v>188</v>
      </c>
      <c r="F822" s="465">
        <v>40302</v>
      </c>
      <c r="G822" s="466" t="s">
        <v>1104</v>
      </c>
      <c r="K822" s="427">
        <v>39294</v>
      </c>
      <c r="L822" s="117">
        <v>376</v>
      </c>
    </row>
    <row r="823" spans="2:12" x14ac:dyDescent="0.25">
      <c r="B823" s="49">
        <f t="shared" ref="B823" si="261">B822+1</f>
        <v>811</v>
      </c>
      <c r="C823" s="426">
        <v>39295</v>
      </c>
      <c r="D823" s="473">
        <v>-450.5</v>
      </c>
      <c r="F823" s="465">
        <v>40303</v>
      </c>
      <c r="G823" s="466" t="s">
        <v>1105</v>
      </c>
      <c r="K823" s="426">
        <v>39295</v>
      </c>
      <c r="L823" s="467">
        <v>-1802</v>
      </c>
    </row>
    <row r="824" spans="2:12" x14ac:dyDescent="0.25">
      <c r="B824" s="49">
        <f t="shared" ref="B824" si="262">B823+1</f>
        <v>812</v>
      </c>
      <c r="C824" s="428">
        <v>39295</v>
      </c>
      <c r="D824" s="473">
        <v>-52</v>
      </c>
      <c r="F824" s="465">
        <v>40304</v>
      </c>
      <c r="G824" s="466" t="s">
        <v>1045</v>
      </c>
      <c r="K824" s="428">
        <v>39295</v>
      </c>
      <c r="L824" s="467">
        <v>-104</v>
      </c>
    </row>
    <row r="825" spans="2:12" x14ac:dyDescent="0.25">
      <c r="B825" s="49">
        <f t="shared" ref="B825" si="263">B824+1</f>
        <v>813</v>
      </c>
      <c r="C825" s="427">
        <v>39295</v>
      </c>
      <c r="D825" s="474">
        <v>-256.99999999999886</v>
      </c>
      <c r="F825" s="465">
        <v>40305</v>
      </c>
      <c r="G825" s="466" t="s">
        <v>1106</v>
      </c>
      <c r="K825" s="427">
        <v>39295</v>
      </c>
      <c r="L825" s="117">
        <v>-1541.9999999999932</v>
      </c>
    </row>
    <row r="826" spans="2:12" x14ac:dyDescent="0.25">
      <c r="B826" s="49">
        <f t="shared" ref="B826" si="264">B825+1</f>
        <v>814</v>
      </c>
      <c r="C826" s="427">
        <v>39295</v>
      </c>
      <c r="D826" s="474">
        <v>3.0000000000000004</v>
      </c>
      <c r="F826" s="465">
        <v>40308</v>
      </c>
      <c r="G826" s="466" t="s">
        <v>1107</v>
      </c>
      <c r="K826" s="427">
        <v>39295</v>
      </c>
      <c r="L826" s="117">
        <v>6.0000000000000009</v>
      </c>
    </row>
    <row r="827" spans="2:12" x14ac:dyDescent="0.25">
      <c r="B827" s="49">
        <f t="shared" ref="B827" si="265">B826+1</f>
        <v>815</v>
      </c>
      <c r="C827" s="427">
        <v>39295</v>
      </c>
      <c r="D827" s="474">
        <v>-911.99999999999989</v>
      </c>
      <c r="F827" s="465">
        <v>40310</v>
      </c>
      <c r="G827" s="466" t="s">
        <v>1108</v>
      </c>
      <c r="K827" s="427">
        <v>39295</v>
      </c>
      <c r="L827" s="117">
        <v>-1823.9999999999998</v>
      </c>
    </row>
    <row r="828" spans="2:12" x14ac:dyDescent="0.25">
      <c r="B828" s="49">
        <f t="shared" ref="B828" si="266">B827+1</f>
        <v>816</v>
      </c>
      <c r="C828" s="426">
        <v>39300</v>
      </c>
      <c r="D828" s="473">
        <v>237</v>
      </c>
      <c r="F828" s="465">
        <v>40311</v>
      </c>
      <c r="G828" s="466" t="s">
        <v>717</v>
      </c>
      <c r="K828" s="426">
        <v>39300</v>
      </c>
      <c r="L828" s="467">
        <v>948</v>
      </c>
    </row>
    <row r="829" spans="2:12" x14ac:dyDescent="0.25">
      <c r="B829" s="49">
        <f t="shared" ref="B829" si="267">B828+1</f>
        <v>817</v>
      </c>
      <c r="C829" s="428">
        <v>39300</v>
      </c>
      <c r="D829" s="473">
        <v>68</v>
      </c>
      <c r="F829" s="465">
        <v>40312</v>
      </c>
      <c r="G829" s="466" t="s">
        <v>1109</v>
      </c>
      <c r="K829" s="428">
        <v>39300</v>
      </c>
      <c r="L829" s="467">
        <v>136</v>
      </c>
    </row>
    <row r="830" spans="2:12" x14ac:dyDescent="0.25">
      <c r="B830" s="49">
        <f t="shared" ref="B830" si="268">B829+1</f>
        <v>818</v>
      </c>
      <c r="C830" s="427">
        <v>39300</v>
      </c>
      <c r="D830" s="474">
        <v>57.999999999998863</v>
      </c>
      <c r="F830" s="465">
        <v>40315</v>
      </c>
      <c r="G830" s="466" t="s">
        <v>1110</v>
      </c>
      <c r="K830" s="427">
        <v>39300</v>
      </c>
      <c r="L830" s="117">
        <v>347.99999999999318</v>
      </c>
    </row>
    <row r="831" spans="2:12" x14ac:dyDescent="0.25">
      <c r="B831" s="49">
        <f t="shared" ref="B831" si="269">B830+1</f>
        <v>819</v>
      </c>
      <c r="C831" s="427">
        <v>39300</v>
      </c>
      <c r="D831" s="474">
        <v>133</v>
      </c>
      <c r="F831" s="465">
        <v>40317</v>
      </c>
      <c r="G831" s="466" t="s">
        <v>1111</v>
      </c>
      <c r="K831" s="427">
        <v>39300</v>
      </c>
      <c r="L831" s="117">
        <v>266</v>
      </c>
    </row>
    <row r="832" spans="2:12" x14ac:dyDescent="0.25">
      <c r="B832" s="49">
        <f t="shared" ref="B832" si="270">B831+1</f>
        <v>820</v>
      </c>
      <c r="C832" s="427">
        <v>39300</v>
      </c>
      <c r="D832" s="474">
        <v>438</v>
      </c>
      <c r="F832" s="465">
        <v>40318</v>
      </c>
      <c r="G832" s="466" t="s">
        <v>1112</v>
      </c>
      <c r="K832" s="427">
        <v>39300</v>
      </c>
      <c r="L832" s="117">
        <v>876</v>
      </c>
    </row>
    <row r="833" spans="2:12" x14ac:dyDescent="0.25">
      <c r="B833" s="49">
        <f t="shared" ref="B833" si="271">B832+1</f>
        <v>821</v>
      </c>
      <c r="C833" s="426">
        <v>39304</v>
      </c>
      <c r="D833" s="473">
        <v>-450.5</v>
      </c>
      <c r="F833" s="465">
        <v>40319</v>
      </c>
      <c r="G833" s="466" t="s">
        <v>1113</v>
      </c>
      <c r="K833" s="426">
        <v>39304</v>
      </c>
      <c r="L833" s="467">
        <v>-1802</v>
      </c>
    </row>
    <row r="834" spans="2:12" x14ac:dyDescent="0.25">
      <c r="B834" s="49">
        <f t="shared" ref="B834" si="272">B833+1</f>
        <v>822</v>
      </c>
      <c r="C834" s="428">
        <v>39304</v>
      </c>
      <c r="D834" s="473">
        <v>-422</v>
      </c>
      <c r="F834" s="465">
        <v>40323</v>
      </c>
      <c r="G834" s="466" t="s">
        <v>1114</v>
      </c>
      <c r="K834" s="428">
        <v>39304</v>
      </c>
      <c r="L834" s="467">
        <v>-844</v>
      </c>
    </row>
    <row r="835" spans="2:12" x14ac:dyDescent="0.25">
      <c r="B835" s="49">
        <f t="shared" ref="B835" si="273">B834+1</f>
        <v>823</v>
      </c>
      <c r="C835" s="427">
        <v>39304</v>
      </c>
      <c r="D835" s="474">
        <v>-146.99999999999659</v>
      </c>
      <c r="F835" s="465">
        <v>40325</v>
      </c>
      <c r="G835" s="466" t="s">
        <v>1115</v>
      </c>
      <c r="K835" s="427">
        <v>39304</v>
      </c>
      <c r="L835" s="117">
        <v>-881.99999999997954</v>
      </c>
    </row>
    <row r="836" spans="2:12" x14ac:dyDescent="0.25">
      <c r="B836" s="49">
        <f t="shared" ref="B836" si="274">B835+1</f>
        <v>824</v>
      </c>
      <c r="C836" s="427">
        <v>39304</v>
      </c>
      <c r="D836" s="474">
        <v>-687</v>
      </c>
      <c r="F836" s="465">
        <v>40329</v>
      </c>
      <c r="G836" s="466" t="s">
        <v>776</v>
      </c>
      <c r="K836" s="427">
        <v>39304</v>
      </c>
      <c r="L836" s="117">
        <v>-1374</v>
      </c>
    </row>
    <row r="837" spans="2:12" x14ac:dyDescent="0.25">
      <c r="B837" s="49">
        <f t="shared" ref="B837" si="275">B836+1</f>
        <v>825</v>
      </c>
      <c r="C837" s="427">
        <v>39304</v>
      </c>
      <c r="D837" s="474">
        <v>-831.99999999999307</v>
      </c>
      <c r="F837" s="465">
        <v>40330</v>
      </c>
      <c r="G837" s="466" t="s">
        <v>1116</v>
      </c>
      <c r="K837" s="427">
        <v>39304</v>
      </c>
      <c r="L837" s="117">
        <v>-1663.9999999999861</v>
      </c>
    </row>
    <row r="838" spans="2:12" x14ac:dyDescent="0.25">
      <c r="B838" s="49">
        <f t="shared" ref="B838" si="276">B837+1</f>
        <v>826</v>
      </c>
      <c r="C838" s="426">
        <v>39307</v>
      </c>
      <c r="D838" s="473">
        <v>437</v>
      </c>
      <c r="F838" s="465">
        <v>40331</v>
      </c>
      <c r="G838" s="466" t="s">
        <v>1117</v>
      </c>
      <c r="K838" s="426">
        <v>39307</v>
      </c>
      <c r="L838" s="467">
        <v>1748</v>
      </c>
    </row>
    <row r="839" spans="2:12" x14ac:dyDescent="0.25">
      <c r="B839" s="49">
        <f t="shared" ref="B839" si="277">B838+1</f>
        <v>827</v>
      </c>
      <c r="C839" s="428">
        <v>39307</v>
      </c>
      <c r="D839" s="473">
        <v>298</v>
      </c>
      <c r="F839" s="465">
        <v>40336</v>
      </c>
      <c r="G839" s="466" t="s">
        <v>1118</v>
      </c>
      <c r="K839" s="428">
        <v>39307</v>
      </c>
      <c r="L839" s="467">
        <v>596</v>
      </c>
    </row>
    <row r="840" spans="2:12" x14ac:dyDescent="0.25">
      <c r="B840" s="49">
        <f t="shared" ref="B840" si="278">B839+1</f>
        <v>828</v>
      </c>
      <c r="C840" s="426">
        <v>39308</v>
      </c>
      <c r="D840" s="473">
        <v>149.5</v>
      </c>
      <c r="F840" s="465">
        <v>40337</v>
      </c>
      <c r="G840" s="466" t="s">
        <v>1119</v>
      </c>
      <c r="K840" s="426">
        <v>39308</v>
      </c>
      <c r="L840" s="467">
        <v>598</v>
      </c>
    </row>
    <row r="841" spans="2:12" x14ac:dyDescent="0.25">
      <c r="B841" s="49">
        <f t="shared" ref="B841" si="279">B840+1</f>
        <v>829</v>
      </c>
      <c r="C841" s="427">
        <v>39308</v>
      </c>
      <c r="D841" s="474">
        <v>38</v>
      </c>
      <c r="F841" s="465">
        <v>40338</v>
      </c>
      <c r="G841" s="466" t="s">
        <v>1120</v>
      </c>
      <c r="K841" s="427">
        <v>39308</v>
      </c>
      <c r="L841" s="117">
        <v>228</v>
      </c>
    </row>
    <row r="842" spans="2:12" x14ac:dyDescent="0.25">
      <c r="B842" s="49">
        <f t="shared" ref="B842" si="280">B841+1</f>
        <v>830</v>
      </c>
      <c r="C842" s="427">
        <v>39308</v>
      </c>
      <c r="D842" s="474">
        <v>213</v>
      </c>
      <c r="F842" s="465">
        <v>40339</v>
      </c>
      <c r="G842" s="466" t="s">
        <v>1121</v>
      </c>
      <c r="K842" s="427">
        <v>39308</v>
      </c>
      <c r="L842" s="117">
        <v>426</v>
      </c>
    </row>
    <row r="843" spans="2:12" x14ac:dyDescent="0.25">
      <c r="B843" s="49">
        <f t="shared" ref="B843" si="281">B842+1</f>
        <v>831</v>
      </c>
      <c r="C843" s="427">
        <v>39308</v>
      </c>
      <c r="D843" s="474">
        <v>398.00000000000227</v>
      </c>
      <c r="F843" s="465">
        <v>40344</v>
      </c>
      <c r="G843" s="466" t="s">
        <v>1122</v>
      </c>
      <c r="K843" s="427">
        <v>39308</v>
      </c>
      <c r="L843" s="117">
        <v>796.00000000000455</v>
      </c>
    </row>
    <row r="844" spans="2:12" x14ac:dyDescent="0.25">
      <c r="B844" s="49">
        <f t="shared" ref="B844" si="282">B843+1</f>
        <v>832</v>
      </c>
      <c r="C844" s="426">
        <v>39309</v>
      </c>
      <c r="D844" s="473">
        <v>-438</v>
      </c>
      <c r="F844" s="465">
        <v>40346</v>
      </c>
      <c r="G844" s="466" t="s">
        <v>1123</v>
      </c>
      <c r="K844" s="426">
        <v>39309</v>
      </c>
      <c r="L844" s="467">
        <v>-1752</v>
      </c>
    </row>
    <row r="845" spans="2:12" x14ac:dyDescent="0.25">
      <c r="B845" s="49">
        <f t="shared" ref="B845" si="283">B844+1</f>
        <v>833</v>
      </c>
      <c r="C845" s="428">
        <v>39309</v>
      </c>
      <c r="D845" s="473">
        <v>-242</v>
      </c>
      <c r="F845" s="465">
        <v>40351</v>
      </c>
      <c r="G845" s="466" t="s">
        <v>521</v>
      </c>
      <c r="K845" s="428">
        <v>39309</v>
      </c>
      <c r="L845" s="467">
        <v>-484</v>
      </c>
    </row>
    <row r="846" spans="2:12" x14ac:dyDescent="0.25">
      <c r="B846" s="49">
        <f t="shared" ref="B846" si="284">B845+1</f>
        <v>834</v>
      </c>
      <c r="C846" s="427">
        <v>39309</v>
      </c>
      <c r="D846" s="474">
        <v>-112.00000000000001</v>
      </c>
      <c r="F846" s="465">
        <v>40352</v>
      </c>
      <c r="G846" s="466" t="s">
        <v>1124</v>
      </c>
      <c r="K846" s="427">
        <v>39309</v>
      </c>
      <c r="L846" s="117">
        <v>-672.00000000000011</v>
      </c>
    </row>
    <row r="847" spans="2:12" x14ac:dyDescent="0.25">
      <c r="B847" s="49">
        <f t="shared" ref="B847" si="285">B846+1</f>
        <v>835</v>
      </c>
      <c r="C847" s="427">
        <v>39309</v>
      </c>
      <c r="D847" s="474">
        <v>-132</v>
      </c>
      <c r="F847" s="465">
        <v>40353</v>
      </c>
      <c r="G847" s="466" t="s">
        <v>1125</v>
      </c>
      <c r="K847" s="427">
        <v>39309</v>
      </c>
      <c r="L847" s="117">
        <v>-264</v>
      </c>
    </row>
    <row r="848" spans="2:12" x14ac:dyDescent="0.25">
      <c r="B848" s="49">
        <f t="shared" ref="B848" si="286">B847+1</f>
        <v>836</v>
      </c>
      <c r="C848" s="427">
        <v>39309</v>
      </c>
      <c r="D848" s="474">
        <v>-282.00000000000455</v>
      </c>
      <c r="F848" s="465">
        <v>40354</v>
      </c>
      <c r="G848" s="466" t="s">
        <v>1126</v>
      </c>
      <c r="K848" s="427">
        <v>39309</v>
      </c>
      <c r="L848" s="117">
        <v>-564.00000000000909</v>
      </c>
    </row>
    <row r="849" spans="2:12" x14ac:dyDescent="0.25">
      <c r="B849" s="49">
        <f t="shared" ref="B849" si="287">B848+1</f>
        <v>837</v>
      </c>
      <c r="C849" s="426">
        <v>39310</v>
      </c>
      <c r="D849" s="473">
        <v>-438</v>
      </c>
      <c r="F849" s="465">
        <v>40357</v>
      </c>
      <c r="G849" s="466" t="s">
        <v>518</v>
      </c>
      <c r="K849" s="426">
        <v>39310</v>
      </c>
      <c r="L849" s="467">
        <v>-1752</v>
      </c>
    </row>
    <row r="850" spans="2:12" x14ac:dyDescent="0.25">
      <c r="B850" s="49">
        <f t="shared" ref="B850" si="288">B849+1</f>
        <v>838</v>
      </c>
      <c r="C850" s="428">
        <v>39310</v>
      </c>
      <c r="D850" s="473">
        <v>-92</v>
      </c>
      <c r="F850" s="465">
        <v>40358</v>
      </c>
      <c r="G850" s="466" t="s">
        <v>1127</v>
      </c>
      <c r="K850" s="428">
        <v>39310</v>
      </c>
      <c r="L850" s="467">
        <v>-184</v>
      </c>
    </row>
    <row r="851" spans="2:12" x14ac:dyDescent="0.25">
      <c r="B851" s="49">
        <f t="shared" ref="B851" si="289">B850+1</f>
        <v>839</v>
      </c>
      <c r="C851" s="427">
        <v>39310</v>
      </c>
      <c r="D851" s="474">
        <v>-97.000000000002274</v>
      </c>
      <c r="F851" s="465">
        <v>40359</v>
      </c>
      <c r="G851" s="466" t="s">
        <v>1128</v>
      </c>
      <c r="K851" s="427">
        <v>39310</v>
      </c>
      <c r="L851" s="117">
        <v>-582.00000000001364</v>
      </c>
    </row>
    <row r="852" spans="2:12" x14ac:dyDescent="0.25">
      <c r="B852" s="49">
        <f t="shared" ref="B852" si="290">B851+1</f>
        <v>840</v>
      </c>
      <c r="C852" s="427">
        <v>39310</v>
      </c>
      <c r="D852" s="474">
        <v>-662</v>
      </c>
      <c r="F852" s="465">
        <v>40360</v>
      </c>
      <c r="G852" s="466" t="s">
        <v>1129</v>
      </c>
      <c r="K852" s="427">
        <v>39310</v>
      </c>
      <c r="L852" s="117">
        <v>-1324</v>
      </c>
    </row>
    <row r="853" spans="2:12" x14ac:dyDescent="0.25">
      <c r="B853" s="49">
        <f t="shared" ref="B853" si="291">B852+1</f>
        <v>841</v>
      </c>
      <c r="C853" s="427">
        <v>39310</v>
      </c>
      <c r="D853" s="474">
        <v>-791.99999999999545</v>
      </c>
      <c r="F853" s="465">
        <v>40361</v>
      </c>
      <c r="G853" s="466" t="s">
        <v>772</v>
      </c>
      <c r="K853" s="427">
        <v>39310</v>
      </c>
      <c r="L853" s="117">
        <v>-1583.9999999999909</v>
      </c>
    </row>
    <row r="854" spans="2:12" x14ac:dyDescent="0.25">
      <c r="B854" s="49">
        <f t="shared" ref="B854" si="292">B853+1</f>
        <v>842</v>
      </c>
      <c r="C854" s="426">
        <v>39311</v>
      </c>
      <c r="D854" s="473">
        <v>-438</v>
      </c>
      <c r="F854" s="465">
        <v>40364</v>
      </c>
      <c r="G854" s="466" t="s">
        <v>1130</v>
      </c>
      <c r="K854" s="426">
        <v>39311</v>
      </c>
      <c r="L854" s="467">
        <v>-1752</v>
      </c>
    </row>
    <row r="855" spans="2:12" x14ac:dyDescent="0.25">
      <c r="B855" s="49">
        <f t="shared" ref="B855" si="293">B854+1</f>
        <v>843</v>
      </c>
      <c r="C855" s="428">
        <v>39311</v>
      </c>
      <c r="D855" s="473">
        <v>703</v>
      </c>
      <c r="F855" s="465">
        <v>40365</v>
      </c>
      <c r="G855" s="466" t="s">
        <v>1131</v>
      </c>
      <c r="K855" s="428">
        <v>39311</v>
      </c>
      <c r="L855" s="467">
        <v>1406</v>
      </c>
    </row>
    <row r="856" spans="2:12" x14ac:dyDescent="0.25">
      <c r="B856" s="49">
        <f t="shared" ref="B856" si="294">B855+1</f>
        <v>844</v>
      </c>
      <c r="C856" s="427">
        <v>39311</v>
      </c>
      <c r="D856" s="474">
        <v>-281.99999999999886</v>
      </c>
      <c r="F856" s="465">
        <v>40366</v>
      </c>
      <c r="G856" s="466" t="s">
        <v>801</v>
      </c>
      <c r="K856" s="427">
        <v>39311</v>
      </c>
      <c r="L856" s="117">
        <v>-1691.9999999999932</v>
      </c>
    </row>
    <row r="857" spans="2:12" x14ac:dyDescent="0.25">
      <c r="B857" s="49">
        <f t="shared" ref="B857" si="295">B856+1</f>
        <v>845</v>
      </c>
      <c r="C857" s="427">
        <v>39314</v>
      </c>
      <c r="D857" s="474">
        <v>358</v>
      </c>
      <c r="F857" s="465">
        <v>40371</v>
      </c>
      <c r="G857" s="466" t="s">
        <v>1132</v>
      </c>
      <c r="K857" s="427">
        <v>39314</v>
      </c>
      <c r="L857" s="117">
        <v>716</v>
      </c>
    </row>
    <row r="858" spans="2:12" x14ac:dyDescent="0.25">
      <c r="B858" s="49">
        <f t="shared" ref="B858" si="296">B857+1</f>
        <v>846</v>
      </c>
      <c r="C858" s="426">
        <v>39315</v>
      </c>
      <c r="D858" s="473">
        <v>-338</v>
      </c>
      <c r="F858" s="465">
        <v>40372</v>
      </c>
      <c r="G858" s="466" t="s">
        <v>777</v>
      </c>
      <c r="K858" s="426">
        <v>39315</v>
      </c>
      <c r="L858" s="467">
        <v>-1352</v>
      </c>
    </row>
    <row r="859" spans="2:12" x14ac:dyDescent="0.25">
      <c r="B859" s="49">
        <f t="shared" ref="B859" si="297">B858+1</f>
        <v>847</v>
      </c>
      <c r="C859" s="427">
        <v>39316</v>
      </c>
      <c r="D859" s="474">
        <v>258.00000000000455</v>
      </c>
      <c r="F859" s="465">
        <v>40374</v>
      </c>
      <c r="G859" s="466" t="s">
        <v>1133</v>
      </c>
      <c r="K859" s="427">
        <v>39316</v>
      </c>
      <c r="L859" s="117">
        <v>1548.0000000000273</v>
      </c>
    </row>
    <row r="860" spans="2:12" x14ac:dyDescent="0.25">
      <c r="B860" s="49">
        <f t="shared" ref="B860" si="298">B859+1</f>
        <v>848</v>
      </c>
      <c r="C860" s="427">
        <v>39316</v>
      </c>
      <c r="D860" s="474">
        <v>268</v>
      </c>
      <c r="F860" s="465">
        <v>40375</v>
      </c>
      <c r="G860" s="466" t="s">
        <v>736</v>
      </c>
      <c r="K860" s="427">
        <v>39316</v>
      </c>
      <c r="L860" s="117">
        <v>536</v>
      </c>
    </row>
    <row r="861" spans="2:12" x14ac:dyDescent="0.25">
      <c r="B861" s="49">
        <f t="shared" ref="B861" si="299">B860+1</f>
        <v>849</v>
      </c>
      <c r="C861" s="426">
        <v>39318</v>
      </c>
      <c r="D861" s="473">
        <v>-25.5</v>
      </c>
      <c r="F861" s="465">
        <v>40378</v>
      </c>
      <c r="G861" s="466" t="s">
        <v>1134</v>
      </c>
      <c r="K861" s="426">
        <v>39318</v>
      </c>
      <c r="L861" s="467">
        <v>-102</v>
      </c>
    </row>
    <row r="862" spans="2:12" x14ac:dyDescent="0.25">
      <c r="B862" s="49">
        <f t="shared" ref="B862" si="300">B861+1</f>
        <v>850</v>
      </c>
      <c r="C862" s="428">
        <v>39318</v>
      </c>
      <c r="D862" s="473">
        <v>-22</v>
      </c>
      <c r="F862" s="465">
        <v>40379</v>
      </c>
      <c r="G862" s="466" t="s">
        <v>1135</v>
      </c>
      <c r="K862" s="428">
        <v>39318</v>
      </c>
      <c r="L862" s="467">
        <v>-44</v>
      </c>
    </row>
    <row r="863" spans="2:12" x14ac:dyDescent="0.25">
      <c r="B863" s="49">
        <f t="shared" ref="B863" si="301">B862+1</f>
        <v>851</v>
      </c>
      <c r="C863" s="427">
        <v>39318</v>
      </c>
      <c r="D863" s="474">
        <v>-42.000000000001137</v>
      </c>
      <c r="F863" s="465">
        <v>40381</v>
      </c>
      <c r="G863" s="466" t="s">
        <v>1136</v>
      </c>
      <c r="K863" s="427">
        <v>39318</v>
      </c>
      <c r="L863" s="117">
        <v>-252.00000000000682</v>
      </c>
    </row>
    <row r="864" spans="2:12" x14ac:dyDescent="0.25">
      <c r="B864" s="49">
        <f t="shared" ref="B864" si="302">B863+1</f>
        <v>852</v>
      </c>
      <c r="C864" s="427">
        <v>39318</v>
      </c>
      <c r="D864" s="474">
        <v>-22.000000000002274</v>
      </c>
      <c r="F864" s="465">
        <v>40382</v>
      </c>
      <c r="G864" s="466" t="s">
        <v>544</v>
      </c>
      <c r="K864" s="427">
        <v>39318</v>
      </c>
      <c r="L864" s="117">
        <v>-44.000000000004547</v>
      </c>
    </row>
    <row r="865" spans="2:12" x14ac:dyDescent="0.25">
      <c r="B865" s="49">
        <f t="shared" ref="B865" si="303">B864+1</f>
        <v>853</v>
      </c>
      <c r="C865" s="426">
        <v>39322</v>
      </c>
      <c r="D865" s="473">
        <v>-250.5</v>
      </c>
      <c r="F865" s="465">
        <v>40387</v>
      </c>
      <c r="G865" s="466" t="s">
        <v>1137</v>
      </c>
      <c r="K865" s="426">
        <v>39322</v>
      </c>
      <c r="L865" s="467">
        <v>-1002</v>
      </c>
    </row>
    <row r="866" spans="2:12" x14ac:dyDescent="0.25">
      <c r="B866" s="49">
        <f t="shared" ref="B866" si="304">B865+1</f>
        <v>854</v>
      </c>
      <c r="C866" s="428">
        <v>39322</v>
      </c>
      <c r="D866" s="473">
        <v>-202</v>
      </c>
      <c r="F866" s="465">
        <v>40388</v>
      </c>
      <c r="G866" s="466" t="s">
        <v>1138</v>
      </c>
      <c r="K866" s="428">
        <v>39322</v>
      </c>
      <c r="L866" s="467">
        <v>-404</v>
      </c>
    </row>
    <row r="867" spans="2:12" x14ac:dyDescent="0.25">
      <c r="B867" s="49">
        <f t="shared" ref="B867" si="305">B866+1</f>
        <v>855</v>
      </c>
      <c r="C867" s="427">
        <v>39322</v>
      </c>
      <c r="D867" s="474">
        <v>-131.99999999999886</v>
      </c>
      <c r="F867" s="465">
        <v>40389</v>
      </c>
      <c r="G867" s="466" t="s">
        <v>1139</v>
      </c>
      <c r="K867" s="427">
        <v>39322</v>
      </c>
      <c r="L867" s="117">
        <v>-791.99999999999318</v>
      </c>
    </row>
    <row r="868" spans="2:12" x14ac:dyDescent="0.25">
      <c r="B868" s="49">
        <f t="shared" ref="B868" si="306">B867+1</f>
        <v>856</v>
      </c>
      <c r="C868" s="427">
        <v>39322</v>
      </c>
      <c r="D868" s="474">
        <v>-317</v>
      </c>
      <c r="F868" s="465">
        <v>40393</v>
      </c>
      <c r="G868" s="466" t="s">
        <v>1140</v>
      </c>
      <c r="K868" s="427">
        <v>39322</v>
      </c>
      <c r="L868" s="117">
        <v>-634</v>
      </c>
    </row>
    <row r="869" spans="2:12" x14ac:dyDescent="0.25">
      <c r="B869" s="49">
        <f t="shared" ref="B869" si="307">B868+1</f>
        <v>857</v>
      </c>
      <c r="C869" s="427">
        <v>39322</v>
      </c>
      <c r="D869" s="474">
        <v>-331.99999999999318</v>
      </c>
      <c r="F869" s="465">
        <v>40394</v>
      </c>
      <c r="G869" s="466" t="s">
        <v>1141</v>
      </c>
      <c r="K869" s="427">
        <v>39322</v>
      </c>
      <c r="L869" s="117">
        <v>-663.99999999998636</v>
      </c>
    </row>
    <row r="870" spans="2:12" x14ac:dyDescent="0.25">
      <c r="B870" s="49">
        <f t="shared" ref="B870" si="308">B869+1</f>
        <v>858</v>
      </c>
      <c r="C870" s="426">
        <v>39323</v>
      </c>
      <c r="D870" s="473">
        <v>37</v>
      </c>
      <c r="F870" s="465">
        <v>40395</v>
      </c>
      <c r="G870" s="466" t="s">
        <v>1142</v>
      </c>
      <c r="K870" s="426">
        <v>39323</v>
      </c>
      <c r="L870" s="467">
        <v>148</v>
      </c>
    </row>
    <row r="871" spans="2:12" x14ac:dyDescent="0.25">
      <c r="B871" s="49">
        <f t="shared" ref="B871" si="309">B870+1</f>
        <v>859</v>
      </c>
      <c r="C871" s="428">
        <v>39323</v>
      </c>
      <c r="D871" s="473">
        <v>83</v>
      </c>
      <c r="F871" s="465">
        <v>40396</v>
      </c>
      <c r="G871" s="466" t="s">
        <v>1143</v>
      </c>
      <c r="K871" s="428">
        <v>39323</v>
      </c>
      <c r="L871" s="467">
        <v>166</v>
      </c>
    </row>
    <row r="872" spans="2:12" x14ac:dyDescent="0.25">
      <c r="B872" s="49">
        <f t="shared" ref="B872" si="310">B871+1</f>
        <v>860</v>
      </c>
      <c r="C872" s="427">
        <v>39323</v>
      </c>
      <c r="D872" s="474">
        <v>38</v>
      </c>
      <c r="F872" s="465">
        <v>40399</v>
      </c>
      <c r="G872" s="466" t="s">
        <v>1144</v>
      </c>
      <c r="K872" s="427">
        <v>39323</v>
      </c>
      <c r="L872" s="117">
        <v>228</v>
      </c>
    </row>
    <row r="873" spans="2:12" x14ac:dyDescent="0.25">
      <c r="B873" s="49">
        <f t="shared" ref="B873" si="311">B872+1</f>
        <v>861</v>
      </c>
      <c r="C873" s="427">
        <v>39323</v>
      </c>
      <c r="D873" s="474">
        <v>73</v>
      </c>
      <c r="F873" s="465">
        <v>40401</v>
      </c>
      <c r="G873" s="466" t="s">
        <v>1145</v>
      </c>
      <c r="K873" s="427">
        <v>39323</v>
      </c>
      <c r="L873" s="117">
        <v>146</v>
      </c>
    </row>
    <row r="874" spans="2:12" x14ac:dyDescent="0.25">
      <c r="B874" s="49">
        <f t="shared" ref="B874" si="312">B873+1</f>
        <v>862</v>
      </c>
      <c r="C874" s="427">
        <v>39323</v>
      </c>
      <c r="D874" s="474">
        <v>247.99999999999091</v>
      </c>
      <c r="F874" s="465">
        <v>40402</v>
      </c>
      <c r="G874" s="466" t="s">
        <v>1146</v>
      </c>
      <c r="K874" s="427">
        <v>39323</v>
      </c>
      <c r="L874" s="117">
        <v>495.99999999998181</v>
      </c>
    </row>
    <row r="875" spans="2:12" x14ac:dyDescent="0.25">
      <c r="B875" s="49">
        <f t="shared" ref="B875" si="313">B874+1</f>
        <v>863</v>
      </c>
      <c r="C875" s="426">
        <v>39325</v>
      </c>
      <c r="D875" s="473">
        <v>462</v>
      </c>
      <c r="F875" s="465">
        <v>40403</v>
      </c>
      <c r="G875" s="466" t="s">
        <v>1147</v>
      </c>
      <c r="K875" s="426">
        <v>39325</v>
      </c>
      <c r="L875" s="467">
        <v>1848</v>
      </c>
    </row>
    <row r="876" spans="2:12" x14ac:dyDescent="0.25">
      <c r="B876" s="49">
        <f t="shared" ref="B876" si="314">B875+1</f>
        <v>864</v>
      </c>
      <c r="C876" s="427">
        <v>39325</v>
      </c>
      <c r="D876" s="474">
        <v>282.99999999999886</v>
      </c>
      <c r="F876" s="465">
        <v>40406</v>
      </c>
      <c r="G876" s="466" t="s">
        <v>1148</v>
      </c>
      <c r="K876" s="427">
        <v>39325</v>
      </c>
      <c r="L876" s="117">
        <v>1697.9999999999932</v>
      </c>
    </row>
    <row r="877" spans="2:12" x14ac:dyDescent="0.25">
      <c r="B877" s="49">
        <f t="shared" ref="B877" si="315">B876+1</f>
        <v>865</v>
      </c>
      <c r="C877" s="427">
        <v>39329</v>
      </c>
      <c r="D877" s="474">
        <v>-47</v>
      </c>
      <c r="F877" s="465">
        <v>40408</v>
      </c>
      <c r="G877" s="466" t="s">
        <v>495</v>
      </c>
      <c r="K877" s="427">
        <v>39329</v>
      </c>
      <c r="L877" s="117">
        <v>-94</v>
      </c>
    </row>
    <row r="878" spans="2:12" x14ac:dyDescent="0.25">
      <c r="B878" s="49">
        <f t="shared" ref="B878" si="316">B877+1</f>
        <v>866</v>
      </c>
      <c r="C878" s="427">
        <v>39330</v>
      </c>
      <c r="D878" s="474">
        <v>-312</v>
      </c>
      <c r="F878" s="465">
        <v>40409</v>
      </c>
      <c r="G878" s="466" t="s">
        <v>775</v>
      </c>
      <c r="K878" s="427">
        <v>39330</v>
      </c>
      <c r="L878" s="117">
        <v>-624</v>
      </c>
    </row>
    <row r="879" spans="2:12" x14ac:dyDescent="0.25">
      <c r="B879" s="49">
        <f t="shared" ref="B879" si="317">B878+1</f>
        <v>867</v>
      </c>
      <c r="C879" s="426">
        <v>39331</v>
      </c>
      <c r="D879" s="473">
        <v>224.5</v>
      </c>
      <c r="F879" s="465">
        <v>40410</v>
      </c>
      <c r="G879" s="466" t="s">
        <v>1149</v>
      </c>
      <c r="K879" s="426">
        <v>39331</v>
      </c>
      <c r="L879" s="467">
        <v>898</v>
      </c>
    </row>
    <row r="880" spans="2:12" x14ac:dyDescent="0.25">
      <c r="B880" s="49">
        <f t="shared" ref="B880" si="318">B879+1</f>
        <v>868</v>
      </c>
      <c r="C880" s="428">
        <v>39331</v>
      </c>
      <c r="D880" s="473">
        <v>78</v>
      </c>
      <c r="F880" s="465">
        <v>40413</v>
      </c>
      <c r="G880" s="466" t="s">
        <v>463</v>
      </c>
      <c r="K880" s="428">
        <v>39331</v>
      </c>
      <c r="L880" s="467">
        <v>156</v>
      </c>
    </row>
    <row r="881" spans="2:12" x14ac:dyDescent="0.25">
      <c r="B881" s="49">
        <f t="shared" ref="B881" si="319">B880+1</f>
        <v>869</v>
      </c>
      <c r="C881" s="427">
        <v>39331</v>
      </c>
      <c r="D881" s="474">
        <v>107.99999999999885</v>
      </c>
      <c r="F881" s="465">
        <v>40414</v>
      </c>
      <c r="G881" s="466" t="s">
        <v>1150</v>
      </c>
      <c r="K881" s="427">
        <v>39331</v>
      </c>
      <c r="L881" s="117">
        <v>647.99999999999307</v>
      </c>
    </row>
    <row r="882" spans="2:12" x14ac:dyDescent="0.25">
      <c r="B882" s="49">
        <f t="shared" ref="B882" si="320">B881+1</f>
        <v>870</v>
      </c>
      <c r="C882" s="426">
        <v>39335</v>
      </c>
      <c r="D882" s="473">
        <v>62</v>
      </c>
      <c r="F882" s="465">
        <v>40415</v>
      </c>
      <c r="G882" s="466" t="s">
        <v>1151</v>
      </c>
      <c r="K882" s="426">
        <v>39335</v>
      </c>
      <c r="L882" s="467">
        <v>248</v>
      </c>
    </row>
    <row r="883" spans="2:12" x14ac:dyDescent="0.25">
      <c r="B883" s="49">
        <f t="shared" ref="B883" si="321">B882+1</f>
        <v>871</v>
      </c>
      <c r="C883" s="428">
        <v>39335</v>
      </c>
      <c r="D883" s="473">
        <v>203</v>
      </c>
      <c r="F883" s="465">
        <v>40417</v>
      </c>
      <c r="G883" s="466" t="s">
        <v>1152</v>
      </c>
      <c r="K883" s="428">
        <v>39335</v>
      </c>
      <c r="L883" s="467">
        <v>406</v>
      </c>
    </row>
    <row r="884" spans="2:12" x14ac:dyDescent="0.25">
      <c r="B884" s="49">
        <f t="shared" ref="B884" si="322">B883+1</f>
        <v>872</v>
      </c>
      <c r="C884" s="427">
        <v>39335</v>
      </c>
      <c r="D884" s="474">
        <v>-106.99999999999888</v>
      </c>
      <c r="F884" s="465">
        <v>40421</v>
      </c>
      <c r="G884" s="466" t="s">
        <v>1153</v>
      </c>
      <c r="K884" s="427">
        <v>39335</v>
      </c>
      <c r="L884" s="117">
        <v>-641.99999999999329</v>
      </c>
    </row>
    <row r="885" spans="2:12" x14ac:dyDescent="0.25">
      <c r="B885" s="49">
        <f t="shared" ref="B885" si="323">B884+1</f>
        <v>873</v>
      </c>
      <c r="C885" s="427">
        <v>39335</v>
      </c>
      <c r="D885" s="474">
        <v>238</v>
      </c>
      <c r="F885" s="465">
        <v>40422</v>
      </c>
      <c r="G885" s="466" t="s">
        <v>503</v>
      </c>
      <c r="K885" s="427">
        <v>39335</v>
      </c>
      <c r="L885" s="117">
        <v>476</v>
      </c>
    </row>
    <row r="886" spans="2:12" x14ac:dyDescent="0.25">
      <c r="B886" s="49">
        <f t="shared" ref="B886" si="324">B885+1</f>
        <v>874</v>
      </c>
      <c r="C886" s="426">
        <v>39336</v>
      </c>
      <c r="D886" s="473">
        <v>87</v>
      </c>
      <c r="F886" s="465">
        <v>40428</v>
      </c>
      <c r="G886" s="466" t="s">
        <v>1154</v>
      </c>
      <c r="K886" s="426">
        <v>39336</v>
      </c>
      <c r="L886" s="467">
        <v>348</v>
      </c>
    </row>
    <row r="887" spans="2:12" x14ac:dyDescent="0.25">
      <c r="B887" s="49">
        <f t="shared" ref="B887" si="325">B886+1</f>
        <v>875</v>
      </c>
      <c r="C887" s="428">
        <v>39336</v>
      </c>
      <c r="D887" s="473">
        <v>128</v>
      </c>
      <c r="F887" s="465">
        <v>40429</v>
      </c>
      <c r="G887" s="466" t="s">
        <v>616</v>
      </c>
      <c r="K887" s="428">
        <v>39336</v>
      </c>
      <c r="L887" s="467">
        <v>256</v>
      </c>
    </row>
    <row r="888" spans="2:12" x14ac:dyDescent="0.25">
      <c r="B888" s="49">
        <f t="shared" ref="B888" si="326">B887+1</f>
        <v>876</v>
      </c>
      <c r="C888" s="427">
        <v>39336</v>
      </c>
      <c r="D888" s="474">
        <v>17.999999999995453</v>
      </c>
      <c r="F888" s="465">
        <v>40430</v>
      </c>
      <c r="G888" s="466" t="s">
        <v>759</v>
      </c>
      <c r="K888" s="427">
        <v>39336</v>
      </c>
      <c r="L888" s="117">
        <v>107.99999999997272</v>
      </c>
    </row>
    <row r="889" spans="2:12" x14ac:dyDescent="0.25">
      <c r="B889" s="49">
        <f t="shared" ref="B889" si="327">B888+1</f>
        <v>877</v>
      </c>
      <c r="C889" s="427">
        <v>39336</v>
      </c>
      <c r="D889" s="474">
        <v>188</v>
      </c>
      <c r="F889" s="465">
        <v>40431</v>
      </c>
      <c r="G889" s="466" t="s">
        <v>1155</v>
      </c>
      <c r="K889" s="427">
        <v>39336</v>
      </c>
      <c r="L889" s="117">
        <v>376</v>
      </c>
    </row>
    <row r="890" spans="2:12" x14ac:dyDescent="0.25">
      <c r="B890" s="49">
        <f t="shared" ref="B890" si="328">B889+1</f>
        <v>878</v>
      </c>
      <c r="C890" s="426">
        <v>39338</v>
      </c>
      <c r="D890" s="473">
        <v>-125.49999999999999</v>
      </c>
      <c r="F890" s="465">
        <v>40436</v>
      </c>
      <c r="G890" s="466" t="s">
        <v>1156</v>
      </c>
      <c r="K890" s="426">
        <v>39338</v>
      </c>
      <c r="L890" s="467">
        <v>-501.99999999999994</v>
      </c>
    </row>
    <row r="891" spans="2:12" x14ac:dyDescent="0.25">
      <c r="B891" s="49">
        <f t="shared" ref="B891" si="329">B890+1</f>
        <v>879</v>
      </c>
      <c r="C891" s="428">
        <v>39338</v>
      </c>
      <c r="D891" s="473">
        <v>208</v>
      </c>
      <c r="F891" s="465">
        <v>40438</v>
      </c>
      <c r="G891" s="466" t="s">
        <v>1157</v>
      </c>
      <c r="K891" s="428">
        <v>39338</v>
      </c>
      <c r="L891" s="467">
        <v>416</v>
      </c>
    </row>
    <row r="892" spans="2:12" x14ac:dyDescent="0.25">
      <c r="B892" s="49">
        <f t="shared" ref="B892" si="330">B891+1</f>
        <v>880</v>
      </c>
      <c r="C892" s="427">
        <v>39338</v>
      </c>
      <c r="D892" s="474">
        <v>-91.999999999995453</v>
      </c>
      <c r="F892" s="465">
        <v>40441</v>
      </c>
      <c r="G892" s="466" t="s">
        <v>1158</v>
      </c>
      <c r="K892" s="427">
        <v>39338</v>
      </c>
      <c r="L892" s="117">
        <v>-551.99999999997272</v>
      </c>
    </row>
    <row r="893" spans="2:12" x14ac:dyDescent="0.25">
      <c r="B893" s="49">
        <f t="shared" ref="B893" si="331">B892+1</f>
        <v>881</v>
      </c>
      <c r="C893" s="427">
        <v>39339</v>
      </c>
      <c r="D893" s="474">
        <v>78</v>
      </c>
      <c r="F893" s="465">
        <v>40442</v>
      </c>
      <c r="G893" s="466" t="s">
        <v>555</v>
      </c>
      <c r="K893" s="427">
        <v>39339</v>
      </c>
      <c r="L893" s="117">
        <v>156</v>
      </c>
    </row>
    <row r="894" spans="2:12" x14ac:dyDescent="0.25">
      <c r="B894" s="49">
        <f t="shared" ref="B894" si="332">B893+1</f>
        <v>882</v>
      </c>
      <c r="C894" s="426">
        <v>39343</v>
      </c>
      <c r="D894" s="473">
        <v>-13</v>
      </c>
      <c r="F894" s="465">
        <v>40443</v>
      </c>
      <c r="G894" s="466" t="s">
        <v>1159</v>
      </c>
      <c r="K894" s="426">
        <v>39343</v>
      </c>
      <c r="L894" s="467">
        <v>-52</v>
      </c>
    </row>
    <row r="895" spans="2:12" x14ac:dyDescent="0.25">
      <c r="B895" s="49">
        <f t="shared" ref="B895" si="333">B894+1</f>
        <v>883</v>
      </c>
      <c r="C895" s="428">
        <v>39343</v>
      </c>
      <c r="D895" s="473">
        <v>308</v>
      </c>
      <c r="F895" s="465">
        <v>40444</v>
      </c>
      <c r="G895" s="466" t="s">
        <v>1160</v>
      </c>
      <c r="K895" s="428">
        <v>39343</v>
      </c>
      <c r="L895" s="467">
        <v>616</v>
      </c>
    </row>
    <row r="896" spans="2:12" x14ac:dyDescent="0.25">
      <c r="B896" s="49">
        <f t="shared" ref="B896" si="334">B895+1</f>
        <v>884</v>
      </c>
      <c r="C896" s="427">
        <v>39343</v>
      </c>
      <c r="D896" s="474">
        <v>-107.00000000000456</v>
      </c>
      <c r="F896" s="465">
        <v>40445</v>
      </c>
      <c r="G896" s="466" t="s">
        <v>1161</v>
      </c>
      <c r="K896" s="427">
        <v>39343</v>
      </c>
      <c r="L896" s="117">
        <v>-642.0000000000274</v>
      </c>
    </row>
    <row r="897" spans="2:12" x14ac:dyDescent="0.25">
      <c r="B897" s="49">
        <f t="shared" ref="B897" si="335">B896+1</f>
        <v>885</v>
      </c>
      <c r="C897" s="427">
        <v>39343</v>
      </c>
      <c r="D897" s="474">
        <v>243</v>
      </c>
      <c r="F897" s="465">
        <v>40449</v>
      </c>
      <c r="G897" s="466" t="s">
        <v>1162</v>
      </c>
      <c r="K897" s="427">
        <v>39343</v>
      </c>
      <c r="L897" s="117">
        <v>486</v>
      </c>
    </row>
    <row r="898" spans="2:12" x14ac:dyDescent="0.25">
      <c r="B898" s="49">
        <f t="shared" ref="B898" si="336">B897+1</f>
        <v>886</v>
      </c>
      <c r="C898" s="427">
        <v>39345</v>
      </c>
      <c r="D898" s="474">
        <v>38</v>
      </c>
      <c r="F898" s="465">
        <v>40451</v>
      </c>
      <c r="G898" s="466" t="s">
        <v>1163</v>
      </c>
      <c r="K898" s="427">
        <v>39345</v>
      </c>
      <c r="L898" s="117">
        <v>76</v>
      </c>
    </row>
    <row r="899" spans="2:12" x14ac:dyDescent="0.25">
      <c r="B899" s="49">
        <f t="shared" ref="B899" si="337">B898+1</f>
        <v>887</v>
      </c>
      <c r="C899" s="427">
        <v>39345</v>
      </c>
      <c r="D899" s="474">
        <v>-41.999999999995453</v>
      </c>
      <c r="F899" s="465">
        <v>40452</v>
      </c>
      <c r="G899" s="466" t="s">
        <v>1164</v>
      </c>
      <c r="K899" s="427">
        <v>39345</v>
      </c>
      <c r="L899" s="117">
        <v>-83.999999999990905</v>
      </c>
    </row>
    <row r="900" spans="2:12" x14ac:dyDescent="0.25">
      <c r="B900" s="49">
        <f t="shared" ref="B900" si="338">B899+1</f>
        <v>888</v>
      </c>
      <c r="C900" s="426">
        <v>39346</v>
      </c>
      <c r="D900" s="473">
        <v>324.5</v>
      </c>
      <c r="F900" s="465">
        <v>40455</v>
      </c>
      <c r="G900" s="466" t="s">
        <v>559</v>
      </c>
      <c r="K900" s="426">
        <v>39346</v>
      </c>
      <c r="L900" s="467">
        <v>1298</v>
      </c>
    </row>
    <row r="901" spans="2:12" x14ac:dyDescent="0.25">
      <c r="B901" s="49">
        <f t="shared" ref="B901" si="339">B900+1</f>
        <v>889</v>
      </c>
      <c r="C901" s="428">
        <v>39346</v>
      </c>
      <c r="D901" s="473">
        <v>343</v>
      </c>
      <c r="F901" s="465">
        <v>40456</v>
      </c>
      <c r="G901" s="466" t="s">
        <v>1165</v>
      </c>
      <c r="K901" s="428">
        <v>39346</v>
      </c>
      <c r="L901" s="467">
        <v>686</v>
      </c>
    </row>
    <row r="902" spans="2:12" x14ac:dyDescent="0.25">
      <c r="B902" s="49">
        <f t="shared" ref="B902" si="340">B901+1</f>
        <v>890</v>
      </c>
      <c r="C902" s="427">
        <v>39346</v>
      </c>
      <c r="D902" s="474">
        <v>182.99999999999886</v>
      </c>
      <c r="F902" s="465">
        <v>40458</v>
      </c>
      <c r="G902" s="466" t="s">
        <v>1166</v>
      </c>
      <c r="K902" s="427">
        <v>39346</v>
      </c>
      <c r="L902" s="117">
        <v>1097.9999999999932</v>
      </c>
    </row>
    <row r="903" spans="2:12" x14ac:dyDescent="0.25">
      <c r="B903" s="49">
        <f t="shared" ref="B903" si="341">B902+1</f>
        <v>891</v>
      </c>
      <c r="C903" s="427">
        <v>39346</v>
      </c>
      <c r="D903" s="474">
        <v>263</v>
      </c>
      <c r="F903" s="465">
        <v>40459</v>
      </c>
      <c r="G903" s="466" t="s">
        <v>1091</v>
      </c>
      <c r="K903" s="427">
        <v>39346</v>
      </c>
      <c r="L903" s="117">
        <v>526</v>
      </c>
    </row>
    <row r="904" spans="2:12" x14ac:dyDescent="0.25">
      <c r="B904" s="49">
        <f t="shared" ref="B904" si="342">B903+1</f>
        <v>892</v>
      </c>
      <c r="C904" s="427">
        <v>39346</v>
      </c>
      <c r="D904" s="474">
        <v>248.00000000000227</v>
      </c>
      <c r="F904" s="465">
        <v>40465</v>
      </c>
      <c r="G904" s="466" t="s">
        <v>878</v>
      </c>
      <c r="K904" s="427">
        <v>39346</v>
      </c>
      <c r="L904" s="117">
        <v>496.00000000000455</v>
      </c>
    </row>
    <row r="905" spans="2:12" x14ac:dyDescent="0.25">
      <c r="B905" s="49">
        <f t="shared" ref="B905" si="343">B904+1</f>
        <v>893</v>
      </c>
      <c r="C905" s="427">
        <v>39349</v>
      </c>
      <c r="D905" s="474">
        <v>48</v>
      </c>
      <c r="F905" s="465">
        <v>40466</v>
      </c>
      <c r="G905" s="466" t="s">
        <v>488</v>
      </c>
      <c r="K905" s="427">
        <v>39349</v>
      </c>
      <c r="L905" s="117">
        <v>96</v>
      </c>
    </row>
    <row r="906" spans="2:12" x14ac:dyDescent="0.25">
      <c r="B906" s="49">
        <f t="shared" ref="B906" si="344">B905+1</f>
        <v>894</v>
      </c>
      <c r="C906" s="427">
        <v>39349</v>
      </c>
      <c r="D906" s="474">
        <v>88</v>
      </c>
      <c r="F906" s="465">
        <v>40469</v>
      </c>
      <c r="G906" s="466" t="s">
        <v>549</v>
      </c>
      <c r="K906" s="427">
        <v>39349</v>
      </c>
      <c r="L906" s="117">
        <v>176</v>
      </c>
    </row>
    <row r="907" spans="2:12" x14ac:dyDescent="0.25">
      <c r="B907" s="49">
        <f t="shared" ref="B907" si="345">B906+1</f>
        <v>895</v>
      </c>
      <c r="C907" s="426">
        <v>39350</v>
      </c>
      <c r="D907" s="473">
        <v>-75.5</v>
      </c>
      <c r="F907" s="465">
        <v>40471</v>
      </c>
      <c r="G907" s="466" t="s">
        <v>1167</v>
      </c>
      <c r="K907" s="426">
        <v>39350</v>
      </c>
      <c r="L907" s="467">
        <v>-302</v>
      </c>
    </row>
    <row r="908" spans="2:12" x14ac:dyDescent="0.25">
      <c r="B908" s="49">
        <f t="shared" ref="B908" si="346">B907+1</f>
        <v>896</v>
      </c>
      <c r="C908" s="427">
        <v>39350</v>
      </c>
      <c r="D908" s="474">
        <v>-92.000000000001137</v>
      </c>
      <c r="F908" s="465">
        <v>40473</v>
      </c>
      <c r="G908" s="466" t="s">
        <v>534</v>
      </c>
      <c r="K908" s="427">
        <v>39350</v>
      </c>
      <c r="L908" s="117">
        <v>-552.00000000000682</v>
      </c>
    </row>
    <row r="909" spans="2:12" x14ac:dyDescent="0.25">
      <c r="B909" s="49">
        <f t="shared" ref="B909" si="347">B908+1</f>
        <v>897</v>
      </c>
      <c r="C909" s="427">
        <v>39350</v>
      </c>
      <c r="D909" s="474">
        <v>-137</v>
      </c>
      <c r="F909" s="465">
        <v>40478</v>
      </c>
      <c r="G909" s="466" t="s">
        <v>1168</v>
      </c>
      <c r="K909" s="427">
        <v>39350</v>
      </c>
      <c r="L909" s="117">
        <v>-274</v>
      </c>
    </row>
    <row r="910" spans="2:12" x14ac:dyDescent="0.25">
      <c r="B910" s="49">
        <f t="shared" ref="B910" si="348">B909+1</f>
        <v>898</v>
      </c>
      <c r="C910" s="427">
        <v>39350</v>
      </c>
      <c r="D910" s="474">
        <v>-322.00000000000227</v>
      </c>
      <c r="F910" s="465">
        <v>40479</v>
      </c>
      <c r="G910" s="466" t="s">
        <v>1169</v>
      </c>
      <c r="K910" s="427">
        <v>39350</v>
      </c>
      <c r="L910" s="117">
        <v>-644.00000000000455</v>
      </c>
    </row>
    <row r="911" spans="2:12" x14ac:dyDescent="0.25">
      <c r="B911" s="49">
        <f t="shared" ref="B911" si="349">B910+1</f>
        <v>899</v>
      </c>
      <c r="C911" s="427">
        <v>39351</v>
      </c>
      <c r="D911" s="474">
        <v>68.000000000001137</v>
      </c>
      <c r="F911" s="465">
        <v>40480</v>
      </c>
      <c r="G911" s="466" t="s">
        <v>870</v>
      </c>
      <c r="K911" s="427">
        <v>39351</v>
      </c>
      <c r="L911" s="117">
        <v>408.00000000000682</v>
      </c>
    </row>
    <row r="912" spans="2:12" x14ac:dyDescent="0.25">
      <c r="B912" s="49">
        <f t="shared" ref="B912" si="350">B911+1</f>
        <v>900</v>
      </c>
      <c r="C912" s="426">
        <v>39356</v>
      </c>
      <c r="D912" s="473">
        <v>74.5</v>
      </c>
      <c r="F912" s="465">
        <v>40483</v>
      </c>
      <c r="G912" s="466" t="s">
        <v>532</v>
      </c>
      <c r="K912" s="426">
        <v>39356</v>
      </c>
      <c r="L912" s="467">
        <v>298</v>
      </c>
    </row>
    <row r="913" spans="2:12" x14ac:dyDescent="0.25">
      <c r="B913" s="49">
        <f t="shared" ref="B913" si="351">B912+1</f>
        <v>901</v>
      </c>
      <c r="C913" s="428">
        <v>39356</v>
      </c>
      <c r="D913" s="473">
        <v>33</v>
      </c>
      <c r="F913" s="465">
        <v>40484</v>
      </c>
      <c r="G913" s="466" t="s">
        <v>709</v>
      </c>
      <c r="K913" s="428">
        <v>39356</v>
      </c>
      <c r="L913" s="467">
        <v>66</v>
      </c>
    </row>
    <row r="914" spans="2:12" x14ac:dyDescent="0.25">
      <c r="B914" s="49">
        <f t="shared" ref="B914" si="352">B913+1</f>
        <v>902</v>
      </c>
      <c r="C914" s="427">
        <v>39356</v>
      </c>
      <c r="D914" s="474">
        <v>38</v>
      </c>
      <c r="F914" s="465">
        <v>40490</v>
      </c>
      <c r="G914" s="466" t="s">
        <v>1170</v>
      </c>
      <c r="K914" s="427">
        <v>39356</v>
      </c>
      <c r="L914" s="117">
        <v>228</v>
      </c>
    </row>
    <row r="915" spans="2:12" x14ac:dyDescent="0.25">
      <c r="B915" s="49">
        <f t="shared" ref="B915" si="353">B914+1</f>
        <v>903</v>
      </c>
      <c r="C915" s="427">
        <v>39356</v>
      </c>
      <c r="D915" s="474">
        <v>58.000000000004547</v>
      </c>
      <c r="F915" s="465">
        <v>40491</v>
      </c>
      <c r="G915" s="466" t="s">
        <v>1171</v>
      </c>
      <c r="K915" s="427">
        <v>39356</v>
      </c>
      <c r="L915" s="117">
        <v>116.00000000000909</v>
      </c>
    </row>
    <row r="916" spans="2:12" x14ac:dyDescent="0.25">
      <c r="B916" s="49">
        <f t="shared" ref="B916" si="354">B915+1</f>
        <v>904</v>
      </c>
      <c r="C916" s="427">
        <v>39357</v>
      </c>
      <c r="D916" s="474">
        <v>-1.9999999999999996</v>
      </c>
      <c r="F916" s="465">
        <v>40492</v>
      </c>
      <c r="G916" s="466" t="s">
        <v>1172</v>
      </c>
      <c r="K916" s="427">
        <v>39357</v>
      </c>
      <c r="L916" s="117">
        <v>-3.9999999999999991</v>
      </c>
    </row>
    <row r="917" spans="2:12" x14ac:dyDescent="0.25">
      <c r="B917" s="49">
        <f t="shared" ref="B917" si="355">B916+1</f>
        <v>905</v>
      </c>
      <c r="C917" s="427">
        <v>39357</v>
      </c>
      <c r="D917" s="474">
        <v>67.999999999995453</v>
      </c>
      <c r="F917" s="465">
        <v>40493</v>
      </c>
      <c r="G917" s="466" t="s">
        <v>1166</v>
      </c>
      <c r="K917" s="427">
        <v>39357</v>
      </c>
      <c r="L917" s="117">
        <v>135.99999999999091</v>
      </c>
    </row>
    <row r="918" spans="2:12" x14ac:dyDescent="0.25">
      <c r="B918" s="49">
        <f t="shared" ref="B918" si="356">B917+1</f>
        <v>906</v>
      </c>
      <c r="C918" s="426">
        <v>39358</v>
      </c>
      <c r="D918" s="473">
        <v>-150.5</v>
      </c>
      <c r="F918" s="465">
        <v>40494</v>
      </c>
      <c r="G918" s="466" t="s">
        <v>1173</v>
      </c>
      <c r="K918" s="426">
        <v>39358</v>
      </c>
      <c r="L918" s="467">
        <v>-602</v>
      </c>
    </row>
    <row r="919" spans="2:12" x14ac:dyDescent="0.25">
      <c r="B919" s="49">
        <f t="shared" ref="B919" si="357">B918+1</f>
        <v>907</v>
      </c>
      <c r="C919" s="428">
        <v>39358</v>
      </c>
      <c r="D919" s="473">
        <v>-102</v>
      </c>
      <c r="F919" s="465">
        <v>40497</v>
      </c>
      <c r="G919" s="466" t="s">
        <v>494</v>
      </c>
      <c r="K919" s="428">
        <v>39358</v>
      </c>
      <c r="L919" s="467">
        <v>-204</v>
      </c>
    </row>
    <row r="920" spans="2:12" x14ac:dyDescent="0.25">
      <c r="B920" s="49">
        <f t="shared" ref="B920" si="358">B919+1</f>
        <v>908</v>
      </c>
      <c r="C920" s="427">
        <v>39358</v>
      </c>
      <c r="D920" s="474">
        <v>-187</v>
      </c>
      <c r="F920" s="465">
        <v>40498</v>
      </c>
      <c r="G920" s="466" t="s">
        <v>1174</v>
      </c>
      <c r="K920" s="427">
        <v>39358</v>
      </c>
      <c r="L920" s="117">
        <v>-374</v>
      </c>
    </row>
    <row r="921" spans="2:12" x14ac:dyDescent="0.25">
      <c r="B921" s="49">
        <f t="shared" ref="B921" si="359">B920+1</f>
        <v>909</v>
      </c>
      <c r="C921" s="427">
        <v>39358</v>
      </c>
      <c r="D921" s="474">
        <v>-232.00000000000455</v>
      </c>
      <c r="F921" s="465">
        <v>40499</v>
      </c>
      <c r="G921" s="466" t="s">
        <v>534</v>
      </c>
      <c r="K921" s="427">
        <v>39358</v>
      </c>
      <c r="L921" s="117">
        <v>-464.00000000000909</v>
      </c>
    </row>
    <row r="922" spans="2:12" x14ac:dyDescent="0.25">
      <c r="B922" s="49">
        <f t="shared" ref="B922" si="360">B921+1</f>
        <v>910</v>
      </c>
      <c r="C922" s="426">
        <v>39359</v>
      </c>
      <c r="D922" s="473">
        <v>-150.5</v>
      </c>
      <c r="F922" s="465">
        <v>40505</v>
      </c>
      <c r="G922" s="466" t="s">
        <v>1175</v>
      </c>
      <c r="K922" s="426">
        <v>39359</v>
      </c>
      <c r="L922" s="467">
        <v>-602</v>
      </c>
    </row>
    <row r="923" spans="2:12" x14ac:dyDescent="0.25">
      <c r="B923" s="49">
        <f t="shared" ref="B923" si="361">B922+1</f>
        <v>911</v>
      </c>
      <c r="C923" s="428">
        <v>39359</v>
      </c>
      <c r="D923" s="473">
        <v>68</v>
      </c>
      <c r="F923" s="465">
        <v>40506</v>
      </c>
      <c r="G923" s="466" t="s">
        <v>824</v>
      </c>
      <c r="K923" s="428">
        <v>39359</v>
      </c>
      <c r="L923" s="467">
        <v>136</v>
      </c>
    </row>
    <row r="924" spans="2:12" x14ac:dyDescent="0.25">
      <c r="B924" s="49">
        <f t="shared" ref="B924" si="362">B923+1</f>
        <v>912</v>
      </c>
      <c r="C924" s="427">
        <v>39359</v>
      </c>
      <c r="D924" s="474">
        <v>57.999999999998863</v>
      </c>
      <c r="F924" s="465">
        <v>40512</v>
      </c>
      <c r="G924" s="466" t="s">
        <v>1176</v>
      </c>
      <c r="K924" s="427">
        <v>39359</v>
      </c>
      <c r="L924" s="117">
        <v>347.99999999999318</v>
      </c>
    </row>
    <row r="925" spans="2:12" x14ac:dyDescent="0.25">
      <c r="B925" s="49">
        <f t="shared" ref="B925" si="363">B924+1</f>
        <v>913</v>
      </c>
      <c r="C925" s="427">
        <v>39360</v>
      </c>
      <c r="D925" s="474">
        <v>108</v>
      </c>
      <c r="F925" s="465">
        <v>40513</v>
      </c>
      <c r="G925" s="466" t="s">
        <v>1177</v>
      </c>
      <c r="K925" s="427">
        <v>39360</v>
      </c>
      <c r="L925" s="117">
        <v>216</v>
      </c>
    </row>
    <row r="926" spans="2:12" x14ac:dyDescent="0.25">
      <c r="B926" s="49">
        <f t="shared" ref="B926" si="364">B925+1</f>
        <v>914</v>
      </c>
      <c r="C926" s="427">
        <v>39360</v>
      </c>
      <c r="D926" s="474">
        <v>358.00000000000455</v>
      </c>
      <c r="F926" s="465">
        <v>40519</v>
      </c>
      <c r="G926" s="466" t="s">
        <v>1178</v>
      </c>
      <c r="K926" s="427">
        <v>39360</v>
      </c>
      <c r="L926" s="117">
        <v>716.00000000000909</v>
      </c>
    </row>
    <row r="927" spans="2:12" x14ac:dyDescent="0.25">
      <c r="B927" s="49">
        <f t="shared" ref="B927" si="365">B926+1</f>
        <v>915</v>
      </c>
      <c r="C927" s="427">
        <v>39363</v>
      </c>
      <c r="D927" s="474">
        <v>-72</v>
      </c>
      <c r="F927" s="465">
        <v>40520</v>
      </c>
      <c r="G927" s="466" t="s">
        <v>1179</v>
      </c>
      <c r="K927" s="427">
        <v>39363</v>
      </c>
      <c r="L927" s="117">
        <v>-144</v>
      </c>
    </row>
    <row r="928" spans="2:12" x14ac:dyDescent="0.25">
      <c r="B928" s="49">
        <f t="shared" ref="B928" si="366">B927+1</f>
        <v>916</v>
      </c>
      <c r="C928" s="426">
        <v>39364</v>
      </c>
      <c r="D928" s="473">
        <v>-50.5</v>
      </c>
      <c r="F928" s="465">
        <v>40521</v>
      </c>
      <c r="G928" s="466" t="s">
        <v>792</v>
      </c>
      <c r="K928" s="426">
        <v>39364</v>
      </c>
      <c r="L928" s="467">
        <v>-202</v>
      </c>
    </row>
    <row r="929" spans="2:12" x14ac:dyDescent="0.25">
      <c r="B929" s="49">
        <f t="shared" ref="B929" si="367">B928+1</f>
        <v>917</v>
      </c>
      <c r="C929" s="427">
        <v>39364</v>
      </c>
      <c r="D929" s="474">
        <v>-12</v>
      </c>
      <c r="F929" s="465">
        <v>40526</v>
      </c>
      <c r="G929" s="466" t="s">
        <v>630</v>
      </c>
      <c r="K929" s="427">
        <v>39364</v>
      </c>
      <c r="L929" s="117">
        <v>-72</v>
      </c>
    </row>
    <row r="930" spans="2:12" x14ac:dyDescent="0.25">
      <c r="B930" s="49">
        <f t="shared" ref="B930" si="368">B929+1</f>
        <v>918</v>
      </c>
      <c r="C930" s="426">
        <v>39366</v>
      </c>
      <c r="D930" s="473">
        <v>149.5</v>
      </c>
      <c r="F930" s="465">
        <v>40527</v>
      </c>
      <c r="G930" s="466" t="s">
        <v>736</v>
      </c>
      <c r="K930" s="426">
        <v>39366</v>
      </c>
      <c r="L930" s="467">
        <v>598</v>
      </c>
    </row>
    <row r="931" spans="2:12" x14ac:dyDescent="0.25">
      <c r="B931" s="49">
        <f t="shared" ref="B931" si="369">B930+1</f>
        <v>919</v>
      </c>
      <c r="C931" s="427">
        <v>39366</v>
      </c>
      <c r="D931" s="474">
        <v>157.99999999999886</v>
      </c>
      <c r="F931" s="465">
        <v>40528</v>
      </c>
      <c r="G931" s="466" t="s">
        <v>894</v>
      </c>
      <c r="K931" s="427">
        <v>39366</v>
      </c>
      <c r="L931" s="117">
        <v>947.99999999999318</v>
      </c>
    </row>
    <row r="932" spans="2:12" x14ac:dyDescent="0.25">
      <c r="B932" s="49">
        <f t="shared" ref="B932" si="370">B931+1</f>
        <v>920</v>
      </c>
      <c r="C932" s="426">
        <v>39367</v>
      </c>
      <c r="D932" s="473">
        <v>-150.5</v>
      </c>
      <c r="F932" s="465">
        <v>40535</v>
      </c>
      <c r="G932" s="466" t="s">
        <v>1180</v>
      </c>
      <c r="K932" s="426">
        <v>39367</v>
      </c>
      <c r="L932" s="467">
        <v>-602</v>
      </c>
    </row>
    <row r="933" spans="2:12" x14ac:dyDescent="0.25">
      <c r="B933" s="49">
        <f t="shared" ref="B933" si="371">B932+1</f>
        <v>921</v>
      </c>
      <c r="C933" s="428">
        <v>39367</v>
      </c>
      <c r="D933" s="473">
        <v>193</v>
      </c>
      <c r="F933" s="465">
        <v>40539</v>
      </c>
      <c r="G933" s="466" t="s">
        <v>1181</v>
      </c>
      <c r="K933" s="428">
        <v>39367</v>
      </c>
      <c r="L933" s="467">
        <v>386</v>
      </c>
    </row>
    <row r="934" spans="2:12" x14ac:dyDescent="0.25">
      <c r="B934" s="49">
        <f t="shared" ref="B934" si="372">B933+1</f>
        <v>922</v>
      </c>
      <c r="C934" s="427">
        <v>39367</v>
      </c>
      <c r="D934" s="474">
        <v>2.9999999999977267</v>
      </c>
      <c r="F934" s="465">
        <v>40541</v>
      </c>
      <c r="G934" s="466" t="s">
        <v>1182</v>
      </c>
      <c r="K934" s="427">
        <v>39367</v>
      </c>
      <c r="L934" s="117">
        <v>17.999999999986361</v>
      </c>
    </row>
    <row r="935" spans="2:12" x14ac:dyDescent="0.25">
      <c r="B935" s="49">
        <f t="shared" ref="B935" si="373">B934+1</f>
        <v>923</v>
      </c>
      <c r="C935" s="427">
        <v>39367</v>
      </c>
      <c r="D935" s="474">
        <v>163</v>
      </c>
      <c r="F935" s="465">
        <v>40543</v>
      </c>
      <c r="G935" s="466" t="s">
        <v>698</v>
      </c>
      <c r="K935" s="427">
        <v>39367</v>
      </c>
      <c r="L935" s="117">
        <v>326</v>
      </c>
    </row>
    <row r="936" spans="2:12" x14ac:dyDescent="0.25">
      <c r="B936" s="49">
        <f t="shared" ref="B936" si="374">B935+1</f>
        <v>924</v>
      </c>
      <c r="C936" s="427">
        <v>39367</v>
      </c>
      <c r="D936" s="474">
        <v>107.99999999999316</v>
      </c>
      <c r="F936" s="465">
        <v>40546</v>
      </c>
      <c r="G936" s="466" t="s">
        <v>1183</v>
      </c>
      <c r="K936" s="427">
        <v>39367</v>
      </c>
      <c r="L936" s="117">
        <v>215.99999999998633</v>
      </c>
    </row>
    <row r="937" spans="2:12" x14ac:dyDescent="0.25">
      <c r="B937" s="49">
        <f t="shared" ref="B937" si="375">B936+1</f>
        <v>925</v>
      </c>
      <c r="C937" s="426">
        <v>39371</v>
      </c>
      <c r="D937" s="473">
        <v>-475.5</v>
      </c>
      <c r="F937" s="465">
        <v>40547</v>
      </c>
      <c r="G937" s="466" t="s">
        <v>490</v>
      </c>
      <c r="K937" s="426">
        <v>39371</v>
      </c>
      <c r="L937" s="467">
        <v>-1902</v>
      </c>
    </row>
    <row r="938" spans="2:12" x14ac:dyDescent="0.25">
      <c r="B938" s="49">
        <f t="shared" ref="B938" si="376">B937+1</f>
        <v>926</v>
      </c>
      <c r="C938" s="428">
        <v>39371</v>
      </c>
      <c r="D938" s="473">
        <v>-237</v>
      </c>
      <c r="F938" s="465">
        <v>40548</v>
      </c>
      <c r="G938" s="466" t="s">
        <v>1184</v>
      </c>
      <c r="K938" s="428">
        <v>39371</v>
      </c>
      <c r="L938" s="467">
        <v>-474</v>
      </c>
    </row>
    <row r="939" spans="2:12" x14ac:dyDescent="0.25">
      <c r="B939" s="49">
        <f t="shared" ref="B939" si="377">B938+1</f>
        <v>927</v>
      </c>
      <c r="C939" s="427">
        <v>39371</v>
      </c>
      <c r="D939" s="474">
        <v>-281.99999999999886</v>
      </c>
      <c r="F939" s="465">
        <v>40549</v>
      </c>
      <c r="G939" s="466" t="s">
        <v>467</v>
      </c>
      <c r="K939" s="427">
        <v>39371</v>
      </c>
      <c r="L939" s="117">
        <v>-1691.9999999999932</v>
      </c>
    </row>
    <row r="940" spans="2:12" x14ac:dyDescent="0.25">
      <c r="B940" s="49">
        <f t="shared" ref="B940" si="378">B939+1</f>
        <v>928</v>
      </c>
      <c r="C940" s="426">
        <v>39372</v>
      </c>
      <c r="D940" s="473">
        <v>-13</v>
      </c>
      <c r="F940" s="465">
        <v>40550</v>
      </c>
      <c r="G940" s="466" t="s">
        <v>823</v>
      </c>
      <c r="K940" s="426">
        <v>39372</v>
      </c>
      <c r="L940" s="467">
        <v>-52</v>
      </c>
    </row>
    <row r="941" spans="2:12" x14ac:dyDescent="0.25">
      <c r="B941" s="49">
        <f t="shared" ref="B941" si="379">B940+1</f>
        <v>929</v>
      </c>
      <c r="C941" s="428">
        <v>39372</v>
      </c>
      <c r="D941" s="473">
        <v>148</v>
      </c>
      <c r="F941" s="465">
        <v>40553</v>
      </c>
      <c r="G941" s="466" t="s">
        <v>1185</v>
      </c>
      <c r="K941" s="428">
        <v>39372</v>
      </c>
      <c r="L941" s="467">
        <v>296</v>
      </c>
    </row>
    <row r="942" spans="2:12" x14ac:dyDescent="0.25">
      <c r="B942" s="49">
        <f t="shared" ref="B942" si="380">B941+1</f>
        <v>930</v>
      </c>
      <c r="C942" s="427">
        <v>39372</v>
      </c>
      <c r="D942" s="474">
        <v>23.000000000002274</v>
      </c>
      <c r="F942" s="465">
        <v>40554</v>
      </c>
      <c r="G942" s="466" t="s">
        <v>1186</v>
      </c>
      <c r="K942" s="427">
        <v>39372</v>
      </c>
      <c r="L942" s="117">
        <v>138.00000000001364</v>
      </c>
    </row>
    <row r="943" spans="2:12" x14ac:dyDescent="0.25">
      <c r="B943" s="49">
        <f t="shared" ref="B943" si="381">B942+1</f>
        <v>931</v>
      </c>
      <c r="C943" s="426">
        <v>39374</v>
      </c>
      <c r="D943" s="473">
        <v>-475.5</v>
      </c>
      <c r="F943" s="465">
        <v>40557</v>
      </c>
      <c r="G943" s="466" t="s">
        <v>1187</v>
      </c>
      <c r="K943" s="426">
        <v>39374</v>
      </c>
      <c r="L943" s="467">
        <v>-1902</v>
      </c>
    </row>
    <row r="944" spans="2:12" x14ac:dyDescent="0.25">
      <c r="B944" s="49">
        <f t="shared" ref="B944" si="382">B943+1</f>
        <v>932</v>
      </c>
      <c r="C944" s="427">
        <v>39374</v>
      </c>
      <c r="D944" s="474">
        <v>-301.99999999999773</v>
      </c>
      <c r="F944" s="465">
        <v>40563</v>
      </c>
      <c r="G944" s="466" t="s">
        <v>1188</v>
      </c>
      <c r="K944" s="427">
        <v>39374</v>
      </c>
      <c r="L944" s="117">
        <v>-1811.9999999999864</v>
      </c>
    </row>
    <row r="945" spans="2:12" x14ac:dyDescent="0.25">
      <c r="B945" s="49">
        <f t="shared" ref="B945" si="383">B944+1</f>
        <v>933</v>
      </c>
      <c r="C945" s="426">
        <v>39377</v>
      </c>
      <c r="D945" s="473">
        <v>-463</v>
      </c>
      <c r="F945" s="465">
        <v>40564</v>
      </c>
      <c r="G945" s="466" t="s">
        <v>681</v>
      </c>
      <c r="K945" s="426">
        <v>39377</v>
      </c>
      <c r="L945" s="467">
        <v>-1852</v>
      </c>
    </row>
    <row r="946" spans="2:12" x14ac:dyDescent="0.25">
      <c r="B946" s="49">
        <f t="shared" ref="B946" si="384">B945+1</f>
        <v>934</v>
      </c>
      <c r="C946" s="428">
        <v>39377</v>
      </c>
      <c r="D946" s="473">
        <v>-112</v>
      </c>
      <c r="F946" s="465">
        <v>40567</v>
      </c>
      <c r="G946" s="466" t="s">
        <v>1189</v>
      </c>
      <c r="K946" s="428">
        <v>39377</v>
      </c>
      <c r="L946" s="467">
        <v>-224</v>
      </c>
    </row>
    <row r="947" spans="2:12" x14ac:dyDescent="0.25">
      <c r="B947" s="49">
        <f t="shared" ref="B947" si="385">B946+1</f>
        <v>935</v>
      </c>
      <c r="C947" s="427">
        <v>39377</v>
      </c>
      <c r="D947" s="474">
        <v>-612</v>
      </c>
      <c r="F947" s="465">
        <v>40568</v>
      </c>
      <c r="G947" s="466" t="s">
        <v>517</v>
      </c>
      <c r="K947" s="427">
        <v>39377</v>
      </c>
      <c r="L947" s="117">
        <v>-3672</v>
      </c>
    </row>
    <row r="948" spans="2:12" x14ac:dyDescent="0.25">
      <c r="B948" s="49">
        <f t="shared" ref="B948" si="386">B947+1</f>
        <v>936</v>
      </c>
      <c r="C948" s="427">
        <v>39377</v>
      </c>
      <c r="D948" s="474">
        <v>-282</v>
      </c>
      <c r="F948" s="465">
        <v>40570</v>
      </c>
      <c r="G948" s="466" t="s">
        <v>687</v>
      </c>
      <c r="K948" s="427">
        <v>39377</v>
      </c>
      <c r="L948" s="117">
        <v>-564</v>
      </c>
    </row>
    <row r="949" spans="2:12" x14ac:dyDescent="0.25">
      <c r="B949" s="49">
        <f t="shared" ref="B949" si="387">B948+1</f>
        <v>937</v>
      </c>
      <c r="C949" s="427">
        <v>39377</v>
      </c>
      <c r="D949" s="474">
        <v>-781.99999999999318</v>
      </c>
      <c r="F949" s="465">
        <v>40571</v>
      </c>
      <c r="G949" s="466" t="s">
        <v>1190</v>
      </c>
      <c r="K949" s="427">
        <v>39377</v>
      </c>
      <c r="L949" s="117">
        <v>-1563.9999999999864</v>
      </c>
    </row>
    <row r="950" spans="2:12" x14ac:dyDescent="0.25">
      <c r="B950" s="49">
        <f t="shared" ref="B950" si="388">B949+1</f>
        <v>938</v>
      </c>
      <c r="C950" s="427">
        <v>39379</v>
      </c>
      <c r="D950" s="474">
        <v>-51.999999999997726</v>
      </c>
      <c r="F950" s="465">
        <v>40574</v>
      </c>
      <c r="G950" s="466" t="s">
        <v>1191</v>
      </c>
      <c r="K950" s="427">
        <v>39379</v>
      </c>
      <c r="L950" s="117">
        <v>-103.99999999999545</v>
      </c>
    </row>
    <row r="951" spans="2:12" x14ac:dyDescent="0.25">
      <c r="B951" s="49">
        <f t="shared" ref="B951" si="389">B950+1</f>
        <v>939</v>
      </c>
      <c r="C951" s="426">
        <v>39380</v>
      </c>
      <c r="D951" s="473">
        <v>-288</v>
      </c>
      <c r="F951" s="465">
        <v>40575</v>
      </c>
      <c r="G951" s="466" t="s">
        <v>582</v>
      </c>
      <c r="K951" s="426">
        <v>39380</v>
      </c>
      <c r="L951" s="467">
        <v>-1152</v>
      </c>
    </row>
    <row r="952" spans="2:12" x14ac:dyDescent="0.25">
      <c r="B952" s="49">
        <f t="shared" ref="B952" si="390">B951+1</f>
        <v>940</v>
      </c>
      <c r="C952" s="428">
        <v>39380</v>
      </c>
      <c r="D952" s="473">
        <v>103</v>
      </c>
      <c r="F952" s="465">
        <v>40576</v>
      </c>
      <c r="G952" s="466" t="s">
        <v>662</v>
      </c>
      <c r="K952" s="428">
        <v>39380</v>
      </c>
      <c r="L952" s="467">
        <v>206</v>
      </c>
    </row>
    <row r="953" spans="2:12" x14ac:dyDescent="0.25">
      <c r="B953" s="49">
        <f t="shared" ref="B953" si="391">B952+1</f>
        <v>941</v>
      </c>
      <c r="C953" s="427">
        <v>39380</v>
      </c>
      <c r="D953" s="474">
        <v>-92.000000000001137</v>
      </c>
      <c r="F953" s="465">
        <v>40577</v>
      </c>
      <c r="G953" s="466" t="s">
        <v>1192</v>
      </c>
      <c r="K953" s="427">
        <v>39380</v>
      </c>
      <c r="L953" s="117">
        <v>-552.00000000000682</v>
      </c>
    </row>
    <row r="954" spans="2:12" x14ac:dyDescent="0.25">
      <c r="B954" s="49">
        <f t="shared" ref="B954" si="392">B953+1</f>
        <v>942</v>
      </c>
      <c r="C954" s="426">
        <v>39381</v>
      </c>
      <c r="D954" s="473">
        <v>-75.5</v>
      </c>
      <c r="F954" s="465">
        <v>40582</v>
      </c>
      <c r="G954" s="466" t="s">
        <v>636</v>
      </c>
      <c r="K954" s="426">
        <v>39381</v>
      </c>
      <c r="L954" s="467">
        <v>-302</v>
      </c>
    </row>
    <row r="955" spans="2:12" x14ac:dyDescent="0.25">
      <c r="B955" s="49">
        <f t="shared" ref="B955" si="393">B954+1</f>
        <v>943</v>
      </c>
      <c r="C955" s="428">
        <v>39381</v>
      </c>
      <c r="D955" s="473">
        <v>128</v>
      </c>
      <c r="F955" s="465">
        <v>40584</v>
      </c>
      <c r="G955" s="466" t="s">
        <v>1193</v>
      </c>
      <c r="K955" s="428">
        <v>39381</v>
      </c>
      <c r="L955" s="467">
        <v>256</v>
      </c>
    </row>
    <row r="956" spans="2:12" x14ac:dyDescent="0.25">
      <c r="B956" s="49">
        <f t="shared" ref="B956" si="394">B955+1</f>
        <v>944</v>
      </c>
      <c r="C956" s="427">
        <v>39381</v>
      </c>
      <c r="D956" s="474">
        <v>-117.00000000000115</v>
      </c>
      <c r="F956" s="465">
        <v>40585</v>
      </c>
      <c r="G956" s="466" t="s">
        <v>1194</v>
      </c>
      <c r="K956" s="427">
        <v>39381</v>
      </c>
      <c r="L956" s="117">
        <v>-702.00000000000693</v>
      </c>
    </row>
    <row r="957" spans="2:12" x14ac:dyDescent="0.25">
      <c r="B957" s="49">
        <f t="shared" ref="B957" si="395">B956+1</f>
        <v>945</v>
      </c>
      <c r="C957" s="427">
        <v>39385</v>
      </c>
      <c r="D957" s="474">
        <v>-72.000000000002274</v>
      </c>
      <c r="F957" s="465">
        <v>40589</v>
      </c>
      <c r="G957" s="466" t="s">
        <v>611</v>
      </c>
      <c r="K957" s="427">
        <v>39385</v>
      </c>
      <c r="L957" s="117">
        <v>-432.00000000001364</v>
      </c>
    </row>
    <row r="958" spans="2:12" x14ac:dyDescent="0.25">
      <c r="B958" s="49">
        <f t="shared" ref="B958" si="396">B957+1</f>
        <v>946</v>
      </c>
      <c r="C958" s="427">
        <v>39385</v>
      </c>
      <c r="D958" s="474">
        <v>-212</v>
      </c>
      <c r="F958" s="465">
        <v>40590</v>
      </c>
      <c r="G958" s="466" t="s">
        <v>758</v>
      </c>
      <c r="K958" s="427">
        <v>39385</v>
      </c>
      <c r="L958" s="117">
        <v>-424</v>
      </c>
    </row>
    <row r="959" spans="2:12" x14ac:dyDescent="0.25">
      <c r="B959" s="49">
        <f t="shared" ref="B959" si="397">B958+1</f>
        <v>947</v>
      </c>
      <c r="C959" s="426">
        <v>39386</v>
      </c>
      <c r="D959" s="473">
        <v>187</v>
      </c>
      <c r="F959" s="465">
        <v>40591</v>
      </c>
      <c r="G959" s="466" t="s">
        <v>482</v>
      </c>
      <c r="K959" s="426">
        <v>39386</v>
      </c>
      <c r="L959" s="467">
        <v>748</v>
      </c>
    </row>
    <row r="960" spans="2:12" x14ac:dyDescent="0.25">
      <c r="B960" s="49">
        <f t="shared" ref="B960" si="398">B959+1</f>
        <v>948</v>
      </c>
      <c r="C960" s="427">
        <v>39386</v>
      </c>
      <c r="D960" s="474">
        <v>77.999999999997726</v>
      </c>
      <c r="F960" s="465">
        <v>40592</v>
      </c>
      <c r="G960" s="466" t="s">
        <v>1195</v>
      </c>
      <c r="K960" s="427">
        <v>39386</v>
      </c>
      <c r="L960" s="117">
        <v>467.99999999998636</v>
      </c>
    </row>
    <row r="961" spans="2:12" x14ac:dyDescent="0.25">
      <c r="B961" s="49">
        <f t="shared" ref="B961" si="399">B960+1</f>
        <v>949</v>
      </c>
      <c r="C961" s="427">
        <v>39386</v>
      </c>
      <c r="D961" s="474">
        <v>98</v>
      </c>
      <c r="F961" s="465">
        <v>40595</v>
      </c>
      <c r="G961" s="466" t="s">
        <v>603</v>
      </c>
      <c r="K961" s="427">
        <v>39386</v>
      </c>
      <c r="L961" s="117">
        <v>196</v>
      </c>
    </row>
    <row r="962" spans="2:12" x14ac:dyDescent="0.25">
      <c r="B962" s="49">
        <f t="shared" ref="B962" si="400">B961+1</f>
        <v>950</v>
      </c>
      <c r="C962" s="427">
        <v>39386</v>
      </c>
      <c r="D962" s="474">
        <v>277.99999999999773</v>
      </c>
      <c r="F962" s="465">
        <v>40596</v>
      </c>
      <c r="G962" s="466" t="s">
        <v>1196</v>
      </c>
      <c r="K962" s="427">
        <v>39386</v>
      </c>
      <c r="L962" s="117">
        <v>555.99999999999545</v>
      </c>
    </row>
    <row r="963" spans="2:12" x14ac:dyDescent="0.25">
      <c r="B963" s="49">
        <f t="shared" ref="B963" si="401">B962+1</f>
        <v>951</v>
      </c>
      <c r="C963" s="426">
        <v>39388</v>
      </c>
      <c r="D963" s="473">
        <v>24.5</v>
      </c>
      <c r="F963" s="465">
        <v>40597</v>
      </c>
      <c r="G963" s="466" t="s">
        <v>1197</v>
      </c>
      <c r="K963" s="426">
        <v>39388</v>
      </c>
      <c r="L963" s="467">
        <v>98</v>
      </c>
    </row>
    <row r="964" spans="2:12" x14ac:dyDescent="0.25">
      <c r="B964" s="49">
        <f t="shared" ref="B964" si="402">B963+1</f>
        <v>952</v>
      </c>
      <c r="C964" s="428">
        <v>39388</v>
      </c>
      <c r="D964" s="473">
        <v>-207</v>
      </c>
      <c r="F964" s="465">
        <v>40598</v>
      </c>
      <c r="G964" s="466" t="s">
        <v>1198</v>
      </c>
      <c r="K964" s="428">
        <v>39388</v>
      </c>
      <c r="L964" s="467">
        <v>-414</v>
      </c>
    </row>
    <row r="965" spans="2:12" x14ac:dyDescent="0.25">
      <c r="B965" s="49">
        <f t="shared" ref="B965" si="403">B964+1</f>
        <v>953</v>
      </c>
      <c r="C965" s="427">
        <v>39388</v>
      </c>
      <c r="D965" s="474">
        <v>-26.999999999997726</v>
      </c>
      <c r="F965" s="465">
        <v>40599</v>
      </c>
      <c r="G965" s="466" t="s">
        <v>1199</v>
      </c>
      <c r="K965" s="427">
        <v>39388</v>
      </c>
      <c r="L965" s="117">
        <v>-161.99999999998636</v>
      </c>
    </row>
    <row r="966" spans="2:12" x14ac:dyDescent="0.25">
      <c r="B966" s="49">
        <f t="shared" ref="B966" si="404">B965+1</f>
        <v>954</v>
      </c>
      <c r="C966" s="427">
        <v>39388</v>
      </c>
      <c r="D966" s="474">
        <v>243</v>
      </c>
      <c r="F966" s="465">
        <v>40602</v>
      </c>
      <c r="G966" s="466" t="s">
        <v>1200</v>
      </c>
      <c r="K966" s="427">
        <v>39388</v>
      </c>
      <c r="L966" s="117">
        <v>486</v>
      </c>
    </row>
    <row r="967" spans="2:12" x14ac:dyDescent="0.25">
      <c r="B967" s="49">
        <f t="shared" ref="B967" si="405">B966+1</f>
        <v>955</v>
      </c>
      <c r="C967" s="427">
        <v>39388</v>
      </c>
      <c r="D967" s="474">
        <v>348.00000000000227</v>
      </c>
      <c r="F967" s="465">
        <v>40604</v>
      </c>
      <c r="G967" s="466" t="s">
        <v>477</v>
      </c>
      <c r="K967" s="427">
        <v>39388</v>
      </c>
      <c r="L967" s="117">
        <v>696.00000000000455</v>
      </c>
    </row>
    <row r="968" spans="2:12" x14ac:dyDescent="0.25">
      <c r="B968" s="49">
        <f t="shared" ref="B968" si="406">B967+1</f>
        <v>956</v>
      </c>
      <c r="C968" s="426">
        <v>39391</v>
      </c>
      <c r="D968" s="473">
        <v>-463</v>
      </c>
      <c r="F968" s="465">
        <v>40605</v>
      </c>
      <c r="G968" s="466" t="s">
        <v>775</v>
      </c>
      <c r="K968" s="426">
        <v>39391</v>
      </c>
      <c r="L968" s="467">
        <v>-1852</v>
      </c>
    </row>
    <row r="969" spans="2:12" x14ac:dyDescent="0.25">
      <c r="B969" s="49">
        <f t="shared" ref="B969" si="407">B968+1</f>
        <v>957</v>
      </c>
      <c r="C969" s="428">
        <v>39391</v>
      </c>
      <c r="D969" s="473">
        <v>-297</v>
      </c>
      <c r="F969" s="465">
        <v>40609</v>
      </c>
      <c r="G969" s="466" t="s">
        <v>851</v>
      </c>
      <c r="K969" s="428">
        <v>39391</v>
      </c>
      <c r="L969" s="467">
        <v>-594</v>
      </c>
    </row>
    <row r="970" spans="2:12" x14ac:dyDescent="0.25">
      <c r="B970" s="49">
        <f t="shared" ref="B970" si="408">B969+1</f>
        <v>958</v>
      </c>
      <c r="C970" s="427">
        <v>39391</v>
      </c>
      <c r="D970" s="474">
        <v>-367.00000000000114</v>
      </c>
      <c r="F970" s="465">
        <v>40610</v>
      </c>
      <c r="G970" s="466" t="s">
        <v>1201</v>
      </c>
      <c r="K970" s="427">
        <v>39391</v>
      </c>
      <c r="L970" s="117">
        <v>-2202.0000000000068</v>
      </c>
    </row>
    <row r="971" spans="2:12" x14ac:dyDescent="0.25">
      <c r="B971" s="49">
        <f t="shared" ref="B971" si="409">B970+1</f>
        <v>959</v>
      </c>
      <c r="C971" s="426">
        <v>39392</v>
      </c>
      <c r="D971" s="473">
        <v>137</v>
      </c>
      <c r="F971" s="465">
        <v>40611</v>
      </c>
      <c r="G971" s="466" t="s">
        <v>523</v>
      </c>
      <c r="K971" s="426">
        <v>39392</v>
      </c>
      <c r="L971" s="467">
        <v>548</v>
      </c>
    </row>
    <row r="972" spans="2:12" x14ac:dyDescent="0.25">
      <c r="B972" s="49">
        <f t="shared" ref="B972" si="410">B971+1</f>
        <v>960</v>
      </c>
      <c r="C972" s="428">
        <v>39392</v>
      </c>
      <c r="D972" s="473">
        <v>168</v>
      </c>
      <c r="F972" s="465">
        <v>40612</v>
      </c>
      <c r="G972" s="466" t="s">
        <v>1202</v>
      </c>
      <c r="K972" s="428">
        <v>39392</v>
      </c>
      <c r="L972" s="467">
        <v>336</v>
      </c>
    </row>
    <row r="973" spans="2:12" x14ac:dyDescent="0.25">
      <c r="B973" s="49">
        <f t="shared" ref="B973" si="411">B972+1</f>
        <v>961</v>
      </c>
      <c r="C973" s="427">
        <v>39392</v>
      </c>
      <c r="D973" s="474">
        <v>132.99999999999886</v>
      </c>
      <c r="F973" s="465">
        <v>40613</v>
      </c>
      <c r="G973" s="466" t="s">
        <v>1203</v>
      </c>
      <c r="K973" s="427">
        <v>39392</v>
      </c>
      <c r="L973" s="117">
        <v>797.99999999999318</v>
      </c>
    </row>
    <row r="974" spans="2:12" x14ac:dyDescent="0.25">
      <c r="B974" s="49">
        <f t="shared" ref="B974" si="412">B973+1</f>
        <v>962</v>
      </c>
      <c r="C974" s="427">
        <v>39392</v>
      </c>
      <c r="D974" s="474">
        <v>367.99999999999545</v>
      </c>
      <c r="F974" s="465">
        <v>40616</v>
      </c>
      <c r="G974" s="466" t="s">
        <v>1204</v>
      </c>
      <c r="K974" s="427">
        <v>39392</v>
      </c>
      <c r="L974" s="117">
        <v>735.99999999999091</v>
      </c>
    </row>
    <row r="975" spans="2:12" x14ac:dyDescent="0.25">
      <c r="B975" s="49">
        <f t="shared" ref="B975" si="413">B974+1</f>
        <v>963</v>
      </c>
      <c r="C975" s="426">
        <v>39394</v>
      </c>
      <c r="D975" s="473">
        <v>99.5</v>
      </c>
      <c r="F975" s="465">
        <v>40617</v>
      </c>
      <c r="G975" s="466" t="s">
        <v>1205</v>
      </c>
      <c r="K975" s="426">
        <v>39394</v>
      </c>
      <c r="L975" s="467">
        <v>398</v>
      </c>
    </row>
    <row r="976" spans="2:12" x14ac:dyDescent="0.25">
      <c r="B976" s="49">
        <f t="shared" ref="B976" si="414">B975+1</f>
        <v>964</v>
      </c>
      <c r="C976" s="428">
        <v>39394</v>
      </c>
      <c r="D976" s="473">
        <v>373</v>
      </c>
      <c r="F976" s="465">
        <v>40618</v>
      </c>
      <c r="G976" s="466" t="s">
        <v>1131</v>
      </c>
      <c r="K976" s="428">
        <v>39394</v>
      </c>
      <c r="L976" s="467">
        <v>746</v>
      </c>
    </row>
    <row r="977" spans="2:12" x14ac:dyDescent="0.25">
      <c r="B977" s="49">
        <f t="shared" ref="B977" si="415">B976+1</f>
        <v>965</v>
      </c>
      <c r="C977" s="427">
        <v>39394</v>
      </c>
      <c r="D977" s="474">
        <v>43.000000000001137</v>
      </c>
      <c r="F977" s="465">
        <v>40619</v>
      </c>
      <c r="G977" s="466" t="s">
        <v>1206</v>
      </c>
      <c r="K977" s="427">
        <v>39394</v>
      </c>
      <c r="L977" s="117">
        <v>258.00000000000682</v>
      </c>
    </row>
    <row r="978" spans="2:12" x14ac:dyDescent="0.25">
      <c r="B978" s="49">
        <f t="shared" ref="B978" si="416">B977+1</f>
        <v>966</v>
      </c>
      <c r="C978" s="427">
        <v>39394</v>
      </c>
      <c r="D978" s="474">
        <v>133</v>
      </c>
      <c r="F978" s="465">
        <v>40620</v>
      </c>
      <c r="G978" s="466" t="s">
        <v>1207</v>
      </c>
      <c r="K978" s="427">
        <v>39394</v>
      </c>
      <c r="L978" s="117">
        <v>266</v>
      </c>
    </row>
    <row r="979" spans="2:12" x14ac:dyDescent="0.25">
      <c r="B979" s="49">
        <f t="shared" ref="B979" si="417">B978+1</f>
        <v>967</v>
      </c>
      <c r="C979" s="427">
        <v>39394</v>
      </c>
      <c r="D979" s="474">
        <v>238</v>
      </c>
      <c r="F979" s="465">
        <v>40625</v>
      </c>
      <c r="G979" s="466" t="s">
        <v>483</v>
      </c>
      <c r="K979" s="427">
        <v>39394</v>
      </c>
      <c r="L979" s="117">
        <v>476</v>
      </c>
    </row>
    <row r="980" spans="2:12" x14ac:dyDescent="0.25">
      <c r="B980" s="49">
        <f t="shared" ref="B980" si="418">B979+1</f>
        <v>968</v>
      </c>
      <c r="C980" s="426">
        <v>39395</v>
      </c>
      <c r="D980" s="473">
        <v>174.5</v>
      </c>
      <c r="F980" s="465">
        <v>40626</v>
      </c>
      <c r="G980" s="466" t="s">
        <v>1208</v>
      </c>
      <c r="K980" s="426">
        <v>39395</v>
      </c>
      <c r="L980" s="467">
        <v>698</v>
      </c>
    </row>
    <row r="981" spans="2:12" x14ac:dyDescent="0.25">
      <c r="B981" s="49">
        <f t="shared" ref="B981" si="419">B980+1</f>
        <v>969</v>
      </c>
      <c r="C981" s="428">
        <v>39395</v>
      </c>
      <c r="D981" s="473">
        <v>-457</v>
      </c>
      <c r="F981" s="465">
        <v>40630</v>
      </c>
      <c r="G981" s="466" t="s">
        <v>494</v>
      </c>
      <c r="K981" s="428">
        <v>39395</v>
      </c>
      <c r="L981" s="467">
        <v>-914</v>
      </c>
    </row>
    <row r="982" spans="2:12" x14ac:dyDescent="0.25">
      <c r="B982" s="49">
        <f t="shared" ref="B982" si="420">B981+1</f>
        <v>970</v>
      </c>
      <c r="C982" s="426">
        <v>39398</v>
      </c>
      <c r="D982" s="473">
        <v>249.5</v>
      </c>
      <c r="F982" s="465">
        <v>40631</v>
      </c>
      <c r="G982" s="466" t="s">
        <v>1209</v>
      </c>
      <c r="K982" s="426">
        <v>39398</v>
      </c>
      <c r="L982" s="467">
        <v>998</v>
      </c>
    </row>
    <row r="983" spans="2:12" x14ac:dyDescent="0.25">
      <c r="B983" s="49">
        <f t="shared" ref="B983" si="421">B982+1</f>
        <v>971</v>
      </c>
      <c r="C983" s="428">
        <v>39398</v>
      </c>
      <c r="D983" s="473">
        <v>-22</v>
      </c>
      <c r="F983" s="465">
        <v>40633</v>
      </c>
      <c r="G983" s="466" t="s">
        <v>1069</v>
      </c>
      <c r="K983" s="428">
        <v>39398</v>
      </c>
      <c r="L983" s="467">
        <v>-44</v>
      </c>
    </row>
    <row r="984" spans="2:12" x14ac:dyDescent="0.25">
      <c r="B984" s="49">
        <f t="shared" ref="B984" si="422">B983+1</f>
        <v>972</v>
      </c>
      <c r="C984" s="427">
        <v>39398</v>
      </c>
      <c r="D984" s="474">
        <v>207.99999999999886</v>
      </c>
      <c r="F984" s="465">
        <v>40634</v>
      </c>
      <c r="G984" s="466" t="s">
        <v>1210</v>
      </c>
      <c r="K984" s="427">
        <v>39398</v>
      </c>
      <c r="L984" s="117">
        <v>1247.9999999999932</v>
      </c>
    </row>
    <row r="985" spans="2:12" x14ac:dyDescent="0.25">
      <c r="B985" s="49">
        <f t="shared" ref="B985" si="423">B984+1</f>
        <v>973</v>
      </c>
      <c r="C985" s="427">
        <v>39398</v>
      </c>
      <c r="D985" s="474">
        <v>3.0000000000000004</v>
      </c>
      <c r="F985" s="465">
        <v>40637</v>
      </c>
      <c r="G985" s="466" t="s">
        <v>494</v>
      </c>
      <c r="K985" s="427">
        <v>39398</v>
      </c>
      <c r="L985" s="117">
        <v>6.0000000000000009</v>
      </c>
    </row>
    <row r="986" spans="2:12" x14ac:dyDescent="0.25">
      <c r="B986" s="49">
        <f t="shared" ref="B986" si="424">B985+1</f>
        <v>974</v>
      </c>
      <c r="C986" s="427">
        <v>39398</v>
      </c>
      <c r="D986" s="474">
        <v>107.99999999999316</v>
      </c>
      <c r="F986" s="465">
        <v>40638</v>
      </c>
      <c r="G986" s="466" t="s">
        <v>724</v>
      </c>
      <c r="K986" s="427">
        <v>39398</v>
      </c>
      <c r="L986" s="117">
        <v>215.99999999998633</v>
      </c>
    </row>
    <row r="987" spans="2:12" x14ac:dyDescent="0.25">
      <c r="B987" s="49">
        <f t="shared" ref="B987" si="425">B986+1</f>
        <v>975</v>
      </c>
      <c r="C987" s="426">
        <v>39399</v>
      </c>
      <c r="D987" s="473">
        <v>349.5</v>
      </c>
      <c r="F987" s="465">
        <v>40639</v>
      </c>
      <c r="G987" s="466" t="s">
        <v>1211</v>
      </c>
      <c r="K987" s="426">
        <v>39399</v>
      </c>
      <c r="L987" s="467">
        <v>1398</v>
      </c>
    </row>
    <row r="988" spans="2:12" x14ac:dyDescent="0.25">
      <c r="B988" s="49">
        <f t="shared" ref="B988" si="426">B987+1</f>
        <v>976</v>
      </c>
      <c r="C988" s="428">
        <v>39399</v>
      </c>
      <c r="D988" s="473">
        <v>538</v>
      </c>
      <c r="F988" s="465">
        <v>40640</v>
      </c>
      <c r="G988" s="466" t="s">
        <v>636</v>
      </c>
      <c r="K988" s="428">
        <v>39399</v>
      </c>
      <c r="L988" s="467">
        <v>1076</v>
      </c>
    </row>
    <row r="989" spans="2:12" x14ac:dyDescent="0.25">
      <c r="B989" s="49">
        <f t="shared" ref="B989" si="427">B988+1</f>
        <v>977</v>
      </c>
      <c r="C989" s="427">
        <v>39399</v>
      </c>
      <c r="D989" s="474">
        <v>223.00000000000227</v>
      </c>
      <c r="F989" s="465">
        <v>40641</v>
      </c>
      <c r="G989" s="466" t="s">
        <v>1212</v>
      </c>
      <c r="K989" s="427">
        <v>39399</v>
      </c>
      <c r="L989" s="117">
        <v>1338.0000000000136</v>
      </c>
    </row>
    <row r="990" spans="2:12" x14ac:dyDescent="0.25">
      <c r="B990" s="49">
        <f t="shared" ref="B990" si="428">B989+1</f>
        <v>978</v>
      </c>
      <c r="C990" s="427">
        <v>39399</v>
      </c>
      <c r="D990" s="474">
        <v>293</v>
      </c>
      <c r="F990" s="465">
        <v>40644</v>
      </c>
      <c r="G990" s="466" t="s">
        <v>1213</v>
      </c>
      <c r="K990" s="427">
        <v>39399</v>
      </c>
      <c r="L990" s="117">
        <v>586</v>
      </c>
    </row>
    <row r="991" spans="2:12" x14ac:dyDescent="0.25">
      <c r="B991" s="49">
        <f t="shared" ref="B991" si="429">B990+1</f>
        <v>979</v>
      </c>
      <c r="C991" s="427">
        <v>39399</v>
      </c>
      <c r="D991" s="474">
        <v>417.99999999999545</v>
      </c>
      <c r="F991" s="465">
        <v>40645</v>
      </c>
      <c r="G991" s="466" t="s">
        <v>1214</v>
      </c>
      <c r="K991" s="427">
        <v>39399</v>
      </c>
      <c r="L991" s="117">
        <v>835.99999999999091</v>
      </c>
    </row>
    <row r="992" spans="2:12" x14ac:dyDescent="0.25">
      <c r="B992" s="49">
        <f t="shared" ref="B992" si="430">B991+1</f>
        <v>980</v>
      </c>
      <c r="C992" s="426">
        <v>39401</v>
      </c>
      <c r="D992" s="473">
        <v>-150.5</v>
      </c>
      <c r="F992" s="465">
        <v>40646</v>
      </c>
      <c r="G992" s="466" t="s">
        <v>1215</v>
      </c>
      <c r="K992" s="426">
        <v>39401</v>
      </c>
      <c r="L992" s="467">
        <v>-602</v>
      </c>
    </row>
    <row r="993" spans="2:12" x14ac:dyDescent="0.25">
      <c r="B993" s="49">
        <f t="shared" ref="B993" si="431">B992+1</f>
        <v>981</v>
      </c>
      <c r="C993" s="428">
        <v>39401</v>
      </c>
      <c r="D993" s="473">
        <v>-162</v>
      </c>
      <c r="F993" s="465">
        <v>40647</v>
      </c>
      <c r="G993" s="466" t="s">
        <v>686</v>
      </c>
      <c r="K993" s="428">
        <v>39401</v>
      </c>
      <c r="L993" s="467">
        <v>-324</v>
      </c>
    </row>
    <row r="994" spans="2:12" x14ac:dyDescent="0.25">
      <c r="B994" s="49">
        <f t="shared" ref="B994" si="432">B993+1</f>
        <v>982</v>
      </c>
      <c r="C994" s="427">
        <v>39401</v>
      </c>
      <c r="D994" s="474">
        <v>-17.000000000001137</v>
      </c>
      <c r="F994" s="465">
        <v>40648</v>
      </c>
      <c r="G994" s="466" t="s">
        <v>488</v>
      </c>
      <c r="K994" s="427">
        <v>39401</v>
      </c>
      <c r="L994" s="117">
        <v>-102.00000000000682</v>
      </c>
    </row>
    <row r="995" spans="2:12" x14ac:dyDescent="0.25">
      <c r="B995" s="49">
        <f t="shared" ref="B995" si="433">B994+1</f>
        <v>983</v>
      </c>
      <c r="C995" s="427">
        <v>39401</v>
      </c>
      <c r="D995" s="474">
        <v>-7</v>
      </c>
      <c r="F995" s="465">
        <v>40651</v>
      </c>
      <c r="G995" s="466" t="s">
        <v>1216</v>
      </c>
      <c r="K995" s="427">
        <v>39401</v>
      </c>
      <c r="L995" s="117">
        <v>-14</v>
      </c>
    </row>
    <row r="996" spans="2:12" x14ac:dyDescent="0.25">
      <c r="B996" s="49">
        <f t="shared" ref="B996" si="434">B995+1</f>
        <v>984</v>
      </c>
      <c r="C996" s="426">
        <v>39402</v>
      </c>
      <c r="D996" s="473">
        <v>174.5</v>
      </c>
      <c r="F996" s="465">
        <v>40652</v>
      </c>
      <c r="G996" s="466" t="s">
        <v>1217</v>
      </c>
      <c r="K996" s="426">
        <v>39402</v>
      </c>
      <c r="L996" s="467">
        <v>698</v>
      </c>
    </row>
    <row r="997" spans="2:12" x14ac:dyDescent="0.25">
      <c r="B997" s="49">
        <f t="shared" ref="B997" si="435">B996+1</f>
        <v>985</v>
      </c>
      <c r="C997" s="428">
        <v>39402</v>
      </c>
      <c r="D997" s="473">
        <v>378</v>
      </c>
      <c r="F997" s="465">
        <v>40658</v>
      </c>
      <c r="G997" s="466" t="s">
        <v>735</v>
      </c>
      <c r="K997" s="428">
        <v>39402</v>
      </c>
      <c r="L997" s="467">
        <v>756</v>
      </c>
    </row>
    <row r="998" spans="2:12" x14ac:dyDescent="0.25">
      <c r="B998" s="49">
        <f t="shared" ref="B998" si="436">B997+1</f>
        <v>986</v>
      </c>
      <c r="C998" s="427">
        <v>39402</v>
      </c>
      <c r="D998" s="474">
        <v>118.00000000000112</v>
      </c>
      <c r="F998" s="465">
        <v>40659</v>
      </c>
      <c r="G998" s="466" t="s">
        <v>1218</v>
      </c>
      <c r="K998" s="427">
        <v>39402</v>
      </c>
      <c r="L998" s="117">
        <v>708.00000000000671</v>
      </c>
    </row>
    <row r="999" spans="2:12" x14ac:dyDescent="0.25">
      <c r="B999" s="49">
        <f t="shared" ref="B999" si="437">B998+1</f>
        <v>987</v>
      </c>
      <c r="C999" s="427">
        <v>39402</v>
      </c>
      <c r="D999" s="474">
        <v>173</v>
      </c>
      <c r="F999" s="465">
        <v>40660</v>
      </c>
      <c r="G999" s="466" t="s">
        <v>1219</v>
      </c>
      <c r="K999" s="427">
        <v>39402</v>
      </c>
      <c r="L999" s="117">
        <v>346</v>
      </c>
    </row>
    <row r="1000" spans="2:12" x14ac:dyDescent="0.25">
      <c r="B1000" s="49">
        <f t="shared" ref="B1000" si="438">B999+1</f>
        <v>988</v>
      </c>
      <c r="C1000" s="427">
        <v>39402</v>
      </c>
      <c r="D1000" s="474">
        <v>-141.99999999999545</v>
      </c>
      <c r="F1000" s="465">
        <v>40662</v>
      </c>
      <c r="G1000" s="466" t="s">
        <v>1166</v>
      </c>
      <c r="K1000" s="427">
        <v>39402</v>
      </c>
      <c r="L1000" s="117">
        <v>-283.99999999999091</v>
      </c>
    </row>
    <row r="1001" spans="2:12" x14ac:dyDescent="0.25">
      <c r="B1001" s="49">
        <f t="shared" ref="B1001" si="439">B1000+1</f>
        <v>989</v>
      </c>
      <c r="C1001" s="427">
        <v>39405</v>
      </c>
      <c r="D1001" s="474">
        <v>-92.000000000001137</v>
      </c>
      <c r="F1001" s="465">
        <v>40665</v>
      </c>
      <c r="G1001" s="466" t="s">
        <v>490</v>
      </c>
      <c r="K1001" s="427">
        <v>39405</v>
      </c>
      <c r="L1001" s="117">
        <v>-552.00000000000682</v>
      </c>
    </row>
    <row r="1002" spans="2:12" x14ac:dyDescent="0.25">
      <c r="B1002" s="49">
        <f t="shared" ref="B1002" si="440">B1001+1</f>
        <v>990</v>
      </c>
      <c r="C1002" s="426">
        <v>39406</v>
      </c>
      <c r="D1002" s="473">
        <v>274.5</v>
      </c>
      <c r="F1002" s="465">
        <v>40666</v>
      </c>
      <c r="G1002" s="466" t="s">
        <v>1220</v>
      </c>
      <c r="K1002" s="426">
        <v>39406</v>
      </c>
      <c r="L1002" s="467">
        <v>1098</v>
      </c>
    </row>
    <row r="1003" spans="2:12" x14ac:dyDescent="0.25">
      <c r="B1003" s="49">
        <f t="shared" ref="B1003" si="441">B1002+1</f>
        <v>991</v>
      </c>
      <c r="C1003" s="428">
        <v>39406</v>
      </c>
      <c r="D1003" s="473">
        <v>88</v>
      </c>
      <c r="F1003" s="465">
        <v>40667</v>
      </c>
      <c r="G1003" s="466" t="s">
        <v>984</v>
      </c>
      <c r="K1003" s="428">
        <v>39406</v>
      </c>
      <c r="L1003" s="467">
        <v>176</v>
      </c>
    </row>
    <row r="1004" spans="2:12" x14ac:dyDescent="0.25">
      <c r="B1004" s="49">
        <f t="shared" ref="B1004" si="442">B1003+1</f>
        <v>992</v>
      </c>
      <c r="C1004" s="427">
        <v>39406</v>
      </c>
      <c r="D1004" s="474">
        <v>177.99999999999773</v>
      </c>
      <c r="F1004" s="465">
        <v>40668</v>
      </c>
      <c r="G1004" s="466" t="s">
        <v>677</v>
      </c>
      <c r="K1004" s="427">
        <v>39406</v>
      </c>
      <c r="L1004" s="117">
        <v>1067.9999999999864</v>
      </c>
    </row>
    <row r="1005" spans="2:12" x14ac:dyDescent="0.25">
      <c r="B1005" s="49">
        <f t="shared" ref="B1005" si="443">B1004+1</f>
        <v>993</v>
      </c>
      <c r="C1005" s="427">
        <v>39407</v>
      </c>
      <c r="D1005" s="474">
        <v>-272.00000000000227</v>
      </c>
      <c r="F1005" s="465">
        <v>40669</v>
      </c>
      <c r="G1005" s="466" t="s">
        <v>1221</v>
      </c>
      <c r="K1005" s="427">
        <v>39407</v>
      </c>
      <c r="L1005" s="117">
        <v>-1632.0000000000136</v>
      </c>
    </row>
    <row r="1006" spans="2:12" x14ac:dyDescent="0.25">
      <c r="B1006" s="49">
        <f t="shared" ref="B1006" si="444">B1005+1</f>
        <v>994</v>
      </c>
      <c r="C1006" s="426">
        <v>39408</v>
      </c>
      <c r="D1006" s="473">
        <v>212</v>
      </c>
      <c r="F1006" s="465">
        <v>40673</v>
      </c>
      <c r="G1006" s="466" t="s">
        <v>507</v>
      </c>
      <c r="K1006" s="426">
        <v>39408</v>
      </c>
      <c r="L1006" s="467">
        <v>848</v>
      </c>
    </row>
    <row r="1007" spans="2:12" x14ac:dyDescent="0.25">
      <c r="B1007" s="49">
        <f t="shared" ref="B1007" si="445">B1006+1</f>
        <v>995</v>
      </c>
      <c r="C1007" s="428">
        <v>39408</v>
      </c>
      <c r="D1007" s="473">
        <v>78</v>
      </c>
      <c r="F1007" s="465">
        <v>40675</v>
      </c>
      <c r="G1007" s="466" t="s">
        <v>1222</v>
      </c>
      <c r="K1007" s="428">
        <v>39408</v>
      </c>
      <c r="L1007" s="467">
        <v>156</v>
      </c>
    </row>
    <row r="1008" spans="2:12" x14ac:dyDescent="0.25">
      <c r="B1008" s="49">
        <f t="shared" ref="B1008" si="446">B1007+1</f>
        <v>996</v>
      </c>
      <c r="C1008" s="427">
        <v>39408</v>
      </c>
      <c r="D1008" s="474">
        <v>67.999999999995453</v>
      </c>
      <c r="F1008" s="465">
        <v>40679</v>
      </c>
      <c r="G1008" s="466" t="s">
        <v>581</v>
      </c>
      <c r="K1008" s="427">
        <v>39408</v>
      </c>
      <c r="L1008" s="117">
        <v>407.99999999997272</v>
      </c>
    </row>
    <row r="1009" spans="2:12" x14ac:dyDescent="0.25">
      <c r="B1009" s="49">
        <f t="shared" ref="B1009" si="447">B1008+1</f>
        <v>997</v>
      </c>
      <c r="C1009" s="427">
        <v>39408</v>
      </c>
      <c r="D1009" s="474">
        <v>77.999999999997726</v>
      </c>
      <c r="F1009" s="465">
        <v>40680</v>
      </c>
      <c r="G1009" s="466" t="s">
        <v>1223</v>
      </c>
      <c r="K1009" s="427">
        <v>39408</v>
      </c>
      <c r="L1009" s="117">
        <v>155.99999999999545</v>
      </c>
    </row>
    <row r="1010" spans="2:12" x14ac:dyDescent="0.25">
      <c r="B1010" s="49">
        <f t="shared" ref="B1010" si="448">B1009+1</f>
        <v>998</v>
      </c>
      <c r="C1010" s="426">
        <v>39409</v>
      </c>
      <c r="D1010" s="473">
        <v>74.5</v>
      </c>
      <c r="F1010" s="465">
        <v>40681</v>
      </c>
      <c r="G1010" s="466" t="s">
        <v>1224</v>
      </c>
      <c r="K1010" s="426">
        <v>39409</v>
      </c>
      <c r="L1010" s="467">
        <v>298</v>
      </c>
    </row>
    <row r="1011" spans="2:12" x14ac:dyDescent="0.25">
      <c r="B1011" s="49">
        <f t="shared" ref="B1011" si="449">B1010+1</f>
        <v>999</v>
      </c>
      <c r="C1011" s="428">
        <v>39409</v>
      </c>
      <c r="D1011" s="473">
        <v>183</v>
      </c>
      <c r="F1011" s="465">
        <v>40686</v>
      </c>
      <c r="G1011" s="466" t="s">
        <v>1225</v>
      </c>
      <c r="K1011" s="428">
        <v>39409</v>
      </c>
      <c r="L1011" s="467">
        <v>366</v>
      </c>
    </row>
    <row r="1012" spans="2:12" x14ac:dyDescent="0.25">
      <c r="B1012" s="49">
        <f t="shared" ref="B1012" si="450">B1011+1</f>
        <v>1000</v>
      </c>
      <c r="C1012" s="427">
        <v>39409</v>
      </c>
      <c r="D1012" s="474">
        <v>63</v>
      </c>
      <c r="F1012" s="465">
        <v>40687</v>
      </c>
      <c r="G1012" s="466" t="s">
        <v>1226</v>
      </c>
      <c r="K1012" s="427">
        <v>39409</v>
      </c>
      <c r="L1012" s="117">
        <v>378</v>
      </c>
    </row>
    <row r="1013" spans="2:12" x14ac:dyDescent="0.25">
      <c r="B1013" s="49">
        <f t="shared" ref="B1013" si="451">B1012+1</f>
        <v>1001</v>
      </c>
      <c r="C1013" s="426">
        <v>39412</v>
      </c>
      <c r="D1013" s="473">
        <v>399.5</v>
      </c>
      <c r="F1013" s="465">
        <v>40688</v>
      </c>
      <c r="G1013" s="466" t="s">
        <v>1227</v>
      </c>
      <c r="K1013" s="426">
        <v>39412</v>
      </c>
      <c r="L1013" s="467">
        <v>1598</v>
      </c>
    </row>
    <row r="1014" spans="2:12" x14ac:dyDescent="0.25">
      <c r="B1014" s="49">
        <f t="shared" ref="B1014" si="452">B1013+1</f>
        <v>1002</v>
      </c>
      <c r="C1014" s="428">
        <v>39412</v>
      </c>
      <c r="D1014" s="473">
        <v>-17</v>
      </c>
      <c r="F1014" s="465">
        <v>40689</v>
      </c>
      <c r="G1014" s="466" t="s">
        <v>1228</v>
      </c>
      <c r="K1014" s="428">
        <v>39412</v>
      </c>
      <c r="L1014" s="467">
        <v>-34</v>
      </c>
    </row>
    <row r="1015" spans="2:12" x14ac:dyDescent="0.25">
      <c r="B1015" s="49">
        <f t="shared" ref="B1015" si="453">B1014+1</f>
        <v>1003</v>
      </c>
      <c r="C1015" s="427">
        <v>39412</v>
      </c>
      <c r="D1015" s="474">
        <v>282.99999999999886</v>
      </c>
      <c r="F1015" s="465">
        <v>40693</v>
      </c>
      <c r="G1015" s="466" t="s">
        <v>595</v>
      </c>
      <c r="K1015" s="427">
        <v>39412</v>
      </c>
      <c r="L1015" s="117">
        <v>1697.9999999999932</v>
      </c>
    </row>
    <row r="1016" spans="2:12" x14ac:dyDescent="0.25">
      <c r="B1016" s="49">
        <f t="shared" ref="B1016" si="454">B1015+1</f>
        <v>1004</v>
      </c>
      <c r="C1016" s="426">
        <v>39413</v>
      </c>
      <c r="D1016" s="473">
        <v>924.49999999999989</v>
      </c>
      <c r="F1016" s="465">
        <v>40696</v>
      </c>
      <c r="G1016" s="466" t="s">
        <v>1229</v>
      </c>
      <c r="K1016" s="426">
        <v>39413</v>
      </c>
      <c r="L1016" s="467">
        <v>3697.9999999999995</v>
      </c>
    </row>
    <row r="1017" spans="2:12" x14ac:dyDescent="0.25">
      <c r="B1017" s="49">
        <f t="shared" ref="B1017" si="455">B1016+1</f>
        <v>1005</v>
      </c>
      <c r="C1017" s="428">
        <v>39413</v>
      </c>
      <c r="D1017" s="473">
        <v>328</v>
      </c>
      <c r="F1017" s="465">
        <v>40697</v>
      </c>
      <c r="G1017" s="466" t="s">
        <v>811</v>
      </c>
      <c r="K1017" s="428">
        <v>39413</v>
      </c>
      <c r="L1017" s="467">
        <v>656</v>
      </c>
    </row>
    <row r="1018" spans="2:12" x14ac:dyDescent="0.25">
      <c r="B1018" s="49">
        <f t="shared" ref="B1018" si="456">B1017+1</f>
        <v>1006</v>
      </c>
      <c r="C1018" s="427">
        <v>39413</v>
      </c>
      <c r="D1018" s="474">
        <v>497.99999999999659</v>
      </c>
      <c r="F1018" s="465">
        <v>40700</v>
      </c>
      <c r="G1018" s="466" t="s">
        <v>1230</v>
      </c>
      <c r="K1018" s="427">
        <v>39413</v>
      </c>
      <c r="L1018" s="117">
        <v>2987.9999999999795</v>
      </c>
    </row>
    <row r="1019" spans="2:12" x14ac:dyDescent="0.25">
      <c r="B1019" s="49">
        <f t="shared" ref="B1019" si="457">B1018+1</f>
        <v>1007</v>
      </c>
      <c r="C1019" s="427">
        <v>39413</v>
      </c>
      <c r="D1019" s="474">
        <v>583</v>
      </c>
      <c r="F1019" s="465">
        <v>40701</v>
      </c>
      <c r="G1019" s="466" t="s">
        <v>1231</v>
      </c>
      <c r="K1019" s="427">
        <v>39413</v>
      </c>
      <c r="L1019" s="117">
        <v>1166</v>
      </c>
    </row>
    <row r="1020" spans="2:12" x14ac:dyDescent="0.25">
      <c r="B1020" s="49">
        <f t="shared" ref="B1020" si="458">B1019+1</f>
        <v>1008</v>
      </c>
      <c r="C1020" s="427">
        <v>39413</v>
      </c>
      <c r="D1020" s="474">
        <v>1098.0000000000023</v>
      </c>
      <c r="F1020" s="465">
        <v>40702</v>
      </c>
      <c r="G1020" s="466" t="s">
        <v>1232</v>
      </c>
      <c r="K1020" s="427">
        <v>39413</v>
      </c>
      <c r="L1020" s="117">
        <v>2196.0000000000045</v>
      </c>
    </row>
    <row r="1021" spans="2:12" x14ac:dyDescent="0.25">
      <c r="B1021" s="49">
        <f t="shared" ref="B1021" si="459">B1020+1</f>
        <v>1009</v>
      </c>
      <c r="C1021" s="426">
        <v>39416</v>
      </c>
      <c r="D1021" s="473">
        <v>374.5</v>
      </c>
      <c r="F1021" s="465">
        <v>40703</v>
      </c>
      <c r="G1021" s="466" t="s">
        <v>1233</v>
      </c>
      <c r="K1021" s="426">
        <v>39416</v>
      </c>
      <c r="L1021" s="467">
        <v>1498</v>
      </c>
    </row>
    <row r="1022" spans="2:12" x14ac:dyDescent="0.25">
      <c r="B1022" s="49">
        <f t="shared" ref="B1022" si="460">B1021+1</f>
        <v>1010</v>
      </c>
      <c r="C1022" s="427">
        <v>39416</v>
      </c>
      <c r="D1022" s="474">
        <v>143.00000000000114</v>
      </c>
      <c r="F1022" s="465">
        <v>40704</v>
      </c>
      <c r="G1022" s="466" t="s">
        <v>1234</v>
      </c>
      <c r="K1022" s="427">
        <v>39416</v>
      </c>
      <c r="L1022" s="117">
        <v>858.00000000000682</v>
      </c>
    </row>
    <row r="1023" spans="2:12" x14ac:dyDescent="0.25">
      <c r="B1023" s="49">
        <f t="shared" ref="B1023" si="461">B1022+1</f>
        <v>1011</v>
      </c>
      <c r="C1023" s="428">
        <v>39419</v>
      </c>
      <c r="D1023" s="473">
        <v>48</v>
      </c>
      <c r="F1023" s="465">
        <v>40707</v>
      </c>
      <c r="G1023" s="466" t="s">
        <v>1235</v>
      </c>
      <c r="K1023" s="428">
        <v>39419</v>
      </c>
      <c r="L1023" s="467">
        <v>96</v>
      </c>
    </row>
    <row r="1024" spans="2:12" x14ac:dyDescent="0.25">
      <c r="B1024" s="49">
        <f t="shared" ref="B1024" si="462">B1023+1</f>
        <v>1012</v>
      </c>
      <c r="C1024" s="426">
        <v>39420</v>
      </c>
      <c r="D1024" s="473">
        <v>-238</v>
      </c>
      <c r="F1024" s="465">
        <v>40708</v>
      </c>
      <c r="G1024" s="466" t="s">
        <v>1236</v>
      </c>
      <c r="K1024" s="426">
        <v>39420</v>
      </c>
      <c r="L1024" s="467">
        <v>-952</v>
      </c>
    </row>
    <row r="1025" spans="2:12" x14ac:dyDescent="0.25">
      <c r="B1025" s="49">
        <f t="shared" ref="B1025" si="463">B1024+1</f>
        <v>1013</v>
      </c>
      <c r="C1025" s="428">
        <v>39420</v>
      </c>
      <c r="D1025" s="473">
        <v>-447</v>
      </c>
      <c r="F1025" s="465">
        <v>40709</v>
      </c>
      <c r="G1025" s="466" t="s">
        <v>1237</v>
      </c>
      <c r="K1025" s="428">
        <v>39420</v>
      </c>
      <c r="L1025" s="467">
        <v>-894</v>
      </c>
    </row>
    <row r="1026" spans="2:12" x14ac:dyDescent="0.25">
      <c r="B1026" s="49">
        <f t="shared" ref="B1026" si="464">B1025+1</f>
        <v>1014</v>
      </c>
      <c r="C1026" s="427">
        <v>39420</v>
      </c>
      <c r="D1026" s="474">
        <v>-17.000000000001137</v>
      </c>
      <c r="F1026" s="465">
        <v>40710</v>
      </c>
      <c r="G1026" s="466" t="s">
        <v>510</v>
      </c>
      <c r="K1026" s="427">
        <v>39420</v>
      </c>
      <c r="L1026" s="117">
        <v>-102.00000000000682</v>
      </c>
    </row>
    <row r="1027" spans="2:12" x14ac:dyDescent="0.25">
      <c r="B1027" s="49">
        <f t="shared" ref="B1027" si="465">B1026+1</f>
        <v>1015</v>
      </c>
      <c r="C1027" s="427">
        <v>39420</v>
      </c>
      <c r="D1027" s="474">
        <v>-332</v>
      </c>
      <c r="F1027" s="465">
        <v>40711</v>
      </c>
      <c r="G1027" s="466" t="s">
        <v>544</v>
      </c>
      <c r="K1027" s="427">
        <v>39420</v>
      </c>
      <c r="L1027" s="117">
        <v>-664</v>
      </c>
    </row>
    <row r="1028" spans="2:12" x14ac:dyDescent="0.25">
      <c r="B1028" s="49">
        <f t="shared" ref="B1028" si="466">B1027+1</f>
        <v>1016</v>
      </c>
      <c r="C1028" s="427">
        <v>39420</v>
      </c>
      <c r="D1028" s="474">
        <v>-512</v>
      </c>
      <c r="F1028" s="465">
        <v>40714</v>
      </c>
      <c r="G1028" s="466" t="s">
        <v>1238</v>
      </c>
      <c r="K1028" s="427">
        <v>39420</v>
      </c>
      <c r="L1028" s="117">
        <v>-1024</v>
      </c>
    </row>
    <row r="1029" spans="2:12" x14ac:dyDescent="0.25">
      <c r="B1029" s="49">
        <f t="shared" ref="B1029" si="467">B1028+1</f>
        <v>1017</v>
      </c>
      <c r="C1029" s="426">
        <v>39421</v>
      </c>
      <c r="D1029" s="473">
        <v>374.5</v>
      </c>
      <c r="F1029" s="465">
        <v>40716</v>
      </c>
      <c r="G1029" s="466" t="s">
        <v>1090</v>
      </c>
      <c r="K1029" s="426">
        <v>39421</v>
      </c>
      <c r="L1029" s="467">
        <v>1498</v>
      </c>
    </row>
    <row r="1030" spans="2:12" x14ac:dyDescent="0.25">
      <c r="B1030" s="49">
        <f t="shared" ref="B1030" si="468">B1029+1</f>
        <v>1018</v>
      </c>
      <c r="C1030" s="428">
        <v>39421</v>
      </c>
      <c r="D1030" s="473">
        <v>513</v>
      </c>
      <c r="F1030" s="465">
        <v>40717</v>
      </c>
      <c r="G1030" s="466" t="s">
        <v>1239</v>
      </c>
      <c r="K1030" s="428">
        <v>39421</v>
      </c>
      <c r="L1030" s="467">
        <v>1026</v>
      </c>
    </row>
    <row r="1031" spans="2:12" x14ac:dyDescent="0.25">
      <c r="B1031" s="49">
        <f t="shared" ref="B1031" si="469">B1030+1</f>
        <v>1019</v>
      </c>
      <c r="C1031" s="427">
        <v>39421</v>
      </c>
      <c r="D1031" s="474">
        <v>188</v>
      </c>
      <c r="F1031" s="465">
        <v>40718</v>
      </c>
      <c r="G1031" s="466" t="s">
        <v>1187</v>
      </c>
      <c r="K1031" s="427">
        <v>39421</v>
      </c>
      <c r="L1031" s="117">
        <v>1128</v>
      </c>
    </row>
    <row r="1032" spans="2:12" x14ac:dyDescent="0.25">
      <c r="B1032" s="49">
        <f t="shared" ref="B1032" si="470">B1031+1</f>
        <v>1020</v>
      </c>
      <c r="C1032" s="427">
        <v>39421</v>
      </c>
      <c r="D1032" s="474">
        <v>313</v>
      </c>
      <c r="F1032" s="465">
        <v>40721</v>
      </c>
      <c r="G1032" s="466" t="s">
        <v>1240</v>
      </c>
      <c r="K1032" s="427">
        <v>39421</v>
      </c>
      <c r="L1032" s="117">
        <v>626</v>
      </c>
    </row>
    <row r="1033" spans="2:12" x14ac:dyDescent="0.25">
      <c r="B1033" s="49">
        <f t="shared" ref="B1033" si="471">B1032+1</f>
        <v>1021</v>
      </c>
      <c r="C1033" s="426">
        <v>39426</v>
      </c>
      <c r="D1033" s="473">
        <v>-175.5</v>
      </c>
      <c r="F1033" s="465">
        <v>40725</v>
      </c>
      <c r="G1033" s="466" t="s">
        <v>717</v>
      </c>
      <c r="K1033" s="426">
        <v>39426</v>
      </c>
      <c r="L1033" s="467">
        <v>-702</v>
      </c>
    </row>
    <row r="1034" spans="2:12" x14ac:dyDescent="0.25">
      <c r="B1034" s="49">
        <f t="shared" ref="B1034" si="472">B1033+1</f>
        <v>1022</v>
      </c>
      <c r="C1034" s="427">
        <v>39426</v>
      </c>
      <c r="D1034" s="474">
        <v>-152.00000000000341</v>
      </c>
      <c r="F1034" s="465">
        <v>40730</v>
      </c>
      <c r="G1034" s="466" t="s">
        <v>1241</v>
      </c>
      <c r="K1034" s="427">
        <v>39426</v>
      </c>
      <c r="L1034" s="117">
        <v>-912.00000000002046</v>
      </c>
    </row>
    <row r="1035" spans="2:12" x14ac:dyDescent="0.25">
      <c r="B1035" s="49">
        <f t="shared" ref="B1035" si="473">B1034+1</f>
        <v>1023</v>
      </c>
      <c r="C1035" s="427">
        <v>39426</v>
      </c>
      <c r="D1035" s="474">
        <v>223</v>
      </c>
      <c r="F1035" s="465">
        <v>40732</v>
      </c>
      <c r="G1035" s="466" t="s">
        <v>473</v>
      </c>
      <c r="K1035" s="427">
        <v>39426</v>
      </c>
      <c r="L1035" s="117">
        <v>446</v>
      </c>
    </row>
    <row r="1036" spans="2:12" x14ac:dyDescent="0.25">
      <c r="B1036" s="49">
        <f t="shared" ref="B1036" si="474">B1035+1</f>
        <v>1024</v>
      </c>
      <c r="C1036" s="427">
        <v>39426</v>
      </c>
      <c r="D1036" s="474">
        <v>388</v>
      </c>
      <c r="F1036" s="465">
        <v>40735</v>
      </c>
      <c r="G1036" s="466" t="s">
        <v>1242</v>
      </c>
      <c r="K1036" s="427">
        <v>39426</v>
      </c>
      <c r="L1036" s="117">
        <v>776</v>
      </c>
    </row>
    <row r="1037" spans="2:12" x14ac:dyDescent="0.25">
      <c r="B1037" s="49">
        <f t="shared" ref="B1037" si="475">B1036+1</f>
        <v>1025</v>
      </c>
      <c r="C1037" s="426">
        <v>39428</v>
      </c>
      <c r="D1037" s="473">
        <v>537</v>
      </c>
      <c r="F1037" s="465">
        <v>40736</v>
      </c>
      <c r="G1037" s="466" t="s">
        <v>1243</v>
      </c>
      <c r="K1037" s="426">
        <v>39428</v>
      </c>
      <c r="L1037" s="467">
        <v>2148</v>
      </c>
    </row>
    <row r="1038" spans="2:12" x14ac:dyDescent="0.25">
      <c r="B1038" s="49">
        <f t="shared" ref="B1038" si="476">B1037+1</f>
        <v>1026</v>
      </c>
      <c r="C1038" s="428">
        <v>39428</v>
      </c>
      <c r="D1038" s="473">
        <v>268</v>
      </c>
      <c r="F1038" s="465">
        <v>40737</v>
      </c>
      <c r="G1038" s="466" t="s">
        <v>962</v>
      </c>
      <c r="K1038" s="428">
        <v>39428</v>
      </c>
      <c r="L1038" s="467">
        <v>536</v>
      </c>
    </row>
    <row r="1039" spans="2:12" x14ac:dyDescent="0.25">
      <c r="B1039" s="49">
        <f t="shared" ref="B1039" si="477">B1038+1</f>
        <v>1027</v>
      </c>
      <c r="C1039" s="427">
        <v>39428</v>
      </c>
      <c r="D1039" s="474">
        <v>152.99999999999773</v>
      </c>
      <c r="F1039" s="465">
        <v>40738</v>
      </c>
      <c r="G1039" s="466" t="s">
        <v>994</v>
      </c>
      <c r="K1039" s="427">
        <v>39428</v>
      </c>
      <c r="L1039" s="117">
        <v>917.99999999998636</v>
      </c>
    </row>
    <row r="1040" spans="2:12" x14ac:dyDescent="0.25">
      <c r="B1040" s="49">
        <f t="shared" ref="B1040" si="478">B1039+1</f>
        <v>1028</v>
      </c>
      <c r="C1040" s="427">
        <v>39428</v>
      </c>
      <c r="D1040" s="474">
        <v>213</v>
      </c>
      <c r="F1040" s="465">
        <v>40739</v>
      </c>
      <c r="G1040" s="466" t="s">
        <v>679</v>
      </c>
      <c r="K1040" s="427">
        <v>39428</v>
      </c>
      <c r="L1040" s="117">
        <v>426</v>
      </c>
    </row>
    <row r="1041" spans="2:12" x14ac:dyDescent="0.25">
      <c r="B1041" s="49">
        <f t="shared" ref="B1041" si="479">B1040+1</f>
        <v>1029</v>
      </c>
      <c r="C1041" s="427">
        <v>39428</v>
      </c>
      <c r="D1041" s="474">
        <v>658.00000000000455</v>
      </c>
      <c r="F1041" s="465">
        <v>40743</v>
      </c>
      <c r="G1041" s="466" t="s">
        <v>1244</v>
      </c>
      <c r="K1041" s="427">
        <v>39428</v>
      </c>
      <c r="L1041" s="117">
        <v>1316.0000000000091</v>
      </c>
    </row>
    <row r="1042" spans="2:12" x14ac:dyDescent="0.25">
      <c r="B1042" s="49">
        <f t="shared" ref="B1042" si="480">B1041+1</f>
        <v>1030</v>
      </c>
      <c r="C1042" s="427">
        <v>39433</v>
      </c>
      <c r="D1042" s="474">
        <v>-232</v>
      </c>
      <c r="F1042" s="465">
        <v>40744</v>
      </c>
      <c r="G1042" s="466" t="s">
        <v>586</v>
      </c>
      <c r="K1042" s="427">
        <v>39433</v>
      </c>
      <c r="L1042" s="117">
        <v>-464</v>
      </c>
    </row>
    <row r="1043" spans="2:12" x14ac:dyDescent="0.25">
      <c r="B1043" s="49">
        <f t="shared" ref="B1043" si="481">B1042+1</f>
        <v>1031</v>
      </c>
      <c r="C1043" s="427">
        <v>39433</v>
      </c>
      <c r="D1043" s="474">
        <v>-82.000000000004547</v>
      </c>
      <c r="F1043" s="465">
        <v>40745</v>
      </c>
      <c r="G1043" s="466" t="s">
        <v>1245</v>
      </c>
      <c r="K1043" s="427">
        <v>39433</v>
      </c>
      <c r="L1043" s="117">
        <v>-164.00000000000909</v>
      </c>
    </row>
    <row r="1044" spans="2:12" x14ac:dyDescent="0.25">
      <c r="B1044" s="49">
        <f t="shared" ref="B1044" si="482">B1043+1</f>
        <v>1032</v>
      </c>
      <c r="C1044" s="426">
        <v>39434</v>
      </c>
      <c r="D1044" s="473">
        <v>399.5</v>
      </c>
      <c r="F1044" s="465">
        <v>40749</v>
      </c>
      <c r="G1044" s="466" t="s">
        <v>1246</v>
      </c>
      <c r="K1044" s="426">
        <v>39434</v>
      </c>
      <c r="L1044" s="467">
        <v>1598</v>
      </c>
    </row>
    <row r="1045" spans="2:12" x14ac:dyDescent="0.25">
      <c r="B1045" s="49">
        <f t="shared" ref="B1045" si="483">B1044+1</f>
        <v>1033</v>
      </c>
      <c r="C1045" s="428">
        <v>39434</v>
      </c>
      <c r="D1045" s="473">
        <v>243</v>
      </c>
      <c r="F1045" s="465">
        <v>40750</v>
      </c>
      <c r="G1045" s="466" t="s">
        <v>1247</v>
      </c>
      <c r="K1045" s="428">
        <v>39434</v>
      </c>
      <c r="L1045" s="467">
        <v>486</v>
      </c>
    </row>
    <row r="1046" spans="2:12" x14ac:dyDescent="0.25">
      <c r="B1046" s="49">
        <f t="shared" ref="B1046" si="484">B1045+1</f>
        <v>1034</v>
      </c>
      <c r="C1046" s="427">
        <v>39434</v>
      </c>
      <c r="D1046" s="474">
        <v>288</v>
      </c>
      <c r="F1046" s="465">
        <v>40751</v>
      </c>
      <c r="G1046" s="466" t="s">
        <v>598</v>
      </c>
      <c r="K1046" s="427">
        <v>39434</v>
      </c>
      <c r="L1046" s="117">
        <v>1728</v>
      </c>
    </row>
    <row r="1047" spans="2:12" x14ac:dyDescent="0.25">
      <c r="B1047" s="49">
        <f t="shared" ref="B1047" si="485">B1046+1</f>
        <v>1035</v>
      </c>
      <c r="C1047" s="427">
        <v>39434</v>
      </c>
      <c r="D1047" s="474">
        <v>243</v>
      </c>
      <c r="F1047" s="465">
        <v>40752</v>
      </c>
      <c r="G1047" s="466" t="s">
        <v>888</v>
      </c>
      <c r="K1047" s="427">
        <v>39434</v>
      </c>
      <c r="L1047" s="117">
        <v>486</v>
      </c>
    </row>
    <row r="1048" spans="2:12" x14ac:dyDescent="0.25">
      <c r="B1048" s="49">
        <f t="shared" ref="B1048" si="486">B1047+1</f>
        <v>1036</v>
      </c>
      <c r="C1048" s="427">
        <v>39434</v>
      </c>
      <c r="D1048" s="474">
        <v>538</v>
      </c>
      <c r="F1048" s="465">
        <v>40753</v>
      </c>
      <c r="G1048" s="466" t="s">
        <v>1248</v>
      </c>
      <c r="K1048" s="427">
        <v>39434</v>
      </c>
      <c r="L1048" s="117">
        <v>1076</v>
      </c>
    </row>
    <row r="1049" spans="2:12" x14ac:dyDescent="0.25">
      <c r="B1049" s="49">
        <f t="shared" ref="B1049" si="487">B1048+1</f>
        <v>1037</v>
      </c>
      <c r="C1049" s="426">
        <v>39436</v>
      </c>
      <c r="D1049" s="473">
        <v>74.5</v>
      </c>
      <c r="F1049" s="465">
        <v>40756</v>
      </c>
      <c r="G1049" s="466" t="s">
        <v>501</v>
      </c>
      <c r="K1049" s="426">
        <v>39436</v>
      </c>
      <c r="L1049" s="467">
        <v>298</v>
      </c>
    </row>
    <row r="1050" spans="2:12" x14ac:dyDescent="0.25">
      <c r="B1050" s="49">
        <f t="shared" ref="B1050" si="488">B1049+1</f>
        <v>1038</v>
      </c>
      <c r="C1050" s="428">
        <v>39436</v>
      </c>
      <c r="D1050" s="473">
        <v>213</v>
      </c>
      <c r="F1050" s="465">
        <v>40757</v>
      </c>
      <c r="G1050" s="466" t="s">
        <v>1249</v>
      </c>
      <c r="K1050" s="428">
        <v>39436</v>
      </c>
      <c r="L1050" s="467">
        <v>426</v>
      </c>
    </row>
    <row r="1051" spans="2:12" x14ac:dyDescent="0.25">
      <c r="B1051" s="49">
        <f t="shared" ref="B1051" si="489">B1050+1</f>
        <v>1039</v>
      </c>
      <c r="C1051" s="426">
        <v>39444</v>
      </c>
      <c r="D1051" s="473">
        <v>74.5</v>
      </c>
      <c r="F1051" s="465">
        <v>40758</v>
      </c>
      <c r="G1051" s="466" t="s">
        <v>1250</v>
      </c>
      <c r="K1051" s="426">
        <v>39444</v>
      </c>
      <c r="L1051" s="467">
        <v>298</v>
      </c>
    </row>
    <row r="1052" spans="2:12" x14ac:dyDescent="0.25">
      <c r="B1052" s="49">
        <f t="shared" ref="B1052" si="490">B1051+1</f>
        <v>1040</v>
      </c>
      <c r="C1052" s="428">
        <v>39444</v>
      </c>
      <c r="D1052" s="473">
        <v>188</v>
      </c>
      <c r="F1052" s="465">
        <v>40760</v>
      </c>
      <c r="G1052" s="466" t="s">
        <v>1251</v>
      </c>
      <c r="K1052" s="428">
        <v>39444</v>
      </c>
      <c r="L1052" s="467">
        <v>376</v>
      </c>
    </row>
    <row r="1053" spans="2:12" x14ac:dyDescent="0.25">
      <c r="B1053" s="49">
        <f t="shared" ref="B1053" si="491">B1052+1</f>
        <v>1041</v>
      </c>
      <c r="C1053" s="427">
        <v>39444</v>
      </c>
      <c r="D1053" s="474">
        <v>68.000000000001137</v>
      </c>
      <c r="F1053" s="465">
        <v>40763</v>
      </c>
      <c r="G1053" s="466" t="s">
        <v>1252</v>
      </c>
      <c r="K1053" s="427">
        <v>39444</v>
      </c>
      <c r="L1053" s="117">
        <v>408.00000000000682</v>
      </c>
    </row>
    <row r="1054" spans="2:12" x14ac:dyDescent="0.25">
      <c r="B1054" s="49">
        <f t="shared" ref="B1054" si="492">B1053+1</f>
        <v>1042</v>
      </c>
      <c r="C1054" s="427">
        <v>39444</v>
      </c>
      <c r="D1054" s="474">
        <v>297.99999999999091</v>
      </c>
      <c r="F1054" s="465">
        <v>40764</v>
      </c>
      <c r="G1054" s="466" t="s">
        <v>1253</v>
      </c>
      <c r="K1054" s="427">
        <v>39444</v>
      </c>
      <c r="L1054" s="117">
        <v>595.99999999998181</v>
      </c>
    </row>
    <row r="1055" spans="2:12" x14ac:dyDescent="0.25">
      <c r="B1055" s="49">
        <f t="shared" ref="B1055" si="493">B1054+1</f>
        <v>1043</v>
      </c>
      <c r="C1055" s="426">
        <v>39447</v>
      </c>
      <c r="D1055" s="473">
        <v>87</v>
      </c>
      <c r="F1055" s="465">
        <v>40766</v>
      </c>
      <c r="G1055" s="466" t="s">
        <v>1254</v>
      </c>
      <c r="K1055" s="426">
        <v>39447</v>
      </c>
      <c r="L1055" s="467">
        <v>348</v>
      </c>
    </row>
    <row r="1056" spans="2:12" x14ac:dyDescent="0.25">
      <c r="B1056" s="49">
        <f t="shared" ref="B1056" si="494">B1055+1</f>
        <v>1044</v>
      </c>
      <c r="C1056" s="428">
        <v>39447</v>
      </c>
      <c r="D1056" s="473">
        <v>-12</v>
      </c>
      <c r="F1056" s="465">
        <v>40767</v>
      </c>
      <c r="G1056" s="466" t="s">
        <v>1255</v>
      </c>
      <c r="K1056" s="428">
        <v>39447</v>
      </c>
      <c r="L1056" s="467">
        <v>-24</v>
      </c>
    </row>
    <row r="1057" spans="2:12" x14ac:dyDescent="0.25">
      <c r="B1057" s="49">
        <f t="shared" ref="B1057" si="495">B1056+1</f>
        <v>1045</v>
      </c>
      <c r="C1057" s="427">
        <v>39447</v>
      </c>
      <c r="D1057" s="474">
        <v>27.999999999997726</v>
      </c>
      <c r="F1057" s="465">
        <v>40771</v>
      </c>
      <c r="G1057" s="466" t="s">
        <v>1256</v>
      </c>
      <c r="K1057" s="427">
        <v>39447</v>
      </c>
      <c r="L1057" s="117">
        <v>167.99999999998636</v>
      </c>
    </row>
    <row r="1058" spans="2:12" x14ac:dyDescent="0.25">
      <c r="B1058" s="49">
        <f t="shared" ref="B1058" si="496">B1057+1</f>
        <v>1046</v>
      </c>
      <c r="C1058" s="426">
        <v>39449</v>
      </c>
      <c r="D1058" s="473">
        <v>62</v>
      </c>
      <c r="F1058" s="465">
        <v>40772</v>
      </c>
      <c r="G1058" s="466" t="s">
        <v>870</v>
      </c>
      <c r="K1058" s="426">
        <v>39449</v>
      </c>
      <c r="L1058" s="467">
        <v>248</v>
      </c>
    </row>
    <row r="1059" spans="2:12" x14ac:dyDescent="0.25">
      <c r="B1059" s="49">
        <f t="shared" ref="B1059" si="497">B1058+1</f>
        <v>1047</v>
      </c>
      <c r="C1059" s="428">
        <v>39449</v>
      </c>
      <c r="D1059" s="473">
        <v>-162</v>
      </c>
      <c r="F1059" s="465">
        <v>40773</v>
      </c>
      <c r="G1059" s="466" t="s">
        <v>699</v>
      </c>
      <c r="K1059" s="428">
        <v>39449</v>
      </c>
      <c r="L1059" s="467">
        <v>-324</v>
      </c>
    </row>
    <row r="1060" spans="2:12" x14ac:dyDescent="0.25">
      <c r="B1060" s="49">
        <f t="shared" ref="B1060" si="498">B1059+1</f>
        <v>1048</v>
      </c>
      <c r="C1060" s="427">
        <v>39449</v>
      </c>
      <c r="D1060" s="474">
        <v>32.999999999998863</v>
      </c>
      <c r="F1060" s="465">
        <v>40774</v>
      </c>
      <c r="G1060" s="466" t="s">
        <v>1257</v>
      </c>
      <c r="K1060" s="427">
        <v>39449</v>
      </c>
      <c r="L1060" s="117">
        <v>197.99999999999318</v>
      </c>
    </row>
    <row r="1061" spans="2:12" x14ac:dyDescent="0.25">
      <c r="B1061" s="49">
        <f t="shared" ref="B1061" si="499">B1060+1</f>
        <v>1049</v>
      </c>
      <c r="C1061" s="427">
        <v>39449</v>
      </c>
      <c r="D1061" s="474">
        <v>-32</v>
      </c>
      <c r="F1061" s="465">
        <v>40777</v>
      </c>
      <c r="G1061" s="466" t="s">
        <v>1258</v>
      </c>
      <c r="K1061" s="427">
        <v>39449</v>
      </c>
      <c r="L1061" s="117">
        <v>-64</v>
      </c>
    </row>
    <row r="1062" spans="2:12" x14ac:dyDescent="0.25">
      <c r="B1062" s="49">
        <f t="shared" ref="B1062" si="500">B1061+1</f>
        <v>1050</v>
      </c>
      <c r="C1062" s="426">
        <v>39450</v>
      </c>
      <c r="D1062" s="473">
        <v>-88</v>
      </c>
      <c r="F1062" s="465">
        <v>40778</v>
      </c>
      <c r="G1062" s="466" t="s">
        <v>1259</v>
      </c>
      <c r="K1062" s="426">
        <v>39450</v>
      </c>
      <c r="L1062" s="467">
        <v>-352</v>
      </c>
    </row>
    <row r="1063" spans="2:12" x14ac:dyDescent="0.25">
      <c r="B1063" s="49">
        <f t="shared" ref="B1063" si="501">B1062+1</f>
        <v>1051</v>
      </c>
      <c r="C1063" s="428">
        <v>39450</v>
      </c>
      <c r="D1063" s="473">
        <v>-97</v>
      </c>
      <c r="F1063" s="465">
        <v>40781</v>
      </c>
      <c r="G1063" s="466" t="s">
        <v>1260</v>
      </c>
      <c r="K1063" s="428">
        <v>39450</v>
      </c>
      <c r="L1063" s="467">
        <v>-194</v>
      </c>
    </row>
    <row r="1064" spans="2:12" x14ac:dyDescent="0.25">
      <c r="B1064" s="49">
        <f t="shared" ref="B1064" si="502">B1063+1</f>
        <v>1052</v>
      </c>
      <c r="C1064" s="427">
        <v>39450</v>
      </c>
      <c r="D1064" s="474">
        <v>-12</v>
      </c>
      <c r="F1064" s="465">
        <v>40786</v>
      </c>
      <c r="G1064" s="466" t="s">
        <v>1261</v>
      </c>
      <c r="K1064" s="427">
        <v>39450</v>
      </c>
      <c r="L1064" s="117">
        <v>-72</v>
      </c>
    </row>
    <row r="1065" spans="2:12" x14ac:dyDescent="0.25">
      <c r="B1065" s="49">
        <f t="shared" ref="B1065" si="503">B1064+1</f>
        <v>1053</v>
      </c>
      <c r="C1065" s="426">
        <v>39451</v>
      </c>
      <c r="D1065" s="473">
        <v>112.00000000000001</v>
      </c>
      <c r="F1065" s="465">
        <v>40787</v>
      </c>
      <c r="G1065" s="466" t="s">
        <v>549</v>
      </c>
      <c r="K1065" s="426">
        <v>39451</v>
      </c>
      <c r="L1065" s="467">
        <v>448.00000000000006</v>
      </c>
    </row>
    <row r="1066" spans="2:12" x14ac:dyDescent="0.25">
      <c r="B1066" s="49">
        <f t="shared" ref="B1066" si="504">B1065+1</f>
        <v>1054</v>
      </c>
      <c r="C1066" s="427">
        <v>39451</v>
      </c>
      <c r="D1066" s="474">
        <v>93.000000000001137</v>
      </c>
      <c r="F1066" s="465">
        <v>40788</v>
      </c>
      <c r="G1066" s="466" t="s">
        <v>1262</v>
      </c>
      <c r="K1066" s="427">
        <v>39451</v>
      </c>
      <c r="L1066" s="117">
        <v>558.00000000000682</v>
      </c>
    </row>
    <row r="1067" spans="2:12" x14ac:dyDescent="0.25">
      <c r="B1067" s="49">
        <f t="shared" ref="B1067" si="505">B1066+1</f>
        <v>1055</v>
      </c>
      <c r="C1067" s="427">
        <v>39451</v>
      </c>
      <c r="D1067" s="474">
        <v>98.000000000002274</v>
      </c>
      <c r="F1067" s="465">
        <v>40791</v>
      </c>
      <c r="G1067" s="466" t="s">
        <v>1263</v>
      </c>
      <c r="K1067" s="427">
        <v>39451</v>
      </c>
      <c r="L1067" s="117">
        <v>196.00000000000455</v>
      </c>
    </row>
    <row r="1068" spans="2:12" x14ac:dyDescent="0.25">
      <c r="B1068" s="49">
        <f t="shared" ref="B1068" si="506">B1067+1</f>
        <v>1056</v>
      </c>
      <c r="C1068" s="426">
        <v>39454</v>
      </c>
      <c r="D1068" s="473">
        <v>162</v>
      </c>
      <c r="F1068" s="465">
        <v>40792</v>
      </c>
      <c r="G1068" s="466" t="s">
        <v>1264</v>
      </c>
      <c r="K1068" s="426">
        <v>39454</v>
      </c>
      <c r="L1068" s="467">
        <v>648</v>
      </c>
    </row>
    <row r="1069" spans="2:12" x14ac:dyDescent="0.25">
      <c r="B1069" s="49">
        <f t="shared" ref="B1069" si="507">B1068+1</f>
        <v>1057</v>
      </c>
      <c r="C1069" s="428">
        <v>39454</v>
      </c>
      <c r="D1069" s="473">
        <v>63</v>
      </c>
      <c r="F1069" s="465">
        <v>40793</v>
      </c>
      <c r="G1069" s="466" t="s">
        <v>1265</v>
      </c>
      <c r="K1069" s="428">
        <v>39454</v>
      </c>
      <c r="L1069" s="467">
        <v>126</v>
      </c>
    </row>
    <row r="1070" spans="2:12" x14ac:dyDescent="0.25">
      <c r="B1070" s="49">
        <f t="shared" ref="B1070" si="508">B1069+1</f>
        <v>1058</v>
      </c>
      <c r="C1070" s="427">
        <v>39454</v>
      </c>
      <c r="D1070" s="474">
        <v>43.000000000001137</v>
      </c>
      <c r="F1070" s="465">
        <v>40794</v>
      </c>
      <c r="G1070" s="466" t="s">
        <v>1266</v>
      </c>
      <c r="K1070" s="427">
        <v>39454</v>
      </c>
      <c r="L1070" s="117">
        <v>258.00000000000682</v>
      </c>
    </row>
    <row r="1071" spans="2:12" x14ac:dyDescent="0.25">
      <c r="B1071" s="49">
        <f t="shared" ref="B1071" si="509">B1070+1</f>
        <v>1059</v>
      </c>
      <c r="C1071" s="428">
        <v>39455</v>
      </c>
      <c r="D1071" s="473">
        <v>113</v>
      </c>
      <c r="F1071" s="465">
        <v>40795</v>
      </c>
      <c r="G1071" s="466" t="s">
        <v>1267</v>
      </c>
      <c r="K1071" s="428">
        <v>39455</v>
      </c>
      <c r="L1071" s="467">
        <v>226</v>
      </c>
    </row>
    <row r="1072" spans="2:12" x14ac:dyDescent="0.25">
      <c r="B1072" s="49">
        <f t="shared" ref="B1072" si="510">B1071+1</f>
        <v>1060</v>
      </c>
      <c r="C1072" s="427">
        <v>39455</v>
      </c>
      <c r="D1072" s="474">
        <v>338</v>
      </c>
      <c r="F1072" s="465">
        <v>40798</v>
      </c>
      <c r="G1072" s="466" t="s">
        <v>1268</v>
      </c>
      <c r="K1072" s="427">
        <v>39455</v>
      </c>
      <c r="L1072" s="117">
        <v>676</v>
      </c>
    </row>
    <row r="1073" spans="2:12" x14ac:dyDescent="0.25">
      <c r="B1073" s="49">
        <f t="shared" ref="B1073" si="511">B1072+1</f>
        <v>1061</v>
      </c>
      <c r="C1073" s="426">
        <v>39456</v>
      </c>
      <c r="D1073" s="473">
        <v>387</v>
      </c>
      <c r="F1073" s="465">
        <v>40800</v>
      </c>
      <c r="G1073" s="466" t="s">
        <v>1255</v>
      </c>
      <c r="K1073" s="426">
        <v>39456</v>
      </c>
      <c r="L1073" s="467">
        <v>1548</v>
      </c>
    </row>
    <row r="1074" spans="2:12" x14ac:dyDescent="0.25">
      <c r="B1074" s="49">
        <f t="shared" ref="B1074" si="512">B1073+1</f>
        <v>1062</v>
      </c>
      <c r="C1074" s="428">
        <v>39456</v>
      </c>
      <c r="D1074" s="473">
        <v>208</v>
      </c>
      <c r="F1074" s="465">
        <v>40801</v>
      </c>
      <c r="G1074" s="466" t="s">
        <v>1269</v>
      </c>
      <c r="K1074" s="428">
        <v>39456</v>
      </c>
      <c r="L1074" s="467">
        <v>416</v>
      </c>
    </row>
    <row r="1075" spans="2:12" x14ac:dyDescent="0.25">
      <c r="B1075" s="49">
        <f t="shared" ref="B1075" si="513">B1074+1</f>
        <v>1063</v>
      </c>
      <c r="C1075" s="427">
        <v>39456</v>
      </c>
      <c r="D1075" s="474">
        <v>218.00000000000114</v>
      </c>
      <c r="F1075" s="465">
        <v>40805</v>
      </c>
      <c r="G1075" s="466" t="s">
        <v>1270</v>
      </c>
      <c r="K1075" s="427">
        <v>39456</v>
      </c>
      <c r="L1075" s="117">
        <v>1308.0000000000068</v>
      </c>
    </row>
    <row r="1076" spans="2:12" x14ac:dyDescent="0.25">
      <c r="B1076" s="49">
        <f t="shared" ref="B1076" si="514">B1075+1</f>
        <v>1064</v>
      </c>
      <c r="C1076" s="427">
        <v>39456</v>
      </c>
      <c r="D1076" s="474">
        <v>278</v>
      </c>
      <c r="F1076" s="465">
        <v>40806</v>
      </c>
      <c r="G1076" s="466" t="s">
        <v>965</v>
      </c>
      <c r="K1076" s="427">
        <v>39456</v>
      </c>
      <c r="L1076" s="117">
        <v>556</v>
      </c>
    </row>
    <row r="1077" spans="2:12" x14ac:dyDescent="0.25">
      <c r="B1077" s="49">
        <f t="shared" ref="B1077" si="515">B1076+1</f>
        <v>1065</v>
      </c>
      <c r="C1077" s="427">
        <v>39456</v>
      </c>
      <c r="D1077" s="474">
        <v>517.99999999999545</v>
      </c>
      <c r="F1077" s="465">
        <v>40807</v>
      </c>
      <c r="G1077" s="466" t="s">
        <v>1271</v>
      </c>
      <c r="K1077" s="427">
        <v>39456</v>
      </c>
      <c r="L1077" s="117">
        <v>1035.9999999999909</v>
      </c>
    </row>
    <row r="1078" spans="2:12" x14ac:dyDescent="0.25">
      <c r="B1078" s="49">
        <f t="shared" ref="B1078" si="516">B1077+1</f>
        <v>1066</v>
      </c>
      <c r="C1078" s="427">
        <v>39458</v>
      </c>
      <c r="D1078" s="474">
        <v>-167</v>
      </c>
      <c r="F1078" s="465">
        <v>40808</v>
      </c>
      <c r="G1078" s="466" t="s">
        <v>1272</v>
      </c>
      <c r="K1078" s="427">
        <v>39458</v>
      </c>
      <c r="L1078" s="117">
        <v>-334</v>
      </c>
    </row>
    <row r="1079" spans="2:12" x14ac:dyDescent="0.25">
      <c r="B1079" s="49">
        <f t="shared" ref="B1079" si="517">B1078+1</f>
        <v>1067</v>
      </c>
      <c r="C1079" s="426">
        <v>39461</v>
      </c>
      <c r="D1079" s="473">
        <v>-650.5</v>
      </c>
      <c r="F1079" s="465">
        <v>40809</v>
      </c>
      <c r="G1079" s="466" t="s">
        <v>965</v>
      </c>
      <c r="K1079" s="426">
        <v>39461</v>
      </c>
      <c r="L1079" s="467">
        <v>-2602</v>
      </c>
    </row>
    <row r="1080" spans="2:12" x14ac:dyDescent="0.25">
      <c r="B1080" s="49">
        <f t="shared" ref="B1080" si="518">B1079+1</f>
        <v>1068</v>
      </c>
      <c r="C1080" s="428">
        <v>39461</v>
      </c>
      <c r="D1080" s="473">
        <v>-437</v>
      </c>
      <c r="F1080" s="465">
        <v>40814</v>
      </c>
      <c r="G1080" s="466" t="s">
        <v>1273</v>
      </c>
      <c r="K1080" s="428">
        <v>39461</v>
      </c>
      <c r="L1080" s="467">
        <v>-874</v>
      </c>
    </row>
    <row r="1081" spans="2:12" x14ac:dyDescent="0.25">
      <c r="B1081" s="49">
        <f t="shared" ref="B1081" si="519">B1080+1</f>
        <v>1069</v>
      </c>
      <c r="C1081" s="427">
        <v>39461</v>
      </c>
      <c r="D1081" s="474">
        <v>-31.999999999998863</v>
      </c>
      <c r="F1081" s="465">
        <v>40815</v>
      </c>
      <c r="G1081" s="466" t="s">
        <v>1274</v>
      </c>
      <c r="K1081" s="427">
        <v>39461</v>
      </c>
      <c r="L1081" s="117">
        <v>-191.99999999999318</v>
      </c>
    </row>
    <row r="1082" spans="2:12" x14ac:dyDescent="0.25">
      <c r="B1082" s="49">
        <f t="shared" ref="B1082" si="520">B1081+1</f>
        <v>1070</v>
      </c>
      <c r="C1082" s="427">
        <v>39461</v>
      </c>
      <c r="D1082" s="474">
        <v>-852.00000000000898</v>
      </c>
      <c r="F1082" s="465">
        <v>40816</v>
      </c>
      <c r="G1082" s="466" t="s">
        <v>468</v>
      </c>
      <c r="K1082" s="427">
        <v>39461</v>
      </c>
      <c r="L1082" s="117">
        <v>-1704.000000000018</v>
      </c>
    </row>
    <row r="1083" spans="2:12" x14ac:dyDescent="0.25">
      <c r="B1083" s="49">
        <f t="shared" ref="B1083" si="521">B1082+1</f>
        <v>1071</v>
      </c>
      <c r="C1083" s="426">
        <v>39463</v>
      </c>
      <c r="D1083" s="473">
        <v>-88</v>
      </c>
      <c r="F1083" s="465">
        <v>40819</v>
      </c>
      <c r="G1083" s="466" t="s">
        <v>1275</v>
      </c>
      <c r="K1083" s="426">
        <v>39463</v>
      </c>
      <c r="L1083" s="467">
        <v>-352</v>
      </c>
    </row>
    <row r="1084" spans="2:12" x14ac:dyDescent="0.25">
      <c r="B1084" s="49">
        <f t="shared" ref="B1084" si="522">B1083+1</f>
        <v>1072</v>
      </c>
      <c r="C1084" s="428">
        <v>39463</v>
      </c>
      <c r="D1084" s="473">
        <v>173</v>
      </c>
      <c r="F1084" s="465">
        <v>40820</v>
      </c>
      <c r="G1084" s="466" t="s">
        <v>1276</v>
      </c>
      <c r="K1084" s="428">
        <v>39463</v>
      </c>
      <c r="L1084" s="467">
        <v>346</v>
      </c>
    </row>
    <row r="1085" spans="2:12" x14ac:dyDescent="0.25">
      <c r="B1085" s="49">
        <f t="shared" ref="B1085" si="523">B1084+1</f>
        <v>1073</v>
      </c>
      <c r="C1085" s="427">
        <v>39463</v>
      </c>
      <c r="D1085" s="474">
        <v>-17.000000000001137</v>
      </c>
      <c r="F1085" s="465">
        <v>40826</v>
      </c>
      <c r="G1085" s="466" t="s">
        <v>1277</v>
      </c>
      <c r="K1085" s="427">
        <v>39463</v>
      </c>
      <c r="L1085" s="117">
        <v>-102.00000000000682</v>
      </c>
    </row>
    <row r="1086" spans="2:12" x14ac:dyDescent="0.25">
      <c r="B1086" s="49">
        <f t="shared" ref="B1086" si="524">B1085+1</f>
        <v>1074</v>
      </c>
      <c r="C1086" s="427">
        <v>39463</v>
      </c>
      <c r="D1086" s="474">
        <v>243</v>
      </c>
      <c r="F1086" s="465">
        <v>40828</v>
      </c>
      <c r="G1086" s="466" t="s">
        <v>825</v>
      </c>
      <c r="K1086" s="427">
        <v>39463</v>
      </c>
      <c r="L1086" s="117">
        <v>486</v>
      </c>
    </row>
    <row r="1087" spans="2:12" x14ac:dyDescent="0.25">
      <c r="B1087" s="49">
        <f t="shared" ref="B1087" si="525">B1086+1</f>
        <v>1075</v>
      </c>
      <c r="C1087" s="427">
        <v>39463</v>
      </c>
      <c r="D1087" s="474">
        <v>288</v>
      </c>
      <c r="F1087" s="465">
        <v>40829</v>
      </c>
      <c r="G1087" s="466" t="s">
        <v>555</v>
      </c>
      <c r="K1087" s="427">
        <v>39463</v>
      </c>
      <c r="L1087" s="117">
        <v>576</v>
      </c>
    </row>
    <row r="1088" spans="2:12" x14ac:dyDescent="0.25">
      <c r="B1088" s="49">
        <f t="shared" ref="B1088" si="526">B1087+1</f>
        <v>1076</v>
      </c>
      <c r="C1088" s="426">
        <v>39464</v>
      </c>
      <c r="D1088" s="473">
        <v>474.5</v>
      </c>
      <c r="F1088" s="465">
        <v>40830</v>
      </c>
      <c r="G1088" s="466" t="s">
        <v>1278</v>
      </c>
      <c r="K1088" s="426">
        <v>39464</v>
      </c>
      <c r="L1088" s="467">
        <v>1898</v>
      </c>
    </row>
    <row r="1089" spans="2:12" x14ac:dyDescent="0.25">
      <c r="B1089" s="49">
        <f t="shared" ref="B1089" si="527">B1088+1</f>
        <v>1077</v>
      </c>
      <c r="C1089" s="428">
        <v>39464</v>
      </c>
      <c r="D1089" s="473">
        <v>223</v>
      </c>
      <c r="F1089" s="465">
        <v>40834</v>
      </c>
      <c r="G1089" s="466" t="s">
        <v>1279</v>
      </c>
      <c r="K1089" s="428">
        <v>39464</v>
      </c>
      <c r="L1089" s="467">
        <v>446</v>
      </c>
    </row>
    <row r="1090" spans="2:12" x14ac:dyDescent="0.25">
      <c r="B1090" s="49">
        <f t="shared" ref="B1090" si="528">B1089+1</f>
        <v>1078</v>
      </c>
      <c r="C1090" s="427">
        <v>39464</v>
      </c>
      <c r="D1090" s="474">
        <v>268</v>
      </c>
      <c r="F1090" s="465">
        <v>40836</v>
      </c>
      <c r="G1090" s="466" t="s">
        <v>1280</v>
      </c>
      <c r="K1090" s="427">
        <v>39464</v>
      </c>
      <c r="L1090" s="117">
        <v>536</v>
      </c>
    </row>
    <row r="1091" spans="2:12" x14ac:dyDescent="0.25">
      <c r="B1091" s="49">
        <f t="shared" ref="B1091" si="529">B1090+1</f>
        <v>1079</v>
      </c>
      <c r="C1091" s="427">
        <v>39464</v>
      </c>
      <c r="D1091" s="474">
        <v>538</v>
      </c>
      <c r="F1091" s="465">
        <v>40837</v>
      </c>
      <c r="G1091" s="466" t="s">
        <v>1281</v>
      </c>
      <c r="K1091" s="427">
        <v>39464</v>
      </c>
      <c r="L1091" s="117">
        <v>1076</v>
      </c>
    </row>
    <row r="1092" spans="2:12" x14ac:dyDescent="0.25">
      <c r="B1092" s="49">
        <f t="shared" ref="B1092" si="530">B1091+1</f>
        <v>1080</v>
      </c>
      <c r="C1092" s="426">
        <v>39465</v>
      </c>
      <c r="D1092" s="473">
        <v>237</v>
      </c>
      <c r="F1092" s="465">
        <v>40841</v>
      </c>
      <c r="G1092" s="466" t="s">
        <v>636</v>
      </c>
      <c r="K1092" s="426">
        <v>39465</v>
      </c>
      <c r="L1092" s="467">
        <v>948</v>
      </c>
    </row>
    <row r="1093" spans="2:12" x14ac:dyDescent="0.25">
      <c r="B1093" s="49">
        <f t="shared" ref="B1093" si="531">B1092+1</f>
        <v>1081</v>
      </c>
      <c r="C1093" s="428">
        <v>39465</v>
      </c>
      <c r="D1093" s="473">
        <v>108</v>
      </c>
      <c r="F1093" s="465">
        <v>40842</v>
      </c>
      <c r="G1093" s="466" t="s">
        <v>1282</v>
      </c>
      <c r="K1093" s="428">
        <v>39465</v>
      </c>
      <c r="L1093" s="467">
        <v>216</v>
      </c>
    </row>
    <row r="1094" spans="2:12" x14ac:dyDescent="0.25">
      <c r="B1094" s="49">
        <f t="shared" ref="B1094" si="532">B1093+1</f>
        <v>1082</v>
      </c>
      <c r="C1094" s="427">
        <v>39465</v>
      </c>
      <c r="D1094" s="474">
        <v>112.99999999999999</v>
      </c>
      <c r="F1094" s="465">
        <v>40843</v>
      </c>
      <c r="G1094" s="466" t="s">
        <v>1283</v>
      </c>
      <c r="K1094" s="427">
        <v>39465</v>
      </c>
      <c r="L1094" s="117">
        <v>677.99999999999989</v>
      </c>
    </row>
    <row r="1095" spans="2:12" x14ac:dyDescent="0.25">
      <c r="B1095" s="49">
        <f t="shared" ref="B1095" si="533">B1094+1</f>
        <v>1083</v>
      </c>
      <c r="C1095" s="427">
        <v>39465</v>
      </c>
      <c r="D1095" s="474">
        <v>188</v>
      </c>
      <c r="F1095" s="465">
        <v>40844</v>
      </c>
      <c r="G1095" s="466" t="s">
        <v>1284</v>
      </c>
      <c r="K1095" s="427">
        <v>39465</v>
      </c>
      <c r="L1095" s="117">
        <v>376</v>
      </c>
    </row>
    <row r="1096" spans="2:12" x14ac:dyDescent="0.25">
      <c r="B1096" s="49">
        <f t="shared" ref="B1096" si="534">B1095+1</f>
        <v>1084</v>
      </c>
      <c r="C1096" s="427">
        <v>39465</v>
      </c>
      <c r="D1096" s="474">
        <v>108.00000000000453</v>
      </c>
      <c r="F1096" s="465">
        <v>40847</v>
      </c>
      <c r="G1096" s="466" t="s">
        <v>1285</v>
      </c>
      <c r="K1096" s="427">
        <v>39465</v>
      </c>
      <c r="L1096" s="117">
        <v>216.00000000000907</v>
      </c>
    </row>
    <row r="1097" spans="2:12" x14ac:dyDescent="0.25">
      <c r="B1097" s="49">
        <f t="shared" ref="B1097" si="535">B1096+1</f>
        <v>1085</v>
      </c>
      <c r="C1097" s="426">
        <v>39468</v>
      </c>
      <c r="D1097" s="473">
        <v>-613</v>
      </c>
      <c r="F1097" s="465">
        <v>40848</v>
      </c>
      <c r="G1097" s="466" t="s">
        <v>1286</v>
      </c>
      <c r="K1097" s="426">
        <v>39468</v>
      </c>
      <c r="L1097" s="467">
        <v>-2452</v>
      </c>
    </row>
    <row r="1098" spans="2:12" x14ac:dyDescent="0.25">
      <c r="B1098" s="49">
        <f t="shared" ref="B1098" si="536">B1097+1</f>
        <v>1086</v>
      </c>
      <c r="C1098" s="427">
        <v>39468</v>
      </c>
      <c r="D1098" s="474">
        <v>-522.00000000000227</v>
      </c>
      <c r="F1098" s="465">
        <v>40849</v>
      </c>
      <c r="G1098" s="466" t="s">
        <v>1287</v>
      </c>
      <c r="K1098" s="427">
        <v>39468</v>
      </c>
      <c r="L1098" s="117">
        <v>-3132.0000000000136</v>
      </c>
    </row>
    <row r="1099" spans="2:12" x14ac:dyDescent="0.25">
      <c r="B1099" s="49">
        <f t="shared" ref="B1099" si="537">B1098+1</f>
        <v>1087</v>
      </c>
      <c r="C1099" s="427">
        <v>39468</v>
      </c>
      <c r="D1099" s="474">
        <v>-612</v>
      </c>
      <c r="F1099" s="465">
        <v>40850</v>
      </c>
      <c r="G1099" s="466" t="s">
        <v>1288</v>
      </c>
      <c r="K1099" s="427">
        <v>39468</v>
      </c>
      <c r="L1099" s="117">
        <v>-1224</v>
      </c>
    </row>
    <row r="1100" spans="2:12" x14ac:dyDescent="0.25">
      <c r="B1100" s="49">
        <f t="shared" ref="B1100" si="538">B1099+1</f>
        <v>1088</v>
      </c>
      <c r="C1100" s="426">
        <v>39469</v>
      </c>
      <c r="D1100" s="473">
        <v>-588</v>
      </c>
      <c r="F1100" s="465">
        <v>40851</v>
      </c>
      <c r="G1100" s="466" t="s">
        <v>1289</v>
      </c>
      <c r="K1100" s="426">
        <v>39469</v>
      </c>
      <c r="L1100" s="467">
        <v>-2352</v>
      </c>
    </row>
    <row r="1101" spans="2:12" x14ac:dyDescent="0.25">
      <c r="B1101" s="49">
        <f t="shared" ref="B1101" si="539">B1100+1</f>
        <v>1089</v>
      </c>
      <c r="C1101" s="427">
        <v>39469</v>
      </c>
      <c r="D1101" s="474">
        <v>-476.99999999999773</v>
      </c>
      <c r="F1101" s="465">
        <v>40855</v>
      </c>
      <c r="G1101" s="466" t="s">
        <v>497</v>
      </c>
      <c r="K1101" s="427">
        <v>39469</v>
      </c>
      <c r="L1101" s="117">
        <v>-2861.9999999999864</v>
      </c>
    </row>
    <row r="1102" spans="2:12" x14ac:dyDescent="0.25">
      <c r="B1102" s="49">
        <f t="shared" ref="B1102" si="540">B1101+1</f>
        <v>1090</v>
      </c>
      <c r="C1102" s="427">
        <v>39469</v>
      </c>
      <c r="D1102" s="474">
        <v>-612</v>
      </c>
      <c r="F1102" s="465">
        <v>40857</v>
      </c>
      <c r="G1102" s="466" t="s">
        <v>1290</v>
      </c>
      <c r="K1102" s="427">
        <v>39469</v>
      </c>
      <c r="L1102" s="117">
        <v>-1224</v>
      </c>
    </row>
    <row r="1103" spans="2:12" x14ac:dyDescent="0.25">
      <c r="B1103" s="49">
        <f t="shared" ref="B1103" si="541">B1102+1</f>
        <v>1091</v>
      </c>
      <c r="C1103" s="426">
        <v>39470</v>
      </c>
      <c r="D1103" s="473">
        <v>237</v>
      </c>
      <c r="F1103" s="465">
        <v>40858</v>
      </c>
      <c r="G1103" s="466" t="s">
        <v>1211</v>
      </c>
      <c r="K1103" s="426">
        <v>39470</v>
      </c>
      <c r="L1103" s="467">
        <v>948</v>
      </c>
    </row>
    <row r="1104" spans="2:12" x14ac:dyDescent="0.25">
      <c r="B1104" s="49">
        <f t="shared" ref="B1104" si="542">B1103+1</f>
        <v>1092</v>
      </c>
      <c r="C1104" s="428">
        <v>39470</v>
      </c>
      <c r="D1104" s="473">
        <v>178</v>
      </c>
      <c r="F1104" s="465">
        <v>40862</v>
      </c>
      <c r="G1104" s="466" t="s">
        <v>1291</v>
      </c>
      <c r="K1104" s="428">
        <v>39470</v>
      </c>
      <c r="L1104" s="467">
        <v>356</v>
      </c>
    </row>
    <row r="1105" spans="2:12" x14ac:dyDescent="0.25">
      <c r="B1105" s="49">
        <f t="shared" ref="B1105" si="543">B1104+1</f>
        <v>1093</v>
      </c>
      <c r="C1105" s="427">
        <v>39470</v>
      </c>
      <c r="D1105" s="474">
        <v>118.00000000000112</v>
      </c>
      <c r="F1105" s="465">
        <v>40864</v>
      </c>
      <c r="G1105" s="466" t="s">
        <v>1292</v>
      </c>
      <c r="K1105" s="427">
        <v>39470</v>
      </c>
      <c r="L1105" s="117">
        <v>708.00000000000671</v>
      </c>
    </row>
    <row r="1106" spans="2:12" x14ac:dyDescent="0.25">
      <c r="B1106" s="49">
        <f t="shared" ref="B1106" si="544">B1105+1</f>
        <v>1094</v>
      </c>
      <c r="C1106" s="427">
        <v>39470</v>
      </c>
      <c r="D1106" s="474">
        <v>333</v>
      </c>
      <c r="F1106" s="465">
        <v>40865</v>
      </c>
      <c r="G1106" s="466" t="s">
        <v>1200</v>
      </c>
      <c r="K1106" s="427">
        <v>39470</v>
      </c>
      <c r="L1106" s="117">
        <v>666</v>
      </c>
    </row>
    <row r="1107" spans="2:12" x14ac:dyDescent="0.25">
      <c r="B1107" s="49">
        <f t="shared" ref="B1107" si="545">B1106+1</f>
        <v>1095</v>
      </c>
      <c r="C1107" s="427">
        <v>39470</v>
      </c>
      <c r="D1107" s="474">
        <v>538</v>
      </c>
      <c r="F1107" s="465">
        <v>40868</v>
      </c>
      <c r="G1107" s="466" t="s">
        <v>1288</v>
      </c>
      <c r="K1107" s="427">
        <v>39470</v>
      </c>
      <c r="L1107" s="117">
        <v>1076</v>
      </c>
    </row>
    <row r="1108" spans="2:12" x14ac:dyDescent="0.25">
      <c r="B1108" s="49">
        <f t="shared" ref="B1108" si="546">B1107+1</f>
        <v>1096</v>
      </c>
      <c r="C1108" s="428">
        <v>39471</v>
      </c>
      <c r="D1108" s="473">
        <v>-107</v>
      </c>
      <c r="F1108" s="465">
        <v>40869</v>
      </c>
      <c r="G1108" s="466" t="s">
        <v>1293</v>
      </c>
      <c r="K1108" s="428">
        <v>39471</v>
      </c>
      <c r="L1108" s="467">
        <v>-214</v>
      </c>
    </row>
    <row r="1109" spans="2:12" x14ac:dyDescent="0.25">
      <c r="B1109" s="49">
        <f t="shared" ref="B1109" si="547">B1108+1</f>
        <v>1097</v>
      </c>
      <c r="C1109" s="427">
        <v>39472</v>
      </c>
      <c r="D1109" s="474">
        <v>127.99999999999771</v>
      </c>
      <c r="F1109" s="465">
        <v>40870</v>
      </c>
      <c r="G1109" s="466" t="s">
        <v>1294</v>
      </c>
      <c r="K1109" s="427">
        <v>39472</v>
      </c>
      <c r="L1109" s="117">
        <v>767.99999999998624</v>
      </c>
    </row>
    <row r="1110" spans="2:12" x14ac:dyDescent="0.25">
      <c r="B1110" s="49">
        <f t="shared" ref="B1110" si="548">B1109+1</f>
        <v>1098</v>
      </c>
      <c r="C1110" s="426">
        <v>39475</v>
      </c>
      <c r="D1110" s="473">
        <v>-613</v>
      </c>
      <c r="F1110" s="465">
        <v>40871</v>
      </c>
      <c r="G1110" s="466" t="s">
        <v>1295</v>
      </c>
      <c r="K1110" s="426">
        <v>39475</v>
      </c>
      <c r="L1110" s="467">
        <v>-2452</v>
      </c>
    </row>
    <row r="1111" spans="2:12" x14ac:dyDescent="0.25">
      <c r="B1111" s="49">
        <f t="shared" ref="B1111" si="549">B1110+1</f>
        <v>1099</v>
      </c>
      <c r="C1111" s="428">
        <v>39475</v>
      </c>
      <c r="D1111" s="473">
        <v>-407</v>
      </c>
      <c r="F1111" s="465">
        <v>40872</v>
      </c>
      <c r="G1111" s="466" t="s">
        <v>920</v>
      </c>
      <c r="K1111" s="428">
        <v>39475</v>
      </c>
      <c r="L1111" s="467">
        <v>-814</v>
      </c>
    </row>
    <row r="1112" spans="2:12" x14ac:dyDescent="0.25">
      <c r="B1112" s="49">
        <f t="shared" ref="B1112" si="550">B1111+1</f>
        <v>1100</v>
      </c>
      <c r="C1112" s="427">
        <v>39475</v>
      </c>
      <c r="D1112" s="474">
        <v>-527.00000000000341</v>
      </c>
      <c r="F1112" s="465">
        <v>40875</v>
      </c>
      <c r="G1112" s="466" t="s">
        <v>1296</v>
      </c>
      <c r="K1112" s="427">
        <v>39475</v>
      </c>
      <c r="L1112" s="117">
        <v>-3162.0000000000205</v>
      </c>
    </row>
    <row r="1113" spans="2:12" x14ac:dyDescent="0.25">
      <c r="B1113" s="49">
        <f t="shared" ref="B1113" si="551">B1112+1</f>
        <v>1101</v>
      </c>
      <c r="C1113" s="427">
        <v>39475</v>
      </c>
      <c r="D1113" s="474">
        <v>-627</v>
      </c>
      <c r="F1113" s="465">
        <v>40877</v>
      </c>
      <c r="G1113" s="466" t="s">
        <v>1297</v>
      </c>
      <c r="K1113" s="427">
        <v>39475</v>
      </c>
      <c r="L1113" s="117">
        <v>-1254</v>
      </c>
    </row>
    <row r="1114" spans="2:12" x14ac:dyDescent="0.25">
      <c r="B1114" s="49">
        <f t="shared" ref="B1114" si="552">B1113+1</f>
        <v>1102</v>
      </c>
      <c r="C1114" s="427">
        <v>39475</v>
      </c>
      <c r="D1114" s="474">
        <v>-951.99999999999761</v>
      </c>
      <c r="F1114" s="465">
        <v>40879</v>
      </c>
      <c r="G1114" s="466" t="s">
        <v>1298</v>
      </c>
      <c r="K1114" s="427">
        <v>39475</v>
      </c>
      <c r="L1114" s="117">
        <v>-1903.9999999999952</v>
      </c>
    </row>
    <row r="1115" spans="2:12" x14ac:dyDescent="0.25">
      <c r="B1115" s="49">
        <f t="shared" ref="B1115" si="553">B1114+1</f>
        <v>1103</v>
      </c>
      <c r="C1115" s="426">
        <v>39478</v>
      </c>
      <c r="D1115" s="473">
        <v>749.5</v>
      </c>
      <c r="F1115" s="465">
        <v>40882</v>
      </c>
      <c r="G1115" s="466" t="s">
        <v>1299</v>
      </c>
      <c r="K1115" s="426">
        <v>39478</v>
      </c>
      <c r="L1115" s="467">
        <v>2998</v>
      </c>
    </row>
    <row r="1116" spans="2:12" x14ac:dyDescent="0.25">
      <c r="B1116" s="49">
        <f t="shared" ref="B1116" si="554">B1115+1</f>
        <v>1104</v>
      </c>
      <c r="C1116" s="428">
        <v>39478</v>
      </c>
      <c r="D1116" s="473">
        <v>338</v>
      </c>
      <c r="F1116" s="465">
        <v>40883</v>
      </c>
      <c r="G1116" s="466" t="s">
        <v>719</v>
      </c>
      <c r="K1116" s="428">
        <v>39478</v>
      </c>
      <c r="L1116" s="467">
        <v>676</v>
      </c>
    </row>
    <row r="1117" spans="2:12" x14ac:dyDescent="0.25">
      <c r="B1117" s="49">
        <f t="shared" ref="B1117" si="555">B1116+1</f>
        <v>1105</v>
      </c>
      <c r="C1117" s="427">
        <v>39478</v>
      </c>
      <c r="D1117" s="474">
        <v>347.99999999999659</v>
      </c>
      <c r="F1117" s="465">
        <v>40884</v>
      </c>
      <c r="G1117" s="466" t="s">
        <v>1300</v>
      </c>
      <c r="K1117" s="427">
        <v>39478</v>
      </c>
      <c r="L1117" s="117">
        <v>2087.9999999999795</v>
      </c>
    </row>
    <row r="1118" spans="2:12" x14ac:dyDescent="0.25">
      <c r="B1118" s="49">
        <f t="shared" ref="B1118" si="556">B1117+1</f>
        <v>1106</v>
      </c>
      <c r="C1118" s="427">
        <v>39478</v>
      </c>
      <c r="D1118" s="474">
        <v>533</v>
      </c>
      <c r="F1118" s="465">
        <v>40885</v>
      </c>
      <c r="G1118" s="466" t="s">
        <v>1301</v>
      </c>
      <c r="K1118" s="427">
        <v>39478</v>
      </c>
      <c r="L1118" s="117">
        <v>1066</v>
      </c>
    </row>
    <row r="1119" spans="2:12" x14ac:dyDescent="0.25">
      <c r="B1119" s="49">
        <f t="shared" ref="B1119" si="557">B1118+1</f>
        <v>1107</v>
      </c>
      <c r="C1119" s="427">
        <v>39478</v>
      </c>
      <c r="D1119" s="474">
        <v>768.00000000000682</v>
      </c>
      <c r="F1119" s="465">
        <v>40886</v>
      </c>
      <c r="G1119" s="466" t="s">
        <v>1302</v>
      </c>
      <c r="K1119" s="427">
        <v>39478</v>
      </c>
      <c r="L1119" s="117">
        <v>1536.0000000000136</v>
      </c>
    </row>
    <row r="1120" spans="2:12" x14ac:dyDescent="0.25">
      <c r="B1120" s="49">
        <f t="shared" ref="B1120" si="558">B1119+1</f>
        <v>1108</v>
      </c>
      <c r="C1120" s="426">
        <v>39483</v>
      </c>
      <c r="D1120" s="473">
        <v>-50.5</v>
      </c>
      <c r="F1120" s="465">
        <v>40890</v>
      </c>
      <c r="G1120" s="466" t="s">
        <v>556</v>
      </c>
      <c r="K1120" s="426">
        <v>39483</v>
      </c>
      <c r="L1120" s="467">
        <v>-202</v>
      </c>
    </row>
    <row r="1121" spans="2:12" x14ac:dyDescent="0.25">
      <c r="B1121" s="49">
        <f t="shared" ref="B1121" si="559">B1120+1</f>
        <v>1109</v>
      </c>
      <c r="C1121" s="428">
        <v>39483</v>
      </c>
      <c r="D1121" s="473">
        <v>43</v>
      </c>
      <c r="F1121" s="465">
        <v>40891</v>
      </c>
      <c r="G1121" s="466" t="s">
        <v>1303</v>
      </c>
      <c r="K1121" s="428">
        <v>39483</v>
      </c>
      <c r="L1121" s="467">
        <v>86</v>
      </c>
    </row>
    <row r="1122" spans="2:12" x14ac:dyDescent="0.25">
      <c r="B1122" s="49">
        <f t="shared" ref="B1122" si="560">B1121+1</f>
        <v>1110</v>
      </c>
      <c r="C1122" s="427">
        <v>39483</v>
      </c>
      <c r="D1122" s="474">
        <v>-56.999999999998863</v>
      </c>
      <c r="F1122" s="465">
        <v>40892</v>
      </c>
      <c r="G1122" s="466" t="s">
        <v>1304</v>
      </c>
      <c r="K1122" s="427">
        <v>39483</v>
      </c>
      <c r="L1122" s="117">
        <v>-341.99999999999318</v>
      </c>
    </row>
    <row r="1123" spans="2:12" x14ac:dyDescent="0.25">
      <c r="B1123" s="49">
        <f t="shared" ref="B1123" si="561">B1122+1</f>
        <v>1111</v>
      </c>
      <c r="C1123" s="427">
        <v>39483</v>
      </c>
      <c r="D1123" s="474">
        <v>-632</v>
      </c>
      <c r="F1123" s="465">
        <v>40893</v>
      </c>
      <c r="G1123" s="466" t="s">
        <v>826</v>
      </c>
      <c r="K1123" s="427">
        <v>39483</v>
      </c>
      <c r="L1123" s="117">
        <v>-1264</v>
      </c>
    </row>
    <row r="1124" spans="2:12" x14ac:dyDescent="0.25">
      <c r="B1124" s="49">
        <f t="shared" ref="B1124" si="562">B1123+1</f>
        <v>1112</v>
      </c>
      <c r="C1124" s="427">
        <v>39483</v>
      </c>
      <c r="D1124" s="474">
        <v>-832.00000000000443</v>
      </c>
      <c r="F1124" s="465">
        <v>40897</v>
      </c>
      <c r="G1124" s="466" t="s">
        <v>1305</v>
      </c>
      <c r="K1124" s="427">
        <v>39483</v>
      </c>
      <c r="L1124" s="117">
        <v>-1664.0000000000089</v>
      </c>
    </row>
    <row r="1125" spans="2:12" x14ac:dyDescent="0.25">
      <c r="B1125" s="49">
        <f t="shared" ref="B1125" si="563">B1124+1</f>
        <v>1113</v>
      </c>
      <c r="C1125" s="426">
        <v>39484</v>
      </c>
      <c r="D1125" s="473">
        <v>37</v>
      </c>
      <c r="F1125" s="465">
        <v>40899</v>
      </c>
      <c r="G1125" s="466" t="s">
        <v>512</v>
      </c>
      <c r="K1125" s="426">
        <v>39484</v>
      </c>
      <c r="L1125" s="467">
        <v>148</v>
      </c>
    </row>
    <row r="1126" spans="2:12" x14ac:dyDescent="0.25">
      <c r="B1126" s="49">
        <f t="shared" ref="B1126" si="564">B1125+1</f>
        <v>1114</v>
      </c>
      <c r="C1126" s="428">
        <v>39484</v>
      </c>
      <c r="D1126" s="473">
        <v>-72</v>
      </c>
      <c r="F1126" s="465">
        <v>40904</v>
      </c>
      <c r="G1126" s="466" t="s">
        <v>468</v>
      </c>
      <c r="K1126" s="428">
        <v>39484</v>
      </c>
      <c r="L1126" s="467">
        <v>-144</v>
      </c>
    </row>
    <row r="1127" spans="2:12" x14ac:dyDescent="0.25">
      <c r="B1127" s="49">
        <f t="shared" ref="B1127" si="565">B1126+1</f>
        <v>1115</v>
      </c>
      <c r="C1127" s="427">
        <v>39484</v>
      </c>
      <c r="D1127" s="474">
        <v>63</v>
      </c>
      <c r="F1127" s="465">
        <v>40905</v>
      </c>
      <c r="G1127" s="466" t="s">
        <v>1306</v>
      </c>
      <c r="K1127" s="427">
        <v>39484</v>
      </c>
      <c r="L1127" s="117">
        <v>378</v>
      </c>
    </row>
    <row r="1128" spans="2:12" x14ac:dyDescent="0.25">
      <c r="B1128" s="49">
        <f t="shared" ref="B1128" si="566">B1127+1</f>
        <v>1116</v>
      </c>
      <c r="C1128" s="427">
        <v>39484</v>
      </c>
      <c r="D1128" s="474">
        <v>-162</v>
      </c>
      <c r="F1128" s="465">
        <v>40906</v>
      </c>
      <c r="G1128" s="466" t="s">
        <v>496</v>
      </c>
      <c r="K1128" s="427">
        <v>39484</v>
      </c>
      <c r="L1128" s="117">
        <v>-324</v>
      </c>
    </row>
    <row r="1129" spans="2:12" x14ac:dyDescent="0.25">
      <c r="B1129" s="49">
        <f t="shared" ref="B1129" si="567">B1128+1</f>
        <v>1117</v>
      </c>
      <c r="C1129" s="426">
        <v>39485</v>
      </c>
      <c r="D1129" s="473">
        <v>574.5</v>
      </c>
      <c r="F1129" s="465">
        <v>40911</v>
      </c>
      <c r="G1129" s="466" t="s">
        <v>851</v>
      </c>
      <c r="K1129" s="426">
        <v>39485</v>
      </c>
      <c r="L1129" s="467">
        <v>2298</v>
      </c>
    </row>
    <row r="1130" spans="2:12" x14ac:dyDescent="0.25">
      <c r="B1130" s="49">
        <f t="shared" ref="B1130" si="568">B1129+1</f>
        <v>1118</v>
      </c>
      <c r="C1130" s="428">
        <v>39485</v>
      </c>
      <c r="D1130" s="473">
        <v>208</v>
      </c>
      <c r="F1130" s="465">
        <v>40912</v>
      </c>
      <c r="G1130" s="466" t="s">
        <v>1307</v>
      </c>
      <c r="K1130" s="428">
        <v>39485</v>
      </c>
      <c r="L1130" s="467">
        <v>416</v>
      </c>
    </row>
    <row r="1131" spans="2:12" x14ac:dyDescent="0.25">
      <c r="B1131" s="49">
        <f t="shared" ref="B1131" si="569">B1130+1</f>
        <v>1119</v>
      </c>
      <c r="C1131" s="427">
        <v>39485</v>
      </c>
      <c r="D1131" s="474">
        <v>188</v>
      </c>
      <c r="F1131" s="465">
        <v>40913</v>
      </c>
      <c r="G1131" s="466" t="s">
        <v>1308</v>
      </c>
      <c r="K1131" s="427">
        <v>39485</v>
      </c>
      <c r="L1131" s="117">
        <v>1128</v>
      </c>
    </row>
    <row r="1132" spans="2:12" x14ac:dyDescent="0.25">
      <c r="B1132" s="49">
        <f t="shared" ref="B1132" si="570">B1131+1</f>
        <v>1120</v>
      </c>
      <c r="C1132" s="427">
        <v>39485</v>
      </c>
      <c r="D1132" s="474">
        <v>353</v>
      </c>
      <c r="F1132" s="465">
        <v>40914</v>
      </c>
      <c r="G1132" s="466" t="s">
        <v>1012</v>
      </c>
      <c r="K1132" s="427">
        <v>39485</v>
      </c>
      <c r="L1132" s="117">
        <v>706</v>
      </c>
    </row>
    <row r="1133" spans="2:12" x14ac:dyDescent="0.25">
      <c r="B1133" s="49">
        <f t="shared" ref="B1133" si="571">B1132+1</f>
        <v>1121</v>
      </c>
      <c r="C1133" s="427">
        <v>39485</v>
      </c>
      <c r="D1133" s="474">
        <v>207.99999999999318</v>
      </c>
      <c r="F1133" s="465">
        <v>40917</v>
      </c>
      <c r="G1133" s="466" t="s">
        <v>1309</v>
      </c>
      <c r="K1133" s="427">
        <v>39485</v>
      </c>
      <c r="L1133" s="117">
        <v>415.99999999998636</v>
      </c>
    </row>
    <row r="1134" spans="2:12" x14ac:dyDescent="0.25">
      <c r="B1134" s="49">
        <f t="shared" ref="B1134" si="572">B1133+1</f>
        <v>1122</v>
      </c>
      <c r="C1134" s="427">
        <v>39489</v>
      </c>
      <c r="D1134" s="474">
        <v>53</v>
      </c>
      <c r="F1134" s="465">
        <v>40918</v>
      </c>
      <c r="G1134" s="466" t="s">
        <v>1310</v>
      </c>
      <c r="K1134" s="427">
        <v>39489</v>
      </c>
      <c r="L1134" s="117">
        <v>106</v>
      </c>
    </row>
    <row r="1135" spans="2:12" x14ac:dyDescent="0.25">
      <c r="B1135" s="49">
        <f t="shared" ref="B1135" si="573">B1134+1</f>
        <v>1123</v>
      </c>
      <c r="C1135" s="427">
        <v>39489</v>
      </c>
      <c r="D1135" s="474">
        <v>248.00000000000227</v>
      </c>
      <c r="F1135" s="465">
        <v>40919</v>
      </c>
      <c r="G1135" s="466" t="s">
        <v>1311</v>
      </c>
      <c r="K1135" s="427">
        <v>39489</v>
      </c>
      <c r="L1135" s="117">
        <v>496.00000000000455</v>
      </c>
    </row>
    <row r="1136" spans="2:12" x14ac:dyDescent="0.25">
      <c r="B1136" s="49">
        <f t="shared" ref="B1136" si="574">B1135+1</f>
        <v>1124</v>
      </c>
      <c r="C1136" s="427">
        <v>39490</v>
      </c>
      <c r="D1136" s="474">
        <v>2.9999999999977267</v>
      </c>
      <c r="F1136" s="465">
        <v>40924</v>
      </c>
      <c r="G1136" s="466" t="s">
        <v>614</v>
      </c>
      <c r="K1136" s="427">
        <v>39490</v>
      </c>
      <c r="L1136" s="117">
        <v>17.999999999986361</v>
      </c>
    </row>
    <row r="1137" spans="2:12" x14ac:dyDescent="0.25">
      <c r="B1137" s="49">
        <f t="shared" ref="B1137" si="575">B1136+1</f>
        <v>1125</v>
      </c>
      <c r="C1137" s="428">
        <v>39491</v>
      </c>
      <c r="D1137" s="473">
        <v>-62</v>
      </c>
      <c r="F1137" s="465">
        <v>40925</v>
      </c>
      <c r="G1137" s="466" t="s">
        <v>1277</v>
      </c>
      <c r="K1137" s="428">
        <v>39491</v>
      </c>
      <c r="L1137" s="467">
        <v>-124</v>
      </c>
    </row>
    <row r="1138" spans="2:12" x14ac:dyDescent="0.25">
      <c r="B1138" s="49">
        <f t="shared" ref="B1138" si="576">B1137+1</f>
        <v>1126</v>
      </c>
      <c r="C1138" s="426">
        <v>39493</v>
      </c>
      <c r="D1138" s="473">
        <v>274.5</v>
      </c>
      <c r="F1138" s="465">
        <v>40926</v>
      </c>
      <c r="G1138" s="466" t="s">
        <v>1208</v>
      </c>
      <c r="K1138" s="426">
        <v>39493</v>
      </c>
      <c r="L1138" s="467">
        <v>1098</v>
      </c>
    </row>
    <row r="1139" spans="2:12" x14ac:dyDescent="0.25">
      <c r="B1139" s="49">
        <f t="shared" ref="B1139" si="577">B1138+1</f>
        <v>1127</v>
      </c>
      <c r="C1139" s="428">
        <v>39493</v>
      </c>
      <c r="D1139" s="473">
        <v>158</v>
      </c>
      <c r="F1139" s="465">
        <v>40931</v>
      </c>
      <c r="G1139" s="466" t="s">
        <v>1312</v>
      </c>
      <c r="K1139" s="428">
        <v>39493</v>
      </c>
      <c r="L1139" s="467">
        <v>316</v>
      </c>
    </row>
    <row r="1140" spans="2:12" x14ac:dyDescent="0.25">
      <c r="B1140" s="49">
        <f t="shared" ref="B1140" si="578">B1139+1</f>
        <v>1128</v>
      </c>
      <c r="C1140" s="427">
        <v>39493</v>
      </c>
      <c r="D1140" s="474">
        <v>173.00000000000227</v>
      </c>
      <c r="F1140" s="465">
        <v>40932</v>
      </c>
      <c r="G1140" s="466" t="s">
        <v>600</v>
      </c>
      <c r="K1140" s="427">
        <v>39493</v>
      </c>
      <c r="L1140" s="117">
        <v>1038.0000000000136</v>
      </c>
    </row>
    <row r="1141" spans="2:12" x14ac:dyDescent="0.25">
      <c r="B1141" s="49">
        <f t="shared" ref="B1141" si="579">B1140+1</f>
        <v>1129</v>
      </c>
      <c r="C1141" s="427">
        <v>39493</v>
      </c>
      <c r="D1141" s="474">
        <v>263</v>
      </c>
      <c r="F1141" s="465">
        <v>40933</v>
      </c>
      <c r="G1141" s="466" t="s">
        <v>1313</v>
      </c>
      <c r="K1141" s="427">
        <v>39493</v>
      </c>
      <c r="L1141" s="117">
        <v>526</v>
      </c>
    </row>
    <row r="1142" spans="2:12" x14ac:dyDescent="0.25">
      <c r="B1142" s="49">
        <f t="shared" ref="B1142" si="580">B1141+1</f>
        <v>1130</v>
      </c>
      <c r="C1142" s="428">
        <v>39496</v>
      </c>
      <c r="D1142" s="473">
        <v>68</v>
      </c>
      <c r="F1142" s="465">
        <v>40935</v>
      </c>
      <c r="G1142" s="466" t="s">
        <v>757</v>
      </c>
      <c r="K1142" s="428">
        <v>39496</v>
      </c>
      <c r="L1142" s="467">
        <v>136</v>
      </c>
    </row>
    <row r="1143" spans="2:12" x14ac:dyDescent="0.25">
      <c r="B1143" s="49">
        <f t="shared" ref="B1143" si="581">B1142+1</f>
        <v>1131</v>
      </c>
      <c r="C1143" s="427">
        <v>39496</v>
      </c>
      <c r="D1143" s="474">
        <v>52.999999999997726</v>
      </c>
      <c r="F1143" s="465">
        <v>40938</v>
      </c>
      <c r="G1143" s="466" t="s">
        <v>1011</v>
      </c>
      <c r="K1143" s="427">
        <v>39496</v>
      </c>
      <c r="L1143" s="117">
        <v>317.99999999998636</v>
      </c>
    </row>
    <row r="1144" spans="2:12" x14ac:dyDescent="0.25">
      <c r="B1144" s="49">
        <f t="shared" ref="B1144" si="582">B1143+1</f>
        <v>1132</v>
      </c>
      <c r="C1144" s="428">
        <v>39497</v>
      </c>
      <c r="D1144" s="473">
        <v>-127</v>
      </c>
      <c r="F1144" s="465">
        <v>40939</v>
      </c>
      <c r="G1144" s="466" t="s">
        <v>1314</v>
      </c>
      <c r="K1144" s="428">
        <v>39497</v>
      </c>
      <c r="L1144" s="467">
        <v>-254</v>
      </c>
    </row>
    <row r="1145" spans="2:12" x14ac:dyDescent="0.25">
      <c r="B1145" s="49">
        <f t="shared" ref="B1145" si="583">B1144+1</f>
        <v>1133</v>
      </c>
      <c r="C1145" s="427">
        <v>39497</v>
      </c>
      <c r="D1145" s="474">
        <v>-106.99999999999888</v>
      </c>
      <c r="F1145" s="465">
        <v>40940</v>
      </c>
      <c r="G1145" s="466" t="s">
        <v>1315</v>
      </c>
      <c r="K1145" s="427">
        <v>39497</v>
      </c>
      <c r="L1145" s="117">
        <v>-641.99999999999329</v>
      </c>
    </row>
    <row r="1146" spans="2:12" x14ac:dyDescent="0.25">
      <c r="B1146" s="49">
        <f t="shared" ref="B1146" si="584">B1145+1</f>
        <v>1134</v>
      </c>
      <c r="C1146" s="426">
        <v>39498</v>
      </c>
      <c r="D1146" s="473">
        <v>-275.5</v>
      </c>
      <c r="F1146" s="465">
        <v>40941</v>
      </c>
      <c r="G1146" s="466" t="s">
        <v>568</v>
      </c>
      <c r="K1146" s="426">
        <v>39498</v>
      </c>
      <c r="L1146" s="467">
        <v>-1102</v>
      </c>
    </row>
    <row r="1147" spans="2:12" x14ac:dyDescent="0.25">
      <c r="B1147" s="49">
        <f t="shared" ref="B1147" si="585">B1146+1</f>
        <v>1135</v>
      </c>
      <c r="C1147" s="428">
        <v>39498</v>
      </c>
      <c r="D1147" s="473">
        <v>-187</v>
      </c>
      <c r="F1147" s="465">
        <v>40945</v>
      </c>
      <c r="G1147" s="466" t="s">
        <v>1316</v>
      </c>
      <c r="K1147" s="428">
        <v>39498</v>
      </c>
      <c r="L1147" s="467">
        <v>-374</v>
      </c>
    </row>
    <row r="1148" spans="2:12" x14ac:dyDescent="0.25">
      <c r="B1148" s="49">
        <f t="shared" ref="B1148" si="586">B1147+1</f>
        <v>1136</v>
      </c>
      <c r="C1148" s="427">
        <v>39498</v>
      </c>
      <c r="D1148" s="474">
        <v>-177.00000000000341</v>
      </c>
      <c r="F1148" s="465">
        <v>40946</v>
      </c>
      <c r="G1148" s="466" t="s">
        <v>1317</v>
      </c>
      <c r="K1148" s="427">
        <v>39498</v>
      </c>
      <c r="L1148" s="117">
        <v>-1062.0000000000205</v>
      </c>
    </row>
    <row r="1149" spans="2:12" x14ac:dyDescent="0.25">
      <c r="B1149" s="49">
        <f t="shared" ref="B1149" si="587">B1148+1</f>
        <v>1137</v>
      </c>
      <c r="C1149" s="427">
        <v>39498</v>
      </c>
      <c r="D1149" s="474">
        <v>-642</v>
      </c>
      <c r="F1149" s="465">
        <v>40947</v>
      </c>
      <c r="G1149" s="466" t="s">
        <v>1318</v>
      </c>
      <c r="K1149" s="427">
        <v>39498</v>
      </c>
      <c r="L1149" s="117">
        <v>-1284</v>
      </c>
    </row>
    <row r="1150" spans="2:12" x14ac:dyDescent="0.25">
      <c r="B1150" s="49">
        <f t="shared" ref="B1150" si="588">B1149+1</f>
        <v>1138</v>
      </c>
      <c r="C1150" s="426">
        <v>39500</v>
      </c>
      <c r="D1150" s="473">
        <v>49.5</v>
      </c>
      <c r="F1150" s="465">
        <v>40948</v>
      </c>
      <c r="G1150" s="466" t="s">
        <v>674</v>
      </c>
      <c r="K1150" s="426">
        <v>39500</v>
      </c>
      <c r="L1150" s="467">
        <v>198</v>
      </c>
    </row>
    <row r="1151" spans="2:12" x14ac:dyDescent="0.25">
      <c r="B1151" s="49">
        <f t="shared" ref="B1151" si="589">B1150+1</f>
        <v>1139</v>
      </c>
      <c r="C1151" s="428">
        <v>39500</v>
      </c>
      <c r="D1151" s="473">
        <v>28</v>
      </c>
      <c r="F1151" s="465">
        <v>40949</v>
      </c>
      <c r="G1151" s="466" t="s">
        <v>1319</v>
      </c>
      <c r="K1151" s="428">
        <v>39500</v>
      </c>
      <c r="L1151" s="467">
        <v>56</v>
      </c>
    </row>
    <row r="1152" spans="2:12" x14ac:dyDescent="0.25">
      <c r="B1152" s="49">
        <f t="shared" ref="B1152" si="590">B1151+1</f>
        <v>1140</v>
      </c>
      <c r="C1152" s="427">
        <v>39500</v>
      </c>
      <c r="D1152" s="474">
        <v>47.999999999996589</v>
      </c>
      <c r="F1152" s="465">
        <v>40952</v>
      </c>
      <c r="G1152" s="466" t="s">
        <v>1320</v>
      </c>
      <c r="K1152" s="427">
        <v>39500</v>
      </c>
      <c r="L1152" s="117">
        <v>287.99999999997954</v>
      </c>
    </row>
    <row r="1153" spans="2:12" x14ac:dyDescent="0.25">
      <c r="B1153" s="49">
        <f t="shared" ref="B1153" si="591">B1152+1</f>
        <v>1141</v>
      </c>
      <c r="C1153" s="427">
        <v>39500</v>
      </c>
      <c r="D1153" s="474">
        <v>127.99999999999771</v>
      </c>
      <c r="F1153" s="465">
        <v>40954</v>
      </c>
      <c r="G1153" s="466" t="s">
        <v>1321</v>
      </c>
      <c r="K1153" s="427">
        <v>39500</v>
      </c>
      <c r="L1153" s="117">
        <v>255.99999999999542</v>
      </c>
    </row>
    <row r="1154" spans="2:12" x14ac:dyDescent="0.25">
      <c r="B1154" s="49">
        <f t="shared" ref="B1154" si="592">B1153+1</f>
        <v>1142</v>
      </c>
      <c r="C1154" s="427">
        <v>39505</v>
      </c>
      <c r="D1154" s="474">
        <v>-631.99999999999318</v>
      </c>
      <c r="F1154" s="465">
        <v>40955</v>
      </c>
      <c r="G1154" s="466" t="s">
        <v>777</v>
      </c>
      <c r="K1154" s="427">
        <v>39505</v>
      </c>
      <c r="L1154" s="117">
        <v>-1263.9999999999864</v>
      </c>
    </row>
    <row r="1155" spans="2:12" x14ac:dyDescent="0.25">
      <c r="B1155" s="49">
        <f t="shared" ref="B1155" si="593">B1154+1</f>
        <v>1143</v>
      </c>
      <c r="C1155" s="426">
        <v>39506</v>
      </c>
      <c r="D1155" s="473">
        <v>-112.99999999999999</v>
      </c>
      <c r="F1155" s="465">
        <v>40956</v>
      </c>
      <c r="G1155" s="466" t="s">
        <v>1322</v>
      </c>
      <c r="K1155" s="426">
        <v>39506</v>
      </c>
      <c r="L1155" s="467">
        <v>-451.99999999999994</v>
      </c>
    </row>
    <row r="1156" spans="2:12" x14ac:dyDescent="0.25">
      <c r="B1156" s="49">
        <f t="shared" ref="B1156" si="594">B1155+1</f>
        <v>1144</v>
      </c>
      <c r="C1156" s="427">
        <v>39506</v>
      </c>
      <c r="D1156" s="474">
        <v>-217.00000000000114</v>
      </c>
      <c r="F1156" s="465">
        <v>40959</v>
      </c>
      <c r="G1156" s="466" t="s">
        <v>1323</v>
      </c>
      <c r="K1156" s="427">
        <v>39506</v>
      </c>
      <c r="L1156" s="117">
        <v>-1302.0000000000068</v>
      </c>
    </row>
    <row r="1157" spans="2:12" x14ac:dyDescent="0.25">
      <c r="B1157" s="49">
        <f t="shared" ref="B1157" si="595">B1156+1</f>
        <v>1145</v>
      </c>
      <c r="C1157" s="426">
        <v>39507</v>
      </c>
      <c r="D1157" s="473">
        <v>-88</v>
      </c>
      <c r="F1157" s="465">
        <v>40960</v>
      </c>
      <c r="G1157" s="466" t="s">
        <v>1324</v>
      </c>
      <c r="K1157" s="426">
        <v>39507</v>
      </c>
      <c r="L1157" s="467">
        <v>-352</v>
      </c>
    </row>
    <row r="1158" spans="2:12" x14ac:dyDescent="0.25">
      <c r="B1158" s="49">
        <f t="shared" ref="B1158" si="596">B1157+1</f>
        <v>1146</v>
      </c>
      <c r="C1158" s="428">
        <v>39507</v>
      </c>
      <c r="D1158" s="473">
        <v>-137</v>
      </c>
      <c r="F1158" s="465">
        <v>40961</v>
      </c>
      <c r="G1158" s="466" t="s">
        <v>549</v>
      </c>
      <c r="K1158" s="428">
        <v>39507</v>
      </c>
      <c r="L1158" s="467">
        <v>-274</v>
      </c>
    </row>
    <row r="1159" spans="2:12" x14ac:dyDescent="0.25">
      <c r="B1159" s="49">
        <f t="shared" ref="B1159" si="597">B1158+1</f>
        <v>1147</v>
      </c>
      <c r="C1159" s="427">
        <v>39507</v>
      </c>
      <c r="D1159" s="474">
        <v>-26.999999999997726</v>
      </c>
      <c r="F1159" s="465">
        <v>40962</v>
      </c>
      <c r="G1159" s="466" t="s">
        <v>1325</v>
      </c>
      <c r="K1159" s="427">
        <v>39507</v>
      </c>
      <c r="L1159" s="117">
        <v>-161.99999999998636</v>
      </c>
    </row>
    <row r="1160" spans="2:12" x14ac:dyDescent="0.25">
      <c r="B1160" s="49">
        <f t="shared" ref="B1160" si="598">B1159+1</f>
        <v>1148</v>
      </c>
      <c r="C1160" s="427">
        <v>39507</v>
      </c>
      <c r="D1160" s="474">
        <v>-417</v>
      </c>
      <c r="F1160" s="465">
        <v>40966</v>
      </c>
      <c r="G1160" s="466" t="s">
        <v>1326</v>
      </c>
      <c r="K1160" s="427">
        <v>39507</v>
      </c>
      <c r="L1160" s="117">
        <v>-834</v>
      </c>
    </row>
    <row r="1161" spans="2:12" x14ac:dyDescent="0.25">
      <c r="B1161" s="49">
        <f t="shared" ref="B1161" si="599">B1160+1</f>
        <v>1149</v>
      </c>
      <c r="C1161" s="427">
        <v>39507</v>
      </c>
      <c r="D1161" s="474">
        <v>-462</v>
      </c>
      <c r="F1161" s="465">
        <v>40967</v>
      </c>
      <c r="G1161" s="466" t="s">
        <v>1327</v>
      </c>
      <c r="K1161" s="427">
        <v>39507</v>
      </c>
      <c r="L1161" s="117">
        <v>-924</v>
      </c>
    </row>
    <row r="1162" spans="2:12" x14ac:dyDescent="0.25">
      <c r="B1162" s="49">
        <f t="shared" ref="B1162" si="600">B1161+1</f>
        <v>1150</v>
      </c>
      <c r="C1162" s="426">
        <v>39510</v>
      </c>
      <c r="D1162" s="473">
        <v>-188</v>
      </c>
      <c r="F1162" s="465">
        <v>40968</v>
      </c>
      <c r="G1162" s="466" t="s">
        <v>532</v>
      </c>
      <c r="K1162" s="426">
        <v>39510</v>
      </c>
      <c r="L1162" s="467">
        <v>-752</v>
      </c>
    </row>
    <row r="1163" spans="2:12" x14ac:dyDescent="0.25">
      <c r="B1163" s="49">
        <f t="shared" ref="B1163" si="601">B1162+1</f>
        <v>1151</v>
      </c>
      <c r="C1163" s="428">
        <v>39510</v>
      </c>
      <c r="D1163" s="473">
        <v>-232</v>
      </c>
      <c r="F1163" s="465">
        <v>40969</v>
      </c>
      <c r="G1163" s="466" t="s">
        <v>1328</v>
      </c>
      <c r="K1163" s="428">
        <v>39510</v>
      </c>
      <c r="L1163" s="467">
        <v>-464</v>
      </c>
    </row>
    <row r="1164" spans="2:12" x14ac:dyDescent="0.25">
      <c r="B1164" s="49">
        <f t="shared" ref="B1164" si="602">B1163+1</f>
        <v>1152</v>
      </c>
      <c r="C1164" s="427">
        <v>39510</v>
      </c>
      <c r="D1164" s="474">
        <v>-126.99999999999774</v>
      </c>
      <c r="F1164" s="465">
        <v>40973</v>
      </c>
      <c r="G1164" s="466" t="s">
        <v>1329</v>
      </c>
      <c r="K1164" s="427">
        <v>39510</v>
      </c>
      <c r="L1164" s="117">
        <v>-761.99999999998647</v>
      </c>
    </row>
    <row r="1165" spans="2:12" x14ac:dyDescent="0.25">
      <c r="B1165" s="49">
        <f t="shared" ref="B1165" si="603">B1164+1</f>
        <v>1153</v>
      </c>
      <c r="C1165" s="427">
        <v>39510</v>
      </c>
      <c r="D1165" s="474">
        <v>218</v>
      </c>
      <c r="F1165" s="465">
        <v>40974</v>
      </c>
      <c r="G1165" s="466" t="s">
        <v>1330</v>
      </c>
      <c r="K1165" s="427">
        <v>39510</v>
      </c>
      <c r="L1165" s="117">
        <v>436</v>
      </c>
    </row>
    <row r="1166" spans="2:12" x14ac:dyDescent="0.25">
      <c r="B1166" s="49">
        <f t="shared" ref="B1166" si="604">B1165+1</f>
        <v>1154</v>
      </c>
      <c r="C1166" s="427">
        <v>39510</v>
      </c>
      <c r="D1166" s="474">
        <v>58.000000000004547</v>
      </c>
      <c r="F1166" s="465">
        <v>40975</v>
      </c>
      <c r="G1166" s="466" t="s">
        <v>1331</v>
      </c>
      <c r="K1166" s="427">
        <v>39510</v>
      </c>
      <c r="L1166" s="117">
        <v>116.00000000000909</v>
      </c>
    </row>
    <row r="1167" spans="2:12" x14ac:dyDescent="0.25">
      <c r="B1167" s="49">
        <f t="shared" ref="B1167" si="605">B1166+1</f>
        <v>1155</v>
      </c>
      <c r="C1167" s="426">
        <v>39511</v>
      </c>
      <c r="D1167" s="473">
        <v>-250.5</v>
      </c>
      <c r="F1167" s="465">
        <v>40976</v>
      </c>
      <c r="G1167" s="466" t="s">
        <v>878</v>
      </c>
      <c r="K1167" s="426">
        <v>39511</v>
      </c>
      <c r="L1167" s="467">
        <v>-1002</v>
      </c>
    </row>
    <row r="1168" spans="2:12" x14ac:dyDescent="0.25">
      <c r="B1168" s="49">
        <f t="shared" ref="B1168" si="606">B1167+1</f>
        <v>1156</v>
      </c>
      <c r="C1168" s="428">
        <v>39511</v>
      </c>
      <c r="D1168" s="473">
        <v>78</v>
      </c>
      <c r="F1168" s="465">
        <v>40980</v>
      </c>
      <c r="G1168" s="466" t="s">
        <v>606</v>
      </c>
      <c r="K1168" s="428">
        <v>39511</v>
      </c>
      <c r="L1168" s="467">
        <v>156</v>
      </c>
    </row>
    <row r="1169" spans="2:12" x14ac:dyDescent="0.25">
      <c r="B1169" s="49">
        <f t="shared" ref="B1169" si="607">B1168+1</f>
        <v>1157</v>
      </c>
      <c r="C1169" s="427">
        <v>39511</v>
      </c>
      <c r="D1169" s="474">
        <v>23.000000000002274</v>
      </c>
      <c r="F1169" s="465">
        <v>40981</v>
      </c>
      <c r="G1169" s="466" t="s">
        <v>582</v>
      </c>
      <c r="K1169" s="427">
        <v>39511</v>
      </c>
      <c r="L1169" s="117">
        <v>138.00000000001364</v>
      </c>
    </row>
    <row r="1170" spans="2:12" x14ac:dyDescent="0.25">
      <c r="B1170" s="49">
        <f t="shared" ref="B1170" si="608">B1169+1</f>
        <v>1158</v>
      </c>
      <c r="C1170" s="426">
        <v>39512</v>
      </c>
      <c r="D1170" s="473">
        <v>-88</v>
      </c>
      <c r="F1170" s="465">
        <v>40983</v>
      </c>
      <c r="G1170" s="466" t="s">
        <v>1228</v>
      </c>
      <c r="K1170" s="426">
        <v>39512</v>
      </c>
      <c r="L1170" s="467">
        <v>-352</v>
      </c>
    </row>
    <row r="1171" spans="2:12" x14ac:dyDescent="0.25">
      <c r="B1171" s="49">
        <f t="shared" ref="B1171" si="609">B1170+1</f>
        <v>1159</v>
      </c>
      <c r="C1171" s="428">
        <v>39512</v>
      </c>
      <c r="D1171" s="473">
        <v>13</v>
      </c>
      <c r="F1171" s="465">
        <v>40984</v>
      </c>
      <c r="G1171" s="466" t="s">
        <v>1332</v>
      </c>
      <c r="K1171" s="428">
        <v>39512</v>
      </c>
      <c r="L1171" s="467">
        <v>26</v>
      </c>
    </row>
    <row r="1172" spans="2:12" x14ac:dyDescent="0.25">
      <c r="B1172" s="49">
        <f t="shared" ref="B1172" si="610">B1171+1</f>
        <v>1160</v>
      </c>
      <c r="C1172" s="427">
        <v>39512</v>
      </c>
      <c r="D1172" s="474">
        <v>-71.999999999996589</v>
      </c>
      <c r="F1172" s="465">
        <v>40987</v>
      </c>
      <c r="G1172" s="466" t="s">
        <v>1120</v>
      </c>
      <c r="K1172" s="427">
        <v>39512</v>
      </c>
      <c r="L1172" s="117">
        <v>-431.99999999997954</v>
      </c>
    </row>
    <row r="1173" spans="2:12" x14ac:dyDescent="0.25">
      <c r="B1173" s="49">
        <f t="shared" ref="B1173" si="611">B1172+1</f>
        <v>1161</v>
      </c>
      <c r="C1173" s="426">
        <v>39514</v>
      </c>
      <c r="D1173" s="473">
        <v>-100.49999999999999</v>
      </c>
      <c r="F1173" s="465">
        <v>40988</v>
      </c>
      <c r="G1173" s="466" t="s">
        <v>1333</v>
      </c>
      <c r="K1173" s="426">
        <v>39514</v>
      </c>
      <c r="L1173" s="467">
        <v>-401.99999999999994</v>
      </c>
    </row>
    <row r="1174" spans="2:12" x14ac:dyDescent="0.25">
      <c r="B1174" s="49">
        <f t="shared" ref="B1174" si="612">B1173+1</f>
        <v>1162</v>
      </c>
      <c r="C1174" s="428">
        <v>39514</v>
      </c>
      <c r="D1174" s="473">
        <v>-82</v>
      </c>
      <c r="F1174" s="465">
        <v>40989</v>
      </c>
      <c r="G1174" s="466" t="s">
        <v>1334</v>
      </c>
      <c r="K1174" s="428">
        <v>39514</v>
      </c>
      <c r="L1174" s="467">
        <v>-164</v>
      </c>
    </row>
    <row r="1175" spans="2:12" x14ac:dyDescent="0.25">
      <c r="B1175" s="49">
        <f t="shared" ref="B1175" si="613">B1174+1</f>
        <v>1163</v>
      </c>
      <c r="C1175" s="427">
        <v>39514</v>
      </c>
      <c r="D1175" s="474">
        <v>-101.99999999999774</v>
      </c>
      <c r="F1175" s="465">
        <v>40990</v>
      </c>
      <c r="G1175" s="466" t="s">
        <v>1335</v>
      </c>
      <c r="K1175" s="427">
        <v>39514</v>
      </c>
      <c r="L1175" s="117">
        <v>-611.99999999998647</v>
      </c>
    </row>
    <row r="1176" spans="2:12" x14ac:dyDescent="0.25">
      <c r="B1176" s="49">
        <f t="shared" ref="B1176" si="614">B1175+1</f>
        <v>1164</v>
      </c>
      <c r="C1176" s="427">
        <v>39514</v>
      </c>
      <c r="D1176" s="474">
        <v>198</v>
      </c>
      <c r="F1176" s="465">
        <v>40991</v>
      </c>
      <c r="G1176" s="466" t="s">
        <v>521</v>
      </c>
      <c r="K1176" s="427">
        <v>39514</v>
      </c>
      <c r="L1176" s="117">
        <v>396</v>
      </c>
    </row>
    <row r="1177" spans="2:12" x14ac:dyDescent="0.25">
      <c r="B1177" s="49">
        <f t="shared" ref="B1177" si="615">B1176+1</f>
        <v>1165</v>
      </c>
      <c r="C1177" s="427">
        <v>39514</v>
      </c>
      <c r="D1177" s="474">
        <v>178.00000000000909</v>
      </c>
      <c r="F1177" s="465">
        <v>40994</v>
      </c>
      <c r="G1177" s="466" t="s">
        <v>1336</v>
      </c>
      <c r="K1177" s="427">
        <v>39514</v>
      </c>
      <c r="L1177" s="117">
        <v>356.00000000001819</v>
      </c>
    </row>
    <row r="1178" spans="2:12" x14ac:dyDescent="0.25">
      <c r="B1178" s="49">
        <f t="shared" ref="B1178" si="616">B1177+1</f>
        <v>1166</v>
      </c>
      <c r="C1178" s="426">
        <v>39517</v>
      </c>
      <c r="D1178" s="473">
        <v>124.50000000000001</v>
      </c>
      <c r="F1178" s="465">
        <v>40996</v>
      </c>
      <c r="G1178" s="466" t="s">
        <v>1337</v>
      </c>
      <c r="K1178" s="426">
        <v>39517</v>
      </c>
      <c r="L1178" s="467">
        <v>498.00000000000006</v>
      </c>
    </row>
    <row r="1179" spans="2:12" x14ac:dyDescent="0.25">
      <c r="B1179" s="49">
        <f t="shared" ref="B1179" si="617">B1178+1</f>
        <v>1167</v>
      </c>
      <c r="C1179" s="428">
        <v>39517</v>
      </c>
      <c r="D1179" s="473">
        <v>43</v>
      </c>
      <c r="F1179" s="465">
        <v>40997</v>
      </c>
      <c r="G1179" s="466" t="s">
        <v>1338</v>
      </c>
      <c r="K1179" s="428">
        <v>39517</v>
      </c>
      <c r="L1179" s="467">
        <v>86</v>
      </c>
    </row>
    <row r="1180" spans="2:12" x14ac:dyDescent="0.25">
      <c r="B1180" s="49">
        <f t="shared" ref="B1180" si="618">B1179+1</f>
        <v>1168</v>
      </c>
      <c r="C1180" s="427">
        <v>39517</v>
      </c>
      <c r="D1180" s="474">
        <v>93.000000000001137</v>
      </c>
      <c r="F1180" s="465">
        <v>40998</v>
      </c>
      <c r="G1180" s="466" t="s">
        <v>1339</v>
      </c>
      <c r="K1180" s="427">
        <v>39517</v>
      </c>
      <c r="L1180" s="117">
        <v>558.00000000000682</v>
      </c>
    </row>
    <row r="1181" spans="2:12" x14ac:dyDescent="0.25">
      <c r="B1181" s="49">
        <f t="shared" ref="B1181" si="619">B1180+1</f>
        <v>1169</v>
      </c>
      <c r="C1181" s="427">
        <v>39517</v>
      </c>
      <c r="D1181" s="474">
        <v>143</v>
      </c>
      <c r="F1181" s="465">
        <v>41001</v>
      </c>
      <c r="G1181" s="466" t="s">
        <v>1340</v>
      </c>
      <c r="K1181" s="427">
        <v>39517</v>
      </c>
      <c r="L1181" s="117">
        <v>286</v>
      </c>
    </row>
    <row r="1182" spans="2:12" x14ac:dyDescent="0.25">
      <c r="B1182" s="49">
        <f t="shared" ref="B1182" si="620">B1181+1</f>
        <v>1170</v>
      </c>
      <c r="C1182" s="427">
        <v>39517</v>
      </c>
      <c r="D1182" s="474">
        <v>188</v>
      </c>
      <c r="F1182" s="465">
        <v>41002</v>
      </c>
      <c r="G1182" s="466" t="s">
        <v>661</v>
      </c>
      <c r="K1182" s="427">
        <v>39517</v>
      </c>
      <c r="L1182" s="117">
        <v>376</v>
      </c>
    </row>
    <row r="1183" spans="2:12" x14ac:dyDescent="0.25">
      <c r="B1183" s="49">
        <f t="shared" ref="B1183" si="621">B1182+1</f>
        <v>1171</v>
      </c>
      <c r="C1183" s="426">
        <v>39518</v>
      </c>
      <c r="D1183" s="473">
        <v>224.5</v>
      </c>
      <c r="F1183" s="465">
        <v>41003</v>
      </c>
      <c r="G1183" s="466" t="s">
        <v>1341</v>
      </c>
      <c r="K1183" s="426">
        <v>39518</v>
      </c>
      <c r="L1183" s="467">
        <v>898</v>
      </c>
    </row>
    <row r="1184" spans="2:12" x14ac:dyDescent="0.25">
      <c r="B1184" s="49">
        <f t="shared" ref="B1184" si="622">B1183+1</f>
        <v>1172</v>
      </c>
      <c r="C1184" s="428">
        <v>39518</v>
      </c>
      <c r="D1184" s="473">
        <v>183</v>
      </c>
      <c r="F1184" s="465">
        <v>41004</v>
      </c>
      <c r="G1184" s="466" t="s">
        <v>1342</v>
      </c>
      <c r="K1184" s="428">
        <v>39518</v>
      </c>
      <c r="L1184" s="467">
        <v>366</v>
      </c>
    </row>
    <row r="1185" spans="2:12" x14ac:dyDescent="0.25">
      <c r="B1185" s="49">
        <f t="shared" ref="B1185" si="623">B1184+1</f>
        <v>1173</v>
      </c>
      <c r="C1185" s="427">
        <v>39518</v>
      </c>
      <c r="D1185" s="474">
        <v>163</v>
      </c>
      <c r="F1185" s="465">
        <v>41005</v>
      </c>
      <c r="G1185" s="466" t="s">
        <v>1015</v>
      </c>
      <c r="K1185" s="427">
        <v>39518</v>
      </c>
      <c r="L1185" s="117">
        <v>978</v>
      </c>
    </row>
    <row r="1186" spans="2:12" x14ac:dyDescent="0.25">
      <c r="B1186" s="49">
        <f t="shared" ref="B1186" si="624">B1185+1</f>
        <v>1174</v>
      </c>
      <c r="C1186" s="427">
        <v>39520</v>
      </c>
      <c r="D1186" s="474">
        <v>-637</v>
      </c>
      <c r="F1186" s="465">
        <v>41008</v>
      </c>
      <c r="G1186" s="466" t="s">
        <v>1343</v>
      </c>
      <c r="K1186" s="427">
        <v>39520</v>
      </c>
      <c r="L1186" s="117">
        <v>-1274</v>
      </c>
    </row>
    <row r="1187" spans="2:12" x14ac:dyDescent="0.25">
      <c r="B1187" s="49">
        <f t="shared" ref="B1187" si="625">B1186+1</f>
        <v>1175</v>
      </c>
      <c r="C1187" s="427">
        <v>39520</v>
      </c>
      <c r="D1187" s="474">
        <v>277.99999999999773</v>
      </c>
      <c r="F1187" s="465">
        <v>41009</v>
      </c>
      <c r="G1187" s="466" t="s">
        <v>1344</v>
      </c>
      <c r="K1187" s="427">
        <v>39520</v>
      </c>
      <c r="L1187" s="117">
        <v>555.99999999999545</v>
      </c>
    </row>
    <row r="1188" spans="2:12" x14ac:dyDescent="0.25">
      <c r="B1188" s="49">
        <f t="shared" ref="B1188" si="626">B1187+1</f>
        <v>1176</v>
      </c>
      <c r="C1188" s="426">
        <v>39521</v>
      </c>
      <c r="D1188" s="473">
        <v>-600.5</v>
      </c>
      <c r="F1188" s="465">
        <v>41010</v>
      </c>
      <c r="G1188" s="466" t="s">
        <v>1345</v>
      </c>
      <c r="K1188" s="426">
        <v>39521</v>
      </c>
      <c r="L1188" s="467">
        <v>-2402</v>
      </c>
    </row>
    <row r="1189" spans="2:12" x14ac:dyDescent="0.25">
      <c r="B1189" s="49">
        <f t="shared" ref="B1189" si="627">B1188+1</f>
        <v>1177</v>
      </c>
      <c r="C1189" s="427">
        <v>39521</v>
      </c>
      <c r="D1189" s="474">
        <v>-632</v>
      </c>
      <c r="F1189" s="465">
        <v>41015</v>
      </c>
      <c r="G1189" s="466" t="s">
        <v>1346</v>
      </c>
      <c r="K1189" s="427">
        <v>39521</v>
      </c>
      <c r="L1189" s="117">
        <v>-1264</v>
      </c>
    </row>
    <row r="1190" spans="2:12" x14ac:dyDescent="0.25">
      <c r="B1190" s="49">
        <f t="shared" ref="B1190" si="628">B1189+1</f>
        <v>1178</v>
      </c>
      <c r="C1190" s="426">
        <v>39524</v>
      </c>
      <c r="D1190" s="473">
        <v>-600.5</v>
      </c>
      <c r="F1190" s="465">
        <v>41016</v>
      </c>
      <c r="G1190" s="466" t="s">
        <v>1347</v>
      </c>
      <c r="K1190" s="426">
        <v>39524</v>
      </c>
      <c r="L1190" s="467">
        <v>-2402</v>
      </c>
    </row>
    <row r="1191" spans="2:12" x14ac:dyDescent="0.25">
      <c r="B1191" s="49">
        <f t="shared" ref="B1191" si="629">B1190+1</f>
        <v>1179</v>
      </c>
      <c r="C1191" s="426">
        <v>39525</v>
      </c>
      <c r="D1191" s="473">
        <v>124.50000000000001</v>
      </c>
      <c r="F1191" s="465">
        <v>41017</v>
      </c>
      <c r="G1191" s="466" t="s">
        <v>831</v>
      </c>
      <c r="K1191" s="426">
        <v>39525</v>
      </c>
      <c r="L1191" s="467">
        <v>498.00000000000006</v>
      </c>
    </row>
    <row r="1192" spans="2:12" x14ac:dyDescent="0.25">
      <c r="B1192" s="49">
        <f t="shared" ref="B1192" si="630">B1191+1</f>
        <v>1180</v>
      </c>
      <c r="C1192" s="428">
        <v>39525</v>
      </c>
      <c r="D1192" s="473">
        <v>173</v>
      </c>
      <c r="F1192" s="465">
        <v>41018</v>
      </c>
      <c r="G1192" s="466" t="s">
        <v>1348</v>
      </c>
      <c r="K1192" s="428">
        <v>39525</v>
      </c>
      <c r="L1192" s="467">
        <v>346</v>
      </c>
    </row>
    <row r="1193" spans="2:12" x14ac:dyDescent="0.25">
      <c r="B1193" s="49">
        <f t="shared" ref="B1193" si="631">B1192+1</f>
        <v>1181</v>
      </c>
      <c r="C1193" s="427">
        <v>39525</v>
      </c>
      <c r="D1193" s="474">
        <v>97.999999999996589</v>
      </c>
      <c r="F1193" s="465">
        <v>41019</v>
      </c>
      <c r="G1193" s="466" t="s">
        <v>824</v>
      </c>
      <c r="K1193" s="427">
        <v>39525</v>
      </c>
      <c r="L1193" s="117">
        <v>587.99999999997954</v>
      </c>
    </row>
    <row r="1194" spans="2:12" x14ac:dyDescent="0.25">
      <c r="B1194" s="49">
        <f t="shared" ref="B1194" si="632">B1193+1</f>
        <v>1182</v>
      </c>
      <c r="C1194" s="426">
        <v>39527</v>
      </c>
      <c r="D1194" s="473">
        <v>212</v>
      </c>
      <c r="F1194" s="465">
        <v>41022</v>
      </c>
      <c r="G1194" s="466" t="s">
        <v>1326</v>
      </c>
      <c r="K1194" s="426">
        <v>39527</v>
      </c>
      <c r="L1194" s="467">
        <v>848</v>
      </c>
    </row>
    <row r="1195" spans="2:12" x14ac:dyDescent="0.25">
      <c r="B1195" s="49">
        <f t="shared" ref="B1195" si="633">B1194+1</f>
        <v>1183</v>
      </c>
      <c r="C1195" s="428">
        <v>39527</v>
      </c>
      <c r="D1195" s="473">
        <v>43</v>
      </c>
      <c r="F1195" s="465">
        <v>41023</v>
      </c>
      <c r="G1195" s="466" t="s">
        <v>1349</v>
      </c>
      <c r="K1195" s="428">
        <v>39527</v>
      </c>
      <c r="L1195" s="467">
        <v>86</v>
      </c>
    </row>
    <row r="1196" spans="2:12" x14ac:dyDescent="0.25">
      <c r="B1196" s="49">
        <f t="shared" ref="B1196" si="634">B1195+1</f>
        <v>1184</v>
      </c>
      <c r="C1196" s="427">
        <v>39527</v>
      </c>
      <c r="D1196" s="474">
        <v>112.99999999999999</v>
      </c>
      <c r="F1196" s="465">
        <v>41024</v>
      </c>
      <c r="G1196" s="466" t="s">
        <v>1350</v>
      </c>
      <c r="K1196" s="427">
        <v>39527</v>
      </c>
      <c r="L1196" s="117">
        <v>677.99999999999989</v>
      </c>
    </row>
    <row r="1197" spans="2:12" x14ac:dyDescent="0.25">
      <c r="B1197" s="49">
        <f t="shared" ref="B1197" si="635">B1196+1</f>
        <v>1185</v>
      </c>
      <c r="C1197" s="427">
        <v>39527</v>
      </c>
      <c r="D1197" s="474">
        <v>243</v>
      </c>
      <c r="F1197" s="465">
        <v>41026</v>
      </c>
      <c r="G1197" s="466" t="s">
        <v>1351</v>
      </c>
      <c r="K1197" s="427">
        <v>39527</v>
      </c>
      <c r="L1197" s="117">
        <v>486</v>
      </c>
    </row>
    <row r="1198" spans="2:12" x14ac:dyDescent="0.25">
      <c r="B1198" s="49">
        <f t="shared" ref="B1198" si="636">B1197+1</f>
        <v>1186</v>
      </c>
      <c r="C1198" s="427">
        <v>39527</v>
      </c>
      <c r="D1198" s="474">
        <v>217.99999999999545</v>
      </c>
      <c r="F1198" s="465">
        <v>41030</v>
      </c>
      <c r="G1198" s="466" t="s">
        <v>1352</v>
      </c>
      <c r="K1198" s="427">
        <v>39527</v>
      </c>
      <c r="L1198" s="117">
        <v>435.99999999999091</v>
      </c>
    </row>
    <row r="1199" spans="2:12" x14ac:dyDescent="0.25">
      <c r="B1199" s="49">
        <f t="shared" ref="B1199" si="637">B1198+1</f>
        <v>1187</v>
      </c>
      <c r="C1199" s="426">
        <v>39531</v>
      </c>
      <c r="D1199" s="473">
        <v>174.5</v>
      </c>
      <c r="F1199" s="465">
        <v>41031</v>
      </c>
      <c r="G1199" s="466" t="s">
        <v>532</v>
      </c>
      <c r="K1199" s="426">
        <v>39531</v>
      </c>
      <c r="L1199" s="467">
        <v>698</v>
      </c>
    </row>
    <row r="1200" spans="2:12" x14ac:dyDescent="0.25">
      <c r="B1200" s="49">
        <f t="shared" ref="B1200" si="638">B1199+1</f>
        <v>1188</v>
      </c>
      <c r="C1200" s="428">
        <v>39531</v>
      </c>
      <c r="D1200" s="473">
        <v>143</v>
      </c>
      <c r="F1200" s="465">
        <v>41032</v>
      </c>
      <c r="G1200" s="466" t="s">
        <v>1353</v>
      </c>
      <c r="K1200" s="428">
        <v>39531</v>
      </c>
      <c r="L1200" s="467">
        <v>286</v>
      </c>
    </row>
    <row r="1201" spans="2:12" x14ac:dyDescent="0.25">
      <c r="B1201" s="49">
        <f t="shared" ref="B1201" si="639">B1200+1</f>
        <v>1189</v>
      </c>
      <c r="C1201" s="427">
        <v>39531</v>
      </c>
      <c r="D1201" s="474">
        <v>193.00000000000114</v>
      </c>
      <c r="F1201" s="465">
        <v>41033</v>
      </c>
      <c r="G1201" s="466" t="s">
        <v>1354</v>
      </c>
      <c r="K1201" s="427">
        <v>39531</v>
      </c>
      <c r="L1201" s="117">
        <v>1158.0000000000068</v>
      </c>
    </row>
    <row r="1202" spans="2:12" x14ac:dyDescent="0.25">
      <c r="B1202" s="49">
        <f t="shared" ref="B1202" si="640">B1201+1</f>
        <v>1190</v>
      </c>
      <c r="C1202" s="426">
        <v>39533</v>
      </c>
      <c r="D1202" s="473">
        <v>-238</v>
      </c>
      <c r="F1202" s="465">
        <v>41036</v>
      </c>
      <c r="G1202" s="466" t="s">
        <v>1355</v>
      </c>
      <c r="K1202" s="426">
        <v>39533</v>
      </c>
      <c r="L1202" s="467">
        <v>-952</v>
      </c>
    </row>
    <row r="1203" spans="2:12" x14ac:dyDescent="0.25">
      <c r="B1203" s="49">
        <f t="shared" ref="B1203" si="641">B1202+1</f>
        <v>1191</v>
      </c>
      <c r="C1203" s="427">
        <v>39533</v>
      </c>
      <c r="D1203" s="474">
        <v>-317</v>
      </c>
      <c r="F1203" s="465">
        <v>41038</v>
      </c>
      <c r="G1203" s="466" t="s">
        <v>1356</v>
      </c>
      <c r="K1203" s="427">
        <v>39533</v>
      </c>
      <c r="L1203" s="117">
        <v>-634</v>
      </c>
    </row>
    <row r="1204" spans="2:12" x14ac:dyDescent="0.25">
      <c r="B1204" s="49">
        <f t="shared" ref="B1204" si="642">B1203+1</f>
        <v>1192</v>
      </c>
      <c r="C1204" s="427">
        <v>39533</v>
      </c>
      <c r="D1204" s="474">
        <v>-381.99999999999318</v>
      </c>
      <c r="F1204" s="465">
        <v>41039</v>
      </c>
      <c r="G1204" s="466" t="s">
        <v>1357</v>
      </c>
      <c r="K1204" s="427">
        <v>39533</v>
      </c>
      <c r="L1204" s="117">
        <v>-763.99999999998636</v>
      </c>
    </row>
    <row r="1205" spans="2:12" x14ac:dyDescent="0.25">
      <c r="B1205" s="49">
        <f t="shared" ref="B1205" si="643">B1204+1</f>
        <v>1193</v>
      </c>
      <c r="C1205" s="426">
        <v>39534</v>
      </c>
      <c r="D1205" s="473">
        <v>312</v>
      </c>
      <c r="F1205" s="465">
        <v>41040</v>
      </c>
      <c r="G1205" s="466" t="s">
        <v>1358</v>
      </c>
      <c r="K1205" s="426">
        <v>39534</v>
      </c>
      <c r="L1205" s="467">
        <v>1248</v>
      </c>
    </row>
    <row r="1206" spans="2:12" x14ac:dyDescent="0.25">
      <c r="B1206" s="49">
        <f t="shared" ref="B1206" si="644">B1205+1</f>
        <v>1194</v>
      </c>
      <c r="C1206" s="428">
        <v>39534</v>
      </c>
      <c r="D1206" s="473">
        <v>163</v>
      </c>
      <c r="F1206" s="465">
        <v>41043</v>
      </c>
      <c r="G1206" s="466" t="s">
        <v>1359</v>
      </c>
      <c r="K1206" s="428">
        <v>39534</v>
      </c>
      <c r="L1206" s="467">
        <v>326</v>
      </c>
    </row>
    <row r="1207" spans="2:12" x14ac:dyDescent="0.25">
      <c r="B1207" s="49">
        <f t="shared" ref="B1207" si="645">B1206+1</f>
        <v>1195</v>
      </c>
      <c r="C1207" s="427">
        <v>39534</v>
      </c>
      <c r="D1207" s="474">
        <v>247.99999999999659</v>
      </c>
      <c r="F1207" s="465">
        <v>41044</v>
      </c>
      <c r="G1207" s="466" t="s">
        <v>1304</v>
      </c>
      <c r="K1207" s="427">
        <v>39534</v>
      </c>
      <c r="L1207" s="117">
        <v>1487.9999999999795</v>
      </c>
    </row>
    <row r="1208" spans="2:12" x14ac:dyDescent="0.25">
      <c r="B1208" s="49">
        <f t="shared" ref="B1208" si="646">B1207+1</f>
        <v>1196</v>
      </c>
      <c r="C1208" s="427">
        <v>39534</v>
      </c>
      <c r="D1208" s="474">
        <v>298</v>
      </c>
      <c r="F1208" s="465">
        <v>41045</v>
      </c>
      <c r="G1208" s="466" t="s">
        <v>1360</v>
      </c>
      <c r="K1208" s="427">
        <v>39534</v>
      </c>
      <c r="L1208" s="117">
        <v>596</v>
      </c>
    </row>
    <row r="1209" spans="2:12" x14ac:dyDescent="0.25">
      <c r="B1209" s="49">
        <f t="shared" ref="B1209" si="647">B1208+1</f>
        <v>1197</v>
      </c>
      <c r="C1209" s="427">
        <v>39534</v>
      </c>
      <c r="D1209" s="474">
        <v>248.00000000000227</v>
      </c>
      <c r="F1209" s="465">
        <v>41046</v>
      </c>
      <c r="G1209" s="466" t="s">
        <v>1361</v>
      </c>
      <c r="K1209" s="427">
        <v>39534</v>
      </c>
      <c r="L1209" s="117">
        <v>496.00000000000455</v>
      </c>
    </row>
    <row r="1210" spans="2:12" x14ac:dyDescent="0.25">
      <c r="B1210" s="49">
        <f t="shared" ref="B1210" si="648">B1209+1</f>
        <v>1198</v>
      </c>
      <c r="C1210" s="426">
        <v>39535</v>
      </c>
      <c r="D1210" s="473">
        <v>199.5</v>
      </c>
      <c r="F1210" s="465">
        <v>41047</v>
      </c>
      <c r="G1210" s="466" t="s">
        <v>802</v>
      </c>
      <c r="K1210" s="426">
        <v>39535</v>
      </c>
      <c r="L1210" s="467">
        <v>798</v>
      </c>
    </row>
    <row r="1211" spans="2:12" x14ac:dyDescent="0.25">
      <c r="B1211" s="49">
        <f t="shared" ref="B1211" si="649">B1210+1</f>
        <v>1199</v>
      </c>
      <c r="C1211" s="428">
        <v>39535</v>
      </c>
      <c r="D1211" s="473">
        <v>178</v>
      </c>
      <c r="F1211" s="465">
        <v>41050</v>
      </c>
      <c r="G1211" s="466" t="s">
        <v>1362</v>
      </c>
      <c r="K1211" s="428">
        <v>39535</v>
      </c>
      <c r="L1211" s="467">
        <v>356</v>
      </c>
    </row>
    <row r="1212" spans="2:12" x14ac:dyDescent="0.25">
      <c r="B1212" s="49">
        <f t="shared" ref="B1212" si="650">B1211+1</f>
        <v>1200</v>
      </c>
      <c r="C1212" s="427">
        <v>39535</v>
      </c>
      <c r="D1212" s="474">
        <v>123.00000000000226</v>
      </c>
      <c r="F1212" s="465">
        <v>41052</v>
      </c>
      <c r="G1212" s="466" t="s">
        <v>1363</v>
      </c>
      <c r="K1212" s="427">
        <v>39535</v>
      </c>
      <c r="L1212" s="117">
        <v>738.00000000001353</v>
      </c>
    </row>
    <row r="1213" spans="2:12" x14ac:dyDescent="0.25">
      <c r="B1213" s="49">
        <f t="shared" ref="B1213" si="651">B1212+1</f>
        <v>1201</v>
      </c>
      <c r="C1213" s="427">
        <v>39535</v>
      </c>
      <c r="D1213" s="474">
        <v>213</v>
      </c>
      <c r="F1213" s="465">
        <v>41054</v>
      </c>
      <c r="G1213" s="466" t="s">
        <v>570</v>
      </c>
      <c r="K1213" s="427">
        <v>39535</v>
      </c>
      <c r="L1213" s="117">
        <v>426</v>
      </c>
    </row>
    <row r="1214" spans="2:12" x14ac:dyDescent="0.25">
      <c r="B1214" s="49">
        <f t="shared" ref="B1214" si="652">B1213+1</f>
        <v>1202</v>
      </c>
      <c r="C1214" s="427">
        <v>39535</v>
      </c>
      <c r="D1214" s="474">
        <v>108.00000000000453</v>
      </c>
      <c r="F1214" s="465">
        <v>41057</v>
      </c>
      <c r="G1214" s="466" t="s">
        <v>1364</v>
      </c>
      <c r="K1214" s="427">
        <v>39535</v>
      </c>
      <c r="L1214" s="117">
        <v>216.00000000000907</v>
      </c>
    </row>
    <row r="1215" spans="2:12" x14ac:dyDescent="0.25">
      <c r="B1215" s="49">
        <f t="shared" ref="B1215" si="653">B1214+1</f>
        <v>1203</v>
      </c>
      <c r="C1215" s="426">
        <v>39538</v>
      </c>
      <c r="D1215" s="473">
        <v>-288</v>
      </c>
      <c r="F1215" s="465">
        <v>41058</v>
      </c>
      <c r="G1215" s="466" t="s">
        <v>1365</v>
      </c>
      <c r="K1215" s="426">
        <v>39538</v>
      </c>
      <c r="L1215" s="467">
        <v>-1152</v>
      </c>
    </row>
    <row r="1216" spans="2:12" x14ac:dyDescent="0.25">
      <c r="B1216" s="49">
        <f t="shared" ref="B1216" si="654">B1215+1</f>
        <v>1204</v>
      </c>
      <c r="C1216" s="428">
        <v>39538</v>
      </c>
      <c r="D1216" s="473">
        <v>-127</v>
      </c>
      <c r="F1216" s="465">
        <v>41060</v>
      </c>
      <c r="G1216" s="466" t="s">
        <v>775</v>
      </c>
      <c r="K1216" s="428">
        <v>39538</v>
      </c>
      <c r="L1216" s="467">
        <v>-254</v>
      </c>
    </row>
    <row r="1217" spans="2:12" x14ac:dyDescent="0.25">
      <c r="B1217" s="49">
        <f t="shared" ref="B1217" si="655">B1216+1</f>
        <v>1205</v>
      </c>
      <c r="C1217" s="427">
        <v>39538</v>
      </c>
      <c r="D1217" s="474">
        <v>-117.00000000000115</v>
      </c>
      <c r="F1217" s="465">
        <v>41061</v>
      </c>
      <c r="G1217" s="466" t="s">
        <v>1366</v>
      </c>
      <c r="K1217" s="427">
        <v>39538</v>
      </c>
      <c r="L1217" s="117">
        <v>-702.00000000000693</v>
      </c>
    </row>
    <row r="1218" spans="2:12" x14ac:dyDescent="0.25">
      <c r="B1218" s="49">
        <f t="shared" ref="B1218" si="656">B1217+1</f>
        <v>1206</v>
      </c>
      <c r="C1218" s="426">
        <v>39539</v>
      </c>
      <c r="D1218" s="473">
        <v>124.50000000000001</v>
      </c>
      <c r="F1218" s="465">
        <v>41064</v>
      </c>
      <c r="G1218" s="466" t="s">
        <v>502</v>
      </c>
      <c r="K1218" s="426">
        <v>39539</v>
      </c>
      <c r="L1218" s="467">
        <v>498.00000000000006</v>
      </c>
    </row>
    <row r="1219" spans="2:12" x14ac:dyDescent="0.25">
      <c r="B1219" s="49">
        <f t="shared" ref="B1219" si="657">B1218+1</f>
        <v>1207</v>
      </c>
      <c r="C1219" s="428">
        <v>39539</v>
      </c>
      <c r="D1219" s="473">
        <v>-152</v>
      </c>
      <c r="F1219" s="465">
        <v>41065</v>
      </c>
      <c r="G1219" s="466" t="s">
        <v>607</v>
      </c>
      <c r="K1219" s="428">
        <v>39539</v>
      </c>
      <c r="L1219" s="467">
        <v>-304</v>
      </c>
    </row>
    <row r="1220" spans="2:12" x14ac:dyDescent="0.25">
      <c r="B1220" s="49">
        <f t="shared" ref="B1220" si="658">B1219+1</f>
        <v>1208</v>
      </c>
      <c r="C1220" s="427">
        <v>39539</v>
      </c>
      <c r="D1220" s="474">
        <v>32.999999999998863</v>
      </c>
      <c r="F1220" s="465">
        <v>41066</v>
      </c>
      <c r="G1220" s="466" t="s">
        <v>1367</v>
      </c>
      <c r="K1220" s="427">
        <v>39539</v>
      </c>
      <c r="L1220" s="117">
        <v>197.99999999999318</v>
      </c>
    </row>
    <row r="1221" spans="2:12" x14ac:dyDescent="0.25">
      <c r="B1221" s="49">
        <f t="shared" ref="B1221" si="659">B1220+1</f>
        <v>1209</v>
      </c>
      <c r="C1221" s="427">
        <v>39539</v>
      </c>
      <c r="D1221" s="474">
        <v>88</v>
      </c>
      <c r="F1221" s="465">
        <v>41067</v>
      </c>
      <c r="G1221" s="466" t="s">
        <v>1132</v>
      </c>
      <c r="K1221" s="427">
        <v>39539</v>
      </c>
      <c r="L1221" s="117">
        <v>176</v>
      </c>
    </row>
    <row r="1222" spans="2:12" x14ac:dyDescent="0.25">
      <c r="B1222" s="49">
        <f t="shared" ref="B1222" si="660">B1221+1</f>
        <v>1210</v>
      </c>
      <c r="C1222" s="426">
        <v>39541</v>
      </c>
      <c r="D1222" s="473">
        <v>87</v>
      </c>
      <c r="F1222" s="465">
        <v>41068</v>
      </c>
      <c r="G1222" s="466" t="s">
        <v>1368</v>
      </c>
      <c r="K1222" s="426">
        <v>39541</v>
      </c>
      <c r="L1222" s="467">
        <v>348</v>
      </c>
    </row>
    <row r="1223" spans="2:12" x14ac:dyDescent="0.25">
      <c r="B1223" s="49">
        <f t="shared" ref="B1223" si="661">B1222+1</f>
        <v>1211</v>
      </c>
      <c r="C1223" s="428">
        <v>39541</v>
      </c>
      <c r="D1223" s="473">
        <v>88</v>
      </c>
      <c r="F1223" s="465">
        <v>41072</v>
      </c>
      <c r="G1223" s="466" t="s">
        <v>1369</v>
      </c>
      <c r="K1223" s="428">
        <v>39541</v>
      </c>
      <c r="L1223" s="467">
        <v>176</v>
      </c>
    </row>
    <row r="1224" spans="2:12" x14ac:dyDescent="0.25">
      <c r="B1224" s="49">
        <f t="shared" ref="B1224" si="662">B1223+1</f>
        <v>1212</v>
      </c>
      <c r="C1224" s="427">
        <v>39541</v>
      </c>
      <c r="D1224" s="474">
        <v>-267</v>
      </c>
      <c r="F1224" s="465">
        <v>41074</v>
      </c>
      <c r="G1224" s="466" t="s">
        <v>1370</v>
      </c>
      <c r="K1224" s="427">
        <v>39541</v>
      </c>
      <c r="L1224" s="117">
        <v>-534</v>
      </c>
    </row>
    <row r="1225" spans="2:12" x14ac:dyDescent="0.25">
      <c r="B1225" s="49">
        <f t="shared" ref="B1225" si="663">B1224+1</f>
        <v>1213</v>
      </c>
      <c r="C1225" s="427">
        <v>39541</v>
      </c>
      <c r="D1225" s="474">
        <v>-532.00000000000455</v>
      </c>
      <c r="F1225" s="465">
        <v>41080</v>
      </c>
      <c r="G1225" s="466" t="s">
        <v>822</v>
      </c>
      <c r="K1225" s="427">
        <v>39541</v>
      </c>
      <c r="L1225" s="117">
        <v>-1064.0000000000091</v>
      </c>
    </row>
    <row r="1226" spans="2:12" x14ac:dyDescent="0.25">
      <c r="B1226" s="49">
        <f t="shared" ref="B1226" si="664">B1225+1</f>
        <v>1214</v>
      </c>
      <c r="C1226" s="427">
        <v>39545</v>
      </c>
      <c r="D1226" s="474">
        <v>263</v>
      </c>
      <c r="F1226" s="465">
        <v>41081</v>
      </c>
      <c r="G1226" s="466" t="s">
        <v>1371</v>
      </c>
      <c r="K1226" s="427">
        <v>39545</v>
      </c>
      <c r="L1226" s="117">
        <v>526</v>
      </c>
    </row>
    <row r="1227" spans="2:12" x14ac:dyDescent="0.25">
      <c r="B1227" s="49">
        <f t="shared" ref="B1227" si="665">B1226+1</f>
        <v>1215</v>
      </c>
      <c r="C1227" s="427">
        <v>39545</v>
      </c>
      <c r="D1227" s="474">
        <v>238</v>
      </c>
      <c r="F1227" s="465">
        <v>41082</v>
      </c>
      <c r="G1227" s="466" t="s">
        <v>1372</v>
      </c>
      <c r="K1227" s="427">
        <v>39545</v>
      </c>
      <c r="L1227" s="117">
        <v>476</v>
      </c>
    </row>
    <row r="1228" spans="2:12" x14ac:dyDescent="0.25">
      <c r="B1228" s="49">
        <f t="shared" ref="B1228" si="666">B1227+1</f>
        <v>1216</v>
      </c>
      <c r="C1228" s="428">
        <v>39546</v>
      </c>
      <c r="D1228" s="473">
        <v>-97</v>
      </c>
      <c r="F1228" s="465">
        <v>41085</v>
      </c>
      <c r="G1228" s="466" t="s">
        <v>1373</v>
      </c>
      <c r="K1228" s="428">
        <v>39546</v>
      </c>
      <c r="L1228" s="467">
        <v>-194</v>
      </c>
    </row>
    <row r="1229" spans="2:12" x14ac:dyDescent="0.25">
      <c r="B1229" s="49">
        <f t="shared" ref="B1229" si="667">B1228+1</f>
        <v>1217</v>
      </c>
      <c r="C1229" s="427">
        <v>39546</v>
      </c>
      <c r="D1229" s="474">
        <v>-151.99999999999773</v>
      </c>
      <c r="F1229" s="465">
        <v>41086</v>
      </c>
      <c r="G1229" s="466" t="s">
        <v>1374</v>
      </c>
      <c r="K1229" s="427">
        <v>39546</v>
      </c>
      <c r="L1229" s="117">
        <v>-911.99999999998636</v>
      </c>
    </row>
    <row r="1230" spans="2:12" x14ac:dyDescent="0.25">
      <c r="B1230" s="49">
        <f t="shared" ref="B1230" si="668">B1229+1</f>
        <v>1218</v>
      </c>
      <c r="C1230" s="427">
        <v>39546</v>
      </c>
      <c r="D1230" s="474">
        <v>-212</v>
      </c>
      <c r="F1230" s="465">
        <v>41088</v>
      </c>
      <c r="G1230" s="466" t="s">
        <v>1375</v>
      </c>
      <c r="K1230" s="427">
        <v>39546</v>
      </c>
      <c r="L1230" s="117">
        <v>-424</v>
      </c>
    </row>
    <row r="1231" spans="2:12" x14ac:dyDescent="0.25">
      <c r="B1231" s="49">
        <f t="shared" ref="B1231" si="669">B1230+1</f>
        <v>1219</v>
      </c>
      <c r="C1231" s="427">
        <v>39546</v>
      </c>
      <c r="D1231" s="474">
        <v>-262</v>
      </c>
      <c r="F1231" s="465">
        <v>41089</v>
      </c>
      <c r="G1231" s="466" t="s">
        <v>1376</v>
      </c>
      <c r="K1231" s="427">
        <v>39546</v>
      </c>
      <c r="L1231" s="117">
        <v>-524</v>
      </c>
    </row>
    <row r="1232" spans="2:12" x14ac:dyDescent="0.25">
      <c r="B1232" s="49">
        <f t="shared" ref="B1232" si="670">B1231+1</f>
        <v>1220</v>
      </c>
      <c r="C1232" s="426">
        <v>39547</v>
      </c>
      <c r="D1232" s="473">
        <v>-463</v>
      </c>
      <c r="F1232" s="465">
        <v>41095</v>
      </c>
      <c r="G1232" s="466" t="s">
        <v>1377</v>
      </c>
      <c r="K1232" s="426">
        <v>39547</v>
      </c>
      <c r="L1232" s="467">
        <v>-1852</v>
      </c>
    </row>
    <row r="1233" spans="2:12" x14ac:dyDescent="0.25">
      <c r="B1233" s="49">
        <f t="shared" ref="B1233" si="671">B1232+1</f>
        <v>1221</v>
      </c>
      <c r="C1233" s="428">
        <v>39547</v>
      </c>
      <c r="D1233" s="473">
        <v>-167</v>
      </c>
      <c r="F1233" s="465">
        <v>41096</v>
      </c>
      <c r="G1233" s="466" t="s">
        <v>1378</v>
      </c>
      <c r="K1233" s="428">
        <v>39547</v>
      </c>
      <c r="L1233" s="467">
        <v>-334</v>
      </c>
    </row>
    <row r="1234" spans="2:12" x14ac:dyDescent="0.25">
      <c r="B1234" s="49">
        <f t="shared" ref="B1234" si="672">B1233+1</f>
        <v>1222</v>
      </c>
      <c r="C1234" s="426">
        <v>39548</v>
      </c>
      <c r="D1234" s="473">
        <v>24.5</v>
      </c>
      <c r="F1234" s="465">
        <v>41099</v>
      </c>
      <c r="G1234" s="466" t="s">
        <v>1379</v>
      </c>
      <c r="K1234" s="426">
        <v>39548</v>
      </c>
      <c r="L1234" s="467">
        <v>98</v>
      </c>
    </row>
    <row r="1235" spans="2:12" x14ac:dyDescent="0.25">
      <c r="B1235" s="49">
        <f t="shared" ref="B1235" si="673">B1234+1</f>
        <v>1223</v>
      </c>
      <c r="C1235" s="428">
        <v>39548</v>
      </c>
      <c r="D1235" s="473">
        <v>63</v>
      </c>
      <c r="F1235" s="465">
        <v>41100</v>
      </c>
      <c r="G1235" s="466" t="s">
        <v>1380</v>
      </c>
      <c r="K1235" s="428">
        <v>39548</v>
      </c>
      <c r="L1235" s="467">
        <v>126</v>
      </c>
    </row>
    <row r="1236" spans="2:12" x14ac:dyDescent="0.25">
      <c r="B1236" s="49">
        <f t="shared" ref="B1236" si="674">B1235+1</f>
        <v>1224</v>
      </c>
      <c r="C1236" s="427">
        <v>39548</v>
      </c>
      <c r="D1236" s="474">
        <v>-121.9999999999966</v>
      </c>
      <c r="F1236" s="465">
        <v>41101</v>
      </c>
      <c r="G1236" s="466" t="s">
        <v>1381</v>
      </c>
      <c r="K1236" s="427">
        <v>39548</v>
      </c>
      <c r="L1236" s="117">
        <v>-731.99999999997965</v>
      </c>
    </row>
    <row r="1237" spans="2:12" x14ac:dyDescent="0.25">
      <c r="B1237" s="49">
        <f t="shared" ref="B1237" si="675">B1236+1</f>
        <v>1225</v>
      </c>
      <c r="C1237" s="426">
        <v>39552</v>
      </c>
      <c r="D1237" s="473">
        <v>-0.50000000000000044</v>
      </c>
      <c r="F1237" s="465">
        <v>41102</v>
      </c>
      <c r="G1237" s="466" t="s">
        <v>1382</v>
      </c>
      <c r="K1237" s="426">
        <v>39552</v>
      </c>
      <c r="L1237" s="467">
        <v>-2.0000000000000018</v>
      </c>
    </row>
    <row r="1238" spans="2:12" x14ac:dyDescent="0.25">
      <c r="B1238" s="49">
        <f t="shared" ref="B1238" si="676">B1237+1</f>
        <v>1226</v>
      </c>
      <c r="C1238" s="428">
        <v>39552</v>
      </c>
      <c r="D1238" s="473">
        <v>23</v>
      </c>
      <c r="F1238" s="465">
        <v>41103</v>
      </c>
      <c r="G1238" s="466" t="s">
        <v>1381</v>
      </c>
      <c r="K1238" s="428">
        <v>39552</v>
      </c>
      <c r="L1238" s="467">
        <v>46</v>
      </c>
    </row>
    <row r="1239" spans="2:12" x14ac:dyDescent="0.25">
      <c r="B1239" s="49">
        <f t="shared" ref="B1239" si="677">B1238+1</f>
        <v>1227</v>
      </c>
      <c r="C1239" s="427">
        <v>39552</v>
      </c>
      <c r="D1239" s="474">
        <v>-126.99999999999774</v>
      </c>
      <c r="F1239" s="465">
        <v>41107</v>
      </c>
      <c r="G1239" s="466" t="s">
        <v>1369</v>
      </c>
      <c r="K1239" s="427">
        <v>39552</v>
      </c>
      <c r="L1239" s="117">
        <v>-761.99999999998647</v>
      </c>
    </row>
    <row r="1240" spans="2:12" x14ac:dyDescent="0.25">
      <c r="B1240" s="49">
        <f t="shared" ref="B1240" si="678">B1239+1</f>
        <v>1228</v>
      </c>
      <c r="C1240" s="427">
        <v>39552</v>
      </c>
      <c r="D1240" s="474">
        <v>18</v>
      </c>
      <c r="F1240" s="465">
        <v>41108</v>
      </c>
      <c r="G1240" s="466" t="s">
        <v>685</v>
      </c>
      <c r="K1240" s="427">
        <v>39552</v>
      </c>
      <c r="L1240" s="117">
        <v>36</v>
      </c>
    </row>
    <row r="1241" spans="2:12" x14ac:dyDescent="0.25">
      <c r="B1241" s="49">
        <f t="shared" ref="B1241" si="679">B1240+1</f>
        <v>1229</v>
      </c>
      <c r="C1241" s="427">
        <v>39552</v>
      </c>
      <c r="D1241" s="474">
        <v>17.999999999995453</v>
      </c>
      <c r="F1241" s="465">
        <v>41110</v>
      </c>
      <c r="G1241" s="466" t="s">
        <v>955</v>
      </c>
      <c r="K1241" s="427">
        <v>39552</v>
      </c>
      <c r="L1241" s="117">
        <v>35.999999999990905</v>
      </c>
    </row>
    <row r="1242" spans="2:12" x14ac:dyDescent="0.25">
      <c r="B1242" s="49">
        <f t="shared" ref="B1242" si="680">B1241+1</f>
        <v>1230</v>
      </c>
      <c r="C1242" s="426">
        <v>39553</v>
      </c>
      <c r="D1242" s="473">
        <v>49.5</v>
      </c>
      <c r="F1242" s="465">
        <v>41113</v>
      </c>
      <c r="G1242" s="466" t="s">
        <v>1383</v>
      </c>
      <c r="K1242" s="426">
        <v>39553</v>
      </c>
      <c r="L1242" s="467">
        <v>198</v>
      </c>
    </row>
    <row r="1243" spans="2:12" x14ac:dyDescent="0.25">
      <c r="B1243" s="49">
        <f t="shared" ref="B1243" si="681">B1242+1</f>
        <v>1231</v>
      </c>
      <c r="C1243" s="428">
        <v>39553</v>
      </c>
      <c r="D1243" s="473">
        <v>73</v>
      </c>
      <c r="F1243" s="465">
        <v>41114</v>
      </c>
      <c r="G1243" s="466" t="s">
        <v>1384</v>
      </c>
      <c r="K1243" s="428">
        <v>39553</v>
      </c>
      <c r="L1243" s="467">
        <v>146</v>
      </c>
    </row>
    <row r="1244" spans="2:12" x14ac:dyDescent="0.25">
      <c r="B1244" s="49">
        <f t="shared" ref="B1244" si="682">B1243+1</f>
        <v>1232</v>
      </c>
      <c r="C1244" s="427">
        <v>39553</v>
      </c>
      <c r="D1244" s="474">
        <v>57.999999999998863</v>
      </c>
      <c r="F1244" s="465">
        <v>41115</v>
      </c>
      <c r="G1244" s="466" t="s">
        <v>1191</v>
      </c>
      <c r="K1244" s="427">
        <v>39553</v>
      </c>
      <c r="L1244" s="117">
        <v>347.99999999999318</v>
      </c>
    </row>
    <row r="1245" spans="2:12" x14ac:dyDescent="0.25">
      <c r="B1245" s="49">
        <f t="shared" ref="B1245" si="683">B1244+1</f>
        <v>1233</v>
      </c>
      <c r="C1245" s="428">
        <v>39556</v>
      </c>
      <c r="D1245" s="473">
        <v>-42</v>
      </c>
      <c r="F1245" s="465">
        <v>41116</v>
      </c>
      <c r="G1245" s="466" t="s">
        <v>1385</v>
      </c>
      <c r="K1245" s="428">
        <v>39556</v>
      </c>
      <c r="L1245" s="467">
        <v>-84</v>
      </c>
    </row>
    <row r="1246" spans="2:12" x14ac:dyDescent="0.25">
      <c r="B1246" s="49">
        <f t="shared" ref="B1246" si="684">B1245+1</f>
        <v>1234</v>
      </c>
      <c r="C1246" s="427">
        <v>39556</v>
      </c>
      <c r="D1246" s="474">
        <v>7.9999999999988631</v>
      </c>
      <c r="F1246" s="465">
        <v>41117</v>
      </c>
      <c r="G1246" s="466" t="s">
        <v>741</v>
      </c>
      <c r="K1246" s="427">
        <v>39556</v>
      </c>
      <c r="L1246" s="117">
        <v>47.999999999993179</v>
      </c>
    </row>
    <row r="1247" spans="2:12" x14ac:dyDescent="0.25">
      <c r="B1247" s="49">
        <f t="shared" ref="B1247" si="685">B1246+1</f>
        <v>1235</v>
      </c>
      <c r="C1247" s="427">
        <v>39559</v>
      </c>
      <c r="D1247" s="474">
        <v>168</v>
      </c>
      <c r="F1247" s="465">
        <v>41121</v>
      </c>
      <c r="G1247" s="466" t="s">
        <v>871</v>
      </c>
      <c r="K1247" s="427">
        <v>39559</v>
      </c>
      <c r="L1247" s="117">
        <v>336</v>
      </c>
    </row>
    <row r="1248" spans="2:12" x14ac:dyDescent="0.25">
      <c r="B1248" s="49">
        <f t="shared" ref="B1248" si="686">B1247+1</f>
        <v>1236</v>
      </c>
      <c r="C1248" s="427">
        <v>39559</v>
      </c>
      <c r="D1248" s="474">
        <v>258.00000000000455</v>
      </c>
      <c r="F1248" s="465">
        <v>41122</v>
      </c>
      <c r="G1248" s="466" t="s">
        <v>1386</v>
      </c>
      <c r="K1248" s="427">
        <v>39559</v>
      </c>
      <c r="L1248" s="117">
        <v>516.00000000000909</v>
      </c>
    </row>
    <row r="1249" spans="2:12" x14ac:dyDescent="0.25">
      <c r="B1249" s="49">
        <f t="shared" ref="B1249" si="687">B1248+1</f>
        <v>1237</v>
      </c>
      <c r="C1249" s="426">
        <v>39560</v>
      </c>
      <c r="D1249" s="473">
        <v>-50.5</v>
      </c>
      <c r="F1249" s="465">
        <v>41123</v>
      </c>
      <c r="G1249" s="466" t="s">
        <v>1387</v>
      </c>
      <c r="K1249" s="426">
        <v>39560</v>
      </c>
      <c r="L1249" s="467">
        <v>-202</v>
      </c>
    </row>
    <row r="1250" spans="2:12" x14ac:dyDescent="0.25">
      <c r="B1250" s="49">
        <f t="shared" ref="B1250" si="688">B1249+1</f>
        <v>1238</v>
      </c>
      <c r="C1250" s="427">
        <v>39560</v>
      </c>
      <c r="D1250" s="474">
        <v>-52</v>
      </c>
      <c r="F1250" s="465">
        <v>41124</v>
      </c>
      <c r="G1250" s="466" t="s">
        <v>1388</v>
      </c>
      <c r="K1250" s="427">
        <v>39560</v>
      </c>
      <c r="L1250" s="117">
        <v>-104</v>
      </c>
    </row>
    <row r="1251" spans="2:12" x14ac:dyDescent="0.25">
      <c r="B1251" s="49">
        <f t="shared" ref="B1251" si="689">B1250+1</f>
        <v>1239</v>
      </c>
      <c r="C1251" s="426">
        <v>39561</v>
      </c>
      <c r="D1251" s="473">
        <v>224.5</v>
      </c>
      <c r="F1251" s="465">
        <v>41128</v>
      </c>
      <c r="G1251" s="466" t="s">
        <v>1389</v>
      </c>
      <c r="K1251" s="426">
        <v>39561</v>
      </c>
      <c r="L1251" s="467">
        <v>898</v>
      </c>
    </row>
    <row r="1252" spans="2:12" x14ac:dyDescent="0.25">
      <c r="B1252" s="49">
        <f t="shared" ref="B1252" si="690">B1251+1</f>
        <v>1240</v>
      </c>
      <c r="C1252" s="428">
        <v>39561</v>
      </c>
      <c r="D1252" s="473">
        <v>53</v>
      </c>
      <c r="F1252" s="465">
        <v>41129</v>
      </c>
      <c r="G1252" s="466" t="s">
        <v>1390</v>
      </c>
      <c r="K1252" s="428">
        <v>39561</v>
      </c>
      <c r="L1252" s="467">
        <v>106</v>
      </c>
    </row>
    <row r="1253" spans="2:12" x14ac:dyDescent="0.25">
      <c r="B1253" s="49">
        <f t="shared" ref="B1253" si="691">B1252+1</f>
        <v>1241</v>
      </c>
      <c r="C1253" s="427">
        <v>39561</v>
      </c>
      <c r="D1253" s="474">
        <v>-81.999999999998863</v>
      </c>
      <c r="F1253" s="465">
        <v>41130</v>
      </c>
      <c r="G1253" s="466" t="s">
        <v>1391</v>
      </c>
      <c r="K1253" s="427">
        <v>39561</v>
      </c>
      <c r="L1253" s="117">
        <v>-491.99999999999318</v>
      </c>
    </row>
    <row r="1254" spans="2:12" x14ac:dyDescent="0.25">
      <c r="B1254" s="49">
        <f t="shared" ref="B1254" si="692">B1253+1</f>
        <v>1242</v>
      </c>
      <c r="C1254" s="427">
        <v>39562</v>
      </c>
      <c r="D1254" s="474">
        <v>73</v>
      </c>
      <c r="F1254" s="465">
        <v>41131</v>
      </c>
      <c r="G1254" s="466" t="s">
        <v>1392</v>
      </c>
      <c r="K1254" s="427">
        <v>39562</v>
      </c>
      <c r="L1254" s="117">
        <v>146</v>
      </c>
    </row>
    <row r="1255" spans="2:12" x14ac:dyDescent="0.25">
      <c r="B1255" s="49">
        <f t="shared" ref="B1255" si="693">B1254+1</f>
        <v>1243</v>
      </c>
      <c r="C1255" s="427">
        <v>39562</v>
      </c>
      <c r="D1255" s="474">
        <v>298.00000000000227</v>
      </c>
      <c r="F1255" s="465">
        <v>41134</v>
      </c>
      <c r="G1255" s="466" t="s">
        <v>1393</v>
      </c>
      <c r="K1255" s="427">
        <v>39562</v>
      </c>
      <c r="L1255" s="117">
        <v>596.00000000000455</v>
      </c>
    </row>
    <row r="1256" spans="2:12" x14ac:dyDescent="0.25">
      <c r="B1256" s="49">
        <f t="shared" ref="B1256" si="694">B1255+1</f>
        <v>1244</v>
      </c>
      <c r="C1256" s="427">
        <v>39563</v>
      </c>
      <c r="D1256" s="474">
        <v>148</v>
      </c>
      <c r="F1256" s="465">
        <v>41135</v>
      </c>
      <c r="G1256" s="466" t="s">
        <v>1394</v>
      </c>
      <c r="K1256" s="427">
        <v>39563</v>
      </c>
      <c r="L1256" s="117">
        <v>296</v>
      </c>
    </row>
    <row r="1257" spans="2:12" x14ac:dyDescent="0.25">
      <c r="B1257" s="49">
        <f t="shared" ref="B1257" si="695">B1256+1</f>
        <v>1245</v>
      </c>
      <c r="C1257" s="427">
        <v>39563</v>
      </c>
      <c r="D1257" s="474">
        <v>498.00000000000227</v>
      </c>
      <c r="F1257" s="465">
        <v>41136</v>
      </c>
      <c r="G1257" s="466" t="s">
        <v>972</v>
      </c>
      <c r="K1257" s="427">
        <v>39563</v>
      </c>
      <c r="L1257" s="117">
        <v>996.00000000000455</v>
      </c>
    </row>
    <row r="1258" spans="2:12" x14ac:dyDescent="0.25">
      <c r="B1258" s="49">
        <f t="shared" ref="B1258" si="696">B1257+1</f>
        <v>1246</v>
      </c>
      <c r="C1258" s="428">
        <v>39566</v>
      </c>
      <c r="D1258" s="473">
        <v>88</v>
      </c>
      <c r="F1258" s="465">
        <v>41138</v>
      </c>
      <c r="G1258" s="466" t="s">
        <v>943</v>
      </c>
      <c r="K1258" s="428">
        <v>39566</v>
      </c>
      <c r="L1258" s="467">
        <v>176</v>
      </c>
    </row>
    <row r="1259" spans="2:12" x14ac:dyDescent="0.25">
      <c r="B1259" s="49">
        <f t="shared" ref="B1259" si="697">B1258+1</f>
        <v>1247</v>
      </c>
      <c r="C1259" s="426">
        <v>39567</v>
      </c>
      <c r="D1259" s="473">
        <v>-100.49999999999999</v>
      </c>
      <c r="F1259" s="465">
        <v>41142</v>
      </c>
      <c r="G1259" s="466" t="s">
        <v>837</v>
      </c>
      <c r="K1259" s="426">
        <v>39567</v>
      </c>
      <c r="L1259" s="467">
        <v>-401.99999999999994</v>
      </c>
    </row>
    <row r="1260" spans="2:12" x14ac:dyDescent="0.25">
      <c r="B1260" s="49">
        <f t="shared" ref="B1260" si="698">B1259+1</f>
        <v>1248</v>
      </c>
      <c r="C1260" s="427">
        <v>39567</v>
      </c>
      <c r="D1260" s="474">
        <v>-187</v>
      </c>
      <c r="F1260" s="465">
        <v>41143</v>
      </c>
      <c r="G1260" s="466" t="s">
        <v>958</v>
      </c>
      <c r="K1260" s="427">
        <v>39567</v>
      </c>
      <c r="L1260" s="117">
        <v>-374</v>
      </c>
    </row>
    <row r="1261" spans="2:12" x14ac:dyDescent="0.25">
      <c r="B1261" s="49">
        <f t="shared" ref="B1261" si="699">B1260+1</f>
        <v>1249</v>
      </c>
      <c r="C1261" s="427">
        <v>39567</v>
      </c>
      <c r="D1261" s="474">
        <v>-82.000000000004547</v>
      </c>
      <c r="F1261" s="465">
        <v>41144</v>
      </c>
      <c r="G1261" s="466" t="s">
        <v>773</v>
      </c>
      <c r="K1261" s="427">
        <v>39567</v>
      </c>
      <c r="L1261" s="117">
        <v>-164.00000000000909</v>
      </c>
    </row>
    <row r="1262" spans="2:12" x14ac:dyDescent="0.25">
      <c r="B1262" s="49">
        <f t="shared" ref="B1262" si="700">B1261+1</f>
        <v>1250</v>
      </c>
      <c r="C1262" s="426">
        <v>39568</v>
      </c>
      <c r="D1262" s="473">
        <v>137</v>
      </c>
      <c r="F1262" s="465">
        <v>41145</v>
      </c>
      <c r="G1262" s="466" t="s">
        <v>744</v>
      </c>
      <c r="K1262" s="426">
        <v>39568</v>
      </c>
      <c r="L1262" s="467">
        <v>548</v>
      </c>
    </row>
    <row r="1263" spans="2:12" x14ac:dyDescent="0.25">
      <c r="B1263" s="49">
        <f t="shared" ref="B1263" si="701">B1262+1</f>
        <v>1251</v>
      </c>
      <c r="C1263" s="427">
        <v>39568</v>
      </c>
      <c r="D1263" s="474">
        <v>3.000000000003411</v>
      </c>
      <c r="F1263" s="465">
        <v>41149</v>
      </c>
      <c r="G1263" s="466" t="s">
        <v>1133</v>
      </c>
      <c r="K1263" s="427">
        <v>39568</v>
      </c>
      <c r="L1263" s="117">
        <v>18.000000000020467</v>
      </c>
    </row>
    <row r="1264" spans="2:12" x14ac:dyDescent="0.25">
      <c r="B1264" s="49">
        <f t="shared" ref="B1264" si="702">B1263+1</f>
        <v>1252</v>
      </c>
      <c r="C1264" s="427">
        <v>39568</v>
      </c>
      <c r="D1264" s="474">
        <v>103</v>
      </c>
      <c r="F1264" s="465">
        <v>41150</v>
      </c>
      <c r="G1264" s="466" t="s">
        <v>1395</v>
      </c>
      <c r="K1264" s="427">
        <v>39568</v>
      </c>
      <c r="L1264" s="117">
        <v>206</v>
      </c>
    </row>
    <row r="1265" spans="2:12" x14ac:dyDescent="0.25">
      <c r="B1265" s="49">
        <f t="shared" ref="B1265" si="703">B1264+1</f>
        <v>1253</v>
      </c>
      <c r="C1265" s="426">
        <v>39569</v>
      </c>
      <c r="D1265" s="473">
        <v>124.50000000000001</v>
      </c>
      <c r="F1265" s="465">
        <v>41152</v>
      </c>
      <c r="G1265" s="466" t="s">
        <v>1396</v>
      </c>
      <c r="K1265" s="426">
        <v>39569</v>
      </c>
      <c r="L1265" s="467">
        <v>498.00000000000006</v>
      </c>
    </row>
    <row r="1266" spans="2:12" x14ac:dyDescent="0.25">
      <c r="B1266" s="49">
        <f t="shared" ref="B1266" si="704">B1265+1</f>
        <v>1254</v>
      </c>
      <c r="C1266" s="428">
        <v>39569</v>
      </c>
      <c r="D1266" s="473">
        <v>-7</v>
      </c>
      <c r="F1266" s="465">
        <v>41155</v>
      </c>
      <c r="G1266" s="466" t="s">
        <v>1397</v>
      </c>
      <c r="K1266" s="428">
        <v>39569</v>
      </c>
      <c r="L1266" s="467">
        <v>-14</v>
      </c>
    </row>
    <row r="1267" spans="2:12" x14ac:dyDescent="0.25">
      <c r="B1267" s="49">
        <f t="shared" ref="B1267" si="705">B1266+1</f>
        <v>1255</v>
      </c>
      <c r="C1267" s="427">
        <v>39569</v>
      </c>
      <c r="D1267" s="474">
        <v>38</v>
      </c>
      <c r="F1267" s="465">
        <v>41157</v>
      </c>
      <c r="G1267" s="466" t="s">
        <v>1398</v>
      </c>
      <c r="K1267" s="427">
        <v>39569</v>
      </c>
      <c r="L1267" s="117">
        <v>228</v>
      </c>
    </row>
    <row r="1268" spans="2:12" x14ac:dyDescent="0.25">
      <c r="B1268" s="49">
        <f t="shared" ref="B1268" si="706">B1267+1</f>
        <v>1256</v>
      </c>
      <c r="C1268" s="427">
        <v>39569</v>
      </c>
      <c r="D1268" s="474">
        <v>-232.00000000000455</v>
      </c>
      <c r="F1268" s="465">
        <v>41158</v>
      </c>
      <c r="G1268" s="466" t="s">
        <v>1399</v>
      </c>
      <c r="K1268" s="427">
        <v>39569</v>
      </c>
      <c r="L1268" s="117">
        <v>-464.00000000000909</v>
      </c>
    </row>
    <row r="1269" spans="2:12" x14ac:dyDescent="0.25">
      <c r="B1269" s="49">
        <f t="shared" ref="B1269" si="707">B1268+1</f>
        <v>1257</v>
      </c>
      <c r="C1269" s="427">
        <v>39573</v>
      </c>
      <c r="D1269" s="474">
        <v>-171.99999999999659</v>
      </c>
      <c r="F1269" s="465">
        <v>41162</v>
      </c>
      <c r="G1269" s="466" t="s">
        <v>1400</v>
      </c>
      <c r="K1269" s="427">
        <v>39573</v>
      </c>
      <c r="L1269" s="117">
        <v>-1031.9999999999795</v>
      </c>
    </row>
    <row r="1270" spans="2:12" x14ac:dyDescent="0.25">
      <c r="B1270" s="49">
        <f t="shared" ref="B1270" si="708">B1269+1</f>
        <v>1258</v>
      </c>
      <c r="C1270" s="426">
        <v>39574</v>
      </c>
      <c r="D1270" s="473">
        <v>162</v>
      </c>
      <c r="F1270" s="465">
        <v>41163</v>
      </c>
      <c r="G1270" s="466" t="s">
        <v>999</v>
      </c>
      <c r="K1270" s="426">
        <v>39574</v>
      </c>
      <c r="L1270" s="467">
        <v>648</v>
      </c>
    </row>
    <row r="1271" spans="2:12" x14ac:dyDescent="0.25">
      <c r="B1271" s="49">
        <f t="shared" ref="B1271" si="709">B1270+1</f>
        <v>1259</v>
      </c>
      <c r="C1271" s="428">
        <v>39574</v>
      </c>
      <c r="D1271" s="473">
        <v>-177</v>
      </c>
      <c r="F1271" s="465">
        <v>41164</v>
      </c>
      <c r="G1271" s="466" t="s">
        <v>1401</v>
      </c>
      <c r="K1271" s="428">
        <v>39574</v>
      </c>
      <c r="L1271" s="467">
        <v>-354</v>
      </c>
    </row>
    <row r="1272" spans="2:12" x14ac:dyDescent="0.25">
      <c r="B1272" s="49">
        <f t="shared" ref="B1272" si="710">B1271+1</f>
        <v>1260</v>
      </c>
      <c r="C1272" s="427">
        <v>39574</v>
      </c>
      <c r="D1272" s="474">
        <v>-76.999999999997726</v>
      </c>
      <c r="F1272" s="465">
        <v>41165</v>
      </c>
      <c r="G1272" s="466" t="s">
        <v>1402</v>
      </c>
      <c r="K1272" s="427">
        <v>39574</v>
      </c>
      <c r="L1272" s="117">
        <v>-461.99999999998636</v>
      </c>
    </row>
    <row r="1273" spans="2:12" x14ac:dyDescent="0.25">
      <c r="B1273" s="49">
        <f t="shared" ref="B1273" si="711">B1272+1</f>
        <v>1261</v>
      </c>
      <c r="C1273" s="426">
        <v>39576</v>
      </c>
      <c r="D1273" s="473">
        <v>99.5</v>
      </c>
      <c r="F1273" s="465">
        <v>41166</v>
      </c>
      <c r="G1273" s="466" t="s">
        <v>1062</v>
      </c>
      <c r="K1273" s="426">
        <v>39576</v>
      </c>
      <c r="L1273" s="467">
        <v>398</v>
      </c>
    </row>
    <row r="1274" spans="2:12" x14ac:dyDescent="0.25">
      <c r="B1274" s="49">
        <f t="shared" ref="B1274" si="712">B1273+1</f>
        <v>1262</v>
      </c>
      <c r="C1274" s="428">
        <v>39576</v>
      </c>
      <c r="D1274" s="473">
        <v>18</v>
      </c>
      <c r="F1274" s="465">
        <v>41169</v>
      </c>
      <c r="G1274" s="466" t="s">
        <v>1403</v>
      </c>
      <c r="K1274" s="428">
        <v>39576</v>
      </c>
      <c r="L1274" s="467">
        <v>36</v>
      </c>
    </row>
    <row r="1275" spans="2:12" x14ac:dyDescent="0.25">
      <c r="B1275" s="49">
        <f t="shared" ref="B1275" si="713">B1274+1</f>
        <v>1263</v>
      </c>
      <c r="C1275" s="427">
        <v>39576</v>
      </c>
      <c r="D1275" s="474">
        <v>53.000000000003411</v>
      </c>
      <c r="F1275" s="465">
        <v>41170</v>
      </c>
      <c r="G1275" s="466" t="s">
        <v>1404</v>
      </c>
      <c r="K1275" s="427">
        <v>39576</v>
      </c>
      <c r="L1275" s="117">
        <v>318.00000000002046</v>
      </c>
    </row>
    <row r="1276" spans="2:12" x14ac:dyDescent="0.25">
      <c r="B1276" s="49">
        <f t="shared" ref="B1276" si="714">B1275+1</f>
        <v>1264</v>
      </c>
      <c r="C1276" s="427">
        <v>39576</v>
      </c>
      <c r="D1276" s="474">
        <v>17.999999999995453</v>
      </c>
      <c r="F1276" s="465">
        <v>41171</v>
      </c>
      <c r="G1276" s="466" t="s">
        <v>1405</v>
      </c>
      <c r="K1276" s="427">
        <v>39576</v>
      </c>
      <c r="L1276" s="117">
        <v>35.999999999990905</v>
      </c>
    </row>
    <row r="1277" spans="2:12" x14ac:dyDescent="0.25">
      <c r="B1277" s="49">
        <f t="shared" ref="B1277" si="715">B1276+1</f>
        <v>1265</v>
      </c>
      <c r="C1277" s="427">
        <v>39577</v>
      </c>
      <c r="D1277" s="474">
        <v>-242</v>
      </c>
      <c r="F1277" s="465">
        <v>41172</v>
      </c>
      <c r="G1277" s="466" t="s">
        <v>1406</v>
      </c>
      <c r="K1277" s="427">
        <v>39577</v>
      </c>
      <c r="L1277" s="117">
        <v>-484</v>
      </c>
    </row>
    <row r="1278" spans="2:12" x14ac:dyDescent="0.25">
      <c r="B1278" s="49">
        <f t="shared" ref="B1278" si="716">B1277+1</f>
        <v>1266</v>
      </c>
      <c r="C1278" s="427">
        <v>39577</v>
      </c>
      <c r="D1278" s="474">
        <v>-252.00000000000909</v>
      </c>
      <c r="F1278" s="465">
        <v>41173</v>
      </c>
      <c r="G1278" s="466" t="s">
        <v>1068</v>
      </c>
      <c r="K1278" s="427">
        <v>39577</v>
      </c>
      <c r="L1278" s="117">
        <v>-504.00000000001819</v>
      </c>
    </row>
    <row r="1279" spans="2:12" x14ac:dyDescent="0.25">
      <c r="B1279" s="49">
        <f t="shared" ref="B1279" si="717">B1278+1</f>
        <v>1267</v>
      </c>
      <c r="C1279" s="426">
        <v>39580</v>
      </c>
      <c r="D1279" s="473">
        <v>199.5</v>
      </c>
      <c r="F1279" s="465">
        <v>41176</v>
      </c>
      <c r="G1279" s="466" t="s">
        <v>1407</v>
      </c>
      <c r="K1279" s="426">
        <v>39580</v>
      </c>
      <c r="L1279" s="467">
        <v>798</v>
      </c>
    </row>
    <row r="1280" spans="2:12" x14ac:dyDescent="0.25">
      <c r="B1280" s="49">
        <f t="shared" ref="B1280" si="718">B1279+1</f>
        <v>1268</v>
      </c>
      <c r="C1280" s="428">
        <v>39580</v>
      </c>
      <c r="D1280" s="473">
        <v>53</v>
      </c>
      <c r="F1280" s="465">
        <v>41177</v>
      </c>
      <c r="G1280" s="466" t="s">
        <v>1408</v>
      </c>
      <c r="K1280" s="428">
        <v>39580</v>
      </c>
      <c r="L1280" s="467">
        <v>106</v>
      </c>
    </row>
    <row r="1281" spans="2:12" x14ac:dyDescent="0.25">
      <c r="B1281" s="49">
        <f t="shared" ref="B1281" si="719">B1280+1</f>
        <v>1269</v>
      </c>
      <c r="C1281" s="426">
        <v>39582</v>
      </c>
      <c r="D1281" s="473">
        <v>74.5</v>
      </c>
      <c r="F1281" s="465">
        <v>41178</v>
      </c>
      <c r="G1281" s="466" t="s">
        <v>1409</v>
      </c>
      <c r="K1281" s="426">
        <v>39582</v>
      </c>
      <c r="L1281" s="467">
        <v>298</v>
      </c>
    </row>
    <row r="1282" spans="2:12" x14ac:dyDescent="0.25">
      <c r="B1282" s="49">
        <f t="shared" ref="B1282" si="720">B1281+1</f>
        <v>1270</v>
      </c>
      <c r="C1282" s="427">
        <v>39582</v>
      </c>
      <c r="D1282" s="474">
        <v>128</v>
      </c>
      <c r="F1282" s="465">
        <v>41179</v>
      </c>
      <c r="G1282" s="466" t="s">
        <v>1410</v>
      </c>
      <c r="K1282" s="427">
        <v>39582</v>
      </c>
      <c r="L1282" s="117">
        <v>256</v>
      </c>
    </row>
    <row r="1283" spans="2:12" x14ac:dyDescent="0.25">
      <c r="B1283" s="49">
        <f t="shared" ref="B1283" si="721">B1282+1</f>
        <v>1271</v>
      </c>
      <c r="C1283" s="428">
        <v>39583</v>
      </c>
      <c r="D1283" s="473">
        <v>133</v>
      </c>
      <c r="F1283" s="465">
        <v>41180</v>
      </c>
      <c r="G1283" s="466" t="s">
        <v>1411</v>
      </c>
      <c r="K1283" s="428">
        <v>39583</v>
      </c>
      <c r="L1283" s="467">
        <v>266</v>
      </c>
    </row>
    <row r="1284" spans="2:12" x14ac:dyDescent="0.25">
      <c r="B1284" s="49">
        <f t="shared" ref="B1284" si="722">B1283+1</f>
        <v>1272</v>
      </c>
      <c r="C1284" s="427">
        <v>39583</v>
      </c>
      <c r="D1284" s="474">
        <v>53.000000000003411</v>
      </c>
      <c r="F1284" s="465">
        <v>41183</v>
      </c>
      <c r="G1284" s="466" t="s">
        <v>1412</v>
      </c>
      <c r="K1284" s="427">
        <v>39583</v>
      </c>
      <c r="L1284" s="117">
        <v>318.00000000002046</v>
      </c>
    </row>
    <row r="1285" spans="2:12" x14ac:dyDescent="0.25">
      <c r="B1285" s="49">
        <f t="shared" ref="B1285" si="723">B1284+1</f>
        <v>1273</v>
      </c>
      <c r="C1285" s="427">
        <v>39583</v>
      </c>
      <c r="D1285" s="474">
        <v>18.000000000006821</v>
      </c>
      <c r="F1285" s="465">
        <v>41184</v>
      </c>
      <c r="G1285" s="466" t="s">
        <v>1273</v>
      </c>
      <c r="K1285" s="427">
        <v>39583</v>
      </c>
      <c r="L1285" s="117">
        <v>36.000000000013642</v>
      </c>
    </row>
    <row r="1286" spans="2:12" x14ac:dyDescent="0.25">
      <c r="B1286" s="49">
        <f t="shared" ref="B1286" si="724">B1285+1</f>
        <v>1274</v>
      </c>
      <c r="C1286" s="428">
        <v>39587</v>
      </c>
      <c r="D1286" s="473">
        <v>23</v>
      </c>
      <c r="F1286" s="465">
        <v>41186</v>
      </c>
      <c r="G1286" s="466" t="s">
        <v>473</v>
      </c>
      <c r="K1286" s="428">
        <v>39587</v>
      </c>
      <c r="L1286" s="467">
        <v>46</v>
      </c>
    </row>
    <row r="1287" spans="2:12" x14ac:dyDescent="0.25">
      <c r="B1287" s="49">
        <f t="shared" ref="B1287" si="725">B1286+1</f>
        <v>1275</v>
      </c>
      <c r="C1287" s="427">
        <v>39587</v>
      </c>
      <c r="D1287" s="474">
        <v>-51.999999999997726</v>
      </c>
      <c r="F1287" s="465">
        <v>41190</v>
      </c>
      <c r="G1287" s="466" t="s">
        <v>1413</v>
      </c>
      <c r="K1287" s="427">
        <v>39587</v>
      </c>
      <c r="L1287" s="117">
        <v>-311.99999999998636</v>
      </c>
    </row>
    <row r="1288" spans="2:12" x14ac:dyDescent="0.25">
      <c r="B1288" s="49">
        <f t="shared" ref="B1288" si="726">B1287+1</f>
        <v>1276</v>
      </c>
      <c r="C1288" s="428">
        <v>39588</v>
      </c>
      <c r="D1288" s="473">
        <v>-282</v>
      </c>
      <c r="F1288" s="465">
        <v>41191</v>
      </c>
      <c r="G1288" s="466" t="s">
        <v>1414</v>
      </c>
      <c r="K1288" s="428">
        <v>39588</v>
      </c>
      <c r="L1288" s="467">
        <v>-564</v>
      </c>
    </row>
    <row r="1289" spans="2:12" x14ac:dyDescent="0.25">
      <c r="B1289" s="49">
        <f t="shared" ref="B1289" si="727">B1288+1</f>
        <v>1277</v>
      </c>
      <c r="C1289" s="427">
        <v>39588</v>
      </c>
      <c r="D1289" s="474">
        <v>-117.00000000000115</v>
      </c>
      <c r="F1289" s="465">
        <v>41192</v>
      </c>
      <c r="G1289" s="466" t="s">
        <v>1415</v>
      </c>
      <c r="K1289" s="427">
        <v>39588</v>
      </c>
      <c r="L1289" s="117">
        <v>-702.00000000000693</v>
      </c>
    </row>
    <row r="1290" spans="2:12" x14ac:dyDescent="0.25">
      <c r="B1290" s="49">
        <f t="shared" ref="B1290" si="728">B1289+1</f>
        <v>1278</v>
      </c>
      <c r="C1290" s="427">
        <v>39588</v>
      </c>
      <c r="D1290" s="474">
        <v>-482</v>
      </c>
      <c r="F1290" s="465">
        <v>41193</v>
      </c>
      <c r="G1290" s="466" t="s">
        <v>1416</v>
      </c>
      <c r="K1290" s="427">
        <v>39588</v>
      </c>
      <c r="L1290" s="117">
        <v>-964</v>
      </c>
    </row>
    <row r="1291" spans="2:12" x14ac:dyDescent="0.25">
      <c r="B1291" s="49">
        <f t="shared" ref="B1291" si="729">B1290+1</f>
        <v>1279</v>
      </c>
      <c r="C1291" s="427">
        <v>39588</v>
      </c>
      <c r="D1291" s="474">
        <v>-512</v>
      </c>
      <c r="F1291" s="465">
        <v>41194</v>
      </c>
      <c r="G1291" s="466" t="s">
        <v>501</v>
      </c>
      <c r="K1291" s="427">
        <v>39588</v>
      </c>
      <c r="L1291" s="117">
        <v>-1024</v>
      </c>
    </row>
    <row r="1292" spans="2:12" x14ac:dyDescent="0.25">
      <c r="B1292" s="49">
        <f t="shared" ref="B1292" si="730">B1291+1</f>
        <v>1280</v>
      </c>
      <c r="C1292" s="426">
        <v>39589</v>
      </c>
      <c r="D1292" s="473">
        <v>62</v>
      </c>
      <c r="F1292" s="465">
        <v>41197</v>
      </c>
      <c r="G1292" s="466" t="s">
        <v>1417</v>
      </c>
      <c r="K1292" s="426">
        <v>39589</v>
      </c>
      <c r="L1292" s="467">
        <v>248</v>
      </c>
    </row>
    <row r="1293" spans="2:12" x14ac:dyDescent="0.25">
      <c r="B1293" s="49">
        <f t="shared" ref="B1293" si="731">B1292+1</f>
        <v>1281</v>
      </c>
      <c r="C1293" s="428">
        <v>39589</v>
      </c>
      <c r="D1293" s="473">
        <v>-92</v>
      </c>
      <c r="F1293" s="465">
        <v>41199</v>
      </c>
      <c r="G1293" s="466" t="s">
        <v>473</v>
      </c>
      <c r="K1293" s="428">
        <v>39589</v>
      </c>
      <c r="L1293" s="467">
        <v>-184</v>
      </c>
    </row>
    <row r="1294" spans="2:12" x14ac:dyDescent="0.25">
      <c r="B1294" s="49">
        <f t="shared" ref="B1294" si="732">B1293+1</f>
        <v>1282</v>
      </c>
      <c r="C1294" s="427">
        <v>39589</v>
      </c>
      <c r="D1294" s="474">
        <v>112.99999999999999</v>
      </c>
      <c r="F1294" s="465">
        <v>41200</v>
      </c>
      <c r="G1294" s="466" t="s">
        <v>1418</v>
      </c>
      <c r="K1294" s="427">
        <v>39589</v>
      </c>
      <c r="L1294" s="117">
        <v>677.99999999999989</v>
      </c>
    </row>
    <row r="1295" spans="2:12" x14ac:dyDescent="0.25">
      <c r="B1295" s="49">
        <f t="shared" ref="B1295" si="733">B1294+1</f>
        <v>1283</v>
      </c>
      <c r="C1295" s="426">
        <v>39590</v>
      </c>
      <c r="D1295" s="473">
        <v>74.5</v>
      </c>
      <c r="F1295" s="465">
        <v>41201</v>
      </c>
      <c r="G1295" s="466" t="s">
        <v>1419</v>
      </c>
      <c r="K1295" s="426">
        <v>39590</v>
      </c>
      <c r="L1295" s="467">
        <v>298</v>
      </c>
    </row>
    <row r="1296" spans="2:12" x14ac:dyDescent="0.25">
      <c r="B1296" s="49">
        <f t="shared" ref="B1296" si="734">B1295+1</f>
        <v>1284</v>
      </c>
      <c r="C1296" s="428">
        <v>39590</v>
      </c>
      <c r="D1296" s="473">
        <v>93</v>
      </c>
      <c r="F1296" s="465">
        <v>41204</v>
      </c>
      <c r="G1296" s="466" t="s">
        <v>855</v>
      </c>
      <c r="K1296" s="428">
        <v>39590</v>
      </c>
      <c r="L1296" s="467">
        <v>186</v>
      </c>
    </row>
    <row r="1297" spans="2:12" x14ac:dyDescent="0.25">
      <c r="B1297" s="49">
        <f t="shared" ref="B1297" si="735">B1296+1</f>
        <v>1285</v>
      </c>
      <c r="C1297" s="427">
        <v>39590</v>
      </c>
      <c r="D1297" s="474">
        <v>93.000000000001137</v>
      </c>
      <c r="F1297" s="465">
        <v>41206</v>
      </c>
      <c r="G1297" s="466" t="s">
        <v>848</v>
      </c>
      <c r="K1297" s="427">
        <v>39590</v>
      </c>
      <c r="L1297" s="117">
        <v>558.00000000000682</v>
      </c>
    </row>
    <row r="1298" spans="2:12" x14ac:dyDescent="0.25">
      <c r="B1298" s="49">
        <f t="shared" ref="B1298" si="736">B1297+1</f>
        <v>1286</v>
      </c>
      <c r="C1298" s="427">
        <v>39590</v>
      </c>
      <c r="D1298" s="474">
        <v>53</v>
      </c>
      <c r="F1298" s="465">
        <v>41207</v>
      </c>
      <c r="G1298" s="466" t="s">
        <v>1420</v>
      </c>
      <c r="K1298" s="427">
        <v>39590</v>
      </c>
      <c r="L1298" s="117">
        <v>106</v>
      </c>
    </row>
    <row r="1299" spans="2:12" x14ac:dyDescent="0.25">
      <c r="B1299" s="49">
        <f t="shared" ref="B1299" si="737">B1298+1</f>
        <v>1287</v>
      </c>
      <c r="C1299" s="427">
        <v>39590</v>
      </c>
      <c r="D1299" s="474">
        <v>227.99999999999773</v>
      </c>
      <c r="F1299" s="465">
        <v>41211</v>
      </c>
      <c r="G1299" s="466" t="s">
        <v>1421</v>
      </c>
      <c r="K1299" s="427">
        <v>39590</v>
      </c>
      <c r="L1299" s="117">
        <v>455.99999999999545</v>
      </c>
    </row>
    <row r="1300" spans="2:12" x14ac:dyDescent="0.25">
      <c r="B1300" s="49">
        <f t="shared" ref="B1300" si="738">B1299+1</f>
        <v>1288</v>
      </c>
      <c r="C1300" s="427">
        <v>39591</v>
      </c>
      <c r="D1300" s="474">
        <v>-227</v>
      </c>
      <c r="F1300" s="465">
        <v>41212</v>
      </c>
      <c r="G1300" s="466" t="s">
        <v>1422</v>
      </c>
      <c r="K1300" s="427">
        <v>39591</v>
      </c>
      <c r="L1300" s="117">
        <v>-454</v>
      </c>
    </row>
    <row r="1301" spans="2:12" x14ac:dyDescent="0.25">
      <c r="B1301" s="49">
        <f t="shared" ref="B1301" si="739">B1300+1</f>
        <v>1289</v>
      </c>
      <c r="C1301" s="427">
        <v>39591</v>
      </c>
      <c r="D1301" s="474">
        <v>-292.00000000000682</v>
      </c>
      <c r="F1301" s="465">
        <v>41213</v>
      </c>
      <c r="G1301" s="466" t="s">
        <v>1423</v>
      </c>
      <c r="K1301" s="427">
        <v>39591</v>
      </c>
      <c r="L1301" s="117">
        <v>-584.00000000001364</v>
      </c>
    </row>
    <row r="1302" spans="2:12" x14ac:dyDescent="0.25">
      <c r="B1302" s="49">
        <f t="shared" ref="B1302" si="740">B1301+1</f>
        <v>1290</v>
      </c>
      <c r="C1302" s="426">
        <v>39594</v>
      </c>
      <c r="D1302" s="473">
        <v>12</v>
      </c>
      <c r="F1302" s="465">
        <v>41214</v>
      </c>
      <c r="G1302" s="466" t="s">
        <v>1424</v>
      </c>
      <c r="K1302" s="426">
        <v>39594</v>
      </c>
      <c r="L1302" s="467">
        <v>48</v>
      </c>
    </row>
    <row r="1303" spans="2:12" x14ac:dyDescent="0.25">
      <c r="B1303" s="49">
        <f t="shared" ref="B1303" si="741">B1302+1</f>
        <v>1291</v>
      </c>
      <c r="C1303" s="428">
        <v>39594</v>
      </c>
      <c r="D1303" s="473">
        <v>-102</v>
      </c>
      <c r="F1303" s="465">
        <v>41218</v>
      </c>
      <c r="G1303" s="466" t="s">
        <v>932</v>
      </c>
      <c r="K1303" s="428">
        <v>39594</v>
      </c>
      <c r="L1303" s="467">
        <v>-204</v>
      </c>
    </row>
    <row r="1304" spans="2:12" x14ac:dyDescent="0.25">
      <c r="B1304" s="49">
        <f t="shared" ref="B1304" si="742">B1303+1</f>
        <v>1292</v>
      </c>
      <c r="C1304" s="427">
        <v>39594</v>
      </c>
      <c r="D1304" s="474">
        <v>68.000000000001137</v>
      </c>
      <c r="F1304" s="465">
        <v>41219</v>
      </c>
      <c r="G1304" s="466" t="s">
        <v>1425</v>
      </c>
      <c r="K1304" s="427">
        <v>39594</v>
      </c>
      <c r="L1304" s="117">
        <v>408.00000000000682</v>
      </c>
    </row>
    <row r="1305" spans="2:12" x14ac:dyDescent="0.25">
      <c r="B1305" s="49">
        <f t="shared" ref="B1305" si="743">B1304+1</f>
        <v>1293</v>
      </c>
      <c r="C1305" s="427">
        <v>39594</v>
      </c>
      <c r="D1305" s="474">
        <v>-32.000000000004547</v>
      </c>
      <c r="F1305" s="465">
        <v>41220</v>
      </c>
      <c r="G1305" s="466" t="s">
        <v>532</v>
      </c>
      <c r="K1305" s="427">
        <v>39594</v>
      </c>
      <c r="L1305" s="117">
        <v>-64.000000000009095</v>
      </c>
    </row>
    <row r="1306" spans="2:12" x14ac:dyDescent="0.25">
      <c r="B1306" s="49">
        <f t="shared" ref="B1306" si="744">B1305+1</f>
        <v>1294</v>
      </c>
      <c r="C1306" s="426">
        <v>39595</v>
      </c>
      <c r="D1306" s="473">
        <v>174.5</v>
      </c>
      <c r="F1306" s="465">
        <v>41221</v>
      </c>
      <c r="G1306" s="466" t="s">
        <v>1338</v>
      </c>
      <c r="K1306" s="426">
        <v>39595</v>
      </c>
      <c r="L1306" s="467">
        <v>698</v>
      </c>
    </row>
    <row r="1307" spans="2:12" x14ac:dyDescent="0.25">
      <c r="B1307" s="49">
        <f t="shared" ref="B1307" si="745">B1306+1</f>
        <v>1295</v>
      </c>
      <c r="C1307" s="428">
        <v>39595</v>
      </c>
      <c r="D1307" s="473">
        <v>108</v>
      </c>
      <c r="F1307" s="465">
        <v>41222</v>
      </c>
      <c r="G1307" s="466" t="s">
        <v>1426</v>
      </c>
      <c r="K1307" s="428">
        <v>39595</v>
      </c>
      <c r="L1307" s="467">
        <v>216</v>
      </c>
    </row>
    <row r="1308" spans="2:12" x14ac:dyDescent="0.25">
      <c r="B1308" s="49">
        <f t="shared" ref="B1308" si="746">B1307+1</f>
        <v>1296</v>
      </c>
      <c r="C1308" s="427">
        <v>39595</v>
      </c>
      <c r="D1308" s="474">
        <v>-112.00000000000001</v>
      </c>
      <c r="F1308" s="465">
        <v>41225</v>
      </c>
      <c r="G1308" s="466" t="s">
        <v>673</v>
      </c>
      <c r="K1308" s="427">
        <v>39595</v>
      </c>
      <c r="L1308" s="117">
        <v>-672.00000000000011</v>
      </c>
    </row>
    <row r="1309" spans="2:12" x14ac:dyDescent="0.25">
      <c r="B1309" s="49">
        <f t="shared" ref="B1309" si="747">B1308+1</f>
        <v>1297</v>
      </c>
      <c r="C1309" s="427">
        <v>39595</v>
      </c>
      <c r="D1309" s="474">
        <v>83</v>
      </c>
      <c r="F1309" s="465">
        <v>41226</v>
      </c>
      <c r="G1309" s="466" t="s">
        <v>1427</v>
      </c>
      <c r="K1309" s="427">
        <v>39595</v>
      </c>
      <c r="L1309" s="117">
        <v>166</v>
      </c>
    </row>
    <row r="1310" spans="2:12" x14ac:dyDescent="0.25">
      <c r="B1310" s="49">
        <f t="shared" ref="B1310" si="748">B1309+1</f>
        <v>1298</v>
      </c>
      <c r="C1310" s="427">
        <v>39598</v>
      </c>
      <c r="D1310" s="474">
        <v>38</v>
      </c>
      <c r="F1310" s="465">
        <v>41227</v>
      </c>
      <c r="G1310" s="466" t="s">
        <v>1046</v>
      </c>
      <c r="K1310" s="427">
        <v>39598</v>
      </c>
      <c r="L1310" s="117">
        <v>76</v>
      </c>
    </row>
    <row r="1311" spans="2:12" x14ac:dyDescent="0.25">
      <c r="B1311" s="49">
        <f t="shared" ref="B1311" si="749">B1310+1</f>
        <v>1299</v>
      </c>
      <c r="C1311" s="427">
        <v>39598</v>
      </c>
      <c r="D1311" s="474">
        <v>218.00000000000682</v>
      </c>
      <c r="F1311" s="465">
        <v>41228</v>
      </c>
      <c r="G1311" s="466" t="s">
        <v>1428</v>
      </c>
      <c r="K1311" s="427">
        <v>39598</v>
      </c>
      <c r="L1311" s="117">
        <v>436.00000000001364</v>
      </c>
    </row>
    <row r="1312" spans="2:12" x14ac:dyDescent="0.25">
      <c r="B1312" s="49">
        <f t="shared" ref="B1312" si="750">B1311+1</f>
        <v>1300</v>
      </c>
      <c r="C1312" s="427">
        <v>39601</v>
      </c>
      <c r="D1312" s="474">
        <v>-187</v>
      </c>
      <c r="F1312" s="465">
        <v>41229</v>
      </c>
      <c r="G1312" s="466" t="s">
        <v>1429</v>
      </c>
      <c r="K1312" s="427">
        <v>39601</v>
      </c>
      <c r="L1312" s="117">
        <v>-374</v>
      </c>
    </row>
    <row r="1313" spans="2:12" x14ac:dyDescent="0.25">
      <c r="B1313" s="49">
        <f t="shared" ref="B1313" si="751">B1312+1</f>
        <v>1301</v>
      </c>
      <c r="C1313" s="426">
        <v>39602</v>
      </c>
      <c r="D1313" s="473">
        <v>-88</v>
      </c>
      <c r="F1313" s="465">
        <v>41233</v>
      </c>
      <c r="G1313" s="466" t="s">
        <v>620</v>
      </c>
      <c r="K1313" s="426">
        <v>39602</v>
      </c>
      <c r="L1313" s="467">
        <v>-352</v>
      </c>
    </row>
    <row r="1314" spans="2:12" x14ac:dyDescent="0.25">
      <c r="B1314" s="49">
        <f t="shared" ref="B1314" si="752">B1313+1</f>
        <v>1302</v>
      </c>
      <c r="C1314" s="428">
        <v>39602</v>
      </c>
      <c r="D1314" s="473">
        <v>48</v>
      </c>
      <c r="F1314" s="465">
        <v>41236</v>
      </c>
      <c r="G1314" s="466" t="s">
        <v>1269</v>
      </c>
      <c r="K1314" s="428">
        <v>39602</v>
      </c>
      <c r="L1314" s="467">
        <v>96</v>
      </c>
    </row>
    <row r="1315" spans="2:12" x14ac:dyDescent="0.25">
      <c r="B1315" s="49">
        <f t="shared" ref="B1315" si="753">B1314+1</f>
        <v>1303</v>
      </c>
      <c r="C1315" s="427">
        <v>39602</v>
      </c>
      <c r="D1315" s="474">
        <v>28.000000000003411</v>
      </c>
      <c r="F1315" s="465">
        <v>41241</v>
      </c>
      <c r="G1315" s="466" t="s">
        <v>1430</v>
      </c>
      <c r="K1315" s="427">
        <v>39602</v>
      </c>
      <c r="L1315" s="117">
        <v>168.00000000002046</v>
      </c>
    </row>
    <row r="1316" spans="2:12" x14ac:dyDescent="0.25">
      <c r="B1316" s="49">
        <f t="shared" ref="B1316" si="754">B1315+1</f>
        <v>1304</v>
      </c>
      <c r="C1316" s="426">
        <v>39603</v>
      </c>
      <c r="D1316" s="473">
        <v>12</v>
      </c>
      <c r="F1316" s="465">
        <v>41243</v>
      </c>
      <c r="G1316" s="466" t="s">
        <v>1431</v>
      </c>
      <c r="K1316" s="426">
        <v>39603</v>
      </c>
      <c r="L1316" s="467">
        <v>48</v>
      </c>
    </row>
    <row r="1317" spans="2:12" x14ac:dyDescent="0.25">
      <c r="B1317" s="49">
        <f t="shared" ref="B1317" si="755">B1316+1</f>
        <v>1305</v>
      </c>
      <c r="C1317" s="428">
        <v>39603</v>
      </c>
      <c r="D1317" s="473">
        <v>-217</v>
      </c>
      <c r="F1317" s="465">
        <v>41246</v>
      </c>
      <c r="G1317" s="466" t="s">
        <v>1167</v>
      </c>
      <c r="K1317" s="428">
        <v>39603</v>
      </c>
      <c r="L1317" s="467">
        <v>-434</v>
      </c>
    </row>
    <row r="1318" spans="2:12" x14ac:dyDescent="0.25">
      <c r="B1318" s="49">
        <f t="shared" ref="B1318" si="756">B1317+1</f>
        <v>1306</v>
      </c>
      <c r="C1318" s="427">
        <v>39603</v>
      </c>
      <c r="D1318" s="474">
        <v>-162</v>
      </c>
      <c r="F1318" s="465">
        <v>41247</v>
      </c>
      <c r="G1318" s="466" t="s">
        <v>673</v>
      </c>
      <c r="K1318" s="427">
        <v>39603</v>
      </c>
      <c r="L1318" s="117">
        <v>-972</v>
      </c>
    </row>
    <row r="1319" spans="2:12" x14ac:dyDescent="0.25">
      <c r="B1319" s="49">
        <f t="shared" ref="B1319" si="757">B1318+1</f>
        <v>1307</v>
      </c>
      <c r="C1319" s="427">
        <v>39604</v>
      </c>
      <c r="D1319" s="474">
        <v>158</v>
      </c>
      <c r="F1319" s="465">
        <v>41248</v>
      </c>
      <c r="G1319" s="466" t="s">
        <v>1432</v>
      </c>
      <c r="K1319" s="427">
        <v>39604</v>
      </c>
      <c r="L1319" s="117">
        <v>316</v>
      </c>
    </row>
    <row r="1320" spans="2:12" x14ac:dyDescent="0.25">
      <c r="B1320" s="49">
        <f t="shared" ref="B1320" si="758">B1319+1</f>
        <v>1308</v>
      </c>
      <c r="C1320" s="427">
        <v>39604</v>
      </c>
      <c r="D1320" s="474">
        <v>218.00000000000682</v>
      </c>
      <c r="F1320" s="465">
        <v>41249</v>
      </c>
      <c r="G1320" s="466" t="s">
        <v>1433</v>
      </c>
      <c r="K1320" s="427">
        <v>39604</v>
      </c>
      <c r="L1320" s="117">
        <v>436.00000000001364</v>
      </c>
    </row>
    <row r="1321" spans="2:12" x14ac:dyDescent="0.25">
      <c r="B1321" s="49">
        <f t="shared" ref="B1321" si="759">B1320+1</f>
        <v>1309</v>
      </c>
      <c r="C1321" s="426">
        <v>39608</v>
      </c>
      <c r="D1321" s="473">
        <v>174.5</v>
      </c>
      <c r="F1321" s="465">
        <v>41253</v>
      </c>
      <c r="G1321" s="466" t="s">
        <v>651</v>
      </c>
      <c r="K1321" s="426">
        <v>39608</v>
      </c>
      <c r="L1321" s="467">
        <v>698</v>
      </c>
    </row>
    <row r="1322" spans="2:12" x14ac:dyDescent="0.25">
      <c r="B1322" s="49">
        <f t="shared" ref="B1322" si="760">B1321+1</f>
        <v>1310</v>
      </c>
      <c r="C1322" s="428">
        <v>39608</v>
      </c>
      <c r="D1322" s="473">
        <v>173</v>
      </c>
      <c r="F1322" s="465">
        <v>41254</v>
      </c>
      <c r="G1322" s="466" t="s">
        <v>687</v>
      </c>
      <c r="K1322" s="428">
        <v>39608</v>
      </c>
      <c r="L1322" s="467">
        <v>346</v>
      </c>
    </row>
    <row r="1323" spans="2:12" x14ac:dyDescent="0.25">
      <c r="B1323" s="49">
        <f t="shared" ref="B1323" si="761">B1322+1</f>
        <v>1311</v>
      </c>
      <c r="C1323" s="427">
        <v>39608</v>
      </c>
      <c r="D1323" s="474">
        <v>63</v>
      </c>
      <c r="F1323" s="465">
        <v>41256</v>
      </c>
      <c r="G1323" s="466" t="s">
        <v>1130</v>
      </c>
      <c r="K1323" s="427">
        <v>39608</v>
      </c>
      <c r="L1323" s="117">
        <v>378</v>
      </c>
    </row>
    <row r="1324" spans="2:12" x14ac:dyDescent="0.25">
      <c r="B1324" s="49">
        <f t="shared" ref="B1324" si="762">B1323+1</f>
        <v>1312</v>
      </c>
      <c r="C1324" s="427">
        <v>39608</v>
      </c>
      <c r="D1324" s="474">
        <v>238</v>
      </c>
      <c r="F1324" s="465">
        <v>41257</v>
      </c>
      <c r="G1324" s="466" t="s">
        <v>1434</v>
      </c>
      <c r="K1324" s="427">
        <v>39608</v>
      </c>
      <c r="L1324" s="117">
        <v>476</v>
      </c>
    </row>
    <row r="1325" spans="2:12" x14ac:dyDescent="0.25">
      <c r="B1325" s="49">
        <f t="shared" ref="B1325" si="763">B1324+1</f>
        <v>1313</v>
      </c>
      <c r="C1325" s="427">
        <v>39608</v>
      </c>
      <c r="D1325" s="474">
        <v>218.00000000000682</v>
      </c>
      <c r="F1325" s="465">
        <v>41260</v>
      </c>
      <c r="G1325" s="466" t="s">
        <v>1435</v>
      </c>
      <c r="K1325" s="427">
        <v>39608</v>
      </c>
      <c r="L1325" s="117">
        <v>436.00000000001364</v>
      </c>
    </row>
    <row r="1326" spans="2:12" x14ac:dyDescent="0.25">
      <c r="B1326" s="49">
        <f t="shared" ref="B1326" si="764">B1325+1</f>
        <v>1314</v>
      </c>
      <c r="C1326" s="428">
        <v>39609</v>
      </c>
      <c r="D1326" s="473">
        <v>-427</v>
      </c>
      <c r="F1326" s="465">
        <v>41263</v>
      </c>
      <c r="G1326" s="466" t="s">
        <v>1436</v>
      </c>
      <c r="K1326" s="428">
        <v>39609</v>
      </c>
      <c r="L1326" s="467">
        <v>-854</v>
      </c>
    </row>
    <row r="1327" spans="2:12" x14ac:dyDescent="0.25">
      <c r="B1327" s="49">
        <f t="shared" ref="B1327" si="765">B1326+1</f>
        <v>1315</v>
      </c>
      <c r="C1327" s="427">
        <v>39609</v>
      </c>
      <c r="D1327" s="474">
        <v>-452.00000000000341</v>
      </c>
      <c r="F1327" s="465">
        <v>41264</v>
      </c>
      <c r="G1327" s="466" t="s">
        <v>1437</v>
      </c>
      <c r="K1327" s="427">
        <v>39609</v>
      </c>
      <c r="L1327" s="117">
        <v>-2712.0000000000205</v>
      </c>
    </row>
    <row r="1328" spans="2:12" x14ac:dyDescent="0.25">
      <c r="B1328" s="49">
        <f t="shared" ref="B1328" si="766">B1327+1</f>
        <v>1316</v>
      </c>
      <c r="C1328" s="426">
        <v>39610</v>
      </c>
      <c r="D1328" s="473">
        <v>374.5</v>
      </c>
      <c r="F1328" s="465">
        <v>41267</v>
      </c>
      <c r="G1328" s="466" t="s">
        <v>1438</v>
      </c>
      <c r="K1328" s="426">
        <v>39610</v>
      </c>
      <c r="L1328" s="467">
        <v>1498</v>
      </c>
    </row>
    <row r="1329" spans="2:12" x14ac:dyDescent="0.25">
      <c r="B1329" s="49">
        <f t="shared" ref="B1329" si="767">B1328+1</f>
        <v>1317</v>
      </c>
      <c r="C1329" s="428">
        <v>39610</v>
      </c>
      <c r="D1329" s="473">
        <v>188</v>
      </c>
      <c r="F1329" s="465">
        <v>41269</v>
      </c>
      <c r="G1329" s="466" t="s">
        <v>576</v>
      </c>
      <c r="K1329" s="428">
        <v>39610</v>
      </c>
      <c r="L1329" s="467">
        <v>376</v>
      </c>
    </row>
    <row r="1330" spans="2:12" x14ac:dyDescent="0.25">
      <c r="B1330" s="49">
        <f t="shared" ref="B1330" si="768">B1329+1</f>
        <v>1318</v>
      </c>
      <c r="C1330" s="427">
        <v>39610</v>
      </c>
      <c r="D1330" s="474">
        <v>132.99999999999886</v>
      </c>
      <c r="F1330" s="465">
        <v>41270</v>
      </c>
      <c r="G1330" s="466" t="s">
        <v>1026</v>
      </c>
      <c r="K1330" s="427">
        <v>39610</v>
      </c>
      <c r="L1330" s="117">
        <v>797.99999999999318</v>
      </c>
    </row>
    <row r="1331" spans="2:12" x14ac:dyDescent="0.25">
      <c r="B1331" s="49">
        <f t="shared" ref="B1331" si="769">B1330+1</f>
        <v>1319</v>
      </c>
      <c r="C1331" s="427">
        <v>39610</v>
      </c>
      <c r="D1331" s="474">
        <v>238</v>
      </c>
      <c r="F1331" s="465">
        <v>41271</v>
      </c>
      <c r="G1331" s="466" t="s">
        <v>1379</v>
      </c>
      <c r="K1331" s="427">
        <v>39610</v>
      </c>
      <c r="L1331" s="117">
        <v>476</v>
      </c>
    </row>
    <row r="1332" spans="2:12" x14ac:dyDescent="0.25">
      <c r="B1332" s="49">
        <f t="shared" ref="B1332" si="770">B1331+1</f>
        <v>1320</v>
      </c>
      <c r="C1332" s="427">
        <v>39610</v>
      </c>
      <c r="D1332" s="474">
        <v>448.00000000000227</v>
      </c>
      <c r="F1332" s="465">
        <v>41274</v>
      </c>
      <c r="G1332" s="466" t="s">
        <v>1151</v>
      </c>
      <c r="K1332" s="427">
        <v>39610</v>
      </c>
      <c r="L1332" s="117">
        <v>896.00000000000455</v>
      </c>
    </row>
    <row r="1333" spans="2:12" x14ac:dyDescent="0.25">
      <c r="B1333" s="49">
        <f t="shared" ref="B1333" si="771">B1332+1</f>
        <v>1321</v>
      </c>
      <c r="C1333" s="426">
        <v>39611</v>
      </c>
      <c r="D1333" s="473">
        <v>287</v>
      </c>
      <c r="F1333" s="465">
        <v>41278</v>
      </c>
      <c r="G1333" s="466" t="s">
        <v>1092</v>
      </c>
      <c r="K1333" s="426">
        <v>39611</v>
      </c>
      <c r="L1333" s="467">
        <v>1148</v>
      </c>
    </row>
    <row r="1334" spans="2:12" x14ac:dyDescent="0.25">
      <c r="B1334" s="49">
        <f t="shared" ref="B1334" si="772">B1333+1</f>
        <v>1322</v>
      </c>
      <c r="C1334" s="428">
        <v>39611</v>
      </c>
      <c r="D1334" s="473">
        <v>123</v>
      </c>
      <c r="F1334" s="465">
        <v>41281</v>
      </c>
      <c r="G1334" s="466" t="s">
        <v>839</v>
      </c>
      <c r="K1334" s="428">
        <v>39611</v>
      </c>
      <c r="L1334" s="467">
        <v>246</v>
      </c>
    </row>
    <row r="1335" spans="2:12" x14ac:dyDescent="0.25">
      <c r="B1335" s="49">
        <f t="shared" ref="B1335" si="773">B1334+1</f>
        <v>1323</v>
      </c>
      <c r="C1335" s="427">
        <v>39611</v>
      </c>
      <c r="D1335" s="474">
        <v>107.99999999999885</v>
      </c>
      <c r="F1335" s="465">
        <v>41282</v>
      </c>
      <c r="G1335" s="466" t="s">
        <v>1439</v>
      </c>
      <c r="K1335" s="427">
        <v>39611</v>
      </c>
      <c r="L1335" s="117">
        <v>647.99999999999307</v>
      </c>
    </row>
    <row r="1336" spans="2:12" x14ac:dyDescent="0.25">
      <c r="B1336" s="49">
        <f t="shared" ref="B1336" si="774">B1335+1</f>
        <v>1324</v>
      </c>
      <c r="C1336" s="427">
        <v>39611</v>
      </c>
      <c r="D1336" s="474">
        <v>133</v>
      </c>
      <c r="F1336" s="465">
        <v>41283</v>
      </c>
      <c r="G1336" s="466" t="s">
        <v>1015</v>
      </c>
      <c r="K1336" s="427">
        <v>39611</v>
      </c>
      <c r="L1336" s="117">
        <v>266</v>
      </c>
    </row>
    <row r="1337" spans="2:12" x14ac:dyDescent="0.25">
      <c r="B1337" s="49">
        <f t="shared" ref="B1337" si="775">B1336+1</f>
        <v>1325</v>
      </c>
      <c r="C1337" s="427">
        <v>39616</v>
      </c>
      <c r="D1337" s="474">
        <v>153</v>
      </c>
      <c r="F1337" s="465">
        <v>41288</v>
      </c>
      <c r="G1337" s="466" t="s">
        <v>595</v>
      </c>
      <c r="K1337" s="427">
        <v>39616</v>
      </c>
      <c r="L1337" s="117">
        <v>306</v>
      </c>
    </row>
    <row r="1338" spans="2:12" x14ac:dyDescent="0.25">
      <c r="B1338" s="49">
        <f t="shared" ref="B1338" si="776">B1337+1</f>
        <v>1326</v>
      </c>
      <c r="C1338" s="427">
        <v>39616</v>
      </c>
      <c r="D1338" s="474">
        <v>198.00000000000227</v>
      </c>
      <c r="F1338" s="465">
        <v>41289</v>
      </c>
      <c r="G1338" s="466" t="s">
        <v>1440</v>
      </c>
      <c r="K1338" s="427">
        <v>39616</v>
      </c>
      <c r="L1338" s="117">
        <v>396.00000000000455</v>
      </c>
    </row>
    <row r="1339" spans="2:12" x14ac:dyDescent="0.25">
      <c r="B1339" s="49">
        <f t="shared" ref="B1339" si="777">B1338+1</f>
        <v>1327</v>
      </c>
      <c r="C1339" s="426">
        <v>39617</v>
      </c>
      <c r="D1339" s="473">
        <v>49.5</v>
      </c>
      <c r="F1339" s="465">
        <v>41290</v>
      </c>
      <c r="G1339" s="466" t="s">
        <v>484</v>
      </c>
      <c r="K1339" s="426">
        <v>39617</v>
      </c>
      <c r="L1339" s="467">
        <v>198</v>
      </c>
    </row>
    <row r="1340" spans="2:12" x14ac:dyDescent="0.25">
      <c r="B1340" s="49">
        <f t="shared" ref="B1340" si="778">B1339+1</f>
        <v>1328</v>
      </c>
      <c r="C1340" s="428">
        <v>39617</v>
      </c>
      <c r="D1340" s="473">
        <v>-257</v>
      </c>
      <c r="F1340" s="465">
        <v>41291</v>
      </c>
      <c r="G1340" s="466" t="s">
        <v>1151</v>
      </c>
      <c r="K1340" s="428">
        <v>39617</v>
      </c>
      <c r="L1340" s="467">
        <v>-514</v>
      </c>
    </row>
    <row r="1341" spans="2:12" x14ac:dyDescent="0.25">
      <c r="B1341" s="49">
        <f t="shared" ref="B1341" si="779">B1340+1</f>
        <v>1329</v>
      </c>
      <c r="C1341" s="427">
        <v>39617</v>
      </c>
      <c r="D1341" s="474">
        <v>-7.0000000000045475</v>
      </c>
      <c r="F1341" s="465">
        <v>41292</v>
      </c>
      <c r="G1341" s="466" t="s">
        <v>1318</v>
      </c>
      <c r="K1341" s="427">
        <v>39617</v>
      </c>
      <c r="L1341" s="117">
        <v>-42.000000000027285</v>
      </c>
    </row>
    <row r="1342" spans="2:12" x14ac:dyDescent="0.25">
      <c r="B1342" s="49">
        <f t="shared" ref="B1342" si="780">B1341+1</f>
        <v>1330</v>
      </c>
      <c r="C1342" s="427">
        <v>39617</v>
      </c>
      <c r="D1342" s="474">
        <v>58</v>
      </c>
      <c r="F1342" s="465">
        <v>41295</v>
      </c>
      <c r="G1342" s="466" t="s">
        <v>512</v>
      </c>
      <c r="K1342" s="427">
        <v>39617</v>
      </c>
      <c r="L1342" s="117">
        <v>116</v>
      </c>
    </row>
    <row r="1343" spans="2:12" x14ac:dyDescent="0.25">
      <c r="B1343" s="49">
        <f t="shared" ref="B1343" si="781">B1342+1</f>
        <v>1331</v>
      </c>
      <c r="C1343" s="427">
        <v>39617</v>
      </c>
      <c r="D1343" s="474">
        <v>48.000000000002274</v>
      </c>
      <c r="F1343" s="465">
        <v>41296</v>
      </c>
      <c r="G1343" s="466" t="s">
        <v>1133</v>
      </c>
      <c r="K1343" s="427">
        <v>39617</v>
      </c>
      <c r="L1343" s="117">
        <v>96.000000000004547</v>
      </c>
    </row>
    <row r="1344" spans="2:12" x14ac:dyDescent="0.25">
      <c r="B1344" s="49">
        <f t="shared" ref="B1344" si="782">B1343+1</f>
        <v>1332</v>
      </c>
      <c r="C1344" s="426">
        <v>39618</v>
      </c>
      <c r="D1344" s="473">
        <v>49.5</v>
      </c>
      <c r="F1344" s="465">
        <v>41298</v>
      </c>
      <c r="G1344" s="466" t="s">
        <v>1441</v>
      </c>
      <c r="K1344" s="426">
        <v>39618</v>
      </c>
      <c r="L1344" s="467">
        <v>198</v>
      </c>
    </row>
    <row r="1345" spans="2:12" x14ac:dyDescent="0.25">
      <c r="B1345" s="49">
        <f t="shared" ref="B1345" si="783">B1344+1</f>
        <v>1333</v>
      </c>
      <c r="C1345" s="428">
        <v>39618</v>
      </c>
      <c r="D1345" s="473">
        <v>-47</v>
      </c>
      <c r="F1345" s="465">
        <v>41299</v>
      </c>
      <c r="G1345" s="466" t="s">
        <v>894</v>
      </c>
      <c r="K1345" s="428">
        <v>39618</v>
      </c>
      <c r="L1345" s="467">
        <v>-94</v>
      </c>
    </row>
    <row r="1346" spans="2:12" x14ac:dyDescent="0.25">
      <c r="B1346" s="49">
        <f t="shared" ref="B1346" si="784">B1345+1</f>
        <v>1334</v>
      </c>
      <c r="C1346" s="427">
        <v>39618</v>
      </c>
      <c r="D1346" s="474">
        <v>57.999999999998863</v>
      </c>
      <c r="F1346" s="465">
        <v>41303</v>
      </c>
      <c r="G1346" s="466" t="s">
        <v>1210</v>
      </c>
      <c r="K1346" s="427">
        <v>39618</v>
      </c>
      <c r="L1346" s="117">
        <v>347.99999999999318</v>
      </c>
    </row>
    <row r="1347" spans="2:12" x14ac:dyDescent="0.25">
      <c r="B1347" s="49">
        <f t="shared" ref="B1347" si="785">B1346+1</f>
        <v>1335</v>
      </c>
      <c r="C1347" s="427">
        <v>39618</v>
      </c>
      <c r="D1347" s="474">
        <v>208</v>
      </c>
      <c r="F1347" s="465">
        <v>41305</v>
      </c>
      <c r="G1347" s="466" t="s">
        <v>1442</v>
      </c>
      <c r="K1347" s="427">
        <v>39618</v>
      </c>
      <c r="L1347" s="117">
        <v>416</v>
      </c>
    </row>
    <row r="1348" spans="2:12" x14ac:dyDescent="0.25">
      <c r="B1348" s="49">
        <f t="shared" ref="B1348" si="786">B1347+1</f>
        <v>1336</v>
      </c>
      <c r="C1348" s="427">
        <v>39619</v>
      </c>
      <c r="D1348" s="474">
        <v>-287</v>
      </c>
      <c r="F1348" s="465">
        <v>41306</v>
      </c>
      <c r="G1348" s="466" t="s">
        <v>1443</v>
      </c>
      <c r="K1348" s="427">
        <v>39619</v>
      </c>
      <c r="L1348" s="117">
        <v>-574</v>
      </c>
    </row>
    <row r="1349" spans="2:12" x14ac:dyDescent="0.25">
      <c r="B1349" s="49">
        <f t="shared" ref="B1349" si="787">B1348+1</f>
        <v>1337</v>
      </c>
      <c r="C1349" s="426">
        <v>39622</v>
      </c>
      <c r="D1349" s="473">
        <v>224.5</v>
      </c>
      <c r="F1349" s="465">
        <v>41309</v>
      </c>
      <c r="G1349" s="466" t="s">
        <v>1444</v>
      </c>
      <c r="K1349" s="426">
        <v>39622</v>
      </c>
      <c r="L1349" s="467">
        <v>898</v>
      </c>
    </row>
    <row r="1350" spans="2:12" x14ac:dyDescent="0.25">
      <c r="B1350" s="49">
        <f t="shared" ref="B1350" si="788">B1349+1</f>
        <v>1338</v>
      </c>
      <c r="C1350" s="428">
        <v>39622</v>
      </c>
      <c r="D1350" s="473">
        <v>73</v>
      </c>
      <c r="F1350" s="465">
        <v>41310</v>
      </c>
      <c r="G1350" s="466" t="s">
        <v>1445</v>
      </c>
      <c r="K1350" s="428">
        <v>39622</v>
      </c>
      <c r="L1350" s="467">
        <v>146</v>
      </c>
    </row>
    <row r="1351" spans="2:12" x14ac:dyDescent="0.25">
      <c r="B1351" s="49">
        <f t="shared" ref="B1351" si="789">B1350+1</f>
        <v>1339</v>
      </c>
      <c r="C1351" s="427">
        <v>39622</v>
      </c>
      <c r="D1351" s="474">
        <v>147.99999999999659</v>
      </c>
      <c r="F1351" s="465">
        <v>41311</v>
      </c>
      <c r="G1351" s="466" t="s">
        <v>1051</v>
      </c>
      <c r="K1351" s="427">
        <v>39622</v>
      </c>
      <c r="L1351" s="117">
        <v>887.99999999997954</v>
      </c>
    </row>
    <row r="1352" spans="2:12" x14ac:dyDescent="0.25">
      <c r="B1352" s="49">
        <f t="shared" ref="B1352" si="790">B1351+1</f>
        <v>1340</v>
      </c>
      <c r="C1352" s="427">
        <v>39622</v>
      </c>
      <c r="D1352" s="474">
        <v>118</v>
      </c>
      <c r="F1352" s="465">
        <v>41312</v>
      </c>
      <c r="G1352" s="466" t="s">
        <v>1015</v>
      </c>
      <c r="K1352" s="427">
        <v>39622</v>
      </c>
      <c r="L1352" s="117">
        <v>236</v>
      </c>
    </row>
    <row r="1353" spans="2:12" x14ac:dyDescent="0.25">
      <c r="B1353" s="49">
        <f t="shared" ref="B1353" si="791">B1352+1</f>
        <v>1341</v>
      </c>
      <c r="C1353" s="428">
        <v>39623</v>
      </c>
      <c r="D1353" s="473">
        <v>38</v>
      </c>
      <c r="F1353" s="465">
        <v>41313</v>
      </c>
      <c r="G1353" s="466" t="s">
        <v>1210</v>
      </c>
      <c r="K1353" s="428">
        <v>39623</v>
      </c>
      <c r="L1353" s="467">
        <v>76</v>
      </c>
    </row>
    <row r="1354" spans="2:12" x14ac:dyDescent="0.25">
      <c r="B1354" s="49">
        <f t="shared" ref="B1354" si="792">B1353+1</f>
        <v>1342</v>
      </c>
      <c r="C1354" s="427">
        <v>39623</v>
      </c>
      <c r="D1354" s="474">
        <v>88</v>
      </c>
      <c r="F1354" s="465">
        <v>41317</v>
      </c>
      <c r="G1354" s="466" t="s">
        <v>881</v>
      </c>
      <c r="K1354" s="427">
        <v>39623</v>
      </c>
      <c r="L1354" s="117">
        <v>528</v>
      </c>
    </row>
    <row r="1355" spans="2:12" x14ac:dyDescent="0.25">
      <c r="B1355" s="49">
        <f t="shared" ref="B1355" si="793">B1354+1</f>
        <v>1343</v>
      </c>
      <c r="C1355" s="427">
        <v>39623</v>
      </c>
      <c r="D1355" s="474">
        <v>118</v>
      </c>
      <c r="F1355" s="465">
        <v>41318</v>
      </c>
      <c r="G1355" s="466" t="s">
        <v>470</v>
      </c>
      <c r="K1355" s="427">
        <v>39623</v>
      </c>
      <c r="L1355" s="117">
        <v>236</v>
      </c>
    </row>
    <row r="1356" spans="2:12" x14ac:dyDescent="0.25">
      <c r="B1356" s="49">
        <f t="shared" ref="B1356" si="794">B1355+1</f>
        <v>1344</v>
      </c>
      <c r="C1356" s="427">
        <v>39623</v>
      </c>
      <c r="D1356" s="474">
        <v>218.00000000000682</v>
      </c>
      <c r="F1356" s="465">
        <v>41320</v>
      </c>
      <c r="G1356" s="466" t="s">
        <v>580</v>
      </c>
      <c r="K1356" s="427">
        <v>39623</v>
      </c>
      <c r="L1356" s="117">
        <v>436.00000000001364</v>
      </c>
    </row>
    <row r="1357" spans="2:12" x14ac:dyDescent="0.25">
      <c r="B1357" s="49">
        <f t="shared" ref="B1357" si="795">B1356+1</f>
        <v>1345</v>
      </c>
      <c r="C1357" s="426">
        <v>39624</v>
      </c>
      <c r="D1357" s="473">
        <v>174.5</v>
      </c>
      <c r="F1357" s="465">
        <v>41323</v>
      </c>
      <c r="G1357" s="466" t="s">
        <v>1446</v>
      </c>
      <c r="K1357" s="426">
        <v>39624</v>
      </c>
      <c r="L1357" s="467">
        <v>698</v>
      </c>
    </row>
    <row r="1358" spans="2:12" x14ac:dyDescent="0.25">
      <c r="B1358" s="49">
        <f t="shared" ref="B1358" si="796">B1357+1</f>
        <v>1346</v>
      </c>
      <c r="C1358" s="428">
        <v>39624</v>
      </c>
      <c r="D1358" s="473">
        <v>73</v>
      </c>
      <c r="F1358" s="465">
        <v>41324</v>
      </c>
      <c r="G1358" s="466" t="s">
        <v>1447</v>
      </c>
      <c r="K1358" s="428">
        <v>39624</v>
      </c>
      <c r="L1358" s="467">
        <v>146</v>
      </c>
    </row>
    <row r="1359" spans="2:12" x14ac:dyDescent="0.25">
      <c r="B1359" s="49">
        <f t="shared" ref="B1359" si="797">B1358+1</f>
        <v>1347</v>
      </c>
      <c r="C1359" s="427">
        <v>39624</v>
      </c>
      <c r="D1359" s="474">
        <v>102.99999999999771</v>
      </c>
      <c r="F1359" s="465">
        <v>41326</v>
      </c>
      <c r="G1359" s="466" t="s">
        <v>1448</v>
      </c>
      <c r="K1359" s="427">
        <v>39624</v>
      </c>
      <c r="L1359" s="117">
        <v>617.99999999998624</v>
      </c>
    </row>
    <row r="1360" spans="2:12" x14ac:dyDescent="0.25">
      <c r="B1360" s="49">
        <f t="shared" ref="B1360" si="798">B1359+1</f>
        <v>1348</v>
      </c>
      <c r="C1360" s="427">
        <v>39624</v>
      </c>
      <c r="D1360" s="474">
        <v>153</v>
      </c>
      <c r="F1360" s="465">
        <v>41327</v>
      </c>
      <c r="G1360" s="466" t="s">
        <v>1449</v>
      </c>
      <c r="K1360" s="427">
        <v>39624</v>
      </c>
      <c r="L1360" s="117">
        <v>306</v>
      </c>
    </row>
    <row r="1361" spans="2:12" x14ac:dyDescent="0.25">
      <c r="B1361" s="49">
        <f t="shared" ref="B1361" si="799">B1360+1</f>
        <v>1349</v>
      </c>
      <c r="C1361" s="427">
        <v>39624</v>
      </c>
      <c r="D1361" s="474">
        <v>118.00000000000681</v>
      </c>
      <c r="F1361" s="465">
        <v>41331</v>
      </c>
      <c r="G1361" s="466" t="s">
        <v>1059</v>
      </c>
      <c r="K1361" s="427">
        <v>39624</v>
      </c>
      <c r="L1361" s="117">
        <v>236.00000000001361</v>
      </c>
    </row>
    <row r="1362" spans="2:12" x14ac:dyDescent="0.25">
      <c r="B1362" s="49">
        <f t="shared" ref="B1362" si="800">B1361+1</f>
        <v>1350</v>
      </c>
      <c r="C1362" s="427">
        <v>39625</v>
      </c>
      <c r="D1362" s="474">
        <v>-407</v>
      </c>
      <c r="F1362" s="465">
        <v>41332</v>
      </c>
      <c r="G1362" s="466" t="s">
        <v>586</v>
      </c>
      <c r="K1362" s="427">
        <v>39625</v>
      </c>
      <c r="L1362" s="117">
        <v>-814</v>
      </c>
    </row>
    <row r="1363" spans="2:12" x14ac:dyDescent="0.25">
      <c r="B1363" s="49">
        <f t="shared" ref="B1363" si="801">B1362+1</f>
        <v>1351</v>
      </c>
      <c r="C1363" s="427">
        <v>39625</v>
      </c>
      <c r="D1363" s="474">
        <v>-641.99999999999545</v>
      </c>
      <c r="F1363" s="465">
        <v>41333</v>
      </c>
      <c r="G1363" s="466" t="s">
        <v>938</v>
      </c>
      <c r="K1363" s="427">
        <v>39625</v>
      </c>
      <c r="L1363" s="117">
        <v>-1283.9999999999909</v>
      </c>
    </row>
    <row r="1364" spans="2:12" x14ac:dyDescent="0.25">
      <c r="B1364" s="49">
        <f t="shared" ref="B1364" si="802">B1363+1</f>
        <v>1352</v>
      </c>
      <c r="C1364" s="426">
        <v>39626</v>
      </c>
      <c r="D1364" s="473">
        <v>224.5</v>
      </c>
      <c r="F1364" s="465">
        <v>41334</v>
      </c>
      <c r="G1364" s="466" t="s">
        <v>1450</v>
      </c>
      <c r="K1364" s="426">
        <v>39626</v>
      </c>
      <c r="L1364" s="467">
        <v>898</v>
      </c>
    </row>
    <row r="1365" spans="2:12" x14ac:dyDescent="0.25">
      <c r="B1365" s="49">
        <f t="shared" ref="B1365" si="803">B1364+1</f>
        <v>1353</v>
      </c>
      <c r="C1365" s="428">
        <v>39626</v>
      </c>
      <c r="D1365" s="473">
        <v>138</v>
      </c>
      <c r="F1365" s="465">
        <v>41337</v>
      </c>
      <c r="G1365" s="466" t="s">
        <v>1451</v>
      </c>
      <c r="K1365" s="428">
        <v>39626</v>
      </c>
      <c r="L1365" s="467">
        <v>276</v>
      </c>
    </row>
    <row r="1366" spans="2:12" x14ac:dyDescent="0.25">
      <c r="B1366" s="49">
        <f t="shared" ref="B1366" si="804">B1365+1</f>
        <v>1354</v>
      </c>
      <c r="C1366" s="427">
        <v>39626</v>
      </c>
      <c r="D1366" s="474">
        <v>88</v>
      </c>
      <c r="F1366" s="465">
        <v>41340</v>
      </c>
      <c r="G1366" s="466" t="s">
        <v>1452</v>
      </c>
      <c r="K1366" s="427">
        <v>39626</v>
      </c>
      <c r="L1366" s="117">
        <v>528</v>
      </c>
    </row>
    <row r="1367" spans="2:12" x14ac:dyDescent="0.25">
      <c r="B1367" s="49">
        <f t="shared" ref="B1367" si="805">B1366+1</f>
        <v>1355</v>
      </c>
      <c r="C1367" s="427">
        <v>39626</v>
      </c>
      <c r="D1367" s="474">
        <v>-127</v>
      </c>
      <c r="F1367" s="465">
        <v>41341</v>
      </c>
      <c r="G1367" s="466" t="s">
        <v>1453</v>
      </c>
      <c r="K1367" s="427">
        <v>39626</v>
      </c>
      <c r="L1367" s="117">
        <v>-254</v>
      </c>
    </row>
    <row r="1368" spans="2:12" x14ac:dyDescent="0.25">
      <c r="B1368" s="49">
        <f t="shared" ref="B1368" si="806">B1367+1</f>
        <v>1356</v>
      </c>
      <c r="C1368" s="427">
        <v>39626</v>
      </c>
      <c r="D1368" s="474">
        <v>117.99999999999544</v>
      </c>
      <c r="F1368" s="465">
        <v>41344</v>
      </c>
      <c r="G1368" s="466" t="s">
        <v>1454</v>
      </c>
      <c r="K1368" s="427">
        <v>39626</v>
      </c>
      <c r="L1368" s="117">
        <v>235.99999999999088</v>
      </c>
    </row>
    <row r="1369" spans="2:12" x14ac:dyDescent="0.25">
      <c r="B1369" s="49">
        <f t="shared" ref="B1369" si="807">B1368+1</f>
        <v>1357</v>
      </c>
      <c r="C1369" s="426">
        <v>39629</v>
      </c>
      <c r="D1369" s="473">
        <v>199.5</v>
      </c>
      <c r="F1369" s="465">
        <v>41345</v>
      </c>
      <c r="G1369" s="466" t="s">
        <v>482</v>
      </c>
      <c r="K1369" s="426">
        <v>39629</v>
      </c>
      <c r="L1369" s="467">
        <v>798</v>
      </c>
    </row>
    <row r="1370" spans="2:12" x14ac:dyDescent="0.25">
      <c r="B1370" s="49">
        <f t="shared" ref="B1370" si="808">B1369+1</f>
        <v>1358</v>
      </c>
      <c r="C1370" s="427">
        <v>39629</v>
      </c>
      <c r="D1370" s="474">
        <v>88</v>
      </c>
      <c r="F1370" s="465">
        <v>41346</v>
      </c>
      <c r="G1370" s="466" t="s">
        <v>1455</v>
      </c>
      <c r="K1370" s="427">
        <v>39629</v>
      </c>
      <c r="L1370" s="117">
        <v>528</v>
      </c>
    </row>
    <row r="1371" spans="2:12" x14ac:dyDescent="0.25">
      <c r="B1371" s="49">
        <f t="shared" ref="B1371" si="809">B1370+1</f>
        <v>1359</v>
      </c>
      <c r="C1371" s="426">
        <v>39630</v>
      </c>
      <c r="D1371" s="473">
        <v>-125.49999999999999</v>
      </c>
      <c r="F1371" s="465">
        <v>41347</v>
      </c>
      <c r="G1371" s="466" t="s">
        <v>938</v>
      </c>
      <c r="K1371" s="426">
        <v>39630</v>
      </c>
      <c r="L1371" s="467">
        <v>-501.99999999999994</v>
      </c>
    </row>
    <row r="1372" spans="2:12" x14ac:dyDescent="0.25">
      <c r="B1372" s="49">
        <f t="shared" ref="B1372" si="810">B1371+1</f>
        <v>1360</v>
      </c>
      <c r="C1372" s="428">
        <v>39630</v>
      </c>
      <c r="D1372" s="473">
        <v>-32</v>
      </c>
      <c r="F1372" s="465">
        <v>41348</v>
      </c>
      <c r="G1372" s="466" t="s">
        <v>490</v>
      </c>
      <c r="K1372" s="428">
        <v>39630</v>
      </c>
      <c r="L1372" s="467">
        <v>-64</v>
      </c>
    </row>
    <row r="1373" spans="2:12" x14ac:dyDescent="0.25">
      <c r="B1373" s="49">
        <f t="shared" ref="B1373" si="811">B1372+1</f>
        <v>1361</v>
      </c>
      <c r="C1373" s="427">
        <v>39630</v>
      </c>
      <c r="D1373" s="474">
        <v>-76.999999999997726</v>
      </c>
      <c r="F1373" s="465">
        <v>41351</v>
      </c>
      <c r="G1373" s="466" t="s">
        <v>1456</v>
      </c>
      <c r="K1373" s="427">
        <v>39630</v>
      </c>
      <c r="L1373" s="117">
        <v>-461.99999999998636</v>
      </c>
    </row>
    <row r="1374" spans="2:12" x14ac:dyDescent="0.25">
      <c r="B1374" s="49">
        <f t="shared" ref="B1374" si="812">B1373+1</f>
        <v>1362</v>
      </c>
      <c r="C1374" s="427">
        <v>39630</v>
      </c>
      <c r="D1374" s="474">
        <v>47.999999999990905</v>
      </c>
      <c r="F1374" s="465">
        <v>41352</v>
      </c>
      <c r="G1374" s="466" t="s">
        <v>701</v>
      </c>
      <c r="K1374" s="427">
        <v>39630</v>
      </c>
      <c r="L1374" s="117">
        <v>95.99999999998181</v>
      </c>
    </row>
    <row r="1375" spans="2:12" x14ac:dyDescent="0.25">
      <c r="B1375" s="49">
        <f t="shared" ref="B1375" si="813">B1374+1</f>
        <v>1363</v>
      </c>
      <c r="C1375" s="426">
        <v>39632</v>
      </c>
      <c r="D1375" s="473">
        <v>24.5</v>
      </c>
      <c r="F1375" s="465">
        <v>41353</v>
      </c>
      <c r="G1375" s="466" t="s">
        <v>1457</v>
      </c>
      <c r="K1375" s="426">
        <v>39632</v>
      </c>
      <c r="L1375" s="467">
        <v>98</v>
      </c>
    </row>
    <row r="1376" spans="2:12" x14ac:dyDescent="0.25">
      <c r="B1376" s="49">
        <f t="shared" ref="B1376" si="814">B1375+1</f>
        <v>1364</v>
      </c>
      <c r="C1376" s="428">
        <v>39632</v>
      </c>
      <c r="D1376" s="473">
        <v>23</v>
      </c>
      <c r="F1376" s="465">
        <v>41354</v>
      </c>
      <c r="G1376" s="466" t="s">
        <v>1458</v>
      </c>
      <c r="K1376" s="428">
        <v>39632</v>
      </c>
      <c r="L1376" s="467">
        <v>46</v>
      </c>
    </row>
    <row r="1377" spans="2:12" x14ac:dyDescent="0.25">
      <c r="B1377" s="49">
        <f t="shared" ref="B1377" si="815">B1376+1</f>
        <v>1365</v>
      </c>
      <c r="C1377" s="427">
        <v>39632</v>
      </c>
      <c r="D1377" s="474">
        <v>-6.9999999999988631</v>
      </c>
      <c r="F1377" s="465">
        <v>41355</v>
      </c>
      <c r="G1377" s="466" t="s">
        <v>1459</v>
      </c>
      <c r="K1377" s="427">
        <v>39632</v>
      </c>
      <c r="L1377" s="117">
        <v>-41.999999999993179</v>
      </c>
    </row>
    <row r="1378" spans="2:12" x14ac:dyDescent="0.25">
      <c r="B1378" s="49">
        <f t="shared" ref="B1378" si="816">B1377+1</f>
        <v>1366</v>
      </c>
      <c r="C1378" s="427">
        <v>39632</v>
      </c>
      <c r="D1378" s="474">
        <v>203</v>
      </c>
      <c r="F1378" s="465">
        <v>41359</v>
      </c>
      <c r="G1378" s="466" t="s">
        <v>669</v>
      </c>
      <c r="K1378" s="427">
        <v>39632</v>
      </c>
      <c r="L1378" s="117">
        <v>406</v>
      </c>
    </row>
    <row r="1379" spans="2:12" x14ac:dyDescent="0.25">
      <c r="B1379" s="49">
        <f t="shared" ref="B1379" si="817">B1378+1</f>
        <v>1367</v>
      </c>
      <c r="C1379" s="427">
        <v>39632</v>
      </c>
      <c r="D1379" s="474">
        <v>288</v>
      </c>
      <c r="F1379" s="465">
        <v>41361</v>
      </c>
      <c r="G1379" s="466" t="s">
        <v>1460</v>
      </c>
      <c r="K1379" s="427">
        <v>39632</v>
      </c>
      <c r="L1379" s="117">
        <v>576</v>
      </c>
    </row>
    <row r="1380" spans="2:12" x14ac:dyDescent="0.25">
      <c r="B1380" s="49">
        <f t="shared" ref="B1380" si="818">B1379+1</f>
        <v>1368</v>
      </c>
      <c r="C1380" s="426">
        <v>39633</v>
      </c>
      <c r="D1380" s="473">
        <v>-175.5</v>
      </c>
      <c r="F1380" s="465">
        <v>41365</v>
      </c>
      <c r="G1380" s="466" t="s">
        <v>1393</v>
      </c>
      <c r="K1380" s="426">
        <v>39633</v>
      </c>
      <c r="L1380" s="467">
        <v>-702</v>
      </c>
    </row>
    <row r="1381" spans="2:12" x14ac:dyDescent="0.25">
      <c r="B1381" s="49">
        <f t="shared" ref="B1381" si="819">B1380+1</f>
        <v>1369</v>
      </c>
      <c r="C1381" s="428">
        <v>39633</v>
      </c>
      <c r="D1381" s="473">
        <v>23</v>
      </c>
      <c r="F1381" s="465">
        <v>41366</v>
      </c>
      <c r="G1381" s="466" t="s">
        <v>1461</v>
      </c>
      <c r="K1381" s="428">
        <v>39633</v>
      </c>
      <c r="L1381" s="467">
        <v>46</v>
      </c>
    </row>
    <row r="1382" spans="2:12" x14ac:dyDescent="0.25">
      <c r="B1382" s="49">
        <f t="shared" ref="B1382" si="820">B1381+1</f>
        <v>1370</v>
      </c>
      <c r="C1382" s="427">
        <v>39633</v>
      </c>
      <c r="D1382" s="474">
        <v>-82.000000000004547</v>
      </c>
      <c r="F1382" s="465">
        <v>41367</v>
      </c>
      <c r="G1382" s="466" t="s">
        <v>1327</v>
      </c>
      <c r="K1382" s="427">
        <v>39633</v>
      </c>
      <c r="L1382" s="117">
        <v>-492.00000000002728</v>
      </c>
    </row>
    <row r="1383" spans="2:12" x14ac:dyDescent="0.25">
      <c r="B1383" s="49">
        <f t="shared" ref="B1383" si="821">B1382+1</f>
        <v>1371</v>
      </c>
      <c r="C1383" s="426">
        <v>39636</v>
      </c>
      <c r="D1383" s="473">
        <v>337</v>
      </c>
      <c r="F1383" s="465">
        <v>41368</v>
      </c>
      <c r="G1383" s="466" t="s">
        <v>1462</v>
      </c>
      <c r="K1383" s="426">
        <v>39636</v>
      </c>
      <c r="L1383" s="467">
        <v>1348</v>
      </c>
    </row>
    <row r="1384" spans="2:12" x14ac:dyDescent="0.25">
      <c r="B1384" s="49">
        <f t="shared" ref="B1384" si="822">B1383+1</f>
        <v>1372</v>
      </c>
      <c r="C1384" s="428">
        <v>39636</v>
      </c>
      <c r="D1384" s="473">
        <v>153</v>
      </c>
      <c r="F1384" s="465">
        <v>41372</v>
      </c>
      <c r="G1384" s="466" t="s">
        <v>567</v>
      </c>
      <c r="K1384" s="428">
        <v>39636</v>
      </c>
      <c r="L1384" s="467">
        <v>306</v>
      </c>
    </row>
    <row r="1385" spans="2:12" x14ac:dyDescent="0.25">
      <c r="B1385" s="49">
        <f t="shared" ref="B1385" si="823">B1384+1</f>
        <v>1373</v>
      </c>
      <c r="C1385" s="427">
        <v>39636</v>
      </c>
      <c r="D1385" s="474">
        <v>238</v>
      </c>
      <c r="F1385" s="465">
        <v>41374</v>
      </c>
      <c r="G1385" s="466" t="s">
        <v>1463</v>
      </c>
      <c r="K1385" s="427">
        <v>39636</v>
      </c>
      <c r="L1385" s="117">
        <v>1428</v>
      </c>
    </row>
    <row r="1386" spans="2:12" x14ac:dyDescent="0.25">
      <c r="B1386" s="49">
        <f t="shared" ref="B1386" si="824">B1385+1</f>
        <v>1374</v>
      </c>
      <c r="C1386" s="427">
        <v>39636</v>
      </c>
      <c r="D1386" s="474">
        <v>198</v>
      </c>
      <c r="F1386" s="465">
        <v>41375</v>
      </c>
      <c r="G1386" s="466" t="s">
        <v>501</v>
      </c>
      <c r="K1386" s="427">
        <v>39636</v>
      </c>
      <c r="L1386" s="117">
        <v>396</v>
      </c>
    </row>
    <row r="1387" spans="2:12" x14ac:dyDescent="0.25">
      <c r="B1387" s="49">
        <f t="shared" ref="B1387" si="825">B1386+1</f>
        <v>1375</v>
      </c>
      <c r="C1387" s="427">
        <v>39636</v>
      </c>
      <c r="D1387" s="474">
        <v>648.00000000000227</v>
      </c>
      <c r="F1387" s="465">
        <v>41376</v>
      </c>
      <c r="G1387" s="466" t="s">
        <v>1464</v>
      </c>
      <c r="K1387" s="427">
        <v>39636</v>
      </c>
      <c r="L1387" s="117">
        <v>1296.0000000000045</v>
      </c>
    </row>
    <row r="1388" spans="2:12" x14ac:dyDescent="0.25">
      <c r="B1388" s="49">
        <f t="shared" ref="B1388" si="826">B1387+1</f>
        <v>1376</v>
      </c>
      <c r="C1388" s="426">
        <v>39637</v>
      </c>
      <c r="D1388" s="473">
        <v>-575.5</v>
      </c>
      <c r="F1388" s="465">
        <v>41379</v>
      </c>
      <c r="G1388" s="466" t="s">
        <v>1465</v>
      </c>
      <c r="K1388" s="426">
        <v>39637</v>
      </c>
      <c r="L1388" s="467">
        <v>-2302</v>
      </c>
    </row>
    <row r="1389" spans="2:12" x14ac:dyDescent="0.25">
      <c r="B1389" s="49">
        <f t="shared" ref="B1389" si="827">B1388+1</f>
        <v>1377</v>
      </c>
      <c r="C1389" s="427">
        <v>39637</v>
      </c>
      <c r="D1389" s="474">
        <v>-322.00000000000227</v>
      </c>
      <c r="F1389" s="465">
        <v>41380</v>
      </c>
      <c r="G1389" s="466" t="s">
        <v>1466</v>
      </c>
      <c r="K1389" s="427">
        <v>39637</v>
      </c>
      <c r="L1389" s="117">
        <v>-1932.0000000000136</v>
      </c>
    </row>
    <row r="1390" spans="2:12" x14ac:dyDescent="0.25">
      <c r="B1390" s="49">
        <f t="shared" ref="B1390" si="828">B1389+1</f>
        <v>1378</v>
      </c>
      <c r="C1390" s="426">
        <v>39639</v>
      </c>
      <c r="D1390" s="473">
        <v>212</v>
      </c>
      <c r="F1390" s="465">
        <v>41382</v>
      </c>
      <c r="G1390" s="466" t="s">
        <v>1467</v>
      </c>
      <c r="K1390" s="426">
        <v>39639</v>
      </c>
      <c r="L1390" s="467">
        <v>848</v>
      </c>
    </row>
    <row r="1391" spans="2:12" x14ac:dyDescent="0.25">
      <c r="B1391" s="49">
        <f t="shared" ref="B1391" si="829">B1390+1</f>
        <v>1379</v>
      </c>
      <c r="C1391" s="428">
        <v>39639</v>
      </c>
      <c r="D1391" s="473">
        <v>123</v>
      </c>
      <c r="F1391" s="465">
        <v>41383</v>
      </c>
      <c r="G1391" s="466" t="s">
        <v>1267</v>
      </c>
      <c r="K1391" s="428">
        <v>39639</v>
      </c>
      <c r="L1391" s="467">
        <v>246</v>
      </c>
    </row>
    <row r="1392" spans="2:12" x14ac:dyDescent="0.25">
      <c r="B1392" s="49">
        <f t="shared" ref="B1392" si="830">B1391+1</f>
        <v>1380</v>
      </c>
      <c r="C1392" s="427">
        <v>39639</v>
      </c>
      <c r="D1392" s="474">
        <v>127.99999999999771</v>
      </c>
      <c r="F1392" s="465">
        <v>41387</v>
      </c>
      <c r="G1392" s="466" t="s">
        <v>1345</v>
      </c>
      <c r="K1392" s="427">
        <v>39639</v>
      </c>
      <c r="L1392" s="117">
        <v>767.99999999998624</v>
      </c>
    </row>
    <row r="1393" spans="2:12" x14ac:dyDescent="0.25">
      <c r="B1393" s="49">
        <f t="shared" ref="B1393" si="831">B1392+1</f>
        <v>1381</v>
      </c>
      <c r="C1393" s="427">
        <v>39639</v>
      </c>
      <c r="D1393" s="474">
        <v>168</v>
      </c>
      <c r="F1393" s="465">
        <v>41389</v>
      </c>
      <c r="G1393" s="466" t="s">
        <v>595</v>
      </c>
      <c r="K1393" s="427">
        <v>39639</v>
      </c>
      <c r="L1393" s="117">
        <v>336</v>
      </c>
    </row>
    <row r="1394" spans="2:12" x14ac:dyDescent="0.25">
      <c r="B1394" s="49">
        <f t="shared" ref="B1394" si="832">B1393+1</f>
        <v>1382</v>
      </c>
      <c r="C1394" s="426">
        <v>39643</v>
      </c>
      <c r="D1394" s="473">
        <v>87</v>
      </c>
      <c r="F1394" s="465">
        <v>41390</v>
      </c>
      <c r="G1394" s="466" t="s">
        <v>1468</v>
      </c>
      <c r="K1394" s="426">
        <v>39643</v>
      </c>
      <c r="L1394" s="467">
        <v>348</v>
      </c>
    </row>
    <row r="1395" spans="2:12" x14ac:dyDescent="0.25">
      <c r="B1395" s="49">
        <f t="shared" ref="B1395" si="833">B1394+1</f>
        <v>1383</v>
      </c>
      <c r="C1395" s="428">
        <v>39643</v>
      </c>
      <c r="D1395" s="473">
        <v>18</v>
      </c>
      <c r="F1395" s="465">
        <v>41393</v>
      </c>
      <c r="G1395" s="466" t="s">
        <v>1228</v>
      </c>
      <c r="K1395" s="428">
        <v>39643</v>
      </c>
      <c r="L1395" s="467">
        <v>36</v>
      </c>
    </row>
    <row r="1396" spans="2:12" x14ac:dyDescent="0.25">
      <c r="B1396" s="49">
        <f t="shared" ref="B1396" si="834">B1395+1</f>
        <v>1384</v>
      </c>
      <c r="C1396" s="426">
        <v>39644</v>
      </c>
      <c r="D1396" s="473">
        <v>-500.5</v>
      </c>
      <c r="F1396" s="465">
        <v>41394</v>
      </c>
      <c r="G1396" s="466" t="s">
        <v>655</v>
      </c>
      <c r="K1396" s="426">
        <v>39644</v>
      </c>
      <c r="L1396" s="467">
        <v>-2002</v>
      </c>
    </row>
    <row r="1397" spans="2:12" x14ac:dyDescent="0.25">
      <c r="B1397" s="49">
        <f t="shared" ref="B1397" si="835">B1396+1</f>
        <v>1385</v>
      </c>
      <c r="C1397" s="428">
        <v>39644</v>
      </c>
      <c r="D1397" s="473">
        <v>-172</v>
      </c>
      <c r="F1397" s="465">
        <v>41396</v>
      </c>
      <c r="G1397" s="466" t="s">
        <v>753</v>
      </c>
      <c r="K1397" s="428">
        <v>39644</v>
      </c>
      <c r="L1397" s="467">
        <v>-344</v>
      </c>
    </row>
    <row r="1398" spans="2:12" x14ac:dyDescent="0.25">
      <c r="B1398" s="49">
        <f t="shared" ref="B1398" si="836">B1397+1</f>
        <v>1386</v>
      </c>
      <c r="C1398" s="427">
        <v>39644</v>
      </c>
      <c r="D1398" s="474">
        <v>-187</v>
      </c>
      <c r="F1398" s="465">
        <v>41397</v>
      </c>
      <c r="G1398" s="466" t="s">
        <v>774</v>
      </c>
      <c r="K1398" s="427">
        <v>39644</v>
      </c>
      <c r="L1398" s="117">
        <v>-1122</v>
      </c>
    </row>
    <row r="1399" spans="2:12" x14ac:dyDescent="0.25">
      <c r="B1399" s="49">
        <f t="shared" ref="B1399" si="837">B1398+1</f>
        <v>1387</v>
      </c>
      <c r="C1399" s="427">
        <v>39644</v>
      </c>
      <c r="D1399" s="474">
        <v>-567</v>
      </c>
      <c r="F1399" s="465">
        <v>41400</v>
      </c>
      <c r="G1399" s="466" t="s">
        <v>1469</v>
      </c>
      <c r="K1399" s="427">
        <v>39644</v>
      </c>
      <c r="L1399" s="117">
        <v>-1134</v>
      </c>
    </row>
    <row r="1400" spans="2:12" x14ac:dyDescent="0.25">
      <c r="B1400" s="49">
        <f t="shared" ref="B1400" si="838">B1399+1</f>
        <v>1388</v>
      </c>
      <c r="C1400" s="426">
        <v>39645</v>
      </c>
      <c r="D1400" s="473">
        <v>112.00000000000001</v>
      </c>
      <c r="F1400" s="465">
        <v>41401</v>
      </c>
      <c r="G1400" s="466" t="s">
        <v>1470</v>
      </c>
      <c r="K1400" s="426">
        <v>39645</v>
      </c>
      <c r="L1400" s="467">
        <v>448.00000000000006</v>
      </c>
    </row>
    <row r="1401" spans="2:12" x14ac:dyDescent="0.25">
      <c r="B1401" s="49">
        <f t="shared" ref="B1401" si="839">B1400+1</f>
        <v>1389</v>
      </c>
      <c r="C1401" s="427">
        <v>39645</v>
      </c>
      <c r="D1401" s="474">
        <v>132.99999999999886</v>
      </c>
      <c r="F1401" s="465">
        <v>41402</v>
      </c>
      <c r="G1401" s="466" t="s">
        <v>1204</v>
      </c>
      <c r="K1401" s="427">
        <v>39645</v>
      </c>
      <c r="L1401" s="117">
        <v>797.99999999999318</v>
      </c>
    </row>
    <row r="1402" spans="2:12" x14ac:dyDescent="0.25">
      <c r="B1402" s="49">
        <f t="shared" ref="B1402" si="840">B1401+1</f>
        <v>1390</v>
      </c>
      <c r="C1402" s="427">
        <v>39645</v>
      </c>
      <c r="D1402" s="474">
        <v>88</v>
      </c>
      <c r="F1402" s="465">
        <v>41404</v>
      </c>
      <c r="G1402" s="466" t="s">
        <v>786</v>
      </c>
      <c r="K1402" s="427">
        <v>39645</v>
      </c>
      <c r="L1402" s="117">
        <v>176</v>
      </c>
    </row>
    <row r="1403" spans="2:12" x14ac:dyDescent="0.25">
      <c r="B1403" s="49">
        <f t="shared" ref="B1403" si="841">B1402+1</f>
        <v>1391</v>
      </c>
      <c r="C1403" s="427">
        <v>39647</v>
      </c>
      <c r="D1403" s="474">
        <v>-12</v>
      </c>
      <c r="F1403" s="465">
        <v>41407</v>
      </c>
      <c r="G1403" s="466" t="s">
        <v>1471</v>
      </c>
      <c r="K1403" s="427">
        <v>39647</v>
      </c>
      <c r="L1403" s="117">
        <v>-24</v>
      </c>
    </row>
    <row r="1404" spans="2:12" x14ac:dyDescent="0.25">
      <c r="B1404" s="49">
        <f t="shared" ref="B1404" si="842">B1403+1</f>
        <v>1392</v>
      </c>
      <c r="C1404" s="428">
        <v>39650</v>
      </c>
      <c r="D1404" s="473">
        <v>-47</v>
      </c>
      <c r="F1404" s="465">
        <v>41408</v>
      </c>
      <c r="G1404" s="466" t="s">
        <v>482</v>
      </c>
      <c r="K1404" s="428">
        <v>39650</v>
      </c>
      <c r="L1404" s="467">
        <v>-94</v>
      </c>
    </row>
    <row r="1405" spans="2:12" x14ac:dyDescent="0.25">
      <c r="B1405" s="49">
        <f t="shared" ref="B1405" si="843">B1404+1</f>
        <v>1393</v>
      </c>
      <c r="C1405" s="427">
        <v>39650</v>
      </c>
      <c r="D1405" s="474">
        <v>-97.000000000002274</v>
      </c>
      <c r="F1405" s="465">
        <v>41411</v>
      </c>
      <c r="G1405" s="466" t="s">
        <v>550</v>
      </c>
      <c r="K1405" s="427">
        <v>39650</v>
      </c>
      <c r="L1405" s="117">
        <v>-582.00000000001364</v>
      </c>
    </row>
    <row r="1406" spans="2:12" x14ac:dyDescent="0.25">
      <c r="B1406" s="49">
        <f t="shared" ref="B1406" si="844">B1405+1</f>
        <v>1394</v>
      </c>
      <c r="C1406" s="428">
        <v>39651</v>
      </c>
      <c r="D1406" s="473">
        <v>103</v>
      </c>
      <c r="F1406" s="465">
        <v>41415</v>
      </c>
      <c r="G1406" s="466" t="s">
        <v>1472</v>
      </c>
      <c r="K1406" s="428">
        <v>39651</v>
      </c>
      <c r="L1406" s="467">
        <v>206</v>
      </c>
    </row>
    <row r="1407" spans="2:12" x14ac:dyDescent="0.25">
      <c r="B1407" s="49">
        <f t="shared" ref="B1407" si="845">B1406+1</f>
        <v>1395</v>
      </c>
      <c r="C1407" s="427">
        <v>39651</v>
      </c>
      <c r="D1407" s="474">
        <v>193</v>
      </c>
      <c r="F1407" s="465">
        <v>41416</v>
      </c>
      <c r="G1407" s="466" t="s">
        <v>1473</v>
      </c>
      <c r="K1407" s="427">
        <v>39651</v>
      </c>
      <c r="L1407" s="117">
        <v>386</v>
      </c>
    </row>
    <row r="1408" spans="2:12" x14ac:dyDescent="0.25">
      <c r="B1408" s="49">
        <f t="shared" ref="B1408" si="846">B1407+1</f>
        <v>1396</v>
      </c>
      <c r="C1408" s="427">
        <v>39651</v>
      </c>
      <c r="D1408" s="474">
        <v>118.00000000000681</v>
      </c>
      <c r="F1408" s="465">
        <v>41417</v>
      </c>
      <c r="G1408" s="466" t="s">
        <v>1474</v>
      </c>
      <c r="K1408" s="427">
        <v>39651</v>
      </c>
      <c r="L1408" s="117">
        <v>236.00000000001361</v>
      </c>
    </row>
    <row r="1409" spans="2:12" x14ac:dyDescent="0.25">
      <c r="B1409" s="49">
        <f t="shared" ref="B1409" si="847">B1408+1</f>
        <v>1397</v>
      </c>
      <c r="C1409" s="427">
        <v>39653</v>
      </c>
      <c r="D1409" s="474">
        <v>57.999999999993179</v>
      </c>
      <c r="F1409" s="465">
        <v>41418</v>
      </c>
      <c r="G1409" s="466" t="s">
        <v>1475</v>
      </c>
      <c r="K1409" s="427">
        <v>39653</v>
      </c>
      <c r="L1409" s="117">
        <v>115.99999999998636</v>
      </c>
    </row>
    <row r="1410" spans="2:12" x14ac:dyDescent="0.25">
      <c r="B1410" s="49">
        <f t="shared" ref="B1410" si="848">B1409+1</f>
        <v>1398</v>
      </c>
      <c r="C1410" s="426">
        <v>39654</v>
      </c>
      <c r="D1410" s="473">
        <v>-225.5</v>
      </c>
      <c r="F1410" s="465">
        <v>41421</v>
      </c>
      <c r="G1410" s="466" t="s">
        <v>1476</v>
      </c>
      <c r="K1410" s="426">
        <v>39654</v>
      </c>
      <c r="L1410" s="467">
        <v>-902</v>
      </c>
    </row>
    <row r="1411" spans="2:12" x14ac:dyDescent="0.25">
      <c r="B1411" s="49">
        <f t="shared" ref="B1411" si="849">B1410+1</f>
        <v>1399</v>
      </c>
      <c r="C1411" s="428">
        <v>39654</v>
      </c>
      <c r="D1411" s="473">
        <v>-152</v>
      </c>
      <c r="F1411" s="465">
        <v>41422</v>
      </c>
      <c r="G1411" s="466" t="s">
        <v>1477</v>
      </c>
      <c r="K1411" s="428">
        <v>39654</v>
      </c>
      <c r="L1411" s="467">
        <v>-304</v>
      </c>
    </row>
    <row r="1412" spans="2:12" x14ac:dyDescent="0.25">
      <c r="B1412" s="49">
        <f t="shared" ref="B1412" si="850">B1411+1</f>
        <v>1400</v>
      </c>
      <c r="C1412" s="427">
        <v>39654</v>
      </c>
      <c r="D1412" s="474">
        <v>-92.000000000001137</v>
      </c>
      <c r="F1412" s="465">
        <v>41423</v>
      </c>
      <c r="G1412" s="466" t="s">
        <v>1478</v>
      </c>
      <c r="K1412" s="427">
        <v>39654</v>
      </c>
      <c r="L1412" s="117">
        <v>-552.00000000000682</v>
      </c>
    </row>
    <row r="1413" spans="2:12" x14ac:dyDescent="0.25">
      <c r="B1413" s="49">
        <f t="shared" ref="B1413" si="851">B1412+1</f>
        <v>1401</v>
      </c>
      <c r="C1413" s="427">
        <v>39654</v>
      </c>
      <c r="D1413" s="474">
        <v>68</v>
      </c>
      <c r="F1413" s="465">
        <v>41424</v>
      </c>
      <c r="G1413" s="466" t="s">
        <v>771</v>
      </c>
      <c r="K1413" s="427">
        <v>39654</v>
      </c>
      <c r="L1413" s="117">
        <v>136</v>
      </c>
    </row>
    <row r="1414" spans="2:12" x14ac:dyDescent="0.25">
      <c r="B1414" s="49">
        <f t="shared" ref="B1414" si="852">B1413+1</f>
        <v>1402</v>
      </c>
      <c r="C1414" s="427">
        <v>39654</v>
      </c>
      <c r="D1414" s="474">
        <v>288</v>
      </c>
      <c r="F1414" s="465">
        <v>41425</v>
      </c>
      <c r="G1414" s="466" t="s">
        <v>1479</v>
      </c>
      <c r="K1414" s="427">
        <v>39654</v>
      </c>
      <c r="L1414" s="117">
        <v>576</v>
      </c>
    </row>
    <row r="1415" spans="2:12" x14ac:dyDescent="0.25">
      <c r="B1415" s="49">
        <f t="shared" ref="B1415" si="853">B1414+1</f>
        <v>1403</v>
      </c>
      <c r="C1415" s="427">
        <v>39657</v>
      </c>
      <c r="D1415" s="474">
        <v>-122</v>
      </c>
      <c r="F1415" s="465">
        <v>41428</v>
      </c>
      <c r="G1415" s="466" t="s">
        <v>1480</v>
      </c>
      <c r="K1415" s="427">
        <v>39657</v>
      </c>
      <c r="L1415" s="117">
        <v>-244</v>
      </c>
    </row>
    <row r="1416" spans="2:12" x14ac:dyDescent="0.25">
      <c r="B1416" s="49">
        <f t="shared" ref="B1416" si="854">B1415+1</f>
        <v>1404</v>
      </c>
      <c r="C1416" s="427">
        <v>39657</v>
      </c>
      <c r="D1416" s="474">
        <v>-51.999999999997726</v>
      </c>
      <c r="F1416" s="465">
        <v>41430</v>
      </c>
      <c r="G1416" s="466" t="s">
        <v>842</v>
      </c>
      <c r="K1416" s="427">
        <v>39657</v>
      </c>
      <c r="L1416" s="117">
        <v>-103.99999999999545</v>
      </c>
    </row>
    <row r="1417" spans="2:12" x14ac:dyDescent="0.25">
      <c r="B1417" s="49">
        <f t="shared" ref="B1417" si="855">B1416+1</f>
        <v>1405</v>
      </c>
      <c r="C1417" s="426">
        <v>39658</v>
      </c>
      <c r="D1417" s="473">
        <v>-112.99999999999999</v>
      </c>
      <c r="F1417" s="465">
        <v>41431</v>
      </c>
      <c r="G1417" s="466" t="s">
        <v>1481</v>
      </c>
      <c r="K1417" s="426">
        <v>39658</v>
      </c>
      <c r="L1417" s="467">
        <v>-451.99999999999994</v>
      </c>
    </row>
    <row r="1418" spans="2:12" x14ac:dyDescent="0.25">
      <c r="B1418" s="49">
        <f t="shared" ref="B1418" si="856">B1417+1</f>
        <v>1406</v>
      </c>
      <c r="C1418" s="428">
        <v>39658</v>
      </c>
      <c r="D1418" s="473">
        <v>-87</v>
      </c>
      <c r="F1418" s="465">
        <v>41435</v>
      </c>
      <c r="G1418" s="466" t="s">
        <v>1482</v>
      </c>
      <c r="K1418" s="428">
        <v>39658</v>
      </c>
      <c r="L1418" s="467">
        <v>-174</v>
      </c>
    </row>
    <row r="1419" spans="2:12" x14ac:dyDescent="0.25">
      <c r="B1419" s="49">
        <f t="shared" ref="B1419" si="857">B1418+1</f>
        <v>1407</v>
      </c>
      <c r="C1419" s="427">
        <v>39658</v>
      </c>
      <c r="D1419" s="474">
        <v>-27.000000000003411</v>
      </c>
      <c r="F1419" s="465">
        <v>41436</v>
      </c>
      <c r="G1419" s="466" t="s">
        <v>742</v>
      </c>
      <c r="K1419" s="427">
        <v>39658</v>
      </c>
      <c r="L1419" s="117">
        <v>-162.00000000002046</v>
      </c>
    </row>
    <row r="1420" spans="2:12" x14ac:dyDescent="0.25">
      <c r="B1420" s="49">
        <f t="shared" ref="B1420" si="858">B1419+1</f>
        <v>1408</v>
      </c>
      <c r="C1420" s="427">
        <v>39658</v>
      </c>
      <c r="D1420" s="474">
        <v>198</v>
      </c>
      <c r="F1420" s="465">
        <v>41437</v>
      </c>
      <c r="G1420" s="466" t="s">
        <v>1483</v>
      </c>
      <c r="K1420" s="427">
        <v>39658</v>
      </c>
      <c r="L1420" s="117">
        <v>396</v>
      </c>
    </row>
    <row r="1421" spans="2:12" x14ac:dyDescent="0.25">
      <c r="B1421" s="49">
        <f t="shared" ref="B1421" si="859">B1420+1</f>
        <v>1409</v>
      </c>
      <c r="C1421" s="427">
        <v>39658</v>
      </c>
      <c r="D1421" s="474">
        <v>288</v>
      </c>
      <c r="F1421" s="465">
        <v>41438</v>
      </c>
      <c r="G1421" s="466" t="s">
        <v>1484</v>
      </c>
      <c r="K1421" s="427">
        <v>39658</v>
      </c>
      <c r="L1421" s="117">
        <v>576</v>
      </c>
    </row>
    <row r="1422" spans="2:12" x14ac:dyDescent="0.25">
      <c r="B1422" s="49">
        <f t="shared" ref="B1422" si="860">B1421+1</f>
        <v>1410</v>
      </c>
      <c r="C1422" s="426">
        <v>39661</v>
      </c>
      <c r="D1422" s="473">
        <v>12</v>
      </c>
      <c r="F1422" s="465">
        <v>41442</v>
      </c>
      <c r="G1422" s="466" t="s">
        <v>1485</v>
      </c>
      <c r="K1422" s="426">
        <v>39661</v>
      </c>
      <c r="L1422" s="467">
        <v>48</v>
      </c>
    </row>
    <row r="1423" spans="2:12" x14ac:dyDescent="0.25">
      <c r="B1423" s="49">
        <f t="shared" ref="B1423" si="861">B1422+1</f>
        <v>1411</v>
      </c>
      <c r="C1423" s="428">
        <v>39661</v>
      </c>
      <c r="D1423" s="473">
        <v>-77</v>
      </c>
      <c r="F1423" s="465">
        <v>41445</v>
      </c>
      <c r="G1423" s="466" t="s">
        <v>1486</v>
      </c>
      <c r="K1423" s="428">
        <v>39661</v>
      </c>
      <c r="L1423" s="467">
        <v>-154</v>
      </c>
    </row>
    <row r="1424" spans="2:12" x14ac:dyDescent="0.25">
      <c r="B1424" s="49">
        <f t="shared" ref="B1424" si="862">B1423+1</f>
        <v>1412</v>
      </c>
      <c r="C1424" s="427">
        <v>39661</v>
      </c>
      <c r="D1424" s="474">
        <v>52.999999999997726</v>
      </c>
      <c r="F1424" s="465">
        <v>41446</v>
      </c>
      <c r="G1424" s="466" t="s">
        <v>1487</v>
      </c>
      <c r="K1424" s="427">
        <v>39661</v>
      </c>
      <c r="L1424" s="117">
        <v>317.99999999998636</v>
      </c>
    </row>
    <row r="1425" spans="2:12" x14ac:dyDescent="0.25">
      <c r="B1425" s="49">
        <f t="shared" ref="B1425" si="863">B1424+1</f>
        <v>1413</v>
      </c>
      <c r="C1425" s="427">
        <v>39661</v>
      </c>
      <c r="D1425" s="474">
        <v>63</v>
      </c>
      <c r="F1425" s="465">
        <v>41449</v>
      </c>
      <c r="G1425" s="466" t="s">
        <v>1488</v>
      </c>
      <c r="K1425" s="427">
        <v>39661</v>
      </c>
      <c r="L1425" s="117">
        <v>126</v>
      </c>
    </row>
    <row r="1426" spans="2:12" x14ac:dyDescent="0.25">
      <c r="B1426" s="49">
        <f t="shared" ref="B1426" si="864">B1425+1</f>
        <v>1414</v>
      </c>
      <c r="C1426" s="427">
        <v>39661</v>
      </c>
      <c r="D1426" s="474">
        <v>47.999999999990905</v>
      </c>
      <c r="F1426" s="465">
        <v>41450</v>
      </c>
      <c r="G1426" s="466" t="s">
        <v>1471</v>
      </c>
      <c r="K1426" s="427">
        <v>39661</v>
      </c>
      <c r="L1426" s="117">
        <v>95.99999999998181</v>
      </c>
    </row>
    <row r="1427" spans="2:12" x14ac:dyDescent="0.25">
      <c r="B1427" s="49">
        <f t="shared" ref="B1427" si="865">B1426+1</f>
        <v>1415</v>
      </c>
      <c r="C1427" s="426">
        <v>39664</v>
      </c>
      <c r="D1427" s="473">
        <v>-138</v>
      </c>
      <c r="F1427" s="465">
        <v>41451</v>
      </c>
      <c r="G1427" s="466" t="s">
        <v>687</v>
      </c>
      <c r="K1427" s="426">
        <v>39664</v>
      </c>
      <c r="L1427" s="467">
        <v>-552</v>
      </c>
    </row>
    <row r="1428" spans="2:12" x14ac:dyDescent="0.25">
      <c r="B1428" s="49">
        <f t="shared" ref="B1428" si="866">B1427+1</f>
        <v>1416</v>
      </c>
      <c r="C1428" s="428">
        <v>39664</v>
      </c>
      <c r="D1428" s="473">
        <v>-132</v>
      </c>
      <c r="F1428" s="465">
        <v>41452</v>
      </c>
      <c r="G1428" s="466" t="s">
        <v>1306</v>
      </c>
      <c r="K1428" s="428">
        <v>39664</v>
      </c>
      <c r="L1428" s="467">
        <v>-264</v>
      </c>
    </row>
    <row r="1429" spans="2:12" x14ac:dyDescent="0.25">
      <c r="B1429" s="49">
        <f t="shared" ref="B1429" si="867">B1428+1</f>
        <v>1417</v>
      </c>
      <c r="C1429" s="426">
        <v>39665</v>
      </c>
      <c r="D1429" s="473">
        <v>37</v>
      </c>
      <c r="F1429" s="465">
        <v>41453</v>
      </c>
      <c r="G1429" s="466" t="s">
        <v>1489</v>
      </c>
      <c r="K1429" s="426">
        <v>39665</v>
      </c>
      <c r="L1429" s="467">
        <v>148</v>
      </c>
    </row>
    <row r="1430" spans="2:12" x14ac:dyDescent="0.25">
      <c r="B1430" s="49">
        <f t="shared" ref="B1430" si="868">B1429+1</f>
        <v>1418</v>
      </c>
      <c r="C1430" s="428">
        <v>39665</v>
      </c>
      <c r="D1430" s="473">
        <v>8</v>
      </c>
      <c r="F1430" s="465">
        <v>41456</v>
      </c>
      <c r="G1430" s="466" t="s">
        <v>1490</v>
      </c>
      <c r="K1430" s="428">
        <v>39665</v>
      </c>
      <c r="L1430" s="467">
        <v>16</v>
      </c>
    </row>
    <row r="1431" spans="2:12" x14ac:dyDescent="0.25">
      <c r="B1431" s="49">
        <f t="shared" ref="B1431" si="869">B1430+1</f>
        <v>1419</v>
      </c>
      <c r="C1431" s="427">
        <v>39665</v>
      </c>
      <c r="D1431" s="474">
        <v>-6.9999999999988631</v>
      </c>
      <c r="F1431" s="465">
        <v>41457</v>
      </c>
      <c r="G1431" s="466" t="s">
        <v>1491</v>
      </c>
      <c r="K1431" s="427">
        <v>39665</v>
      </c>
      <c r="L1431" s="117">
        <v>-41.999999999993179</v>
      </c>
    </row>
    <row r="1432" spans="2:12" x14ac:dyDescent="0.25">
      <c r="B1432" s="49">
        <f t="shared" ref="B1432" si="870">B1431+1</f>
        <v>1420</v>
      </c>
      <c r="C1432" s="427">
        <v>39665</v>
      </c>
      <c r="D1432" s="474">
        <v>38</v>
      </c>
      <c r="F1432" s="465">
        <v>41458</v>
      </c>
      <c r="G1432" s="466" t="s">
        <v>1492</v>
      </c>
      <c r="K1432" s="427">
        <v>39665</v>
      </c>
      <c r="L1432" s="117">
        <v>76</v>
      </c>
    </row>
    <row r="1433" spans="2:12" x14ac:dyDescent="0.25">
      <c r="B1433" s="49">
        <f t="shared" ref="B1433" si="871">B1432+1</f>
        <v>1421</v>
      </c>
      <c r="C1433" s="427">
        <v>39665</v>
      </c>
      <c r="D1433" s="474">
        <v>127.99999999999771</v>
      </c>
      <c r="F1433" s="465">
        <v>41459</v>
      </c>
      <c r="G1433" s="466" t="s">
        <v>1493</v>
      </c>
      <c r="K1433" s="427">
        <v>39665</v>
      </c>
      <c r="L1433" s="117">
        <v>255.99999999999542</v>
      </c>
    </row>
    <row r="1434" spans="2:12" x14ac:dyDescent="0.25">
      <c r="B1434" s="49">
        <f t="shared" ref="B1434" si="872">B1433+1</f>
        <v>1422</v>
      </c>
      <c r="C1434" s="427">
        <v>39667</v>
      </c>
      <c r="D1434" s="474">
        <v>-282</v>
      </c>
      <c r="F1434" s="465">
        <v>41460</v>
      </c>
      <c r="G1434" s="466" t="s">
        <v>1494</v>
      </c>
      <c r="K1434" s="427">
        <v>39667</v>
      </c>
      <c r="L1434" s="117">
        <v>-564</v>
      </c>
    </row>
    <row r="1435" spans="2:12" x14ac:dyDescent="0.25">
      <c r="B1435" s="49">
        <f t="shared" ref="B1435" si="873">B1434+1</f>
        <v>1423</v>
      </c>
      <c r="C1435" s="426">
        <v>39668</v>
      </c>
      <c r="D1435" s="473">
        <v>149.5</v>
      </c>
      <c r="F1435" s="465">
        <v>41471</v>
      </c>
      <c r="G1435" s="466" t="s">
        <v>490</v>
      </c>
      <c r="K1435" s="426">
        <v>39668</v>
      </c>
      <c r="L1435" s="467">
        <v>598</v>
      </c>
    </row>
    <row r="1436" spans="2:12" x14ac:dyDescent="0.25">
      <c r="B1436" s="49">
        <f t="shared" ref="B1436" si="874">B1435+1</f>
        <v>1424</v>
      </c>
      <c r="C1436" s="428">
        <v>39668</v>
      </c>
      <c r="D1436" s="473">
        <v>-7</v>
      </c>
      <c r="F1436" s="465">
        <v>41472</v>
      </c>
      <c r="G1436" s="466" t="s">
        <v>819</v>
      </c>
      <c r="K1436" s="428">
        <v>39668</v>
      </c>
      <c r="L1436" s="467">
        <v>-14</v>
      </c>
    </row>
    <row r="1437" spans="2:12" x14ac:dyDescent="0.25">
      <c r="B1437" s="49">
        <f t="shared" ref="B1437" si="875">B1436+1</f>
        <v>1425</v>
      </c>
      <c r="C1437" s="427">
        <v>39668</v>
      </c>
      <c r="D1437" s="474">
        <v>83.000000000004547</v>
      </c>
      <c r="F1437" s="465">
        <v>41474</v>
      </c>
      <c r="G1437" s="466" t="s">
        <v>1495</v>
      </c>
      <c r="K1437" s="427">
        <v>39668</v>
      </c>
      <c r="L1437" s="117">
        <v>498.00000000002728</v>
      </c>
    </row>
    <row r="1438" spans="2:12" x14ac:dyDescent="0.25">
      <c r="B1438" s="49">
        <f t="shared" ref="B1438" si="876">B1437+1</f>
        <v>1426</v>
      </c>
      <c r="C1438" s="427">
        <v>39668</v>
      </c>
      <c r="D1438" s="474">
        <v>78</v>
      </c>
      <c r="F1438" s="465">
        <v>41477</v>
      </c>
      <c r="G1438" s="466" t="s">
        <v>972</v>
      </c>
      <c r="K1438" s="427">
        <v>39668</v>
      </c>
      <c r="L1438" s="117">
        <v>156</v>
      </c>
    </row>
    <row r="1439" spans="2:12" x14ac:dyDescent="0.25">
      <c r="B1439" s="49">
        <f t="shared" ref="B1439" si="877">B1438+1</f>
        <v>1427</v>
      </c>
      <c r="C1439" s="427">
        <v>39668</v>
      </c>
      <c r="D1439" s="474">
        <v>227.99999999999773</v>
      </c>
      <c r="F1439" s="465">
        <v>41479</v>
      </c>
      <c r="G1439" s="466" t="s">
        <v>1496</v>
      </c>
      <c r="K1439" s="427">
        <v>39668</v>
      </c>
      <c r="L1439" s="117">
        <v>455.99999999999545</v>
      </c>
    </row>
    <row r="1440" spans="2:12" x14ac:dyDescent="0.25">
      <c r="B1440" s="49">
        <f t="shared" ref="B1440" si="878">B1439+1</f>
        <v>1428</v>
      </c>
      <c r="C1440" s="427">
        <v>39671</v>
      </c>
      <c r="D1440" s="474">
        <v>63</v>
      </c>
      <c r="F1440" s="465">
        <v>41480</v>
      </c>
      <c r="G1440" s="466" t="s">
        <v>1497</v>
      </c>
      <c r="K1440" s="427">
        <v>39671</v>
      </c>
      <c r="L1440" s="117">
        <v>126</v>
      </c>
    </row>
    <row r="1441" spans="2:12" x14ac:dyDescent="0.25">
      <c r="B1441" s="49">
        <f t="shared" ref="B1441" si="879">B1440+1</f>
        <v>1429</v>
      </c>
      <c r="C1441" s="427">
        <v>39671</v>
      </c>
      <c r="D1441" s="474">
        <v>97.999999999990905</v>
      </c>
      <c r="F1441" s="465">
        <v>41484</v>
      </c>
      <c r="G1441" s="466" t="s">
        <v>757</v>
      </c>
      <c r="K1441" s="427">
        <v>39671</v>
      </c>
      <c r="L1441" s="117">
        <v>195.99999999998181</v>
      </c>
    </row>
    <row r="1442" spans="2:12" x14ac:dyDescent="0.25">
      <c r="B1442" s="49">
        <f t="shared" ref="B1442" si="880">B1441+1</f>
        <v>1430</v>
      </c>
      <c r="C1442" s="427">
        <v>39672</v>
      </c>
      <c r="D1442" s="474">
        <v>-227</v>
      </c>
      <c r="F1442" s="465">
        <v>41485</v>
      </c>
      <c r="G1442" s="466" t="s">
        <v>965</v>
      </c>
      <c r="K1442" s="427">
        <v>39672</v>
      </c>
      <c r="L1442" s="117">
        <v>-454</v>
      </c>
    </row>
    <row r="1443" spans="2:12" x14ac:dyDescent="0.25">
      <c r="B1443" s="49">
        <f t="shared" ref="B1443" si="881">B1442+1</f>
        <v>1431</v>
      </c>
      <c r="C1443" s="427">
        <v>39672</v>
      </c>
      <c r="D1443" s="474">
        <v>-172.00000000000227</v>
      </c>
      <c r="F1443" s="465">
        <v>41488</v>
      </c>
      <c r="G1443" s="466" t="s">
        <v>890</v>
      </c>
      <c r="K1443" s="427">
        <v>39672</v>
      </c>
      <c r="L1443" s="117">
        <v>-344.00000000000455</v>
      </c>
    </row>
    <row r="1444" spans="2:12" x14ac:dyDescent="0.25">
      <c r="B1444" s="49">
        <f t="shared" ref="B1444" si="882">B1443+1</f>
        <v>1432</v>
      </c>
      <c r="C1444" s="426">
        <v>39673</v>
      </c>
      <c r="D1444" s="473">
        <v>-50.5</v>
      </c>
      <c r="F1444" s="465">
        <v>41492</v>
      </c>
      <c r="G1444" s="466" t="s">
        <v>1498</v>
      </c>
      <c r="K1444" s="426">
        <v>39673</v>
      </c>
      <c r="L1444" s="467">
        <v>-202</v>
      </c>
    </row>
    <row r="1445" spans="2:12" x14ac:dyDescent="0.25">
      <c r="B1445" s="49">
        <f t="shared" ref="B1445" si="883">B1444+1</f>
        <v>1433</v>
      </c>
      <c r="C1445" s="427">
        <v>39673</v>
      </c>
      <c r="D1445" s="474">
        <v>-32.000000000004547</v>
      </c>
      <c r="F1445" s="465">
        <v>41493</v>
      </c>
      <c r="G1445" s="466" t="s">
        <v>1499</v>
      </c>
      <c r="K1445" s="427">
        <v>39673</v>
      </c>
      <c r="L1445" s="117">
        <v>-192.00000000002728</v>
      </c>
    </row>
    <row r="1446" spans="2:12" x14ac:dyDescent="0.25">
      <c r="B1446" s="49">
        <f t="shared" ref="B1446" si="884">B1445+1</f>
        <v>1434</v>
      </c>
      <c r="C1446" s="426">
        <v>39674</v>
      </c>
      <c r="D1446" s="473">
        <v>187</v>
      </c>
      <c r="F1446" s="465">
        <v>41494</v>
      </c>
      <c r="G1446" s="466" t="s">
        <v>1061</v>
      </c>
      <c r="K1446" s="426">
        <v>39674</v>
      </c>
      <c r="L1446" s="467">
        <v>748</v>
      </c>
    </row>
    <row r="1447" spans="2:12" x14ac:dyDescent="0.25">
      <c r="B1447" s="49">
        <f t="shared" ref="B1447" si="885">B1446+1</f>
        <v>1435</v>
      </c>
      <c r="C1447" s="427">
        <v>39674</v>
      </c>
      <c r="D1447" s="474">
        <v>113</v>
      </c>
      <c r="F1447" s="465">
        <v>41495</v>
      </c>
      <c r="G1447" s="466" t="s">
        <v>1500</v>
      </c>
      <c r="K1447" s="427">
        <v>39674</v>
      </c>
      <c r="L1447" s="117">
        <v>226</v>
      </c>
    </row>
    <row r="1448" spans="2:12" x14ac:dyDescent="0.25">
      <c r="B1448" s="49">
        <f t="shared" ref="B1448" si="886">B1447+1</f>
        <v>1436</v>
      </c>
      <c r="C1448" s="427">
        <v>39674</v>
      </c>
      <c r="D1448" s="474">
        <v>247.99999999999091</v>
      </c>
      <c r="F1448" s="465">
        <v>41498</v>
      </c>
      <c r="G1448" s="466" t="s">
        <v>1501</v>
      </c>
      <c r="K1448" s="427">
        <v>39674</v>
      </c>
      <c r="L1448" s="117">
        <v>495.99999999998181</v>
      </c>
    </row>
    <row r="1449" spans="2:12" x14ac:dyDescent="0.25">
      <c r="B1449" s="49">
        <f t="shared" ref="B1449" si="887">B1448+1</f>
        <v>1437</v>
      </c>
      <c r="C1449" s="428">
        <v>39678</v>
      </c>
      <c r="D1449" s="473">
        <v>173</v>
      </c>
      <c r="F1449" s="465">
        <v>41499</v>
      </c>
      <c r="G1449" s="466" t="s">
        <v>684</v>
      </c>
      <c r="K1449" s="428">
        <v>39678</v>
      </c>
      <c r="L1449" s="467">
        <v>346</v>
      </c>
    </row>
    <row r="1450" spans="2:12" x14ac:dyDescent="0.25">
      <c r="B1450" s="49">
        <f t="shared" ref="B1450" si="888">B1449+1</f>
        <v>1438</v>
      </c>
      <c r="C1450" s="427">
        <v>39678</v>
      </c>
      <c r="D1450" s="474">
        <v>-42.000000000001137</v>
      </c>
      <c r="F1450" s="465">
        <v>41500</v>
      </c>
      <c r="G1450" s="466" t="s">
        <v>1502</v>
      </c>
      <c r="K1450" s="427">
        <v>39678</v>
      </c>
      <c r="L1450" s="117">
        <v>-252.00000000000682</v>
      </c>
    </row>
    <row r="1451" spans="2:12" x14ac:dyDescent="0.25">
      <c r="B1451" s="49">
        <f t="shared" ref="B1451" si="889">B1450+1</f>
        <v>1439</v>
      </c>
      <c r="C1451" s="426">
        <v>39679</v>
      </c>
      <c r="D1451" s="473">
        <v>-238</v>
      </c>
      <c r="F1451" s="465">
        <v>41501</v>
      </c>
      <c r="G1451" s="466" t="s">
        <v>1503</v>
      </c>
      <c r="K1451" s="426">
        <v>39679</v>
      </c>
      <c r="L1451" s="467">
        <v>-952</v>
      </c>
    </row>
    <row r="1452" spans="2:12" x14ac:dyDescent="0.25">
      <c r="B1452" s="49">
        <f t="shared" ref="B1452" si="890">B1451+1</f>
        <v>1440</v>
      </c>
      <c r="C1452" s="428">
        <v>39679</v>
      </c>
      <c r="D1452" s="473">
        <v>-82</v>
      </c>
      <c r="F1452" s="465">
        <v>41502</v>
      </c>
      <c r="G1452" s="466" t="s">
        <v>1504</v>
      </c>
      <c r="K1452" s="428">
        <v>39679</v>
      </c>
      <c r="L1452" s="467">
        <v>-164</v>
      </c>
    </row>
    <row r="1453" spans="2:12" x14ac:dyDescent="0.25">
      <c r="B1453" s="49">
        <f t="shared" ref="B1453" si="891">B1452+1</f>
        <v>1441</v>
      </c>
      <c r="C1453" s="427">
        <v>39679</v>
      </c>
      <c r="D1453" s="474">
        <v>-47.000000000002274</v>
      </c>
      <c r="F1453" s="465">
        <v>41505</v>
      </c>
      <c r="G1453" s="466" t="s">
        <v>1505</v>
      </c>
      <c r="K1453" s="427">
        <v>39679</v>
      </c>
      <c r="L1453" s="117">
        <v>-282.00000000001364</v>
      </c>
    </row>
    <row r="1454" spans="2:12" x14ac:dyDescent="0.25">
      <c r="B1454" s="49">
        <f t="shared" ref="B1454" si="892">B1453+1</f>
        <v>1442</v>
      </c>
      <c r="C1454" s="426">
        <v>39680</v>
      </c>
      <c r="D1454" s="473">
        <v>99.5</v>
      </c>
      <c r="F1454" s="465">
        <v>41506</v>
      </c>
      <c r="G1454" s="466" t="s">
        <v>1098</v>
      </c>
      <c r="K1454" s="426">
        <v>39680</v>
      </c>
      <c r="L1454" s="467">
        <v>398</v>
      </c>
    </row>
    <row r="1455" spans="2:12" x14ac:dyDescent="0.25">
      <c r="B1455" s="49">
        <f t="shared" ref="B1455" si="893">B1454+1</f>
        <v>1443</v>
      </c>
      <c r="C1455" s="428">
        <v>39680</v>
      </c>
      <c r="D1455" s="473">
        <v>133</v>
      </c>
      <c r="F1455" s="465">
        <v>41507</v>
      </c>
      <c r="G1455" s="466" t="s">
        <v>1506</v>
      </c>
      <c r="K1455" s="428">
        <v>39680</v>
      </c>
      <c r="L1455" s="467">
        <v>266</v>
      </c>
    </row>
    <row r="1456" spans="2:12" x14ac:dyDescent="0.25">
      <c r="B1456" s="49">
        <f t="shared" ref="B1456" si="894">B1455+1</f>
        <v>1444</v>
      </c>
      <c r="C1456" s="427">
        <v>39680</v>
      </c>
      <c r="D1456" s="474">
        <v>143.00000000000114</v>
      </c>
      <c r="F1456" s="465">
        <v>41508</v>
      </c>
      <c r="G1456" s="466" t="s">
        <v>1507</v>
      </c>
      <c r="K1456" s="427">
        <v>39680</v>
      </c>
      <c r="L1456" s="117">
        <v>858.00000000000682</v>
      </c>
    </row>
    <row r="1457" spans="2:12" x14ac:dyDescent="0.25">
      <c r="B1457" s="49">
        <f t="shared" ref="B1457" si="895">B1456+1</f>
        <v>1445</v>
      </c>
      <c r="C1457" s="427">
        <v>39680</v>
      </c>
      <c r="D1457" s="474">
        <v>138</v>
      </c>
      <c r="F1457" s="465">
        <v>41509</v>
      </c>
      <c r="G1457" s="466" t="s">
        <v>556</v>
      </c>
      <c r="K1457" s="427">
        <v>39680</v>
      </c>
      <c r="L1457" s="117">
        <v>276</v>
      </c>
    </row>
    <row r="1458" spans="2:12" x14ac:dyDescent="0.25">
      <c r="B1458" s="49">
        <f t="shared" ref="B1458" si="896">B1457+1</f>
        <v>1446</v>
      </c>
      <c r="C1458" s="428">
        <v>39682</v>
      </c>
      <c r="D1458" s="473">
        <v>-62</v>
      </c>
      <c r="F1458" s="465">
        <v>41513</v>
      </c>
      <c r="G1458" s="466" t="s">
        <v>1508</v>
      </c>
      <c r="K1458" s="428">
        <v>39682</v>
      </c>
      <c r="L1458" s="467">
        <v>-124</v>
      </c>
    </row>
    <row r="1459" spans="2:12" x14ac:dyDescent="0.25">
      <c r="B1459" s="49">
        <f t="shared" ref="B1459" si="897">B1458+1</f>
        <v>1447</v>
      </c>
      <c r="C1459" s="427">
        <v>39682</v>
      </c>
      <c r="D1459" s="474">
        <v>117.99999999999544</v>
      </c>
      <c r="F1459" s="465">
        <v>41514</v>
      </c>
      <c r="G1459" s="466" t="s">
        <v>1223</v>
      </c>
      <c r="K1459" s="427">
        <v>39682</v>
      </c>
      <c r="L1459" s="117">
        <v>707.9999999999726</v>
      </c>
    </row>
    <row r="1460" spans="2:12" x14ac:dyDescent="0.25">
      <c r="B1460" s="49">
        <f t="shared" ref="B1460" si="898">B1459+1</f>
        <v>1448</v>
      </c>
      <c r="C1460" s="427">
        <v>39682</v>
      </c>
      <c r="D1460" s="474">
        <v>193</v>
      </c>
      <c r="F1460" s="465">
        <v>41515</v>
      </c>
      <c r="G1460" s="466" t="s">
        <v>1509</v>
      </c>
      <c r="K1460" s="427">
        <v>39682</v>
      </c>
      <c r="L1460" s="117">
        <v>386</v>
      </c>
    </row>
    <row r="1461" spans="2:12" x14ac:dyDescent="0.25">
      <c r="B1461" s="49">
        <f t="shared" ref="B1461" si="899">B1460+1</f>
        <v>1449</v>
      </c>
      <c r="C1461" s="427">
        <v>39682</v>
      </c>
      <c r="D1461" s="474">
        <v>297.99999999999091</v>
      </c>
      <c r="F1461" s="465">
        <v>41519</v>
      </c>
      <c r="G1461" s="466" t="s">
        <v>1510</v>
      </c>
      <c r="K1461" s="427">
        <v>39682</v>
      </c>
      <c r="L1461" s="117">
        <v>595.99999999998181</v>
      </c>
    </row>
    <row r="1462" spans="2:12" x14ac:dyDescent="0.25">
      <c r="B1462" s="49">
        <f t="shared" ref="B1462" si="900">B1461+1</f>
        <v>1450</v>
      </c>
      <c r="C1462" s="426">
        <v>39686</v>
      </c>
      <c r="D1462" s="473">
        <v>74.5</v>
      </c>
      <c r="F1462" s="465">
        <v>41520</v>
      </c>
      <c r="G1462" s="466" t="s">
        <v>745</v>
      </c>
      <c r="K1462" s="426">
        <v>39686</v>
      </c>
      <c r="L1462" s="467">
        <v>298</v>
      </c>
    </row>
    <row r="1463" spans="2:12" x14ac:dyDescent="0.25">
      <c r="B1463" s="49">
        <f t="shared" ref="B1463" si="901">B1462+1</f>
        <v>1451</v>
      </c>
      <c r="C1463" s="428">
        <v>39686</v>
      </c>
      <c r="D1463" s="473">
        <v>18</v>
      </c>
      <c r="F1463" s="465">
        <v>41523</v>
      </c>
      <c r="G1463" s="466" t="s">
        <v>1471</v>
      </c>
      <c r="K1463" s="428">
        <v>39686</v>
      </c>
      <c r="L1463" s="467">
        <v>36</v>
      </c>
    </row>
    <row r="1464" spans="2:12" x14ac:dyDescent="0.25">
      <c r="B1464" s="49">
        <f t="shared" ref="B1464" si="902">B1463+1</f>
        <v>1452</v>
      </c>
      <c r="C1464" s="427">
        <v>39686</v>
      </c>
      <c r="D1464" s="474">
        <v>23.000000000002274</v>
      </c>
      <c r="F1464" s="465">
        <v>41526</v>
      </c>
      <c r="G1464" s="466" t="s">
        <v>709</v>
      </c>
      <c r="K1464" s="427">
        <v>39686</v>
      </c>
      <c r="L1464" s="117">
        <v>138.00000000001364</v>
      </c>
    </row>
    <row r="1465" spans="2:12" x14ac:dyDescent="0.25">
      <c r="B1465" s="49">
        <f t="shared" ref="B1465" si="903">B1464+1</f>
        <v>1453</v>
      </c>
      <c r="C1465" s="427">
        <v>39686</v>
      </c>
      <c r="D1465" s="474">
        <v>-57</v>
      </c>
      <c r="F1465" s="465">
        <v>41529</v>
      </c>
      <c r="G1465" s="466" t="s">
        <v>1511</v>
      </c>
      <c r="K1465" s="427">
        <v>39686</v>
      </c>
      <c r="L1465" s="117">
        <v>-114</v>
      </c>
    </row>
    <row r="1466" spans="2:12" x14ac:dyDescent="0.25">
      <c r="B1466" s="49">
        <f t="shared" ref="B1466" si="904">B1465+1</f>
        <v>1454</v>
      </c>
      <c r="C1466" s="428">
        <v>39687</v>
      </c>
      <c r="D1466" s="473">
        <v>-1.9999999999999996</v>
      </c>
      <c r="F1466" s="465">
        <v>41530</v>
      </c>
      <c r="G1466" s="466" t="s">
        <v>1512</v>
      </c>
      <c r="K1466" s="428">
        <v>39687</v>
      </c>
      <c r="L1466" s="467">
        <v>-3.9999999999999991</v>
      </c>
    </row>
    <row r="1467" spans="2:12" x14ac:dyDescent="0.25">
      <c r="B1467" s="49">
        <f t="shared" ref="B1467" si="905">B1466+1</f>
        <v>1455</v>
      </c>
      <c r="C1467" s="427">
        <v>39688</v>
      </c>
      <c r="D1467" s="474">
        <v>203</v>
      </c>
      <c r="F1467" s="465">
        <v>41534</v>
      </c>
      <c r="G1467" s="466" t="s">
        <v>1513</v>
      </c>
      <c r="K1467" s="427">
        <v>39688</v>
      </c>
      <c r="L1467" s="117">
        <v>406</v>
      </c>
    </row>
    <row r="1468" spans="2:12" x14ac:dyDescent="0.25">
      <c r="B1468" s="49">
        <f t="shared" ref="B1468" si="906">B1467+1</f>
        <v>1456</v>
      </c>
      <c r="C1468" s="426">
        <v>39692</v>
      </c>
      <c r="D1468" s="473">
        <v>-213</v>
      </c>
      <c r="F1468" s="465">
        <v>41537</v>
      </c>
      <c r="G1468" s="466" t="s">
        <v>1514</v>
      </c>
      <c r="K1468" s="426">
        <v>39692</v>
      </c>
      <c r="L1468" s="467">
        <v>-852</v>
      </c>
    </row>
    <row r="1469" spans="2:12" x14ac:dyDescent="0.25">
      <c r="B1469" s="49">
        <f t="shared" ref="B1469" si="907">B1468+1</f>
        <v>1457</v>
      </c>
      <c r="C1469" s="428">
        <v>39692</v>
      </c>
      <c r="D1469" s="473">
        <v>-22</v>
      </c>
      <c r="F1469" s="465">
        <v>41540</v>
      </c>
      <c r="G1469" s="466" t="s">
        <v>1515</v>
      </c>
      <c r="K1469" s="428">
        <v>39692</v>
      </c>
      <c r="L1469" s="467">
        <v>-44</v>
      </c>
    </row>
    <row r="1470" spans="2:12" x14ac:dyDescent="0.25">
      <c r="B1470" s="49">
        <f t="shared" ref="B1470" si="908">B1469+1</f>
        <v>1458</v>
      </c>
      <c r="C1470" s="427">
        <v>39692</v>
      </c>
      <c r="D1470" s="474">
        <v>-42.000000000001137</v>
      </c>
      <c r="F1470" s="465">
        <v>41541</v>
      </c>
      <c r="G1470" s="466" t="s">
        <v>1516</v>
      </c>
      <c r="K1470" s="427">
        <v>39692</v>
      </c>
      <c r="L1470" s="117">
        <v>-252.00000000000682</v>
      </c>
    </row>
    <row r="1471" spans="2:12" x14ac:dyDescent="0.25">
      <c r="B1471" s="49">
        <f t="shared" ref="B1471" si="909">B1470+1</f>
        <v>1459</v>
      </c>
      <c r="C1471" s="427">
        <v>39692</v>
      </c>
      <c r="D1471" s="474">
        <v>-17</v>
      </c>
      <c r="F1471" s="465">
        <v>41542</v>
      </c>
      <c r="G1471" s="466" t="s">
        <v>1517</v>
      </c>
      <c r="K1471" s="427">
        <v>39692</v>
      </c>
      <c r="L1471" s="117">
        <v>-34</v>
      </c>
    </row>
    <row r="1472" spans="2:12" x14ac:dyDescent="0.25">
      <c r="B1472" s="49">
        <f t="shared" ref="B1472" si="910">B1471+1</f>
        <v>1460</v>
      </c>
      <c r="C1472" s="427">
        <v>39692</v>
      </c>
      <c r="D1472" s="474">
        <v>-122.00000000000229</v>
      </c>
      <c r="F1472" s="465">
        <v>41543</v>
      </c>
      <c r="G1472" s="466" t="s">
        <v>1518</v>
      </c>
      <c r="K1472" s="427">
        <v>39692</v>
      </c>
      <c r="L1472" s="117">
        <v>-244.00000000000458</v>
      </c>
    </row>
    <row r="1473" spans="2:12" x14ac:dyDescent="0.25">
      <c r="B1473" s="49">
        <f t="shared" ref="B1473" si="911">B1472+1</f>
        <v>1461</v>
      </c>
      <c r="C1473" s="426">
        <v>39693</v>
      </c>
      <c r="D1473" s="473">
        <v>-325.5</v>
      </c>
      <c r="F1473" s="465">
        <v>41547</v>
      </c>
      <c r="G1473" s="466" t="s">
        <v>1519</v>
      </c>
      <c r="K1473" s="426">
        <v>39693</v>
      </c>
      <c r="L1473" s="467">
        <v>-1302</v>
      </c>
    </row>
    <row r="1474" spans="2:12" x14ac:dyDescent="0.25">
      <c r="B1474" s="49">
        <f t="shared" ref="B1474" si="912">B1473+1</f>
        <v>1462</v>
      </c>
      <c r="C1474" s="428">
        <v>39693</v>
      </c>
      <c r="D1474" s="473">
        <v>-167</v>
      </c>
      <c r="F1474" s="465">
        <v>41548</v>
      </c>
      <c r="G1474" s="466" t="s">
        <v>602</v>
      </c>
      <c r="K1474" s="428">
        <v>39693</v>
      </c>
      <c r="L1474" s="467">
        <v>-334</v>
      </c>
    </row>
    <row r="1475" spans="2:12" x14ac:dyDescent="0.25">
      <c r="B1475" s="49">
        <f t="shared" ref="B1475" si="913">B1474+1</f>
        <v>1463</v>
      </c>
      <c r="C1475" s="427">
        <v>39693</v>
      </c>
      <c r="D1475" s="474">
        <v>427.99999999999773</v>
      </c>
      <c r="F1475" s="465">
        <v>41550</v>
      </c>
      <c r="G1475" s="466" t="s">
        <v>1520</v>
      </c>
      <c r="K1475" s="427">
        <v>39693</v>
      </c>
      <c r="L1475" s="117">
        <v>2567.9999999999864</v>
      </c>
    </row>
    <row r="1476" spans="2:12" x14ac:dyDescent="0.25">
      <c r="B1476" s="49">
        <f t="shared" ref="B1476" si="914">B1475+1</f>
        <v>1464</v>
      </c>
      <c r="C1476" s="426">
        <v>39694</v>
      </c>
      <c r="D1476" s="473">
        <v>37</v>
      </c>
      <c r="F1476" s="465">
        <v>41551</v>
      </c>
      <c r="G1476" s="466" t="s">
        <v>1521</v>
      </c>
      <c r="K1476" s="426">
        <v>39694</v>
      </c>
      <c r="L1476" s="467">
        <v>148</v>
      </c>
    </row>
    <row r="1477" spans="2:12" x14ac:dyDescent="0.25">
      <c r="B1477" s="49">
        <f t="shared" ref="B1477" si="915">B1476+1</f>
        <v>1465</v>
      </c>
      <c r="C1477" s="428">
        <v>39694</v>
      </c>
      <c r="D1477" s="473">
        <v>3.0000000000000004</v>
      </c>
      <c r="F1477" s="465">
        <v>41554</v>
      </c>
      <c r="G1477" s="466" t="s">
        <v>1001</v>
      </c>
      <c r="K1477" s="428">
        <v>39694</v>
      </c>
      <c r="L1477" s="467">
        <v>6.0000000000000009</v>
      </c>
    </row>
    <row r="1478" spans="2:12" x14ac:dyDescent="0.25">
      <c r="B1478" s="49">
        <f t="shared" ref="B1478" si="916">B1477+1</f>
        <v>1466</v>
      </c>
      <c r="C1478" s="427">
        <v>39694</v>
      </c>
      <c r="D1478" s="474">
        <v>33</v>
      </c>
      <c r="F1478" s="465">
        <v>41555</v>
      </c>
      <c r="G1478" s="466" t="s">
        <v>1522</v>
      </c>
      <c r="K1478" s="427">
        <v>39694</v>
      </c>
      <c r="L1478" s="117">
        <v>66</v>
      </c>
    </row>
    <row r="1479" spans="2:12" x14ac:dyDescent="0.25">
      <c r="B1479" s="49">
        <f t="shared" ref="B1479" si="917">B1478+1</f>
        <v>1467</v>
      </c>
      <c r="C1479" s="427">
        <v>39694</v>
      </c>
      <c r="D1479" s="474">
        <v>168.00000000000682</v>
      </c>
      <c r="F1479" s="465">
        <v>41556</v>
      </c>
      <c r="G1479" s="466" t="s">
        <v>840</v>
      </c>
      <c r="K1479" s="427">
        <v>39694</v>
      </c>
      <c r="L1479" s="117">
        <v>336.00000000001364</v>
      </c>
    </row>
    <row r="1480" spans="2:12" x14ac:dyDescent="0.25">
      <c r="B1480" s="49">
        <f t="shared" ref="B1480" si="918">B1479+1</f>
        <v>1468</v>
      </c>
      <c r="C1480" s="426">
        <v>39695</v>
      </c>
      <c r="D1480" s="473">
        <v>-163</v>
      </c>
      <c r="F1480" s="465">
        <v>41557</v>
      </c>
      <c r="G1480" s="466" t="s">
        <v>1523</v>
      </c>
      <c r="K1480" s="426">
        <v>39695</v>
      </c>
      <c r="L1480" s="467">
        <v>-652</v>
      </c>
    </row>
    <row r="1481" spans="2:12" x14ac:dyDescent="0.25">
      <c r="B1481" s="49">
        <f t="shared" ref="B1481" si="919">B1480+1</f>
        <v>1469</v>
      </c>
      <c r="C1481" s="428">
        <v>39695</v>
      </c>
      <c r="D1481" s="473">
        <v>-67</v>
      </c>
      <c r="F1481" s="465">
        <v>41558</v>
      </c>
      <c r="G1481" s="466" t="s">
        <v>1524</v>
      </c>
      <c r="K1481" s="428">
        <v>39695</v>
      </c>
      <c r="L1481" s="467">
        <v>-134</v>
      </c>
    </row>
    <row r="1482" spans="2:12" x14ac:dyDescent="0.25">
      <c r="B1482" s="49">
        <f t="shared" ref="B1482" si="920">B1481+1</f>
        <v>1470</v>
      </c>
      <c r="C1482" s="426">
        <v>39696</v>
      </c>
      <c r="D1482" s="473">
        <v>349.5</v>
      </c>
      <c r="F1482" s="465">
        <v>41561</v>
      </c>
      <c r="G1482" s="466" t="s">
        <v>611</v>
      </c>
      <c r="K1482" s="426">
        <v>39696</v>
      </c>
      <c r="L1482" s="467">
        <v>1398</v>
      </c>
    </row>
    <row r="1483" spans="2:12" x14ac:dyDescent="0.25">
      <c r="B1483" s="49">
        <f t="shared" ref="B1483" si="921">B1482+1</f>
        <v>1471</v>
      </c>
      <c r="C1483" s="428">
        <v>39696</v>
      </c>
      <c r="D1483" s="473">
        <v>163</v>
      </c>
      <c r="F1483" s="465">
        <v>41563</v>
      </c>
      <c r="G1483" s="466" t="s">
        <v>1525</v>
      </c>
      <c r="K1483" s="428">
        <v>39696</v>
      </c>
      <c r="L1483" s="467">
        <v>326</v>
      </c>
    </row>
    <row r="1484" spans="2:12" x14ac:dyDescent="0.25">
      <c r="B1484" s="49">
        <f t="shared" ref="B1484" si="922">B1483+1</f>
        <v>1472</v>
      </c>
      <c r="C1484" s="427">
        <v>39696</v>
      </c>
      <c r="D1484" s="474">
        <v>17.999999999995453</v>
      </c>
      <c r="F1484" s="465">
        <v>41564</v>
      </c>
      <c r="G1484" s="466" t="s">
        <v>1526</v>
      </c>
      <c r="K1484" s="427">
        <v>39696</v>
      </c>
      <c r="L1484" s="117">
        <v>107.99999999997272</v>
      </c>
    </row>
    <row r="1485" spans="2:12" x14ac:dyDescent="0.25">
      <c r="B1485" s="49">
        <f t="shared" ref="B1485" si="923">B1484+1</f>
        <v>1473</v>
      </c>
      <c r="C1485" s="427">
        <v>39696</v>
      </c>
      <c r="D1485" s="474">
        <v>213</v>
      </c>
      <c r="F1485" s="465">
        <v>41569</v>
      </c>
      <c r="G1485" s="466" t="s">
        <v>518</v>
      </c>
      <c r="K1485" s="427">
        <v>39696</v>
      </c>
      <c r="L1485" s="117">
        <v>426</v>
      </c>
    </row>
    <row r="1486" spans="2:12" x14ac:dyDescent="0.25">
      <c r="B1486" s="49">
        <f t="shared" ref="B1486" si="924">B1485+1</f>
        <v>1474</v>
      </c>
      <c r="C1486" s="427">
        <v>39696</v>
      </c>
      <c r="D1486" s="474">
        <v>567.99999999999545</v>
      </c>
      <c r="F1486" s="465">
        <v>41570</v>
      </c>
      <c r="G1486" s="466" t="s">
        <v>814</v>
      </c>
      <c r="K1486" s="427">
        <v>39696</v>
      </c>
      <c r="L1486" s="117">
        <v>1135.9999999999909</v>
      </c>
    </row>
    <row r="1487" spans="2:12" x14ac:dyDescent="0.25">
      <c r="B1487" s="49">
        <f t="shared" ref="B1487" si="925">B1486+1</f>
        <v>1475</v>
      </c>
      <c r="C1487" s="428">
        <v>39699</v>
      </c>
      <c r="D1487" s="473">
        <v>58</v>
      </c>
      <c r="F1487" s="465">
        <v>41571</v>
      </c>
      <c r="G1487" s="466" t="s">
        <v>758</v>
      </c>
      <c r="K1487" s="428">
        <v>39699</v>
      </c>
      <c r="L1487" s="467">
        <v>116</v>
      </c>
    </row>
    <row r="1488" spans="2:12" x14ac:dyDescent="0.25">
      <c r="B1488" s="49">
        <f t="shared" ref="B1488" si="926">B1487+1</f>
        <v>1476</v>
      </c>
      <c r="C1488" s="427">
        <v>39699</v>
      </c>
      <c r="D1488" s="474">
        <v>692.99999999999545</v>
      </c>
      <c r="F1488" s="465">
        <v>41576</v>
      </c>
      <c r="G1488" s="466" t="s">
        <v>613</v>
      </c>
      <c r="K1488" s="427">
        <v>39699</v>
      </c>
      <c r="L1488" s="117">
        <v>4157.9999999999727</v>
      </c>
    </row>
    <row r="1489" spans="2:12" x14ac:dyDescent="0.25">
      <c r="B1489" s="49">
        <f t="shared" ref="B1489" si="927">B1488+1</f>
        <v>1477</v>
      </c>
      <c r="C1489" s="428">
        <v>39700</v>
      </c>
      <c r="D1489" s="473">
        <v>-112</v>
      </c>
      <c r="F1489" s="465">
        <v>41578</v>
      </c>
      <c r="G1489" s="466" t="s">
        <v>1527</v>
      </c>
      <c r="K1489" s="428">
        <v>39700</v>
      </c>
      <c r="L1489" s="467">
        <v>-224</v>
      </c>
    </row>
    <row r="1490" spans="2:12" x14ac:dyDescent="0.25">
      <c r="B1490" s="49">
        <f t="shared" ref="B1490" si="928">B1489+1</f>
        <v>1478</v>
      </c>
      <c r="C1490" s="426">
        <v>39701</v>
      </c>
      <c r="D1490" s="473">
        <v>537</v>
      </c>
      <c r="F1490" s="465">
        <v>41579</v>
      </c>
      <c r="G1490" s="466" t="s">
        <v>1528</v>
      </c>
      <c r="K1490" s="426">
        <v>39701</v>
      </c>
      <c r="L1490" s="467">
        <v>2148</v>
      </c>
    </row>
    <row r="1491" spans="2:12" x14ac:dyDescent="0.25">
      <c r="B1491" s="49">
        <f t="shared" ref="B1491" si="929">B1490+1</f>
        <v>1479</v>
      </c>
      <c r="C1491" s="428">
        <v>39701</v>
      </c>
      <c r="D1491" s="473">
        <v>218</v>
      </c>
      <c r="F1491" s="465">
        <v>41582</v>
      </c>
      <c r="G1491" s="466" t="s">
        <v>1385</v>
      </c>
      <c r="K1491" s="428">
        <v>39701</v>
      </c>
      <c r="L1491" s="467">
        <v>436</v>
      </c>
    </row>
    <row r="1492" spans="2:12" x14ac:dyDescent="0.25">
      <c r="B1492" s="49">
        <f t="shared" ref="B1492" si="930">B1491+1</f>
        <v>1480</v>
      </c>
      <c r="C1492" s="427">
        <v>39701</v>
      </c>
      <c r="D1492" s="474">
        <v>-31.999999999998863</v>
      </c>
      <c r="F1492" s="465">
        <v>41583</v>
      </c>
      <c r="G1492" s="466" t="s">
        <v>517</v>
      </c>
      <c r="K1492" s="427">
        <v>39701</v>
      </c>
      <c r="L1492" s="117">
        <v>-191.99999999999318</v>
      </c>
    </row>
    <row r="1493" spans="2:12" x14ac:dyDescent="0.25">
      <c r="B1493" s="49">
        <f t="shared" ref="B1493" si="931">B1492+1</f>
        <v>1481</v>
      </c>
      <c r="C1493" s="427">
        <v>39701</v>
      </c>
      <c r="D1493" s="474">
        <v>318</v>
      </c>
      <c r="F1493" s="465">
        <v>41584</v>
      </c>
      <c r="G1493" s="466" t="s">
        <v>1529</v>
      </c>
      <c r="K1493" s="427">
        <v>39701</v>
      </c>
      <c r="L1493" s="117">
        <v>636</v>
      </c>
    </row>
    <row r="1494" spans="2:12" x14ac:dyDescent="0.25">
      <c r="B1494" s="49">
        <f t="shared" ref="B1494" si="932">B1493+1</f>
        <v>1482</v>
      </c>
      <c r="C1494" s="427">
        <v>39701</v>
      </c>
      <c r="D1494" s="474">
        <v>167.99999999999545</v>
      </c>
      <c r="F1494" s="465">
        <v>41585</v>
      </c>
      <c r="G1494" s="466" t="s">
        <v>1530</v>
      </c>
      <c r="K1494" s="427">
        <v>39701</v>
      </c>
      <c r="L1494" s="117">
        <v>335.99999999999091</v>
      </c>
    </row>
    <row r="1495" spans="2:12" x14ac:dyDescent="0.25">
      <c r="B1495" s="49">
        <f t="shared" ref="B1495" si="933">B1494+1</f>
        <v>1483</v>
      </c>
      <c r="C1495" s="427">
        <v>39702</v>
      </c>
      <c r="D1495" s="474">
        <v>-587</v>
      </c>
      <c r="F1495" s="465">
        <v>41586</v>
      </c>
      <c r="G1495" s="466" t="s">
        <v>1531</v>
      </c>
      <c r="K1495" s="427">
        <v>39702</v>
      </c>
      <c r="L1495" s="117">
        <v>-1174</v>
      </c>
    </row>
    <row r="1496" spans="2:12" x14ac:dyDescent="0.25">
      <c r="B1496" s="49">
        <f t="shared" ref="B1496" si="934">B1495+1</f>
        <v>1484</v>
      </c>
      <c r="C1496" s="428">
        <v>39706</v>
      </c>
      <c r="D1496" s="473">
        <v>-42</v>
      </c>
      <c r="F1496" s="465">
        <v>41590</v>
      </c>
      <c r="G1496" s="466" t="s">
        <v>1532</v>
      </c>
      <c r="K1496" s="428">
        <v>39706</v>
      </c>
      <c r="L1496" s="467">
        <v>-84</v>
      </c>
    </row>
    <row r="1497" spans="2:12" x14ac:dyDescent="0.25">
      <c r="B1497" s="49">
        <f t="shared" ref="B1497" si="935">B1496+1</f>
        <v>1485</v>
      </c>
      <c r="C1497" s="427">
        <v>39706</v>
      </c>
      <c r="D1497" s="474">
        <v>-549.00000000000568</v>
      </c>
      <c r="F1497" s="465">
        <v>41591</v>
      </c>
      <c r="G1497" s="466" t="s">
        <v>1533</v>
      </c>
      <c r="K1497" s="427">
        <v>39706</v>
      </c>
      <c r="L1497" s="117">
        <v>-3294.0000000000341</v>
      </c>
    </row>
    <row r="1498" spans="2:12" x14ac:dyDescent="0.25">
      <c r="B1498" s="49">
        <f t="shared" ref="B1498" si="936">B1497+1</f>
        <v>1486</v>
      </c>
      <c r="C1498" s="427">
        <v>39706</v>
      </c>
      <c r="D1498" s="474">
        <v>173</v>
      </c>
      <c r="F1498" s="465">
        <v>41593</v>
      </c>
      <c r="G1498" s="466" t="s">
        <v>1534</v>
      </c>
      <c r="K1498" s="427">
        <v>39706</v>
      </c>
      <c r="L1498" s="117">
        <v>346</v>
      </c>
    </row>
    <row r="1499" spans="2:12" x14ac:dyDescent="0.25">
      <c r="B1499" s="49">
        <f t="shared" ref="B1499" si="937">B1498+1</f>
        <v>1487</v>
      </c>
      <c r="C1499" s="427">
        <v>39706</v>
      </c>
      <c r="D1499" s="474">
        <v>188</v>
      </c>
      <c r="F1499" s="465">
        <v>41597</v>
      </c>
      <c r="G1499" s="466" t="s">
        <v>1535</v>
      </c>
      <c r="K1499" s="427">
        <v>39706</v>
      </c>
      <c r="L1499" s="117">
        <v>376</v>
      </c>
    </row>
    <row r="1500" spans="2:12" x14ac:dyDescent="0.25">
      <c r="B1500" s="49">
        <f t="shared" ref="B1500" si="938">B1499+1</f>
        <v>1488</v>
      </c>
      <c r="C1500" s="426">
        <v>39707</v>
      </c>
      <c r="D1500" s="473">
        <v>-550.5</v>
      </c>
      <c r="F1500" s="465">
        <v>41598</v>
      </c>
      <c r="G1500" s="466" t="s">
        <v>484</v>
      </c>
      <c r="K1500" s="426">
        <v>39707</v>
      </c>
      <c r="L1500" s="467">
        <v>-2202</v>
      </c>
    </row>
    <row r="1501" spans="2:12" x14ac:dyDescent="0.25">
      <c r="B1501" s="49">
        <f t="shared" ref="B1501" si="939">B1500+1</f>
        <v>1489</v>
      </c>
      <c r="C1501" s="428">
        <v>39707</v>
      </c>
      <c r="D1501" s="473">
        <v>83</v>
      </c>
      <c r="F1501" s="465">
        <v>41599</v>
      </c>
      <c r="G1501" s="466" t="s">
        <v>1536</v>
      </c>
      <c r="K1501" s="428">
        <v>39707</v>
      </c>
      <c r="L1501" s="467">
        <v>166</v>
      </c>
    </row>
    <row r="1502" spans="2:12" x14ac:dyDescent="0.25">
      <c r="B1502" s="49">
        <f t="shared" ref="B1502" si="940">B1501+1</f>
        <v>1490</v>
      </c>
      <c r="C1502" s="427">
        <v>39707</v>
      </c>
      <c r="D1502" s="474">
        <v>-537</v>
      </c>
      <c r="F1502" s="465">
        <v>41604</v>
      </c>
      <c r="G1502" s="466" t="s">
        <v>1537</v>
      </c>
      <c r="K1502" s="427">
        <v>39707</v>
      </c>
      <c r="L1502" s="117">
        <v>-3222</v>
      </c>
    </row>
    <row r="1503" spans="2:12" x14ac:dyDescent="0.25">
      <c r="B1503" s="49">
        <f t="shared" ref="B1503" si="941">B1502+1</f>
        <v>1491</v>
      </c>
      <c r="C1503" s="427">
        <v>39707</v>
      </c>
      <c r="D1503" s="474">
        <v>-557</v>
      </c>
      <c r="F1503" s="465">
        <v>41605</v>
      </c>
      <c r="G1503" s="466" t="s">
        <v>503</v>
      </c>
      <c r="K1503" s="427">
        <v>39707</v>
      </c>
      <c r="L1503" s="117">
        <v>-1114</v>
      </c>
    </row>
    <row r="1504" spans="2:12" x14ac:dyDescent="0.25">
      <c r="B1504" s="49">
        <f t="shared" ref="B1504" si="942">B1503+1</f>
        <v>1492</v>
      </c>
      <c r="C1504" s="427">
        <v>39707</v>
      </c>
      <c r="D1504" s="474">
        <v>-772.00000000000227</v>
      </c>
      <c r="F1504" s="465">
        <v>41607</v>
      </c>
      <c r="G1504" s="466" t="s">
        <v>479</v>
      </c>
      <c r="K1504" s="427">
        <v>39707</v>
      </c>
      <c r="L1504" s="117">
        <v>-1544.0000000000045</v>
      </c>
    </row>
    <row r="1505" spans="2:12" x14ac:dyDescent="0.25">
      <c r="B1505" s="49">
        <f t="shared" ref="B1505" si="943">B1504+1</f>
        <v>1493</v>
      </c>
      <c r="C1505" s="427">
        <v>39708</v>
      </c>
      <c r="D1505" s="474">
        <v>338</v>
      </c>
      <c r="F1505" s="465">
        <v>41610</v>
      </c>
      <c r="G1505" s="466" t="s">
        <v>482</v>
      </c>
      <c r="K1505" s="427">
        <v>39708</v>
      </c>
      <c r="L1505" s="117">
        <v>676</v>
      </c>
    </row>
    <row r="1506" spans="2:12" x14ac:dyDescent="0.25">
      <c r="B1506" s="49">
        <f t="shared" ref="B1506" si="944">B1505+1</f>
        <v>1494</v>
      </c>
      <c r="C1506" s="426">
        <v>39709</v>
      </c>
      <c r="D1506" s="473">
        <v>174.5</v>
      </c>
      <c r="F1506" s="465">
        <v>41611</v>
      </c>
      <c r="G1506" s="466" t="s">
        <v>1538</v>
      </c>
      <c r="K1506" s="426">
        <v>39709</v>
      </c>
      <c r="L1506" s="467">
        <v>698</v>
      </c>
    </row>
    <row r="1507" spans="2:12" x14ac:dyDescent="0.25">
      <c r="B1507" s="49">
        <f t="shared" ref="B1507" si="945">B1506+1</f>
        <v>1495</v>
      </c>
      <c r="C1507" s="428">
        <v>39709</v>
      </c>
      <c r="D1507" s="473">
        <v>-42</v>
      </c>
      <c r="F1507" s="465">
        <v>41612</v>
      </c>
      <c r="G1507" s="466" t="s">
        <v>511</v>
      </c>
      <c r="K1507" s="428">
        <v>39709</v>
      </c>
      <c r="L1507" s="467">
        <v>-84</v>
      </c>
    </row>
    <row r="1508" spans="2:12" x14ac:dyDescent="0.25">
      <c r="B1508" s="49">
        <f t="shared" ref="B1508" si="946">B1507+1</f>
        <v>1496</v>
      </c>
      <c r="C1508" s="427">
        <v>39709</v>
      </c>
      <c r="D1508" s="474">
        <v>-12</v>
      </c>
      <c r="F1508" s="465">
        <v>41613</v>
      </c>
      <c r="G1508" s="466" t="s">
        <v>1539</v>
      </c>
      <c r="K1508" s="427">
        <v>39709</v>
      </c>
      <c r="L1508" s="117">
        <v>-72</v>
      </c>
    </row>
    <row r="1509" spans="2:12" x14ac:dyDescent="0.25">
      <c r="B1509" s="49">
        <f t="shared" ref="B1509" si="947">B1508+1</f>
        <v>1497</v>
      </c>
      <c r="C1509" s="427">
        <v>39709</v>
      </c>
      <c r="D1509" s="474">
        <v>293</v>
      </c>
      <c r="F1509" s="465">
        <v>41614</v>
      </c>
      <c r="G1509" s="466" t="s">
        <v>1540</v>
      </c>
      <c r="K1509" s="427">
        <v>39709</v>
      </c>
      <c r="L1509" s="117">
        <v>586</v>
      </c>
    </row>
    <row r="1510" spans="2:12" x14ac:dyDescent="0.25">
      <c r="B1510" s="49">
        <f t="shared" ref="B1510" si="948">B1509+1</f>
        <v>1498</v>
      </c>
      <c r="C1510" s="427">
        <v>39709</v>
      </c>
      <c r="D1510" s="474">
        <v>267.99999999999545</v>
      </c>
      <c r="F1510" s="465">
        <v>41618</v>
      </c>
      <c r="G1510" s="466" t="s">
        <v>470</v>
      </c>
      <c r="K1510" s="427">
        <v>39709</v>
      </c>
      <c r="L1510" s="117">
        <v>535.99999999999091</v>
      </c>
    </row>
    <row r="1511" spans="2:12" x14ac:dyDescent="0.25">
      <c r="B1511" s="49">
        <f t="shared" ref="B1511" si="949">B1510+1</f>
        <v>1499</v>
      </c>
      <c r="C1511" s="427">
        <v>39713</v>
      </c>
      <c r="D1511" s="474">
        <v>183</v>
      </c>
      <c r="F1511" s="465">
        <v>41619</v>
      </c>
      <c r="G1511" s="466" t="s">
        <v>891</v>
      </c>
      <c r="K1511" s="427">
        <v>39713</v>
      </c>
      <c r="L1511" s="117">
        <v>366</v>
      </c>
    </row>
    <row r="1512" spans="2:12" x14ac:dyDescent="0.25">
      <c r="B1512" s="49">
        <f t="shared" ref="B1512" si="950">B1511+1</f>
        <v>1500</v>
      </c>
      <c r="C1512" s="427">
        <v>39713</v>
      </c>
      <c r="D1512" s="474">
        <v>247.99999999999091</v>
      </c>
      <c r="F1512" s="465">
        <v>41620</v>
      </c>
      <c r="G1512" s="466" t="s">
        <v>525</v>
      </c>
      <c r="K1512" s="427">
        <v>39713</v>
      </c>
      <c r="L1512" s="117">
        <v>495.99999999998181</v>
      </c>
    </row>
    <row r="1513" spans="2:12" x14ac:dyDescent="0.25">
      <c r="B1513" s="49">
        <f t="shared" ref="B1513" si="951">B1512+1</f>
        <v>1501</v>
      </c>
      <c r="C1513" s="426">
        <v>39714</v>
      </c>
      <c r="D1513" s="473">
        <v>24.5</v>
      </c>
      <c r="F1513" s="465">
        <v>41621</v>
      </c>
      <c r="G1513" s="466" t="s">
        <v>1541</v>
      </c>
      <c r="K1513" s="426">
        <v>39714</v>
      </c>
      <c r="L1513" s="467">
        <v>98</v>
      </c>
    </row>
    <row r="1514" spans="2:12" x14ac:dyDescent="0.25">
      <c r="B1514" s="49">
        <f t="shared" ref="B1514" si="952">B1513+1</f>
        <v>1502</v>
      </c>
      <c r="C1514" s="428">
        <v>39714</v>
      </c>
      <c r="D1514" s="473">
        <v>158</v>
      </c>
      <c r="F1514" s="465">
        <v>41624</v>
      </c>
      <c r="G1514" s="466" t="s">
        <v>473</v>
      </c>
      <c r="K1514" s="428">
        <v>39714</v>
      </c>
      <c r="L1514" s="467">
        <v>316</v>
      </c>
    </row>
    <row r="1515" spans="2:12" x14ac:dyDescent="0.25">
      <c r="B1515" s="49">
        <f t="shared" ref="B1515" si="953">B1514+1</f>
        <v>1503</v>
      </c>
      <c r="C1515" s="427">
        <v>39714</v>
      </c>
      <c r="D1515" s="474">
        <v>-341.99999999999545</v>
      </c>
      <c r="F1515" s="465">
        <v>41625</v>
      </c>
      <c r="G1515" s="466" t="s">
        <v>476</v>
      </c>
      <c r="K1515" s="427">
        <v>39714</v>
      </c>
      <c r="L1515" s="117">
        <v>-2051.9999999999727</v>
      </c>
    </row>
    <row r="1516" spans="2:12" x14ac:dyDescent="0.25">
      <c r="B1516" s="49">
        <f t="shared" ref="B1516" si="954">B1515+1</f>
        <v>1504</v>
      </c>
      <c r="C1516" s="427">
        <v>39714</v>
      </c>
      <c r="D1516" s="474">
        <v>13</v>
      </c>
      <c r="F1516" s="465">
        <v>41626</v>
      </c>
      <c r="G1516" s="466" t="s">
        <v>1542</v>
      </c>
      <c r="K1516" s="427">
        <v>39714</v>
      </c>
      <c r="L1516" s="117">
        <v>26</v>
      </c>
    </row>
    <row r="1517" spans="2:12" x14ac:dyDescent="0.25">
      <c r="B1517" s="49">
        <f t="shared" ref="B1517" si="955">B1516+1</f>
        <v>1505</v>
      </c>
      <c r="C1517" s="427">
        <v>39714</v>
      </c>
      <c r="D1517" s="474">
        <v>67.999999999995453</v>
      </c>
      <c r="F1517" s="465">
        <v>41628</v>
      </c>
      <c r="G1517" s="466" t="s">
        <v>1543</v>
      </c>
      <c r="K1517" s="427">
        <v>39714</v>
      </c>
      <c r="L1517" s="117">
        <v>135.99999999999091</v>
      </c>
    </row>
    <row r="1518" spans="2:12" x14ac:dyDescent="0.25">
      <c r="B1518" s="49">
        <f t="shared" ref="B1518" si="956">B1517+1</f>
        <v>1506</v>
      </c>
      <c r="C1518" s="426">
        <v>39715</v>
      </c>
      <c r="D1518" s="473">
        <v>-188</v>
      </c>
      <c r="F1518" s="465">
        <v>41635</v>
      </c>
      <c r="G1518" s="466" t="s">
        <v>1544</v>
      </c>
      <c r="K1518" s="426">
        <v>39715</v>
      </c>
      <c r="L1518" s="467">
        <v>-752</v>
      </c>
    </row>
    <row r="1519" spans="2:12" x14ac:dyDescent="0.25">
      <c r="B1519" s="49">
        <f t="shared" ref="B1519" si="957">B1518+1</f>
        <v>1507</v>
      </c>
      <c r="C1519" s="428">
        <v>39715</v>
      </c>
      <c r="D1519" s="473">
        <v>113</v>
      </c>
      <c r="F1519" s="465">
        <v>41638</v>
      </c>
      <c r="G1519" s="466" t="s">
        <v>1545</v>
      </c>
      <c r="K1519" s="428">
        <v>39715</v>
      </c>
      <c r="L1519" s="467">
        <v>226</v>
      </c>
    </row>
    <row r="1520" spans="2:12" x14ac:dyDescent="0.25">
      <c r="B1520" s="49">
        <f t="shared" ref="B1520" si="958">B1519+1</f>
        <v>1508</v>
      </c>
      <c r="C1520" s="427">
        <v>39715</v>
      </c>
      <c r="D1520" s="474">
        <v>-17.000000000001137</v>
      </c>
      <c r="F1520" s="465">
        <v>41639</v>
      </c>
      <c r="G1520" s="466" t="s">
        <v>775</v>
      </c>
      <c r="K1520" s="427">
        <v>39715</v>
      </c>
      <c r="L1520" s="117">
        <v>-102.00000000000682</v>
      </c>
    </row>
    <row r="1521" spans="2:12" x14ac:dyDescent="0.25">
      <c r="B1521" s="49">
        <f t="shared" ref="B1521" si="959">B1520+1</f>
        <v>1509</v>
      </c>
      <c r="C1521" s="427">
        <v>39716</v>
      </c>
      <c r="D1521" s="474">
        <v>43.000000000001137</v>
      </c>
      <c r="F1521" s="464">
        <v>41641</v>
      </c>
      <c r="G1521" s="117" t="s">
        <v>1546</v>
      </c>
      <c r="K1521" s="427">
        <v>39716</v>
      </c>
      <c r="L1521" s="117">
        <v>258.00000000000682</v>
      </c>
    </row>
    <row r="1522" spans="2:12" x14ac:dyDescent="0.25">
      <c r="B1522" s="49">
        <f t="shared" ref="B1522" si="960">B1521+1</f>
        <v>1510</v>
      </c>
      <c r="C1522" s="427">
        <v>39717</v>
      </c>
      <c r="D1522" s="474">
        <v>-572</v>
      </c>
      <c r="F1522" s="464">
        <v>41642</v>
      </c>
      <c r="G1522" s="117" t="s">
        <v>638</v>
      </c>
      <c r="K1522" s="427">
        <v>39717</v>
      </c>
      <c r="L1522" s="117">
        <v>-1144</v>
      </c>
    </row>
    <row r="1523" spans="2:12" x14ac:dyDescent="0.25">
      <c r="B1523" s="49">
        <f t="shared" ref="B1523" si="961">B1522+1</f>
        <v>1511</v>
      </c>
      <c r="C1523" s="428">
        <v>39720</v>
      </c>
      <c r="D1523" s="473">
        <v>-382</v>
      </c>
      <c r="F1523" s="464">
        <v>41645</v>
      </c>
      <c r="G1523" s="117" t="s">
        <v>1547</v>
      </c>
      <c r="K1523" s="428">
        <v>39720</v>
      </c>
      <c r="L1523" s="467">
        <v>-764</v>
      </c>
    </row>
    <row r="1524" spans="2:12" x14ac:dyDescent="0.25">
      <c r="B1524" s="49">
        <f t="shared" ref="B1524" si="962">B1523+1</f>
        <v>1512</v>
      </c>
      <c r="C1524" s="426">
        <v>39721</v>
      </c>
      <c r="D1524" s="473">
        <v>1274.5</v>
      </c>
      <c r="F1524" s="464">
        <v>41646</v>
      </c>
      <c r="G1524" s="117" t="s">
        <v>953</v>
      </c>
      <c r="K1524" s="426">
        <v>39721</v>
      </c>
      <c r="L1524" s="467">
        <v>5098</v>
      </c>
    </row>
    <row r="1525" spans="2:12" x14ac:dyDescent="0.25">
      <c r="B1525" s="49">
        <f t="shared" ref="B1525" si="963">B1524+1</f>
        <v>1513</v>
      </c>
      <c r="C1525" s="428">
        <v>39721</v>
      </c>
      <c r="D1525" s="473">
        <v>343</v>
      </c>
      <c r="F1525" s="464">
        <v>41647</v>
      </c>
      <c r="G1525" s="117" t="s">
        <v>559</v>
      </c>
      <c r="K1525" s="428">
        <v>39721</v>
      </c>
      <c r="L1525" s="467">
        <v>686</v>
      </c>
    </row>
    <row r="1526" spans="2:12" x14ac:dyDescent="0.25">
      <c r="B1526" s="49">
        <f t="shared" ref="B1526" si="964">B1525+1</f>
        <v>1514</v>
      </c>
      <c r="C1526" s="427">
        <v>39721</v>
      </c>
      <c r="D1526" s="474">
        <v>693.00000000000114</v>
      </c>
      <c r="F1526" s="464">
        <v>41649</v>
      </c>
      <c r="G1526" s="117" t="s">
        <v>532</v>
      </c>
      <c r="K1526" s="427">
        <v>39721</v>
      </c>
      <c r="L1526" s="117">
        <v>4158.0000000000073</v>
      </c>
    </row>
    <row r="1527" spans="2:12" x14ac:dyDescent="0.25">
      <c r="B1527" s="49">
        <f t="shared" ref="B1527" si="965">B1526+1</f>
        <v>1515</v>
      </c>
      <c r="C1527" s="427">
        <v>39721</v>
      </c>
      <c r="D1527" s="474">
        <v>938</v>
      </c>
      <c r="F1527" s="464">
        <v>41653</v>
      </c>
      <c r="G1527" s="117" t="s">
        <v>1548</v>
      </c>
      <c r="K1527" s="427">
        <v>39721</v>
      </c>
      <c r="L1527" s="117">
        <v>1876</v>
      </c>
    </row>
    <row r="1528" spans="2:12" x14ac:dyDescent="0.25">
      <c r="B1528" s="49">
        <f t="shared" ref="B1528" si="966">B1527+1</f>
        <v>1516</v>
      </c>
      <c r="C1528" s="427">
        <v>39721</v>
      </c>
      <c r="D1528" s="474">
        <v>1607.9999999999932</v>
      </c>
      <c r="F1528" s="464">
        <v>41655</v>
      </c>
      <c r="G1528" s="117" t="s">
        <v>1070</v>
      </c>
      <c r="K1528" s="427">
        <v>39721</v>
      </c>
      <c r="L1528" s="117">
        <v>3215.9999999999864</v>
      </c>
    </row>
    <row r="1529" spans="2:12" x14ac:dyDescent="0.25">
      <c r="B1529" s="49">
        <f t="shared" ref="B1529" si="967">B1528+1</f>
        <v>1517</v>
      </c>
      <c r="C1529" s="426">
        <v>39723</v>
      </c>
      <c r="D1529" s="473">
        <v>-538</v>
      </c>
      <c r="F1529" s="464">
        <v>41656</v>
      </c>
      <c r="G1529" s="117" t="s">
        <v>596</v>
      </c>
      <c r="K1529" s="426">
        <v>39723</v>
      </c>
      <c r="L1529" s="467">
        <v>-2152</v>
      </c>
    </row>
    <row r="1530" spans="2:12" x14ac:dyDescent="0.25">
      <c r="B1530" s="49">
        <f t="shared" ref="B1530" si="968">B1529+1</f>
        <v>1518</v>
      </c>
      <c r="C1530" s="428">
        <v>39723</v>
      </c>
      <c r="D1530" s="473">
        <v>-362</v>
      </c>
      <c r="F1530" s="464">
        <v>41659</v>
      </c>
      <c r="G1530" s="117" t="s">
        <v>1324</v>
      </c>
      <c r="K1530" s="428">
        <v>39723</v>
      </c>
      <c r="L1530" s="467">
        <v>-724</v>
      </c>
    </row>
    <row r="1531" spans="2:12" x14ac:dyDescent="0.25">
      <c r="B1531" s="49">
        <f t="shared" ref="B1531" si="969">B1530+1</f>
        <v>1519</v>
      </c>
      <c r="C1531" s="427">
        <v>39723</v>
      </c>
      <c r="D1531" s="474">
        <v>-167.00000000000114</v>
      </c>
      <c r="F1531" s="464">
        <v>41660</v>
      </c>
      <c r="G1531" s="117" t="s">
        <v>1549</v>
      </c>
      <c r="K1531" s="427">
        <v>39723</v>
      </c>
      <c r="L1531" s="117">
        <v>-1002.0000000000068</v>
      </c>
    </row>
    <row r="1532" spans="2:12" x14ac:dyDescent="0.25">
      <c r="B1532" s="49">
        <f t="shared" ref="B1532" si="970">B1531+1</f>
        <v>1520</v>
      </c>
      <c r="C1532" s="426">
        <v>39724</v>
      </c>
      <c r="D1532" s="473">
        <v>187</v>
      </c>
      <c r="F1532" s="464">
        <v>41661</v>
      </c>
      <c r="G1532" s="117" t="s">
        <v>1327</v>
      </c>
      <c r="K1532" s="426">
        <v>39724</v>
      </c>
      <c r="L1532" s="467">
        <v>748</v>
      </c>
    </row>
    <row r="1533" spans="2:12" x14ac:dyDescent="0.25">
      <c r="B1533" s="49">
        <f t="shared" ref="B1533" si="971">B1532+1</f>
        <v>1521</v>
      </c>
      <c r="C1533" s="428">
        <v>39724</v>
      </c>
      <c r="D1533" s="473">
        <v>168</v>
      </c>
      <c r="F1533" s="464">
        <v>41663</v>
      </c>
      <c r="G1533" s="117" t="s">
        <v>1550</v>
      </c>
      <c r="K1533" s="428">
        <v>39724</v>
      </c>
      <c r="L1533" s="467">
        <v>336</v>
      </c>
    </row>
    <row r="1534" spans="2:12" x14ac:dyDescent="0.25">
      <c r="B1534" s="49">
        <f t="shared" ref="B1534" si="972">B1533+1</f>
        <v>1522</v>
      </c>
      <c r="C1534" s="427">
        <v>39724</v>
      </c>
      <c r="D1534" s="474">
        <v>-47.000000000002274</v>
      </c>
      <c r="F1534" s="464">
        <v>41666</v>
      </c>
      <c r="G1534" s="117" t="s">
        <v>1551</v>
      </c>
      <c r="K1534" s="427">
        <v>39724</v>
      </c>
      <c r="L1534" s="117">
        <v>-282.00000000001364</v>
      </c>
    </row>
    <row r="1535" spans="2:12" x14ac:dyDescent="0.25">
      <c r="B1535" s="49">
        <f t="shared" ref="B1535" si="973">B1534+1</f>
        <v>1523</v>
      </c>
      <c r="C1535" s="427">
        <v>39724</v>
      </c>
      <c r="D1535" s="474">
        <v>77.999999999997726</v>
      </c>
      <c r="F1535" s="464">
        <v>41667</v>
      </c>
      <c r="G1535" s="117" t="s">
        <v>1552</v>
      </c>
      <c r="K1535" s="427">
        <v>39724</v>
      </c>
      <c r="L1535" s="117">
        <v>155.99999999999545</v>
      </c>
    </row>
    <row r="1536" spans="2:12" x14ac:dyDescent="0.25">
      <c r="B1536" s="49">
        <f t="shared" ref="B1536" si="974">B1535+1</f>
        <v>1524</v>
      </c>
      <c r="C1536" s="426">
        <v>39727</v>
      </c>
      <c r="D1536" s="473">
        <v>-500.5</v>
      </c>
      <c r="F1536" s="464">
        <v>41668</v>
      </c>
      <c r="G1536" s="117" t="s">
        <v>890</v>
      </c>
      <c r="K1536" s="426">
        <v>39727</v>
      </c>
      <c r="L1536" s="467">
        <v>-2002</v>
      </c>
    </row>
    <row r="1537" spans="2:12" x14ac:dyDescent="0.25">
      <c r="B1537" s="49">
        <f t="shared" ref="B1537" si="975">B1536+1</f>
        <v>1525</v>
      </c>
      <c r="C1537" s="428">
        <v>39727</v>
      </c>
      <c r="D1537" s="473">
        <v>-332</v>
      </c>
      <c r="F1537" s="464">
        <v>41669</v>
      </c>
      <c r="G1537" s="117" t="s">
        <v>760</v>
      </c>
      <c r="K1537" s="428">
        <v>39727</v>
      </c>
      <c r="L1537" s="467">
        <v>-664</v>
      </c>
    </row>
    <row r="1538" spans="2:12" x14ac:dyDescent="0.25">
      <c r="B1538" s="49">
        <f t="shared" ref="B1538" si="976">B1537+1</f>
        <v>1526</v>
      </c>
      <c r="C1538" s="427">
        <v>39727</v>
      </c>
      <c r="D1538" s="474">
        <v>-538.99999999999773</v>
      </c>
      <c r="F1538" s="464">
        <v>41670</v>
      </c>
      <c r="G1538" s="117" t="s">
        <v>1553</v>
      </c>
      <c r="K1538" s="427">
        <v>39727</v>
      </c>
      <c r="L1538" s="117">
        <v>-3233.9999999999864</v>
      </c>
    </row>
    <row r="1539" spans="2:12" x14ac:dyDescent="0.25">
      <c r="B1539" s="49">
        <f t="shared" ref="B1539" si="977">B1538+1</f>
        <v>1527</v>
      </c>
      <c r="C1539" s="427">
        <v>39727</v>
      </c>
      <c r="D1539" s="474">
        <v>-512</v>
      </c>
      <c r="F1539" s="464">
        <v>41673</v>
      </c>
      <c r="G1539" s="117" t="s">
        <v>1554</v>
      </c>
      <c r="K1539" s="427">
        <v>39727</v>
      </c>
      <c r="L1539" s="117">
        <v>-1024</v>
      </c>
    </row>
    <row r="1540" spans="2:12" x14ac:dyDescent="0.25">
      <c r="B1540" s="49">
        <f t="shared" ref="B1540" si="978">B1539+1</f>
        <v>1528</v>
      </c>
      <c r="C1540" s="427">
        <v>39727</v>
      </c>
      <c r="D1540" s="474">
        <v>-672.00000000000227</v>
      </c>
      <c r="F1540" s="464">
        <v>41674</v>
      </c>
      <c r="G1540" s="117" t="s">
        <v>1555</v>
      </c>
      <c r="K1540" s="427">
        <v>39727</v>
      </c>
      <c r="L1540" s="117">
        <v>-1344.0000000000045</v>
      </c>
    </row>
    <row r="1541" spans="2:12" x14ac:dyDescent="0.25">
      <c r="B1541" s="49">
        <f t="shared" ref="B1541" si="979">B1540+1</f>
        <v>1529</v>
      </c>
      <c r="C1541" s="426">
        <v>39728</v>
      </c>
      <c r="D1541" s="473">
        <v>1174.5</v>
      </c>
      <c r="F1541" s="464">
        <v>41675</v>
      </c>
      <c r="G1541" s="117" t="s">
        <v>718</v>
      </c>
      <c r="K1541" s="426">
        <v>39728</v>
      </c>
      <c r="L1541" s="467">
        <v>4698</v>
      </c>
    </row>
    <row r="1542" spans="2:12" x14ac:dyDescent="0.25">
      <c r="B1542" s="49">
        <f t="shared" ref="B1542" si="980">B1541+1</f>
        <v>1530</v>
      </c>
      <c r="C1542" s="428">
        <v>39728</v>
      </c>
      <c r="D1542" s="473">
        <v>403</v>
      </c>
      <c r="F1542" s="464">
        <v>41676</v>
      </c>
      <c r="G1542" s="117" t="s">
        <v>1556</v>
      </c>
      <c r="K1542" s="428">
        <v>39728</v>
      </c>
      <c r="L1542" s="467">
        <v>806</v>
      </c>
    </row>
    <row r="1543" spans="2:12" x14ac:dyDescent="0.25">
      <c r="B1543" s="49">
        <f t="shared" ref="B1543" si="981">B1542+1</f>
        <v>1531</v>
      </c>
      <c r="C1543" s="427">
        <v>39728</v>
      </c>
      <c r="D1543" s="474">
        <v>457.99999999999886</v>
      </c>
      <c r="F1543" s="464">
        <v>41682</v>
      </c>
      <c r="G1543" s="117" t="s">
        <v>1557</v>
      </c>
      <c r="K1543" s="427">
        <v>39728</v>
      </c>
      <c r="L1543" s="117">
        <v>2747.9999999999932</v>
      </c>
    </row>
    <row r="1544" spans="2:12" x14ac:dyDescent="0.25">
      <c r="B1544" s="49">
        <f t="shared" ref="B1544" si="982">B1543+1</f>
        <v>1532</v>
      </c>
      <c r="C1544" s="426">
        <v>39729</v>
      </c>
      <c r="D1544" s="473">
        <v>-463</v>
      </c>
      <c r="F1544" s="464">
        <v>41683</v>
      </c>
      <c r="G1544" s="117" t="s">
        <v>1558</v>
      </c>
      <c r="K1544" s="426">
        <v>39729</v>
      </c>
      <c r="L1544" s="467">
        <v>-1852</v>
      </c>
    </row>
    <row r="1545" spans="2:12" x14ac:dyDescent="0.25">
      <c r="B1545" s="49">
        <f t="shared" ref="B1545" si="983">B1544+1</f>
        <v>1533</v>
      </c>
      <c r="C1545" s="428">
        <v>39729</v>
      </c>
      <c r="D1545" s="473">
        <v>-307</v>
      </c>
      <c r="F1545" s="464">
        <v>41684</v>
      </c>
      <c r="G1545" s="117" t="s">
        <v>736</v>
      </c>
      <c r="K1545" s="428">
        <v>39729</v>
      </c>
      <c r="L1545" s="467">
        <v>-614</v>
      </c>
    </row>
    <row r="1546" spans="2:12" x14ac:dyDescent="0.25">
      <c r="B1546" s="49">
        <f t="shared" ref="B1546" si="984">B1545+1</f>
        <v>1534</v>
      </c>
      <c r="C1546" s="427">
        <v>39729</v>
      </c>
      <c r="D1546" s="474">
        <v>-427.00000000000341</v>
      </c>
      <c r="F1546" s="464">
        <v>41688</v>
      </c>
      <c r="G1546" s="117" t="s">
        <v>1559</v>
      </c>
      <c r="K1546" s="427">
        <v>39729</v>
      </c>
      <c r="L1546" s="117">
        <v>-2562.0000000000205</v>
      </c>
    </row>
    <row r="1547" spans="2:12" x14ac:dyDescent="0.25">
      <c r="B1547" s="49">
        <f t="shared" ref="B1547" si="985">B1546+1</f>
        <v>1535</v>
      </c>
      <c r="C1547" s="427">
        <v>39729</v>
      </c>
      <c r="D1547" s="474">
        <v>-497</v>
      </c>
      <c r="F1547" s="464">
        <v>41689</v>
      </c>
      <c r="G1547" s="117" t="s">
        <v>1560</v>
      </c>
      <c r="K1547" s="427">
        <v>39729</v>
      </c>
      <c r="L1547" s="117">
        <v>-994</v>
      </c>
    </row>
    <row r="1548" spans="2:12" x14ac:dyDescent="0.25">
      <c r="B1548" s="49">
        <f t="shared" ref="B1548" si="986">B1547+1</f>
        <v>1536</v>
      </c>
      <c r="C1548" s="427">
        <v>39729</v>
      </c>
      <c r="D1548" s="474">
        <v>-612</v>
      </c>
      <c r="F1548" s="464">
        <v>41690</v>
      </c>
      <c r="G1548" s="117" t="s">
        <v>1561</v>
      </c>
      <c r="K1548" s="427">
        <v>39729</v>
      </c>
      <c r="L1548" s="117">
        <v>-1224</v>
      </c>
    </row>
    <row r="1549" spans="2:12" x14ac:dyDescent="0.25">
      <c r="B1549" s="49">
        <f t="shared" ref="B1549" si="987">B1548+1</f>
        <v>1537</v>
      </c>
      <c r="C1549" s="426">
        <v>39730</v>
      </c>
      <c r="D1549" s="473">
        <v>1099.5</v>
      </c>
      <c r="F1549" s="464">
        <v>41691</v>
      </c>
      <c r="G1549" s="117" t="s">
        <v>1327</v>
      </c>
      <c r="K1549" s="426">
        <v>39730</v>
      </c>
      <c r="L1549" s="467">
        <v>4398</v>
      </c>
    </row>
    <row r="1550" spans="2:12" x14ac:dyDescent="0.25">
      <c r="B1550" s="49">
        <f t="shared" ref="B1550" si="988">B1549+1</f>
        <v>1538</v>
      </c>
      <c r="C1550" s="428">
        <v>39730</v>
      </c>
      <c r="D1550" s="473">
        <v>508</v>
      </c>
      <c r="F1550" s="464">
        <v>41694</v>
      </c>
      <c r="G1550" s="117" t="s">
        <v>1036</v>
      </c>
      <c r="K1550" s="428">
        <v>39730</v>
      </c>
      <c r="L1550" s="467">
        <v>1016</v>
      </c>
    </row>
    <row r="1551" spans="2:12" x14ac:dyDescent="0.25">
      <c r="B1551" s="49">
        <f t="shared" ref="B1551" si="989">B1550+1</f>
        <v>1539</v>
      </c>
      <c r="C1551" s="427">
        <v>39730</v>
      </c>
      <c r="D1551" s="474">
        <v>823.00000000000239</v>
      </c>
      <c r="F1551" s="464">
        <v>41695</v>
      </c>
      <c r="G1551" s="117" t="s">
        <v>1562</v>
      </c>
      <c r="K1551" s="427">
        <v>39730</v>
      </c>
      <c r="L1551" s="117">
        <v>4938.0000000000146</v>
      </c>
    </row>
    <row r="1552" spans="2:12" x14ac:dyDescent="0.25">
      <c r="B1552" s="49">
        <f t="shared" ref="B1552" si="990">B1551+1</f>
        <v>1540</v>
      </c>
      <c r="C1552" s="427">
        <v>39730</v>
      </c>
      <c r="D1552" s="474">
        <v>1033</v>
      </c>
      <c r="F1552" s="464">
        <v>41696</v>
      </c>
      <c r="G1552" s="117" t="s">
        <v>1563</v>
      </c>
      <c r="K1552" s="427">
        <v>39730</v>
      </c>
      <c r="L1552" s="117">
        <v>2066</v>
      </c>
    </row>
    <row r="1553" spans="2:12" x14ac:dyDescent="0.25">
      <c r="B1553" s="49">
        <f t="shared" ref="B1553" si="991">B1552+1</f>
        <v>1541</v>
      </c>
      <c r="C1553" s="427">
        <v>39730</v>
      </c>
      <c r="D1553" s="474">
        <v>1938</v>
      </c>
      <c r="F1553" s="464">
        <v>41697</v>
      </c>
      <c r="G1553" s="117" t="s">
        <v>1564</v>
      </c>
      <c r="K1553" s="427">
        <v>39730</v>
      </c>
      <c r="L1553" s="117">
        <v>3876</v>
      </c>
    </row>
    <row r="1554" spans="2:12" x14ac:dyDescent="0.25">
      <c r="B1554" s="49">
        <f t="shared" ref="B1554" si="992">B1553+1</f>
        <v>1542</v>
      </c>
      <c r="C1554" s="426">
        <v>39731</v>
      </c>
      <c r="D1554" s="473">
        <v>-425.5</v>
      </c>
      <c r="F1554" s="464">
        <v>41701</v>
      </c>
      <c r="G1554" s="117" t="s">
        <v>596</v>
      </c>
      <c r="K1554" s="426">
        <v>39731</v>
      </c>
      <c r="L1554" s="467">
        <v>-1702</v>
      </c>
    </row>
    <row r="1555" spans="2:12" x14ac:dyDescent="0.25">
      <c r="B1555" s="49">
        <f t="shared" ref="B1555" si="993">B1554+1</f>
        <v>1543</v>
      </c>
      <c r="C1555" s="428">
        <v>39731</v>
      </c>
      <c r="D1555" s="473">
        <v>-292</v>
      </c>
      <c r="F1555" s="464">
        <v>41702</v>
      </c>
      <c r="G1555" s="117" t="s">
        <v>1565</v>
      </c>
      <c r="K1555" s="428">
        <v>39731</v>
      </c>
      <c r="L1555" s="467">
        <v>-584</v>
      </c>
    </row>
    <row r="1556" spans="2:12" x14ac:dyDescent="0.25">
      <c r="B1556" s="49">
        <f t="shared" ref="B1556" si="994">B1555+1</f>
        <v>1544</v>
      </c>
      <c r="C1556" s="427">
        <v>39731</v>
      </c>
      <c r="D1556" s="474">
        <v>-381.99999999999886</v>
      </c>
      <c r="F1556" s="464">
        <v>41703</v>
      </c>
      <c r="G1556" s="117" t="s">
        <v>470</v>
      </c>
      <c r="K1556" s="427">
        <v>39731</v>
      </c>
      <c r="L1556" s="117">
        <v>-2291.9999999999932</v>
      </c>
    </row>
    <row r="1557" spans="2:12" x14ac:dyDescent="0.25">
      <c r="B1557" s="49">
        <f t="shared" ref="B1557" si="995">B1556+1</f>
        <v>1545</v>
      </c>
      <c r="C1557" s="427">
        <v>39731</v>
      </c>
      <c r="D1557" s="474">
        <v>-447</v>
      </c>
      <c r="F1557" s="464">
        <v>41704</v>
      </c>
      <c r="G1557" s="117" t="s">
        <v>1566</v>
      </c>
      <c r="K1557" s="427">
        <v>39731</v>
      </c>
      <c r="L1557" s="117">
        <v>-894</v>
      </c>
    </row>
    <row r="1558" spans="2:12" x14ac:dyDescent="0.25">
      <c r="B1558" s="49">
        <f t="shared" ref="B1558" si="996">B1557+1</f>
        <v>1546</v>
      </c>
      <c r="C1558" s="427">
        <v>39731</v>
      </c>
      <c r="D1558" s="474">
        <v>-551.99999999999773</v>
      </c>
      <c r="F1558" s="464">
        <v>41705</v>
      </c>
      <c r="G1558" s="117" t="s">
        <v>1567</v>
      </c>
      <c r="K1558" s="427">
        <v>39731</v>
      </c>
      <c r="L1558" s="117">
        <v>-1103.9999999999955</v>
      </c>
    </row>
    <row r="1559" spans="2:12" x14ac:dyDescent="0.25">
      <c r="B1559" s="49">
        <f t="shared" ref="B1559" si="997">B1558+1</f>
        <v>1547</v>
      </c>
      <c r="C1559" s="426">
        <v>39734</v>
      </c>
      <c r="D1559" s="473">
        <v>949.49999999999989</v>
      </c>
      <c r="F1559" s="464">
        <v>41708</v>
      </c>
      <c r="G1559" s="117" t="s">
        <v>545</v>
      </c>
      <c r="K1559" s="426">
        <v>39734</v>
      </c>
      <c r="L1559" s="467">
        <v>3797.9999999999995</v>
      </c>
    </row>
    <row r="1560" spans="2:12" x14ac:dyDescent="0.25">
      <c r="B1560" s="49">
        <f t="shared" ref="B1560" si="998">B1559+1</f>
        <v>1548</v>
      </c>
      <c r="C1560" s="428">
        <v>39734</v>
      </c>
      <c r="D1560" s="473">
        <v>543</v>
      </c>
      <c r="F1560" s="464">
        <v>41709</v>
      </c>
      <c r="G1560" s="117" t="s">
        <v>1568</v>
      </c>
      <c r="K1560" s="428">
        <v>39734</v>
      </c>
      <c r="L1560" s="467">
        <v>1086</v>
      </c>
    </row>
    <row r="1561" spans="2:12" x14ac:dyDescent="0.25">
      <c r="B1561" s="49">
        <f t="shared" ref="B1561" si="999">B1560+1</f>
        <v>1549</v>
      </c>
      <c r="C1561" s="426">
        <v>39736</v>
      </c>
      <c r="D1561" s="473">
        <v>-463</v>
      </c>
      <c r="F1561" s="464">
        <v>41710</v>
      </c>
      <c r="G1561" s="117" t="s">
        <v>968</v>
      </c>
      <c r="K1561" s="426">
        <v>39736</v>
      </c>
      <c r="L1561" s="467">
        <v>-1852</v>
      </c>
    </row>
    <row r="1562" spans="2:12" x14ac:dyDescent="0.25">
      <c r="B1562" s="49">
        <f t="shared" ref="B1562" si="1000">B1561+1</f>
        <v>1550</v>
      </c>
      <c r="C1562" s="428">
        <v>39736</v>
      </c>
      <c r="D1562" s="473">
        <v>-317</v>
      </c>
      <c r="F1562" s="464">
        <v>41711</v>
      </c>
      <c r="G1562" s="117" t="s">
        <v>1063</v>
      </c>
      <c r="K1562" s="428">
        <v>39736</v>
      </c>
      <c r="L1562" s="467">
        <v>-634</v>
      </c>
    </row>
    <row r="1563" spans="2:12" x14ac:dyDescent="0.25">
      <c r="B1563" s="49">
        <f t="shared" ref="B1563" si="1001">B1562+1</f>
        <v>1551</v>
      </c>
      <c r="C1563" s="427">
        <v>39736</v>
      </c>
      <c r="D1563" s="474">
        <v>182.99999999999886</v>
      </c>
      <c r="F1563" s="464">
        <v>41712</v>
      </c>
      <c r="G1563" s="117" t="s">
        <v>969</v>
      </c>
      <c r="K1563" s="427">
        <v>39736</v>
      </c>
      <c r="L1563" s="117">
        <v>1097.9999999999932</v>
      </c>
    </row>
    <row r="1564" spans="2:12" x14ac:dyDescent="0.25">
      <c r="B1564" s="49">
        <f t="shared" ref="B1564" si="1002">B1563+1</f>
        <v>1552</v>
      </c>
      <c r="C1564" s="426">
        <v>39737</v>
      </c>
      <c r="D1564" s="473">
        <v>-413</v>
      </c>
      <c r="F1564" s="464">
        <v>41715</v>
      </c>
      <c r="G1564" s="117" t="s">
        <v>1569</v>
      </c>
      <c r="K1564" s="426">
        <v>39737</v>
      </c>
      <c r="L1564" s="467">
        <v>-1652</v>
      </c>
    </row>
    <row r="1565" spans="2:12" x14ac:dyDescent="0.25">
      <c r="B1565" s="49">
        <f t="shared" ref="B1565" si="1003">B1564+1</f>
        <v>1553</v>
      </c>
      <c r="C1565" s="428">
        <v>39737</v>
      </c>
      <c r="D1565" s="473">
        <v>103</v>
      </c>
      <c r="F1565" s="464">
        <v>41716</v>
      </c>
      <c r="G1565" s="117" t="s">
        <v>1570</v>
      </c>
      <c r="K1565" s="428">
        <v>39737</v>
      </c>
      <c r="L1565" s="467">
        <v>206</v>
      </c>
    </row>
    <row r="1566" spans="2:12" x14ac:dyDescent="0.25">
      <c r="B1566" s="49">
        <f t="shared" ref="B1566" si="1004">B1565+1</f>
        <v>1554</v>
      </c>
      <c r="C1566" s="427">
        <v>39737</v>
      </c>
      <c r="D1566" s="474">
        <v>353.00000000000057</v>
      </c>
      <c r="F1566" s="464">
        <v>41717</v>
      </c>
      <c r="G1566" s="117" t="s">
        <v>1571</v>
      </c>
      <c r="K1566" s="427">
        <v>39737</v>
      </c>
      <c r="L1566" s="117">
        <v>2118.0000000000036</v>
      </c>
    </row>
    <row r="1567" spans="2:12" x14ac:dyDescent="0.25">
      <c r="B1567" s="49">
        <f t="shared" ref="B1567" si="1005">B1566+1</f>
        <v>1555</v>
      </c>
      <c r="C1567" s="427">
        <v>39737</v>
      </c>
      <c r="D1567" s="474">
        <v>938</v>
      </c>
      <c r="F1567" s="464">
        <v>41718</v>
      </c>
      <c r="G1567" s="117" t="s">
        <v>1105</v>
      </c>
      <c r="K1567" s="427">
        <v>39737</v>
      </c>
      <c r="L1567" s="117">
        <v>1876</v>
      </c>
    </row>
    <row r="1568" spans="2:12" x14ac:dyDescent="0.25">
      <c r="B1568" s="49">
        <f t="shared" ref="B1568" si="1006">B1567+1</f>
        <v>1556</v>
      </c>
      <c r="C1568" s="427">
        <v>39737</v>
      </c>
      <c r="D1568" s="474">
        <v>1427.9999999999977</v>
      </c>
      <c r="F1568" s="464">
        <v>41719</v>
      </c>
      <c r="G1568" s="117" t="s">
        <v>1572</v>
      </c>
      <c r="K1568" s="427">
        <v>39737</v>
      </c>
      <c r="L1568" s="117">
        <v>2855.9999999999955</v>
      </c>
    </row>
    <row r="1569" spans="2:12" x14ac:dyDescent="0.25">
      <c r="B1569" s="49">
        <f t="shared" ref="B1569" si="1007">B1568+1</f>
        <v>1557</v>
      </c>
      <c r="C1569" s="427">
        <v>39739</v>
      </c>
      <c r="D1569" s="474">
        <v>-401.99999999999773</v>
      </c>
      <c r="F1569" s="464">
        <v>41722</v>
      </c>
      <c r="G1569" s="117" t="s">
        <v>1573</v>
      </c>
      <c r="K1569" s="427">
        <v>39739</v>
      </c>
      <c r="L1569" s="117">
        <v>-2411.9999999999864</v>
      </c>
    </row>
    <row r="1570" spans="2:12" x14ac:dyDescent="0.25">
      <c r="B1570" s="49">
        <f t="shared" ref="B1570" si="1008">B1569+1</f>
        <v>1558</v>
      </c>
      <c r="C1570" s="426">
        <v>39741</v>
      </c>
      <c r="D1570" s="473">
        <v>1312</v>
      </c>
      <c r="F1570" s="464">
        <v>41723</v>
      </c>
      <c r="G1570" s="117" t="s">
        <v>1463</v>
      </c>
      <c r="K1570" s="426">
        <v>39741</v>
      </c>
      <c r="L1570" s="467">
        <v>5248</v>
      </c>
    </row>
    <row r="1571" spans="2:12" x14ac:dyDescent="0.25">
      <c r="B1571" s="49">
        <f t="shared" ref="B1571" si="1009">B1570+1</f>
        <v>1559</v>
      </c>
      <c r="C1571" s="427">
        <v>39741</v>
      </c>
      <c r="D1571" s="474">
        <v>652.99999999999773</v>
      </c>
      <c r="F1571" s="464">
        <v>41724</v>
      </c>
      <c r="G1571" s="117" t="s">
        <v>559</v>
      </c>
      <c r="K1571" s="427">
        <v>39741</v>
      </c>
      <c r="L1571" s="117">
        <v>3917.9999999999864</v>
      </c>
    </row>
    <row r="1572" spans="2:12" x14ac:dyDescent="0.25">
      <c r="B1572" s="49">
        <f t="shared" ref="B1572" si="1010">B1571+1</f>
        <v>1560</v>
      </c>
      <c r="C1572" s="427">
        <v>39741</v>
      </c>
      <c r="D1572" s="474">
        <v>1113</v>
      </c>
      <c r="F1572" s="464">
        <v>41725</v>
      </c>
      <c r="G1572" s="117" t="s">
        <v>1574</v>
      </c>
      <c r="K1572" s="427">
        <v>39741</v>
      </c>
      <c r="L1572" s="117">
        <v>2226</v>
      </c>
    </row>
    <row r="1573" spans="2:12" x14ac:dyDescent="0.25">
      <c r="B1573" s="49">
        <f t="shared" ref="B1573" si="1011">B1572+1</f>
        <v>1561</v>
      </c>
      <c r="C1573" s="427">
        <v>39741</v>
      </c>
      <c r="D1573" s="474">
        <v>898.00000000000239</v>
      </c>
      <c r="F1573" s="464">
        <v>41726</v>
      </c>
      <c r="G1573" s="117" t="s">
        <v>1575</v>
      </c>
      <c r="K1573" s="427">
        <v>39741</v>
      </c>
      <c r="L1573" s="117">
        <v>1796.0000000000048</v>
      </c>
    </row>
    <row r="1574" spans="2:12" x14ac:dyDescent="0.25">
      <c r="B1574" s="49">
        <f t="shared" ref="B1574" si="1012">B1573+1</f>
        <v>1562</v>
      </c>
      <c r="C1574" s="426">
        <v>39743</v>
      </c>
      <c r="D1574" s="473">
        <v>-450.5</v>
      </c>
      <c r="F1574" s="464">
        <v>41729</v>
      </c>
      <c r="G1574" s="117" t="s">
        <v>687</v>
      </c>
      <c r="K1574" s="426">
        <v>39743</v>
      </c>
      <c r="L1574" s="467">
        <v>-1802</v>
      </c>
    </row>
    <row r="1575" spans="2:12" x14ac:dyDescent="0.25">
      <c r="B1575" s="49">
        <f t="shared" ref="B1575" si="1013">B1574+1</f>
        <v>1563</v>
      </c>
      <c r="C1575" s="428">
        <v>39743</v>
      </c>
      <c r="D1575" s="473">
        <v>-302</v>
      </c>
      <c r="F1575" s="464">
        <v>41730</v>
      </c>
      <c r="G1575" s="117" t="s">
        <v>1576</v>
      </c>
      <c r="K1575" s="428">
        <v>39743</v>
      </c>
      <c r="L1575" s="467">
        <v>-604</v>
      </c>
    </row>
    <row r="1576" spans="2:12" x14ac:dyDescent="0.25">
      <c r="B1576" s="49">
        <f t="shared" ref="B1576" si="1014">B1575+1</f>
        <v>1564</v>
      </c>
      <c r="C1576" s="427">
        <v>39743</v>
      </c>
      <c r="D1576" s="474">
        <v>-412</v>
      </c>
      <c r="F1576" s="464">
        <v>41733</v>
      </c>
      <c r="G1576" s="117" t="s">
        <v>1577</v>
      </c>
      <c r="K1576" s="427">
        <v>39743</v>
      </c>
      <c r="L1576" s="117">
        <v>-2472</v>
      </c>
    </row>
    <row r="1577" spans="2:12" x14ac:dyDescent="0.25">
      <c r="B1577" s="49">
        <f t="shared" ref="B1577" si="1015">B1576+1</f>
        <v>1565</v>
      </c>
      <c r="C1577" s="427">
        <v>39743</v>
      </c>
      <c r="D1577" s="474">
        <v>-581.99999999999318</v>
      </c>
      <c r="F1577" s="464">
        <v>41735</v>
      </c>
      <c r="G1577" s="117" t="s">
        <v>1578</v>
      </c>
      <c r="K1577" s="427">
        <v>39743</v>
      </c>
      <c r="L1577" s="117">
        <v>-1163.9999999999864</v>
      </c>
    </row>
    <row r="1578" spans="2:12" x14ac:dyDescent="0.25">
      <c r="B1578" s="49">
        <f t="shared" ref="B1578" si="1016">B1577+1</f>
        <v>1566</v>
      </c>
      <c r="C1578" s="426">
        <v>39744</v>
      </c>
      <c r="D1578" s="473">
        <v>324.5</v>
      </c>
      <c r="F1578" s="464">
        <v>41736</v>
      </c>
      <c r="G1578" s="117" t="s">
        <v>1579</v>
      </c>
      <c r="K1578" s="426">
        <v>39744</v>
      </c>
      <c r="L1578" s="467">
        <v>1298</v>
      </c>
    </row>
    <row r="1579" spans="2:12" x14ac:dyDescent="0.25">
      <c r="B1579" s="49">
        <f t="shared" ref="B1579" si="1017">B1578+1</f>
        <v>1567</v>
      </c>
      <c r="C1579" s="428">
        <v>39744</v>
      </c>
      <c r="D1579" s="473">
        <v>193</v>
      </c>
      <c r="F1579" s="464">
        <v>41737</v>
      </c>
      <c r="G1579" s="117" t="s">
        <v>1580</v>
      </c>
      <c r="K1579" s="428">
        <v>39744</v>
      </c>
      <c r="L1579" s="467">
        <v>386</v>
      </c>
    </row>
    <row r="1580" spans="2:12" x14ac:dyDescent="0.25">
      <c r="B1580" s="49">
        <f t="shared" ref="B1580" si="1018">B1579+1</f>
        <v>1568</v>
      </c>
      <c r="C1580" s="427">
        <v>39744</v>
      </c>
      <c r="D1580" s="474">
        <v>163</v>
      </c>
      <c r="F1580" s="464">
        <v>41738</v>
      </c>
      <c r="G1580" s="117" t="s">
        <v>470</v>
      </c>
      <c r="K1580" s="427">
        <v>39744</v>
      </c>
      <c r="L1580" s="117">
        <v>978</v>
      </c>
    </row>
    <row r="1581" spans="2:12" x14ac:dyDescent="0.25">
      <c r="B1581" s="49">
        <f t="shared" ref="B1581" si="1019">B1580+1</f>
        <v>1569</v>
      </c>
      <c r="C1581" s="428">
        <v>39745</v>
      </c>
      <c r="D1581" s="473">
        <v>-287</v>
      </c>
      <c r="F1581" s="464">
        <v>41740</v>
      </c>
      <c r="G1581" s="117" t="s">
        <v>1581</v>
      </c>
      <c r="K1581" s="428">
        <v>39745</v>
      </c>
      <c r="L1581" s="467">
        <v>-574</v>
      </c>
    </row>
    <row r="1582" spans="2:12" x14ac:dyDescent="0.25">
      <c r="B1582" s="49">
        <f t="shared" ref="B1582" si="1020">B1581+1</f>
        <v>1570</v>
      </c>
      <c r="C1582" s="427">
        <v>39745</v>
      </c>
      <c r="D1582" s="474">
        <v>-377.00000000000057</v>
      </c>
      <c r="F1582" s="464">
        <v>41742</v>
      </c>
      <c r="G1582" s="117" t="s">
        <v>521</v>
      </c>
      <c r="K1582" s="427">
        <v>39745</v>
      </c>
      <c r="L1582" s="117">
        <v>-2262.0000000000036</v>
      </c>
    </row>
    <row r="1583" spans="2:12" x14ac:dyDescent="0.25">
      <c r="B1583" s="49">
        <f t="shared" ref="B1583" si="1021">B1582+1</f>
        <v>1571</v>
      </c>
      <c r="C1583" s="427">
        <v>39746</v>
      </c>
      <c r="D1583" s="474">
        <v>-367.00000000000114</v>
      </c>
      <c r="F1583" s="464">
        <v>41743</v>
      </c>
      <c r="G1583" s="117" t="s">
        <v>1582</v>
      </c>
      <c r="K1583" s="427">
        <v>39746</v>
      </c>
      <c r="L1583" s="117">
        <v>-2202.0000000000068</v>
      </c>
    </row>
    <row r="1584" spans="2:12" x14ac:dyDescent="0.25">
      <c r="B1584" s="49">
        <f t="shared" ref="B1584" si="1022">B1583+1</f>
        <v>1572</v>
      </c>
      <c r="C1584" s="426">
        <v>39748</v>
      </c>
      <c r="D1584" s="473">
        <v>-400.5</v>
      </c>
      <c r="F1584" s="464">
        <v>41746</v>
      </c>
      <c r="G1584" s="117" t="s">
        <v>1583</v>
      </c>
      <c r="K1584" s="426">
        <v>39748</v>
      </c>
      <c r="L1584" s="467">
        <v>-1602</v>
      </c>
    </row>
    <row r="1585" spans="2:12" x14ac:dyDescent="0.25">
      <c r="B1585" s="49">
        <f t="shared" ref="B1585" si="1023">B1584+1</f>
        <v>1573</v>
      </c>
      <c r="C1585" s="428">
        <v>39748</v>
      </c>
      <c r="D1585" s="473">
        <v>-277</v>
      </c>
      <c r="F1585" s="464">
        <v>41750</v>
      </c>
      <c r="G1585" s="117" t="s">
        <v>1584</v>
      </c>
      <c r="K1585" s="428">
        <v>39748</v>
      </c>
      <c r="L1585" s="467">
        <v>-554</v>
      </c>
    </row>
    <row r="1586" spans="2:12" x14ac:dyDescent="0.25">
      <c r="B1586" s="49">
        <f t="shared" ref="B1586" si="1024">B1585+1</f>
        <v>1574</v>
      </c>
      <c r="C1586" s="427">
        <v>39748</v>
      </c>
      <c r="D1586" s="474">
        <v>-362</v>
      </c>
      <c r="F1586" s="464">
        <v>41752</v>
      </c>
      <c r="G1586" s="117" t="s">
        <v>586</v>
      </c>
      <c r="K1586" s="427">
        <v>39748</v>
      </c>
      <c r="L1586" s="117">
        <v>-2172</v>
      </c>
    </row>
    <row r="1587" spans="2:12" x14ac:dyDescent="0.25">
      <c r="B1587" s="49">
        <f t="shared" ref="B1587" si="1025">B1586+1</f>
        <v>1575</v>
      </c>
      <c r="C1587" s="427">
        <v>39748</v>
      </c>
      <c r="D1587" s="474">
        <v>-427</v>
      </c>
      <c r="F1587" s="464">
        <v>41753</v>
      </c>
      <c r="G1587" s="117" t="s">
        <v>1520</v>
      </c>
      <c r="K1587" s="427">
        <v>39748</v>
      </c>
      <c r="L1587" s="117">
        <v>-854</v>
      </c>
    </row>
    <row r="1588" spans="2:12" x14ac:dyDescent="0.25">
      <c r="B1588" s="49">
        <f t="shared" ref="B1588" si="1026">B1587+1</f>
        <v>1576</v>
      </c>
      <c r="C1588" s="427">
        <v>39748</v>
      </c>
      <c r="D1588" s="474">
        <v>-463.99999999999773</v>
      </c>
      <c r="F1588" s="464">
        <v>41754</v>
      </c>
      <c r="G1588" s="117" t="s">
        <v>1585</v>
      </c>
      <c r="K1588" s="427">
        <v>39748</v>
      </c>
      <c r="L1588" s="117">
        <v>-927.99999999999545</v>
      </c>
    </row>
    <row r="1589" spans="2:12" x14ac:dyDescent="0.25">
      <c r="B1589" s="49">
        <f t="shared" ref="B1589" si="1027">B1588+1</f>
        <v>1577</v>
      </c>
      <c r="C1589" s="426">
        <v>39749</v>
      </c>
      <c r="D1589" s="473">
        <v>2199.5</v>
      </c>
      <c r="F1589" s="464">
        <v>41756</v>
      </c>
      <c r="G1589" s="117" t="s">
        <v>734</v>
      </c>
      <c r="K1589" s="426">
        <v>39749</v>
      </c>
      <c r="L1589" s="467">
        <v>8798</v>
      </c>
    </row>
    <row r="1590" spans="2:12" x14ac:dyDescent="0.25">
      <c r="B1590" s="49">
        <f t="shared" ref="B1590" si="1028">B1589+1</f>
        <v>1578</v>
      </c>
      <c r="C1590" s="428">
        <v>39749</v>
      </c>
      <c r="D1590" s="473">
        <v>1053</v>
      </c>
      <c r="F1590" s="464">
        <v>41757</v>
      </c>
      <c r="G1590" s="117" t="s">
        <v>1586</v>
      </c>
      <c r="K1590" s="428">
        <v>39749</v>
      </c>
      <c r="L1590" s="467">
        <v>2106</v>
      </c>
    </row>
    <row r="1591" spans="2:12" x14ac:dyDescent="0.25">
      <c r="B1591" s="49">
        <f t="shared" ref="B1591" si="1029">B1590+1</f>
        <v>1579</v>
      </c>
      <c r="C1591" s="427">
        <v>39749</v>
      </c>
      <c r="D1591" s="474">
        <v>882.99999999999898</v>
      </c>
      <c r="F1591" s="464">
        <v>41758</v>
      </c>
      <c r="G1591" s="117" t="s">
        <v>771</v>
      </c>
      <c r="K1591" s="427">
        <v>39749</v>
      </c>
      <c r="L1591" s="117">
        <v>5297.9999999999936</v>
      </c>
    </row>
    <row r="1592" spans="2:12" x14ac:dyDescent="0.25">
      <c r="B1592" s="49">
        <f t="shared" ref="B1592" si="1030">B1591+1</f>
        <v>1580</v>
      </c>
      <c r="C1592" s="427">
        <v>39749</v>
      </c>
      <c r="D1592" s="474">
        <v>1838</v>
      </c>
      <c r="F1592" s="464">
        <v>41759</v>
      </c>
      <c r="G1592" s="117" t="s">
        <v>1587</v>
      </c>
      <c r="K1592" s="427">
        <v>39749</v>
      </c>
      <c r="L1592" s="117">
        <v>3676</v>
      </c>
    </row>
    <row r="1593" spans="2:12" x14ac:dyDescent="0.25">
      <c r="B1593" s="49">
        <f t="shared" ref="B1593" si="1031">B1592+1</f>
        <v>1581</v>
      </c>
      <c r="C1593" s="427">
        <v>39749</v>
      </c>
      <c r="D1593" s="474">
        <v>2558.0000000000045</v>
      </c>
      <c r="F1593" s="464">
        <v>41761</v>
      </c>
      <c r="G1593" s="117" t="s">
        <v>1246</v>
      </c>
      <c r="K1593" s="427">
        <v>39749</v>
      </c>
      <c r="L1593" s="117">
        <v>5116.0000000000091</v>
      </c>
    </row>
    <row r="1594" spans="2:12" x14ac:dyDescent="0.25">
      <c r="B1594" s="49">
        <f t="shared" ref="B1594" si="1032">B1593+1</f>
        <v>1582</v>
      </c>
      <c r="C1594" s="426">
        <v>39751</v>
      </c>
      <c r="D1594" s="473">
        <v>749.5</v>
      </c>
      <c r="F1594" s="464">
        <v>41763</v>
      </c>
      <c r="G1594" s="117" t="s">
        <v>1132</v>
      </c>
      <c r="K1594" s="426">
        <v>39751</v>
      </c>
      <c r="L1594" s="467">
        <v>2998</v>
      </c>
    </row>
    <row r="1595" spans="2:12" x14ac:dyDescent="0.25">
      <c r="B1595" s="49">
        <f t="shared" ref="B1595" si="1033">B1594+1</f>
        <v>1583</v>
      </c>
      <c r="C1595" s="427">
        <v>39751</v>
      </c>
      <c r="D1595" s="474">
        <v>1028</v>
      </c>
      <c r="F1595" s="464">
        <v>41764</v>
      </c>
      <c r="G1595" s="117" t="s">
        <v>1588</v>
      </c>
      <c r="K1595" s="427">
        <v>39751</v>
      </c>
      <c r="L1595" s="117">
        <v>2056</v>
      </c>
    </row>
    <row r="1596" spans="2:12" x14ac:dyDescent="0.25">
      <c r="B1596" s="49">
        <f t="shared" ref="B1596" si="1034">B1595+1</f>
        <v>1584</v>
      </c>
      <c r="C1596" s="427">
        <v>39751</v>
      </c>
      <c r="D1596" s="474">
        <v>848.00000000000239</v>
      </c>
      <c r="F1596" s="464">
        <v>41765</v>
      </c>
      <c r="G1596" s="117" t="s">
        <v>614</v>
      </c>
      <c r="K1596" s="427">
        <v>39751</v>
      </c>
      <c r="L1596" s="117">
        <v>1696.0000000000048</v>
      </c>
    </row>
    <row r="1597" spans="2:12" x14ac:dyDescent="0.25">
      <c r="B1597" s="49">
        <f t="shared" ref="B1597" si="1035">B1596+1</f>
        <v>1585</v>
      </c>
      <c r="C1597" s="428">
        <v>39756</v>
      </c>
      <c r="D1597" s="473">
        <v>108</v>
      </c>
      <c r="F1597" s="464">
        <v>41766</v>
      </c>
      <c r="G1597" s="117" t="s">
        <v>1589</v>
      </c>
      <c r="K1597" s="428">
        <v>39756</v>
      </c>
      <c r="L1597" s="467">
        <v>216</v>
      </c>
    </row>
    <row r="1598" spans="2:12" x14ac:dyDescent="0.25">
      <c r="B1598" s="49">
        <f t="shared" ref="B1598" si="1036">B1597+1</f>
        <v>1586</v>
      </c>
      <c r="C1598" s="427">
        <v>39756</v>
      </c>
      <c r="D1598" s="474">
        <v>172.99999999999659</v>
      </c>
      <c r="F1598" s="464">
        <v>41767</v>
      </c>
      <c r="G1598" s="117" t="s">
        <v>1464</v>
      </c>
      <c r="K1598" s="427">
        <v>39756</v>
      </c>
      <c r="L1598" s="117">
        <v>1037.9999999999795</v>
      </c>
    </row>
    <row r="1599" spans="2:12" x14ac:dyDescent="0.25">
      <c r="B1599" s="49">
        <f t="shared" ref="B1599" si="1037">B1598+1</f>
        <v>1587</v>
      </c>
      <c r="C1599" s="426">
        <v>39758</v>
      </c>
      <c r="D1599" s="473">
        <v>212</v>
      </c>
      <c r="F1599" s="464">
        <v>41768</v>
      </c>
      <c r="G1599" s="117" t="s">
        <v>1590</v>
      </c>
      <c r="K1599" s="426">
        <v>39758</v>
      </c>
      <c r="L1599" s="467">
        <v>848</v>
      </c>
    </row>
    <row r="1600" spans="2:12" x14ac:dyDescent="0.25">
      <c r="B1600" s="49">
        <f t="shared" ref="B1600" si="1038">B1599+1</f>
        <v>1588</v>
      </c>
      <c r="C1600" s="428">
        <v>39758</v>
      </c>
      <c r="D1600" s="473">
        <v>-67</v>
      </c>
      <c r="F1600" s="464">
        <v>41773</v>
      </c>
      <c r="G1600" s="117" t="s">
        <v>1591</v>
      </c>
      <c r="K1600" s="428">
        <v>39758</v>
      </c>
      <c r="L1600" s="467">
        <v>-134</v>
      </c>
    </row>
    <row r="1601" spans="2:12" x14ac:dyDescent="0.25">
      <c r="B1601" s="49">
        <f t="shared" ref="B1601" si="1039">B1600+1</f>
        <v>1589</v>
      </c>
      <c r="C1601" s="427">
        <v>39758</v>
      </c>
      <c r="D1601" s="474">
        <v>197.99999999999943</v>
      </c>
      <c r="F1601" s="464">
        <v>41774</v>
      </c>
      <c r="G1601" s="117" t="s">
        <v>1592</v>
      </c>
      <c r="K1601" s="427">
        <v>39758</v>
      </c>
      <c r="L1601" s="117">
        <v>1187.9999999999966</v>
      </c>
    </row>
    <row r="1602" spans="2:12" x14ac:dyDescent="0.25">
      <c r="B1602" s="49">
        <f t="shared" ref="B1602" si="1040">B1601+1</f>
        <v>1590</v>
      </c>
      <c r="C1602" s="427">
        <v>39758</v>
      </c>
      <c r="D1602" s="474">
        <v>178</v>
      </c>
      <c r="F1602" s="464">
        <v>41775</v>
      </c>
      <c r="G1602" s="117" t="s">
        <v>1192</v>
      </c>
      <c r="K1602" s="427">
        <v>39758</v>
      </c>
      <c r="L1602" s="117">
        <v>356</v>
      </c>
    </row>
    <row r="1603" spans="2:12" x14ac:dyDescent="0.25">
      <c r="B1603" s="49">
        <f t="shared" ref="B1603" si="1041">B1602+1</f>
        <v>1591</v>
      </c>
      <c r="C1603" s="427">
        <v>39758</v>
      </c>
      <c r="D1603" s="474">
        <v>198.00000000000227</v>
      </c>
      <c r="F1603" s="464">
        <v>41779</v>
      </c>
      <c r="G1603" s="117" t="s">
        <v>1593</v>
      </c>
      <c r="K1603" s="427">
        <v>39758</v>
      </c>
      <c r="L1603" s="117">
        <v>396.00000000000455</v>
      </c>
    </row>
    <row r="1604" spans="2:12" x14ac:dyDescent="0.25">
      <c r="B1604" s="49">
        <f t="shared" ref="B1604" si="1042">B1603+1</f>
        <v>1592</v>
      </c>
      <c r="C1604" s="426">
        <v>39759</v>
      </c>
      <c r="D1604" s="473">
        <v>836.99999999999989</v>
      </c>
      <c r="F1604" s="464">
        <v>41780</v>
      </c>
      <c r="G1604" s="117" t="s">
        <v>667</v>
      </c>
      <c r="K1604" s="426">
        <v>39759</v>
      </c>
      <c r="L1604" s="467">
        <v>3347.9999999999995</v>
      </c>
    </row>
    <row r="1605" spans="2:12" x14ac:dyDescent="0.25">
      <c r="B1605" s="49">
        <f t="shared" ref="B1605" si="1043">B1604+1</f>
        <v>1593</v>
      </c>
      <c r="C1605" s="428">
        <v>39759</v>
      </c>
      <c r="D1605" s="473">
        <v>258</v>
      </c>
      <c r="F1605" s="464">
        <v>41782</v>
      </c>
      <c r="G1605" s="117" t="s">
        <v>518</v>
      </c>
      <c r="K1605" s="428">
        <v>39759</v>
      </c>
      <c r="L1605" s="467">
        <v>516</v>
      </c>
    </row>
    <row r="1606" spans="2:12" x14ac:dyDescent="0.25">
      <c r="B1606" s="49">
        <f t="shared" ref="B1606" si="1044">B1605+1</f>
        <v>1594</v>
      </c>
      <c r="C1606" s="427">
        <v>39759</v>
      </c>
      <c r="D1606" s="474">
        <v>493.00000000000114</v>
      </c>
      <c r="F1606" s="464">
        <v>41786</v>
      </c>
      <c r="G1606" s="117" t="s">
        <v>532</v>
      </c>
      <c r="K1606" s="427">
        <v>39759</v>
      </c>
      <c r="L1606" s="117">
        <v>2958.0000000000068</v>
      </c>
    </row>
    <row r="1607" spans="2:12" x14ac:dyDescent="0.25">
      <c r="B1607" s="49">
        <f t="shared" ref="B1607" si="1045">B1606+1</f>
        <v>1595</v>
      </c>
      <c r="C1607" s="427">
        <v>39759</v>
      </c>
      <c r="D1607" s="474">
        <v>888</v>
      </c>
      <c r="F1607" s="464">
        <v>41788</v>
      </c>
      <c r="G1607" s="117" t="s">
        <v>1594</v>
      </c>
      <c r="K1607" s="427">
        <v>39759</v>
      </c>
      <c r="L1607" s="117">
        <v>1776</v>
      </c>
    </row>
    <row r="1608" spans="2:12" x14ac:dyDescent="0.25">
      <c r="B1608" s="49">
        <f t="shared" ref="B1608" si="1046">B1607+1</f>
        <v>1596</v>
      </c>
      <c r="C1608" s="427">
        <v>39759</v>
      </c>
      <c r="D1608" s="474">
        <v>1098.0000000000023</v>
      </c>
      <c r="F1608" s="464">
        <v>41792</v>
      </c>
      <c r="G1608" s="117" t="s">
        <v>494</v>
      </c>
      <c r="K1608" s="427">
        <v>39759</v>
      </c>
      <c r="L1608" s="117">
        <v>2196.0000000000045</v>
      </c>
    </row>
    <row r="1609" spans="2:12" x14ac:dyDescent="0.25">
      <c r="B1609" s="49">
        <f t="shared" ref="B1609" si="1047">B1608+1</f>
        <v>1597</v>
      </c>
      <c r="C1609" s="426">
        <v>39763</v>
      </c>
      <c r="D1609" s="473">
        <v>74.5</v>
      </c>
      <c r="F1609" s="464">
        <v>41793</v>
      </c>
      <c r="G1609" s="117" t="s">
        <v>1595</v>
      </c>
      <c r="K1609" s="426">
        <v>39763</v>
      </c>
      <c r="L1609" s="467">
        <v>298</v>
      </c>
    </row>
    <row r="1610" spans="2:12" x14ac:dyDescent="0.25">
      <c r="B1610" s="49">
        <f t="shared" ref="B1610" si="1048">B1609+1</f>
        <v>1598</v>
      </c>
      <c r="C1610" s="428">
        <v>39763</v>
      </c>
      <c r="D1610" s="473">
        <v>-97</v>
      </c>
      <c r="F1610" s="464">
        <v>41794</v>
      </c>
      <c r="G1610" s="117" t="s">
        <v>1596</v>
      </c>
      <c r="K1610" s="428">
        <v>39763</v>
      </c>
      <c r="L1610" s="467">
        <v>-194</v>
      </c>
    </row>
    <row r="1611" spans="2:12" x14ac:dyDescent="0.25">
      <c r="B1611" s="49">
        <f t="shared" ref="B1611" si="1049">B1610+1</f>
        <v>1599</v>
      </c>
      <c r="C1611" s="427">
        <v>39763</v>
      </c>
      <c r="D1611" s="474">
        <v>58.000000000001705</v>
      </c>
      <c r="F1611" s="464">
        <v>41800</v>
      </c>
      <c r="G1611" s="117" t="s">
        <v>1070</v>
      </c>
      <c r="K1611" s="427">
        <v>39763</v>
      </c>
      <c r="L1611" s="117">
        <v>348.00000000001023</v>
      </c>
    </row>
    <row r="1612" spans="2:12" x14ac:dyDescent="0.25">
      <c r="B1612" s="49">
        <f t="shared" ref="B1612" si="1050">B1611+1</f>
        <v>1600</v>
      </c>
      <c r="C1612" s="426">
        <v>39764</v>
      </c>
      <c r="D1612" s="473">
        <v>562</v>
      </c>
      <c r="F1612" s="464">
        <v>41801</v>
      </c>
      <c r="G1612" s="117" t="s">
        <v>1168</v>
      </c>
      <c r="K1612" s="426">
        <v>39764</v>
      </c>
      <c r="L1612" s="467">
        <v>2248</v>
      </c>
    </row>
    <row r="1613" spans="2:12" x14ac:dyDescent="0.25">
      <c r="B1613" s="49">
        <f t="shared" ref="B1613" si="1051">B1612+1</f>
        <v>1601</v>
      </c>
      <c r="C1613" s="428">
        <v>39764</v>
      </c>
      <c r="D1613" s="473">
        <v>278</v>
      </c>
      <c r="F1613" s="464">
        <v>41802</v>
      </c>
      <c r="G1613" s="117" t="s">
        <v>1597</v>
      </c>
      <c r="K1613" s="428">
        <v>39764</v>
      </c>
      <c r="L1613" s="467">
        <v>556</v>
      </c>
    </row>
    <row r="1614" spans="2:12" x14ac:dyDescent="0.25">
      <c r="B1614" s="49">
        <f t="shared" ref="B1614" si="1052">B1613+1</f>
        <v>1602</v>
      </c>
      <c r="C1614" s="427">
        <v>39764</v>
      </c>
      <c r="D1614" s="474">
        <v>332.99999999999886</v>
      </c>
      <c r="F1614" s="464">
        <v>41803</v>
      </c>
      <c r="G1614" s="117" t="s">
        <v>1598</v>
      </c>
      <c r="K1614" s="427">
        <v>39764</v>
      </c>
      <c r="L1614" s="117">
        <v>1997.9999999999932</v>
      </c>
    </row>
    <row r="1615" spans="2:12" x14ac:dyDescent="0.25">
      <c r="B1615" s="49">
        <f t="shared" ref="B1615" si="1053">B1614+1</f>
        <v>1603</v>
      </c>
      <c r="C1615" s="427">
        <v>39764</v>
      </c>
      <c r="D1615" s="474">
        <v>328</v>
      </c>
      <c r="F1615" s="464">
        <v>41808</v>
      </c>
      <c r="G1615" s="117" t="s">
        <v>1599</v>
      </c>
      <c r="K1615" s="427">
        <v>39764</v>
      </c>
      <c r="L1615" s="117">
        <v>656</v>
      </c>
    </row>
    <row r="1616" spans="2:12" x14ac:dyDescent="0.25">
      <c r="B1616" s="49">
        <f t="shared" ref="B1616" si="1054">B1615+1</f>
        <v>1604</v>
      </c>
      <c r="C1616" s="427">
        <v>39764</v>
      </c>
      <c r="D1616" s="474">
        <v>868.00000000000125</v>
      </c>
      <c r="F1616" s="464">
        <v>41810</v>
      </c>
      <c r="G1616" s="117" t="s">
        <v>786</v>
      </c>
      <c r="K1616" s="427">
        <v>39764</v>
      </c>
      <c r="L1616" s="117">
        <v>1736.0000000000025</v>
      </c>
    </row>
    <row r="1617" spans="2:12" x14ac:dyDescent="0.25">
      <c r="B1617" s="49">
        <f t="shared" ref="B1617" si="1055">B1616+1</f>
        <v>1605</v>
      </c>
      <c r="C1617" s="426">
        <v>39765</v>
      </c>
      <c r="D1617" s="473">
        <v>624.5</v>
      </c>
      <c r="F1617" s="464">
        <v>41813</v>
      </c>
      <c r="G1617" s="117" t="s">
        <v>793</v>
      </c>
      <c r="K1617" s="426">
        <v>39765</v>
      </c>
      <c r="L1617" s="467">
        <v>2498</v>
      </c>
    </row>
    <row r="1618" spans="2:12" x14ac:dyDescent="0.25">
      <c r="B1618" s="49">
        <f t="shared" ref="B1618" si="1056">B1617+1</f>
        <v>1606</v>
      </c>
      <c r="C1618" s="428">
        <v>39765</v>
      </c>
      <c r="D1618" s="473">
        <v>33</v>
      </c>
      <c r="F1618" s="464">
        <v>41814</v>
      </c>
      <c r="G1618" s="117" t="s">
        <v>1600</v>
      </c>
      <c r="K1618" s="428">
        <v>39765</v>
      </c>
      <c r="L1618" s="467">
        <v>66</v>
      </c>
    </row>
    <row r="1619" spans="2:12" x14ac:dyDescent="0.25">
      <c r="B1619" s="49">
        <f t="shared" ref="B1619" si="1057">B1618+1</f>
        <v>1607</v>
      </c>
      <c r="C1619" s="427">
        <v>39765</v>
      </c>
      <c r="D1619" s="474">
        <v>183.00000000000171</v>
      </c>
      <c r="F1619" s="464">
        <v>41815</v>
      </c>
      <c r="G1619" s="117" t="s">
        <v>1601</v>
      </c>
      <c r="K1619" s="427">
        <v>39765</v>
      </c>
      <c r="L1619" s="117">
        <v>1098.0000000000102</v>
      </c>
    </row>
    <row r="1620" spans="2:12" x14ac:dyDescent="0.25">
      <c r="B1620" s="49">
        <f t="shared" ref="B1620" si="1058">B1619+1</f>
        <v>1608</v>
      </c>
      <c r="C1620" s="427">
        <v>39765</v>
      </c>
      <c r="D1620" s="474">
        <v>573</v>
      </c>
      <c r="F1620" s="464">
        <v>41816</v>
      </c>
      <c r="G1620" s="117" t="s">
        <v>507</v>
      </c>
      <c r="K1620" s="427">
        <v>39765</v>
      </c>
      <c r="L1620" s="117">
        <v>1146</v>
      </c>
    </row>
    <row r="1621" spans="2:12" x14ac:dyDescent="0.25">
      <c r="B1621" s="49">
        <f t="shared" ref="B1621" si="1059">B1620+1</f>
        <v>1609</v>
      </c>
      <c r="C1621" s="427">
        <v>39765</v>
      </c>
      <c r="D1621" s="474">
        <v>377.99999999999773</v>
      </c>
      <c r="F1621" s="464">
        <v>41817</v>
      </c>
      <c r="G1621" s="117" t="s">
        <v>1602</v>
      </c>
      <c r="K1621" s="427">
        <v>39765</v>
      </c>
      <c r="L1621" s="117">
        <v>755.99999999999545</v>
      </c>
    </row>
    <row r="1622" spans="2:12" x14ac:dyDescent="0.25">
      <c r="B1622" s="49">
        <f t="shared" ref="B1622" si="1060">B1621+1</f>
        <v>1610</v>
      </c>
      <c r="C1622" s="426">
        <v>39769</v>
      </c>
      <c r="D1622" s="473">
        <v>-400.5</v>
      </c>
      <c r="F1622" s="464">
        <v>41821</v>
      </c>
      <c r="G1622" s="117" t="s">
        <v>1603</v>
      </c>
      <c r="K1622" s="426">
        <v>39769</v>
      </c>
      <c r="L1622" s="467">
        <v>-1602</v>
      </c>
    </row>
    <row r="1623" spans="2:12" x14ac:dyDescent="0.25">
      <c r="B1623" s="49">
        <f t="shared" ref="B1623" si="1061">B1622+1</f>
        <v>1611</v>
      </c>
      <c r="C1623" s="428">
        <v>39769</v>
      </c>
      <c r="D1623" s="473">
        <v>-267</v>
      </c>
      <c r="F1623" s="464">
        <v>41822</v>
      </c>
      <c r="G1623" s="117" t="s">
        <v>1604</v>
      </c>
      <c r="K1623" s="428">
        <v>39769</v>
      </c>
      <c r="L1623" s="467">
        <v>-534</v>
      </c>
    </row>
    <row r="1624" spans="2:12" x14ac:dyDescent="0.25">
      <c r="B1624" s="49">
        <f t="shared" ref="B1624" si="1062">B1623+1</f>
        <v>1612</v>
      </c>
      <c r="C1624" s="427">
        <v>39769</v>
      </c>
      <c r="D1624" s="474">
        <v>217.99999999999829</v>
      </c>
      <c r="F1624" s="464">
        <v>41823</v>
      </c>
      <c r="G1624" s="117" t="s">
        <v>878</v>
      </c>
      <c r="K1624" s="427">
        <v>39769</v>
      </c>
      <c r="L1624" s="117">
        <v>1307.9999999999898</v>
      </c>
    </row>
    <row r="1625" spans="2:12" x14ac:dyDescent="0.25">
      <c r="B1625" s="49">
        <f t="shared" ref="B1625" si="1063">B1624+1</f>
        <v>1613</v>
      </c>
      <c r="C1625" s="427">
        <v>39769</v>
      </c>
      <c r="D1625" s="474">
        <v>-417</v>
      </c>
      <c r="F1625" s="464">
        <v>41824</v>
      </c>
      <c r="G1625" s="117" t="s">
        <v>1605</v>
      </c>
      <c r="K1625" s="427">
        <v>39769</v>
      </c>
      <c r="L1625" s="117">
        <v>-834</v>
      </c>
    </row>
    <row r="1626" spans="2:12" x14ac:dyDescent="0.25">
      <c r="B1626" s="49">
        <f t="shared" ref="B1626" si="1064">B1625+1</f>
        <v>1614</v>
      </c>
      <c r="C1626" s="427">
        <v>39769</v>
      </c>
      <c r="D1626" s="474">
        <v>-502.00000000000341</v>
      </c>
      <c r="F1626" s="464">
        <v>41827</v>
      </c>
      <c r="G1626" s="117" t="s">
        <v>969</v>
      </c>
      <c r="K1626" s="427">
        <v>39769</v>
      </c>
      <c r="L1626" s="117">
        <v>-1004.0000000000068</v>
      </c>
    </row>
    <row r="1627" spans="2:12" x14ac:dyDescent="0.25">
      <c r="B1627" s="49">
        <f t="shared" ref="B1627" si="1065">B1626+1</f>
        <v>1615</v>
      </c>
      <c r="C1627" s="426">
        <v>39770</v>
      </c>
      <c r="D1627" s="473">
        <v>-0.50000000000000044</v>
      </c>
      <c r="F1627" s="464">
        <v>41828</v>
      </c>
      <c r="G1627" s="117" t="s">
        <v>1606</v>
      </c>
      <c r="K1627" s="426">
        <v>39770</v>
      </c>
      <c r="L1627" s="467">
        <v>-2.0000000000000018</v>
      </c>
    </row>
    <row r="1628" spans="2:12" x14ac:dyDescent="0.25">
      <c r="B1628" s="49">
        <f t="shared" ref="B1628" si="1066">B1627+1</f>
        <v>1616</v>
      </c>
      <c r="C1628" s="428">
        <v>39770</v>
      </c>
      <c r="D1628" s="473">
        <v>-27</v>
      </c>
      <c r="F1628" s="464">
        <v>41829</v>
      </c>
      <c r="G1628" s="117" t="s">
        <v>1607</v>
      </c>
      <c r="K1628" s="428">
        <v>39770</v>
      </c>
      <c r="L1628" s="467">
        <v>-54</v>
      </c>
    </row>
    <row r="1629" spans="2:12" x14ac:dyDescent="0.25">
      <c r="B1629" s="49">
        <f t="shared" ref="B1629" si="1067">B1628+1</f>
        <v>1617</v>
      </c>
      <c r="C1629" s="427">
        <v>39770</v>
      </c>
      <c r="D1629" s="474">
        <v>7.9999999999988631</v>
      </c>
      <c r="F1629" s="464">
        <v>41831</v>
      </c>
      <c r="G1629" s="117" t="s">
        <v>1608</v>
      </c>
      <c r="K1629" s="427">
        <v>39770</v>
      </c>
      <c r="L1629" s="117">
        <v>47.999999999993179</v>
      </c>
    </row>
    <row r="1630" spans="2:12" x14ac:dyDescent="0.25">
      <c r="B1630" s="49">
        <f t="shared" ref="B1630" si="1068">B1629+1</f>
        <v>1618</v>
      </c>
      <c r="C1630" s="427">
        <v>39770</v>
      </c>
      <c r="D1630" s="474">
        <v>-437</v>
      </c>
      <c r="F1630" s="464">
        <v>41834</v>
      </c>
      <c r="G1630" s="117" t="s">
        <v>938</v>
      </c>
      <c r="K1630" s="427">
        <v>39770</v>
      </c>
      <c r="L1630" s="117">
        <v>-874</v>
      </c>
    </row>
    <row r="1631" spans="2:12" x14ac:dyDescent="0.25">
      <c r="B1631" s="49">
        <f t="shared" ref="B1631" si="1069">B1630+1</f>
        <v>1619</v>
      </c>
      <c r="C1631" s="427">
        <v>39770</v>
      </c>
      <c r="D1631" s="474">
        <v>-501.99999999999773</v>
      </c>
      <c r="F1631" s="464">
        <v>41835</v>
      </c>
      <c r="G1631" s="117" t="s">
        <v>1609</v>
      </c>
      <c r="K1631" s="427">
        <v>39770</v>
      </c>
      <c r="L1631" s="117">
        <v>-1003.9999999999955</v>
      </c>
    </row>
    <row r="1632" spans="2:12" x14ac:dyDescent="0.25">
      <c r="B1632" s="49">
        <f t="shared" ref="B1632" si="1070">B1631+1</f>
        <v>1620</v>
      </c>
      <c r="C1632" s="428">
        <v>39771</v>
      </c>
      <c r="D1632" s="473">
        <v>-97</v>
      </c>
      <c r="F1632" s="464">
        <v>41836</v>
      </c>
      <c r="G1632" s="117" t="s">
        <v>1610</v>
      </c>
      <c r="K1632" s="428">
        <v>39771</v>
      </c>
      <c r="L1632" s="467">
        <v>-194</v>
      </c>
    </row>
    <row r="1633" spans="2:12" x14ac:dyDescent="0.25">
      <c r="B1633" s="49">
        <f t="shared" ref="B1633" si="1071">B1632+1</f>
        <v>1621</v>
      </c>
      <c r="C1633" s="427">
        <v>39771</v>
      </c>
      <c r="D1633" s="474">
        <v>-12</v>
      </c>
      <c r="F1633" s="464">
        <v>41837</v>
      </c>
      <c r="G1633" s="117" t="s">
        <v>1611</v>
      </c>
      <c r="K1633" s="427">
        <v>39771</v>
      </c>
      <c r="L1633" s="117">
        <v>-72</v>
      </c>
    </row>
    <row r="1634" spans="2:12" x14ac:dyDescent="0.25">
      <c r="B1634" s="49">
        <f t="shared" ref="B1634" si="1072">B1633+1</f>
        <v>1622</v>
      </c>
      <c r="C1634" s="426">
        <v>39772</v>
      </c>
      <c r="D1634" s="473">
        <v>-375.5</v>
      </c>
      <c r="F1634" s="464">
        <v>41838</v>
      </c>
      <c r="G1634" s="117" t="s">
        <v>1612</v>
      </c>
      <c r="K1634" s="426">
        <v>39772</v>
      </c>
      <c r="L1634" s="467">
        <v>-1502</v>
      </c>
    </row>
    <row r="1635" spans="2:12" x14ac:dyDescent="0.25">
      <c r="B1635" s="49">
        <f t="shared" ref="B1635" si="1073">B1634+1</f>
        <v>1623</v>
      </c>
      <c r="C1635" s="428">
        <v>39772</v>
      </c>
      <c r="D1635" s="473">
        <v>-252</v>
      </c>
      <c r="F1635" s="464">
        <v>41841</v>
      </c>
      <c r="G1635" s="117" t="s">
        <v>1613</v>
      </c>
      <c r="K1635" s="428">
        <v>39772</v>
      </c>
      <c r="L1635" s="467">
        <v>-504</v>
      </c>
    </row>
    <row r="1636" spans="2:12" x14ac:dyDescent="0.25">
      <c r="B1636" s="49">
        <f t="shared" ref="B1636" si="1074">B1635+1</f>
        <v>1624</v>
      </c>
      <c r="C1636" s="427">
        <v>39772</v>
      </c>
      <c r="D1636" s="474">
        <v>-321.99999999999943</v>
      </c>
      <c r="F1636" s="464">
        <v>41842</v>
      </c>
      <c r="G1636" s="117" t="s">
        <v>1614</v>
      </c>
      <c r="K1636" s="427">
        <v>39772</v>
      </c>
      <c r="L1636" s="117">
        <v>-1931.9999999999966</v>
      </c>
    </row>
    <row r="1637" spans="2:12" x14ac:dyDescent="0.25">
      <c r="B1637" s="49">
        <f t="shared" ref="B1637" si="1075">B1636+1</f>
        <v>1625</v>
      </c>
      <c r="C1637" s="427">
        <v>39772</v>
      </c>
      <c r="D1637" s="474">
        <v>-407</v>
      </c>
      <c r="F1637" s="464">
        <v>41843</v>
      </c>
      <c r="G1637" s="117" t="s">
        <v>1522</v>
      </c>
      <c r="K1637" s="427">
        <v>39772</v>
      </c>
      <c r="L1637" s="117">
        <v>-814</v>
      </c>
    </row>
    <row r="1638" spans="2:12" x14ac:dyDescent="0.25">
      <c r="B1638" s="49">
        <f t="shared" ref="B1638" si="1076">B1637+1</f>
        <v>1626</v>
      </c>
      <c r="C1638" s="427">
        <v>39772</v>
      </c>
      <c r="D1638" s="474">
        <v>-462</v>
      </c>
      <c r="F1638" s="464">
        <v>41845</v>
      </c>
      <c r="G1638" s="117" t="s">
        <v>1615</v>
      </c>
      <c r="K1638" s="427">
        <v>39772</v>
      </c>
      <c r="L1638" s="117">
        <v>-924</v>
      </c>
    </row>
    <row r="1639" spans="2:12" x14ac:dyDescent="0.25">
      <c r="B1639" s="49">
        <f t="shared" ref="B1639" si="1077">B1638+1</f>
        <v>1627</v>
      </c>
      <c r="C1639" s="426">
        <v>39773</v>
      </c>
      <c r="D1639" s="473">
        <v>1174.5</v>
      </c>
      <c r="F1639" s="464">
        <v>41847</v>
      </c>
      <c r="G1639" s="117" t="s">
        <v>1616</v>
      </c>
      <c r="K1639" s="426">
        <v>39773</v>
      </c>
      <c r="L1639" s="467">
        <v>4698</v>
      </c>
    </row>
    <row r="1640" spans="2:12" x14ac:dyDescent="0.25">
      <c r="B1640" s="49">
        <f t="shared" ref="B1640" si="1078">B1639+1</f>
        <v>1628</v>
      </c>
      <c r="C1640" s="428">
        <v>39773</v>
      </c>
      <c r="D1640" s="473">
        <v>563</v>
      </c>
      <c r="F1640" s="464">
        <v>41848</v>
      </c>
      <c r="G1640" s="117" t="s">
        <v>573</v>
      </c>
      <c r="K1640" s="428">
        <v>39773</v>
      </c>
      <c r="L1640" s="467">
        <v>1126</v>
      </c>
    </row>
    <row r="1641" spans="2:12" x14ac:dyDescent="0.25">
      <c r="B1641" s="49">
        <f t="shared" ref="B1641" si="1079">B1640+1</f>
        <v>1629</v>
      </c>
      <c r="C1641" s="427">
        <v>39773</v>
      </c>
      <c r="D1641" s="474">
        <v>618.00000000000114</v>
      </c>
      <c r="F1641" s="464">
        <v>41849</v>
      </c>
      <c r="G1641" s="117" t="s">
        <v>793</v>
      </c>
      <c r="K1641" s="427">
        <v>39773</v>
      </c>
      <c r="L1641" s="117">
        <v>3708.0000000000068</v>
      </c>
    </row>
    <row r="1642" spans="2:12" x14ac:dyDescent="0.25">
      <c r="B1642" s="49">
        <f t="shared" ref="B1642" si="1080">B1641+1</f>
        <v>1630</v>
      </c>
      <c r="C1642" s="427">
        <v>39773</v>
      </c>
      <c r="D1642" s="474">
        <v>1168</v>
      </c>
      <c r="F1642" s="464">
        <v>41850</v>
      </c>
      <c r="G1642" s="117" t="s">
        <v>672</v>
      </c>
      <c r="K1642" s="427">
        <v>39773</v>
      </c>
      <c r="L1642" s="117">
        <v>2336</v>
      </c>
    </row>
    <row r="1643" spans="2:12" x14ac:dyDescent="0.25">
      <c r="B1643" s="49">
        <f t="shared" ref="B1643" si="1081">B1642+1</f>
        <v>1631</v>
      </c>
      <c r="C1643" s="427">
        <v>39773</v>
      </c>
      <c r="D1643" s="474">
        <v>1198.0000000000023</v>
      </c>
      <c r="F1643" s="464">
        <v>41852</v>
      </c>
      <c r="G1643" s="117" t="s">
        <v>1617</v>
      </c>
      <c r="K1643" s="427">
        <v>39773</v>
      </c>
      <c r="L1643" s="117">
        <v>2396.0000000000045</v>
      </c>
    </row>
    <row r="1644" spans="2:12" x14ac:dyDescent="0.25">
      <c r="B1644" s="49">
        <f t="shared" ref="B1644" si="1082">B1643+1</f>
        <v>1632</v>
      </c>
      <c r="C1644" s="427">
        <v>39777</v>
      </c>
      <c r="D1644" s="474">
        <v>-52.000000000003411</v>
      </c>
      <c r="F1644" s="464">
        <v>41854</v>
      </c>
      <c r="G1644" s="117" t="s">
        <v>734</v>
      </c>
      <c r="K1644" s="427">
        <v>39777</v>
      </c>
      <c r="L1644" s="117">
        <v>-104.00000000000682</v>
      </c>
    </row>
    <row r="1645" spans="2:12" x14ac:dyDescent="0.25">
      <c r="B1645" s="49">
        <f t="shared" ref="B1645" si="1083">B1644+1</f>
        <v>1633</v>
      </c>
      <c r="C1645" s="428">
        <v>39778</v>
      </c>
      <c r="D1645" s="473">
        <v>18</v>
      </c>
      <c r="F1645" s="464">
        <v>41855</v>
      </c>
      <c r="G1645" s="117" t="s">
        <v>1618</v>
      </c>
      <c r="K1645" s="428">
        <v>39778</v>
      </c>
      <c r="L1645" s="467">
        <v>36</v>
      </c>
    </row>
    <row r="1646" spans="2:12" x14ac:dyDescent="0.25">
      <c r="B1646" s="49">
        <f t="shared" ref="B1646" si="1084">B1645+1</f>
        <v>1634</v>
      </c>
      <c r="C1646" s="426">
        <v>39784</v>
      </c>
      <c r="D1646" s="473">
        <v>-38</v>
      </c>
      <c r="F1646" s="464">
        <v>41857</v>
      </c>
      <c r="G1646" s="117" t="s">
        <v>1619</v>
      </c>
      <c r="K1646" s="426">
        <v>39784</v>
      </c>
      <c r="L1646" s="467">
        <v>-152</v>
      </c>
    </row>
    <row r="1647" spans="2:12" x14ac:dyDescent="0.25">
      <c r="B1647" s="49">
        <f t="shared" ref="B1647" si="1085">B1646+1</f>
        <v>1635</v>
      </c>
      <c r="C1647" s="428">
        <v>39784</v>
      </c>
      <c r="D1647" s="473">
        <v>93</v>
      </c>
      <c r="F1647" s="464">
        <v>41858</v>
      </c>
      <c r="G1647" s="117" t="s">
        <v>1620</v>
      </c>
      <c r="K1647" s="428">
        <v>39784</v>
      </c>
      <c r="L1647" s="467">
        <v>186</v>
      </c>
    </row>
    <row r="1648" spans="2:12" x14ac:dyDescent="0.25">
      <c r="B1648" s="49">
        <f t="shared" ref="B1648" si="1086">B1647+1</f>
        <v>1636</v>
      </c>
      <c r="C1648" s="427">
        <v>39784</v>
      </c>
      <c r="D1648" s="474">
        <v>-116.99999999999831</v>
      </c>
      <c r="F1648" s="464">
        <v>41859</v>
      </c>
      <c r="G1648" s="117" t="s">
        <v>1621</v>
      </c>
      <c r="K1648" s="427">
        <v>39784</v>
      </c>
      <c r="L1648" s="117">
        <v>-701.99999999998988</v>
      </c>
    </row>
    <row r="1649" spans="2:12" x14ac:dyDescent="0.25">
      <c r="B1649" s="49">
        <f t="shared" ref="B1649" si="1087">B1648+1</f>
        <v>1637</v>
      </c>
      <c r="C1649" s="427">
        <v>39784</v>
      </c>
      <c r="D1649" s="474">
        <v>158</v>
      </c>
      <c r="F1649" s="464">
        <v>41863</v>
      </c>
      <c r="G1649" s="117" t="s">
        <v>1622</v>
      </c>
      <c r="K1649" s="427">
        <v>39784</v>
      </c>
      <c r="L1649" s="117">
        <v>316</v>
      </c>
    </row>
    <row r="1650" spans="2:12" x14ac:dyDescent="0.25">
      <c r="B1650" s="49">
        <f t="shared" ref="B1650" si="1088">B1649+1</f>
        <v>1638</v>
      </c>
      <c r="C1650" s="427">
        <v>39784</v>
      </c>
      <c r="D1650" s="474">
        <v>238</v>
      </c>
      <c r="F1650" s="464">
        <v>41864</v>
      </c>
      <c r="G1650" s="117" t="s">
        <v>753</v>
      </c>
      <c r="K1650" s="427">
        <v>39784</v>
      </c>
      <c r="L1650" s="117">
        <v>476</v>
      </c>
    </row>
    <row r="1651" spans="2:12" x14ac:dyDescent="0.25">
      <c r="B1651" s="49">
        <f t="shared" ref="B1651" si="1089">B1650+1</f>
        <v>1639</v>
      </c>
      <c r="C1651" s="426">
        <v>39787</v>
      </c>
      <c r="D1651" s="473">
        <v>162</v>
      </c>
      <c r="F1651" s="464">
        <v>41869</v>
      </c>
      <c r="G1651" s="117" t="s">
        <v>1351</v>
      </c>
      <c r="K1651" s="426">
        <v>39787</v>
      </c>
      <c r="L1651" s="467">
        <v>648</v>
      </c>
    </row>
    <row r="1652" spans="2:12" x14ac:dyDescent="0.25">
      <c r="B1652" s="49">
        <f t="shared" ref="B1652" si="1090">B1651+1</f>
        <v>1640</v>
      </c>
      <c r="C1652" s="428">
        <v>39787</v>
      </c>
      <c r="D1652" s="473">
        <v>118</v>
      </c>
      <c r="F1652" s="464">
        <v>41871</v>
      </c>
      <c r="G1652" s="117" t="s">
        <v>482</v>
      </c>
      <c r="K1652" s="428">
        <v>39787</v>
      </c>
      <c r="L1652" s="467">
        <v>236</v>
      </c>
    </row>
    <row r="1653" spans="2:12" x14ac:dyDescent="0.25">
      <c r="B1653" s="49">
        <f t="shared" ref="B1653" si="1091">B1652+1</f>
        <v>1641</v>
      </c>
      <c r="C1653" s="427">
        <v>39787</v>
      </c>
      <c r="D1653" s="474">
        <v>-6.9999999999988631</v>
      </c>
      <c r="F1653" s="464">
        <v>41872</v>
      </c>
      <c r="G1653" s="117" t="s">
        <v>512</v>
      </c>
      <c r="K1653" s="427">
        <v>39787</v>
      </c>
      <c r="L1653" s="117">
        <v>-41.999999999993179</v>
      </c>
    </row>
    <row r="1654" spans="2:12" x14ac:dyDescent="0.25">
      <c r="B1654" s="49">
        <f t="shared" ref="B1654" si="1092">B1653+1</f>
        <v>1642</v>
      </c>
      <c r="C1654" s="427">
        <v>39787</v>
      </c>
      <c r="D1654" s="474">
        <v>78</v>
      </c>
      <c r="F1654" s="464">
        <v>41873</v>
      </c>
      <c r="G1654" s="117" t="s">
        <v>1623</v>
      </c>
      <c r="K1654" s="427">
        <v>39787</v>
      </c>
      <c r="L1654" s="117">
        <v>156</v>
      </c>
    </row>
    <row r="1655" spans="2:12" x14ac:dyDescent="0.25">
      <c r="B1655" s="49">
        <f t="shared" ref="B1655" si="1093">B1654+1</f>
        <v>1643</v>
      </c>
      <c r="C1655" s="427">
        <v>39791</v>
      </c>
      <c r="D1655" s="474">
        <v>128</v>
      </c>
      <c r="F1655" s="464">
        <v>41876</v>
      </c>
      <c r="G1655" s="117" t="s">
        <v>1397</v>
      </c>
      <c r="K1655" s="427">
        <v>39791</v>
      </c>
      <c r="L1655" s="117">
        <v>256</v>
      </c>
    </row>
    <row r="1656" spans="2:12" x14ac:dyDescent="0.25">
      <c r="B1656" s="49">
        <f t="shared" ref="B1656" si="1094">B1655+1</f>
        <v>1644</v>
      </c>
      <c r="C1656" s="426">
        <v>39792</v>
      </c>
      <c r="D1656" s="473">
        <v>637</v>
      </c>
      <c r="F1656" s="464">
        <v>41877</v>
      </c>
      <c r="G1656" s="117" t="s">
        <v>771</v>
      </c>
      <c r="K1656" s="426">
        <v>39792</v>
      </c>
      <c r="L1656" s="467">
        <v>2548</v>
      </c>
    </row>
    <row r="1657" spans="2:12" x14ac:dyDescent="0.25">
      <c r="B1657" s="49">
        <f t="shared" ref="B1657" si="1095">B1656+1</f>
        <v>1645</v>
      </c>
      <c r="C1657" s="428">
        <v>39792</v>
      </c>
      <c r="D1657" s="473">
        <v>268</v>
      </c>
      <c r="F1657" s="464">
        <v>41879</v>
      </c>
      <c r="G1657" s="117" t="s">
        <v>1624</v>
      </c>
      <c r="K1657" s="428">
        <v>39792</v>
      </c>
      <c r="L1657" s="467">
        <v>536</v>
      </c>
    </row>
    <row r="1658" spans="2:12" x14ac:dyDescent="0.25">
      <c r="B1658" s="49">
        <f t="shared" ref="B1658" si="1096">B1657+1</f>
        <v>1646</v>
      </c>
      <c r="C1658" s="427">
        <v>39792</v>
      </c>
      <c r="D1658" s="474">
        <v>257.99999999999886</v>
      </c>
      <c r="F1658" s="464">
        <v>41880</v>
      </c>
      <c r="G1658" s="117" t="s">
        <v>1598</v>
      </c>
      <c r="K1658" s="427">
        <v>39792</v>
      </c>
      <c r="L1658" s="117">
        <v>1547.9999999999932</v>
      </c>
    </row>
    <row r="1659" spans="2:12" x14ac:dyDescent="0.25">
      <c r="B1659" s="49">
        <f t="shared" ref="B1659" si="1097">B1658+1</f>
        <v>1647</v>
      </c>
      <c r="C1659" s="428">
        <v>39793</v>
      </c>
      <c r="D1659" s="473">
        <v>-7</v>
      </c>
      <c r="F1659" s="464">
        <v>41886</v>
      </c>
      <c r="G1659" s="117" t="s">
        <v>1625</v>
      </c>
      <c r="K1659" s="428">
        <v>39793</v>
      </c>
      <c r="L1659" s="467">
        <v>-14</v>
      </c>
    </row>
    <row r="1660" spans="2:12" x14ac:dyDescent="0.25">
      <c r="B1660" s="49">
        <f t="shared" ref="B1660" si="1098">B1659+1</f>
        <v>1648</v>
      </c>
      <c r="C1660" s="426">
        <v>39794</v>
      </c>
      <c r="D1660" s="473">
        <v>-400.5</v>
      </c>
      <c r="F1660" s="464">
        <v>41887</v>
      </c>
      <c r="G1660" s="117" t="s">
        <v>1626</v>
      </c>
      <c r="K1660" s="426">
        <v>39794</v>
      </c>
      <c r="L1660" s="467">
        <v>-1602</v>
      </c>
    </row>
    <row r="1661" spans="2:12" x14ac:dyDescent="0.25">
      <c r="B1661" s="49">
        <f t="shared" ref="B1661" si="1099">B1660+1</f>
        <v>1649</v>
      </c>
      <c r="C1661" s="428">
        <v>39794</v>
      </c>
      <c r="D1661" s="473">
        <v>-267</v>
      </c>
      <c r="F1661" s="464">
        <v>41891</v>
      </c>
      <c r="G1661" s="117" t="s">
        <v>1603</v>
      </c>
      <c r="K1661" s="428">
        <v>39794</v>
      </c>
      <c r="L1661" s="467">
        <v>-534</v>
      </c>
    </row>
    <row r="1662" spans="2:12" x14ac:dyDescent="0.25">
      <c r="B1662" s="49">
        <f t="shared" ref="B1662" si="1100">B1661+1</f>
        <v>1650</v>
      </c>
      <c r="C1662" s="427">
        <v>39794</v>
      </c>
      <c r="D1662" s="474">
        <v>-342.00000000000114</v>
      </c>
      <c r="F1662" s="464">
        <v>41892</v>
      </c>
      <c r="G1662" s="117" t="s">
        <v>1627</v>
      </c>
      <c r="K1662" s="427">
        <v>39794</v>
      </c>
      <c r="L1662" s="117">
        <v>-2052.0000000000068</v>
      </c>
    </row>
    <row r="1663" spans="2:12" x14ac:dyDescent="0.25">
      <c r="B1663" s="49">
        <f t="shared" ref="B1663" si="1101">B1662+1</f>
        <v>1651</v>
      </c>
      <c r="C1663" s="426">
        <v>39798</v>
      </c>
      <c r="D1663" s="473">
        <v>-75.5</v>
      </c>
      <c r="F1663" s="464">
        <v>41894</v>
      </c>
      <c r="G1663" s="117" t="s">
        <v>1194</v>
      </c>
      <c r="K1663" s="426">
        <v>39798</v>
      </c>
      <c r="L1663" s="467">
        <v>-302</v>
      </c>
    </row>
    <row r="1664" spans="2:12" x14ac:dyDescent="0.25">
      <c r="B1664" s="49">
        <f t="shared" ref="B1664" si="1102">B1663+1</f>
        <v>1652</v>
      </c>
      <c r="C1664" s="428">
        <v>39798</v>
      </c>
      <c r="D1664" s="473">
        <v>-47</v>
      </c>
      <c r="F1664" s="464">
        <v>41896</v>
      </c>
      <c r="G1664" s="117" t="s">
        <v>518</v>
      </c>
      <c r="K1664" s="428">
        <v>39798</v>
      </c>
      <c r="L1664" s="467">
        <v>-94</v>
      </c>
    </row>
    <row r="1665" spans="2:12" x14ac:dyDescent="0.25">
      <c r="B1665" s="49">
        <f t="shared" ref="B1665" si="1103">B1664+1</f>
        <v>1653</v>
      </c>
      <c r="C1665" s="427">
        <v>39798</v>
      </c>
      <c r="D1665" s="474">
        <v>18.000000000001137</v>
      </c>
      <c r="F1665" s="464">
        <v>41897</v>
      </c>
      <c r="G1665" s="117" t="s">
        <v>1377</v>
      </c>
      <c r="K1665" s="427">
        <v>39798</v>
      </c>
      <c r="L1665" s="117">
        <v>108.00000000000682</v>
      </c>
    </row>
    <row r="1666" spans="2:12" x14ac:dyDescent="0.25">
      <c r="B1666" s="49">
        <f t="shared" ref="B1666" si="1104">B1665+1</f>
        <v>1654</v>
      </c>
      <c r="C1666" s="426">
        <v>39800</v>
      </c>
      <c r="D1666" s="473">
        <v>-0.50000000000000044</v>
      </c>
      <c r="F1666" s="464">
        <v>41898</v>
      </c>
      <c r="G1666" s="117" t="s">
        <v>1628</v>
      </c>
      <c r="K1666" s="426">
        <v>39800</v>
      </c>
      <c r="L1666" s="467">
        <v>-2.0000000000000018</v>
      </c>
    </row>
    <row r="1667" spans="2:12" x14ac:dyDescent="0.25">
      <c r="B1667" s="49">
        <f t="shared" ref="B1667" si="1105">B1666+1</f>
        <v>1655</v>
      </c>
      <c r="C1667" s="428">
        <v>39800</v>
      </c>
      <c r="D1667" s="473">
        <v>78</v>
      </c>
      <c r="F1667" s="464">
        <v>41899</v>
      </c>
      <c r="G1667" s="117" t="s">
        <v>1629</v>
      </c>
      <c r="K1667" s="428">
        <v>39800</v>
      </c>
      <c r="L1667" s="467">
        <v>156</v>
      </c>
    </row>
    <row r="1668" spans="2:12" x14ac:dyDescent="0.25">
      <c r="B1668" s="49">
        <f t="shared" ref="B1668" si="1106">B1667+1</f>
        <v>1656</v>
      </c>
      <c r="C1668" s="427">
        <v>39800</v>
      </c>
      <c r="D1668" s="474">
        <v>188</v>
      </c>
      <c r="F1668" s="464">
        <v>41903</v>
      </c>
      <c r="G1668" s="117" t="s">
        <v>1578</v>
      </c>
      <c r="K1668" s="427">
        <v>39800</v>
      </c>
      <c r="L1668" s="117">
        <v>376</v>
      </c>
    </row>
    <row r="1669" spans="2:12" x14ac:dyDescent="0.25">
      <c r="B1669" s="49">
        <f t="shared" ref="B1669" si="1107">B1668+1</f>
        <v>1657</v>
      </c>
      <c r="C1669" s="427">
        <v>39800</v>
      </c>
      <c r="D1669" s="474">
        <v>107.99999999999316</v>
      </c>
      <c r="F1669" s="464">
        <v>41904</v>
      </c>
      <c r="G1669" s="117" t="s">
        <v>1630</v>
      </c>
      <c r="K1669" s="427">
        <v>39800</v>
      </c>
      <c r="L1669" s="117">
        <v>215.99999999998633</v>
      </c>
    </row>
    <row r="1670" spans="2:12" x14ac:dyDescent="0.25">
      <c r="B1670" s="49">
        <f t="shared" ref="B1670" si="1108">B1669+1</f>
        <v>1658</v>
      </c>
      <c r="C1670" s="426">
        <v>39801</v>
      </c>
      <c r="D1670" s="473">
        <v>-225.5</v>
      </c>
      <c r="F1670" s="464">
        <v>41905</v>
      </c>
      <c r="G1670" s="117" t="s">
        <v>1631</v>
      </c>
      <c r="K1670" s="426">
        <v>39801</v>
      </c>
      <c r="L1670" s="467">
        <v>-902</v>
      </c>
    </row>
    <row r="1671" spans="2:12" x14ac:dyDescent="0.25">
      <c r="B1671" s="49">
        <f t="shared" ref="B1671" si="1109">B1670+1</f>
        <v>1659</v>
      </c>
      <c r="C1671" s="428">
        <v>39801</v>
      </c>
      <c r="D1671" s="473">
        <v>-137</v>
      </c>
      <c r="F1671" s="464">
        <v>41906</v>
      </c>
      <c r="G1671" s="117" t="s">
        <v>1632</v>
      </c>
      <c r="K1671" s="428">
        <v>39801</v>
      </c>
      <c r="L1671" s="467">
        <v>-274</v>
      </c>
    </row>
    <row r="1672" spans="2:12" x14ac:dyDescent="0.25">
      <c r="B1672" s="49">
        <f t="shared" ref="B1672" si="1110">B1671+1</f>
        <v>1660</v>
      </c>
      <c r="C1672" s="427">
        <v>39801</v>
      </c>
      <c r="D1672" s="474">
        <v>-196.99999999999943</v>
      </c>
      <c r="F1672" s="464">
        <v>41908</v>
      </c>
      <c r="G1672" s="117" t="s">
        <v>1633</v>
      </c>
      <c r="K1672" s="427">
        <v>39801</v>
      </c>
      <c r="L1672" s="117">
        <v>-1181.9999999999966</v>
      </c>
    </row>
    <row r="1673" spans="2:12" x14ac:dyDescent="0.25">
      <c r="B1673" s="49">
        <f t="shared" ref="B1673" si="1111">B1672+1</f>
        <v>1661</v>
      </c>
      <c r="C1673" s="426">
        <v>39804</v>
      </c>
      <c r="D1673" s="473">
        <v>-0.50000000000000044</v>
      </c>
      <c r="F1673" s="464">
        <v>41912</v>
      </c>
      <c r="G1673" s="117" t="s">
        <v>1634</v>
      </c>
      <c r="K1673" s="426">
        <v>39804</v>
      </c>
      <c r="L1673" s="467">
        <v>-2.0000000000000018</v>
      </c>
    </row>
    <row r="1674" spans="2:12" x14ac:dyDescent="0.25">
      <c r="B1674" s="49">
        <f t="shared" ref="B1674" si="1112">B1673+1</f>
        <v>1662</v>
      </c>
      <c r="C1674" s="426">
        <v>39805</v>
      </c>
      <c r="D1674" s="473">
        <v>174.5</v>
      </c>
      <c r="F1674" s="464">
        <v>41913</v>
      </c>
      <c r="G1674" s="117" t="s">
        <v>1635</v>
      </c>
      <c r="K1674" s="426">
        <v>39805</v>
      </c>
      <c r="L1674" s="467">
        <v>698</v>
      </c>
    </row>
    <row r="1675" spans="2:12" x14ac:dyDescent="0.25">
      <c r="B1675" s="49">
        <f t="shared" ref="B1675" si="1113">B1674+1</f>
        <v>1663</v>
      </c>
      <c r="C1675" s="428">
        <v>39805</v>
      </c>
      <c r="D1675" s="473">
        <v>-22</v>
      </c>
      <c r="F1675" s="464">
        <v>41914</v>
      </c>
      <c r="G1675" s="117" t="s">
        <v>1636</v>
      </c>
      <c r="K1675" s="428">
        <v>39805</v>
      </c>
      <c r="L1675" s="467">
        <v>-44</v>
      </c>
    </row>
    <row r="1676" spans="2:12" x14ac:dyDescent="0.25">
      <c r="B1676" s="49">
        <f t="shared" ref="B1676" si="1114">B1675+1</f>
        <v>1664</v>
      </c>
      <c r="C1676" s="427">
        <v>39805</v>
      </c>
      <c r="D1676" s="474">
        <v>-31.999999999998863</v>
      </c>
      <c r="F1676" s="464">
        <v>41915</v>
      </c>
      <c r="G1676" s="117" t="s">
        <v>1637</v>
      </c>
      <c r="K1676" s="427">
        <v>39805</v>
      </c>
      <c r="L1676" s="117">
        <v>-191.99999999999318</v>
      </c>
    </row>
    <row r="1677" spans="2:12" x14ac:dyDescent="0.25">
      <c r="B1677" s="49">
        <f t="shared" ref="B1677" si="1115">B1676+1</f>
        <v>1665</v>
      </c>
      <c r="C1677" s="426">
        <v>39806</v>
      </c>
      <c r="D1677" s="473">
        <v>-100.49999999999999</v>
      </c>
      <c r="F1677" s="464">
        <v>41918</v>
      </c>
      <c r="G1677" s="117" t="s">
        <v>1638</v>
      </c>
      <c r="K1677" s="426">
        <v>39806</v>
      </c>
      <c r="L1677" s="467">
        <v>-401.99999999999994</v>
      </c>
    </row>
    <row r="1678" spans="2:12" x14ac:dyDescent="0.25">
      <c r="B1678" s="49">
        <f t="shared" ref="B1678" si="1116">B1677+1</f>
        <v>1666</v>
      </c>
      <c r="C1678" s="428">
        <v>39806</v>
      </c>
      <c r="D1678" s="473">
        <v>18</v>
      </c>
      <c r="F1678" s="464">
        <v>41919</v>
      </c>
      <c r="G1678" s="117" t="s">
        <v>1639</v>
      </c>
      <c r="K1678" s="428">
        <v>39806</v>
      </c>
      <c r="L1678" s="467">
        <v>36</v>
      </c>
    </row>
    <row r="1679" spans="2:12" x14ac:dyDescent="0.25">
      <c r="B1679" s="49">
        <f t="shared" ref="B1679" si="1117">B1678+1</f>
        <v>1667</v>
      </c>
      <c r="C1679" s="427">
        <v>39806</v>
      </c>
      <c r="D1679" s="474">
        <v>32.999999999998863</v>
      </c>
      <c r="F1679" s="464">
        <v>41920</v>
      </c>
      <c r="G1679" s="117" t="s">
        <v>1640</v>
      </c>
      <c r="K1679" s="427">
        <v>39806</v>
      </c>
      <c r="L1679" s="117">
        <v>197.99999999999318</v>
      </c>
    </row>
    <row r="1680" spans="2:12" x14ac:dyDescent="0.25">
      <c r="B1680" s="49">
        <f t="shared" ref="B1680" si="1118">B1679+1</f>
        <v>1668</v>
      </c>
      <c r="C1680" s="427">
        <v>39806</v>
      </c>
      <c r="D1680" s="474">
        <v>103</v>
      </c>
      <c r="F1680" s="464">
        <v>41922</v>
      </c>
      <c r="G1680" s="117" t="s">
        <v>1641</v>
      </c>
      <c r="K1680" s="427">
        <v>39806</v>
      </c>
      <c r="L1680" s="117">
        <v>206</v>
      </c>
    </row>
    <row r="1681" spans="2:12" x14ac:dyDescent="0.25">
      <c r="B1681" s="49">
        <f t="shared" ref="B1681" si="1119">B1680+1</f>
        <v>1669</v>
      </c>
      <c r="C1681" s="427">
        <v>39806</v>
      </c>
      <c r="D1681" s="474">
        <v>88</v>
      </c>
      <c r="F1681" s="464">
        <v>41924</v>
      </c>
      <c r="G1681" s="117" t="s">
        <v>518</v>
      </c>
      <c r="K1681" s="427">
        <v>39806</v>
      </c>
      <c r="L1681" s="117">
        <v>176</v>
      </c>
    </row>
    <row r="1682" spans="2:12" x14ac:dyDescent="0.25">
      <c r="B1682" s="49">
        <f t="shared" ref="B1682" si="1120">B1681+1</f>
        <v>1670</v>
      </c>
      <c r="C1682" s="426">
        <v>39808</v>
      </c>
      <c r="D1682" s="473">
        <v>99.5</v>
      </c>
      <c r="F1682" s="464">
        <v>41925</v>
      </c>
      <c r="G1682" s="117" t="s">
        <v>1642</v>
      </c>
      <c r="K1682" s="426">
        <v>39808</v>
      </c>
      <c r="L1682" s="467">
        <v>398</v>
      </c>
    </row>
    <row r="1683" spans="2:12" x14ac:dyDescent="0.25">
      <c r="B1683" s="49">
        <f t="shared" ref="B1683" si="1121">B1682+1</f>
        <v>1671</v>
      </c>
      <c r="C1683" s="428">
        <v>39808</v>
      </c>
      <c r="D1683" s="473">
        <v>23</v>
      </c>
      <c r="F1683" s="464">
        <v>41926</v>
      </c>
      <c r="G1683" s="117" t="s">
        <v>1643</v>
      </c>
      <c r="K1683" s="428">
        <v>39808</v>
      </c>
      <c r="L1683" s="467">
        <v>46</v>
      </c>
    </row>
    <row r="1684" spans="2:12" x14ac:dyDescent="0.25">
      <c r="B1684" s="49">
        <f t="shared" ref="B1684" si="1122">B1683+1</f>
        <v>1672</v>
      </c>
      <c r="C1684" s="427">
        <v>39808</v>
      </c>
      <c r="D1684" s="474">
        <v>53.000000000000568</v>
      </c>
      <c r="F1684" s="464">
        <v>41927</v>
      </c>
      <c r="G1684" s="117" t="s">
        <v>1644</v>
      </c>
      <c r="K1684" s="427">
        <v>39808</v>
      </c>
      <c r="L1684" s="117">
        <v>318.00000000000341</v>
      </c>
    </row>
    <row r="1685" spans="2:12" x14ac:dyDescent="0.25">
      <c r="B1685" s="49">
        <f t="shared" ref="B1685" si="1123">B1684+1</f>
        <v>1673</v>
      </c>
      <c r="C1685" s="426">
        <v>39812</v>
      </c>
      <c r="D1685" s="473">
        <v>237</v>
      </c>
      <c r="F1685" s="464">
        <v>41928</v>
      </c>
      <c r="G1685" s="117" t="s">
        <v>1645</v>
      </c>
      <c r="K1685" s="426">
        <v>39812</v>
      </c>
      <c r="L1685" s="467">
        <v>948</v>
      </c>
    </row>
    <row r="1686" spans="2:12" x14ac:dyDescent="0.25">
      <c r="B1686" s="49">
        <f t="shared" ref="B1686" si="1124">B1685+1</f>
        <v>1674</v>
      </c>
      <c r="C1686" s="428">
        <v>39812</v>
      </c>
      <c r="D1686" s="473">
        <v>73</v>
      </c>
      <c r="F1686" s="464">
        <v>41929</v>
      </c>
      <c r="G1686" s="117" t="s">
        <v>1646</v>
      </c>
      <c r="K1686" s="428">
        <v>39812</v>
      </c>
      <c r="L1686" s="467">
        <v>146</v>
      </c>
    </row>
    <row r="1687" spans="2:12" x14ac:dyDescent="0.25">
      <c r="B1687" s="49">
        <f t="shared" ref="B1687" si="1125">B1686+1</f>
        <v>1675</v>
      </c>
      <c r="C1687" s="427">
        <v>39812</v>
      </c>
      <c r="D1687" s="474">
        <v>82.999999999998863</v>
      </c>
      <c r="F1687" s="464">
        <v>41932</v>
      </c>
      <c r="G1687" s="117" t="s">
        <v>1096</v>
      </c>
      <c r="K1687" s="427">
        <v>39812</v>
      </c>
      <c r="L1687" s="117">
        <v>497.99999999999318</v>
      </c>
    </row>
    <row r="1688" spans="2:12" x14ac:dyDescent="0.25">
      <c r="B1688" s="49">
        <f t="shared" ref="B1688" si="1126">B1687+1</f>
        <v>1676</v>
      </c>
      <c r="C1688" s="427">
        <v>39818</v>
      </c>
      <c r="D1688" s="474">
        <v>143</v>
      </c>
      <c r="F1688" s="464">
        <v>41935</v>
      </c>
      <c r="G1688" s="117" t="s">
        <v>1647</v>
      </c>
      <c r="K1688" s="427">
        <v>39818</v>
      </c>
      <c r="L1688" s="117">
        <v>286</v>
      </c>
    </row>
    <row r="1689" spans="2:12" x14ac:dyDescent="0.25">
      <c r="B1689" s="49">
        <f t="shared" ref="B1689" si="1127">B1688+1</f>
        <v>1677</v>
      </c>
      <c r="C1689" s="427">
        <v>39818</v>
      </c>
      <c r="D1689" s="474">
        <v>58.000000000004547</v>
      </c>
      <c r="F1689" s="464">
        <v>41936</v>
      </c>
      <c r="G1689" s="117" t="s">
        <v>1648</v>
      </c>
      <c r="K1689" s="427">
        <v>39818</v>
      </c>
      <c r="L1689" s="117">
        <v>116.00000000000909</v>
      </c>
    </row>
    <row r="1690" spans="2:12" x14ac:dyDescent="0.25">
      <c r="B1690" s="49">
        <f t="shared" ref="B1690" si="1128">B1689+1</f>
        <v>1678</v>
      </c>
      <c r="C1690" s="426">
        <v>39819</v>
      </c>
      <c r="D1690" s="473">
        <v>-50.5</v>
      </c>
      <c r="F1690" s="464">
        <v>41940</v>
      </c>
      <c r="G1690" s="117" t="s">
        <v>1649</v>
      </c>
      <c r="K1690" s="426">
        <v>39819</v>
      </c>
      <c r="L1690" s="467">
        <v>-202</v>
      </c>
    </row>
    <row r="1691" spans="2:12" x14ac:dyDescent="0.25">
      <c r="B1691" s="49">
        <f t="shared" ref="B1691" si="1129">B1690+1</f>
        <v>1679</v>
      </c>
      <c r="C1691" s="428">
        <v>39819</v>
      </c>
      <c r="D1691" s="473">
        <v>78</v>
      </c>
      <c r="F1691" s="464">
        <v>41942</v>
      </c>
      <c r="G1691" s="117" t="s">
        <v>522</v>
      </c>
      <c r="K1691" s="428">
        <v>39819</v>
      </c>
      <c r="L1691" s="467">
        <v>156</v>
      </c>
    </row>
    <row r="1692" spans="2:12" x14ac:dyDescent="0.25">
      <c r="B1692" s="49">
        <f t="shared" ref="B1692" si="1130">B1691+1</f>
        <v>1680</v>
      </c>
      <c r="C1692" s="427">
        <v>39820</v>
      </c>
      <c r="D1692" s="474">
        <v>-457</v>
      </c>
      <c r="F1692" s="464">
        <v>41947</v>
      </c>
      <c r="G1692" s="117" t="s">
        <v>1650</v>
      </c>
      <c r="K1692" s="427">
        <v>39820</v>
      </c>
      <c r="L1692" s="117">
        <v>-914</v>
      </c>
    </row>
    <row r="1693" spans="2:12" x14ac:dyDescent="0.25">
      <c r="B1693" s="49">
        <f t="shared" ref="B1693" si="1131">B1692+1</f>
        <v>1681</v>
      </c>
      <c r="C1693" s="427">
        <v>39820</v>
      </c>
      <c r="D1693" s="474">
        <v>-562</v>
      </c>
      <c r="F1693" s="464">
        <v>41948</v>
      </c>
      <c r="G1693" s="117" t="s">
        <v>1651</v>
      </c>
      <c r="K1693" s="427">
        <v>39820</v>
      </c>
      <c r="L1693" s="117">
        <v>-1124</v>
      </c>
    </row>
    <row r="1694" spans="2:12" x14ac:dyDescent="0.25">
      <c r="B1694" s="49">
        <f t="shared" ref="B1694" si="1132">B1693+1</f>
        <v>1682</v>
      </c>
      <c r="C1694" s="426">
        <v>39821</v>
      </c>
      <c r="D1694" s="473">
        <v>-238</v>
      </c>
      <c r="F1694" s="464">
        <v>41949</v>
      </c>
      <c r="G1694" s="117" t="s">
        <v>828</v>
      </c>
      <c r="K1694" s="426">
        <v>39821</v>
      </c>
      <c r="L1694" s="467">
        <v>-952</v>
      </c>
    </row>
    <row r="1695" spans="2:12" x14ac:dyDescent="0.25">
      <c r="B1695" s="49">
        <f t="shared" ref="B1695" si="1133">B1694+1</f>
        <v>1683</v>
      </c>
      <c r="C1695" s="428">
        <v>39821</v>
      </c>
      <c r="D1695" s="473">
        <v>-77</v>
      </c>
      <c r="F1695" s="464">
        <v>41953</v>
      </c>
      <c r="G1695" s="117" t="s">
        <v>1652</v>
      </c>
      <c r="K1695" s="428">
        <v>39821</v>
      </c>
      <c r="L1695" s="467">
        <v>-154</v>
      </c>
    </row>
    <row r="1696" spans="2:12" x14ac:dyDescent="0.25">
      <c r="B1696" s="49">
        <f t="shared" ref="B1696" si="1134">B1695+1</f>
        <v>1684</v>
      </c>
      <c r="C1696" s="427">
        <v>39821</v>
      </c>
      <c r="D1696" s="474">
        <v>-162</v>
      </c>
      <c r="F1696" s="464">
        <v>41954</v>
      </c>
      <c r="G1696" s="117" t="s">
        <v>1653</v>
      </c>
      <c r="K1696" s="427">
        <v>39821</v>
      </c>
      <c r="L1696" s="117">
        <v>-972</v>
      </c>
    </row>
    <row r="1697" spans="2:12" x14ac:dyDescent="0.25">
      <c r="B1697" s="49">
        <f t="shared" ref="B1697" si="1135">B1696+1</f>
        <v>1685</v>
      </c>
      <c r="C1697" s="426">
        <v>39825</v>
      </c>
      <c r="D1697" s="473">
        <v>-63</v>
      </c>
      <c r="F1697" s="464">
        <v>41956</v>
      </c>
      <c r="G1697" s="117" t="s">
        <v>1183</v>
      </c>
      <c r="K1697" s="426">
        <v>39825</v>
      </c>
      <c r="L1697" s="467">
        <v>-252</v>
      </c>
    </row>
    <row r="1698" spans="2:12" x14ac:dyDescent="0.25">
      <c r="B1698" s="49">
        <f t="shared" ref="B1698" si="1136">B1697+1</f>
        <v>1686</v>
      </c>
      <c r="C1698" s="428">
        <v>39825</v>
      </c>
      <c r="D1698" s="473">
        <v>23</v>
      </c>
      <c r="F1698" s="464">
        <v>41957</v>
      </c>
      <c r="G1698" s="117" t="s">
        <v>1654</v>
      </c>
      <c r="K1698" s="428">
        <v>39825</v>
      </c>
      <c r="L1698" s="467">
        <v>46</v>
      </c>
    </row>
    <row r="1699" spans="2:12" x14ac:dyDescent="0.25">
      <c r="B1699" s="49">
        <f t="shared" ref="B1699" si="1137">B1698+1</f>
        <v>1687</v>
      </c>
      <c r="C1699" s="427">
        <v>39825</v>
      </c>
      <c r="D1699" s="474">
        <v>-62</v>
      </c>
      <c r="F1699" s="464">
        <v>41960</v>
      </c>
      <c r="G1699" s="117" t="s">
        <v>1655</v>
      </c>
      <c r="K1699" s="427">
        <v>39825</v>
      </c>
      <c r="L1699" s="117">
        <v>-372</v>
      </c>
    </row>
    <row r="1700" spans="2:12" x14ac:dyDescent="0.25">
      <c r="B1700" s="49">
        <f t="shared" ref="B1700" si="1138">B1699+1</f>
        <v>1688</v>
      </c>
      <c r="C1700" s="427">
        <v>39825</v>
      </c>
      <c r="D1700" s="474">
        <v>23</v>
      </c>
      <c r="F1700" s="464">
        <v>41961</v>
      </c>
      <c r="G1700" s="117" t="s">
        <v>541</v>
      </c>
      <c r="K1700" s="427">
        <v>39825</v>
      </c>
      <c r="L1700" s="117">
        <v>46</v>
      </c>
    </row>
    <row r="1701" spans="2:12" x14ac:dyDescent="0.25">
      <c r="B1701" s="49">
        <f t="shared" ref="B1701" si="1139">B1700+1</f>
        <v>1689</v>
      </c>
      <c r="C1701" s="427">
        <v>39825</v>
      </c>
      <c r="D1701" s="474">
        <v>118.00000000000681</v>
      </c>
      <c r="F1701" s="464">
        <v>41963</v>
      </c>
      <c r="G1701" s="117" t="s">
        <v>1656</v>
      </c>
      <c r="K1701" s="427">
        <v>39825</v>
      </c>
      <c r="L1701" s="117">
        <v>236.00000000001361</v>
      </c>
    </row>
    <row r="1702" spans="2:12" x14ac:dyDescent="0.25">
      <c r="B1702" s="49">
        <f t="shared" ref="B1702" si="1140">B1701+1</f>
        <v>1690</v>
      </c>
      <c r="C1702" s="426">
        <v>39826</v>
      </c>
      <c r="D1702" s="473">
        <v>-200.5</v>
      </c>
      <c r="F1702" s="464">
        <v>41969</v>
      </c>
      <c r="G1702" s="117" t="s">
        <v>1657</v>
      </c>
      <c r="K1702" s="426">
        <v>39826</v>
      </c>
      <c r="L1702" s="467">
        <v>-802</v>
      </c>
    </row>
    <row r="1703" spans="2:12" x14ac:dyDescent="0.25">
      <c r="B1703" s="49">
        <f t="shared" ref="B1703" si="1141">B1702+1</f>
        <v>1691</v>
      </c>
      <c r="C1703" s="428">
        <v>39826</v>
      </c>
      <c r="D1703" s="473">
        <v>-42</v>
      </c>
      <c r="F1703" s="464">
        <v>41970</v>
      </c>
      <c r="G1703" s="117" t="s">
        <v>615</v>
      </c>
      <c r="K1703" s="428">
        <v>39826</v>
      </c>
      <c r="L1703" s="467">
        <v>-84</v>
      </c>
    </row>
    <row r="1704" spans="2:12" x14ac:dyDescent="0.25">
      <c r="B1704" s="49">
        <f t="shared" ref="B1704" si="1142">B1703+1</f>
        <v>1692</v>
      </c>
      <c r="C1704" s="427">
        <v>39826</v>
      </c>
      <c r="D1704" s="474">
        <v>-106.99999999999888</v>
      </c>
      <c r="F1704" s="464">
        <v>41971</v>
      </c>
      <c r="G1704" s="117" t="s">
        <v>1658</v>
      </c>
      <c r="K1704" s="427">
        <v>39826</v>
      </c>
      <c r="L1704" s="117">
        <v>-641.99999999999329</v>
      </c>
    </row>
    <row r="1705" spans="2:12" x14ac:dyDescent="0.25">
      <c r="B1705" s="49">
        <f t="shared" ref="B1705" si="1143">B1704+1</f>
        <v>1693</v>
      </c>
      <c r="C1705" s="426">
        <v>39828</v>
      </c>
      <c r="D1705" s="473">
        <v>124.50000000000001</v>
      </c>
      <c r="F1705" s="464">
        <v>41974</v>
      </c>
      <c r="G1705" s="117" t="s">
        <v>1559</v>
      </c>
      <c r="K1705" s="426">
        <v>39828</v>
      </c>
      <c r="L1705" s="467">
        <v>498.00000000000006</v>
      </c>
    </row>
    <row r="1706" spans="2:12" x14ac:dyDescent="0.25">
      <c r="B1706" s="49">
        <f t="shared" ref="B1706" si="1144">B1705+1</f>
        <v>1694</v>
      </c>
      <c r="C1706" s="428">
        <v>39828</v>
      </c>
      <c r="D1706" s="473">
        <v>-1.9999999999999996</v>
      </c>
      <c r="F1706" s="464">
        <v>41975</v>
      </c>
      <c r="G1706" s="117" t="s">
        <v>1659</v>
      </c>
      <c r="K1706" s="428">
        <v>39828</v>
      </c>
      <c r="L1706" s="467">
        <v>-3.9999999999999991</v>
      </c>
    </row>
    <row r="1707" spans="2:12" x14ac:dyDescent="0.25">
      <c r="B1707" s="49">
        <f t="shared" ref="B1707" si="1145">B1706+1</f>
        <v>1695</v>
      </c>
      <c r="C1707" s="427">
        <v>39828</v>
      </c>
      <c r="D1707" s="474">
        <v>-7.0000000000017053</v>
      </c>
      <c r="F1707" s="464">
        <v>41978</v>
      </c>
      <c r="G1707" s="117" t="s">
        <v>1660</v>
      </c>
      <c r="K1707" s="427">
        <v>39828</v>
      </c>
      <c r="L1707" s="117">
        <v>-42.000000000010232</v>
      </c>
    </row>
    <row r="1708" spans="2:12" x14ac:dyDescent="0.25">
      <c r="B1708" s="49">
        <f t="shared" ref="B1708" si="1146">B1707+1</f>
        <v>1696</v>
      </c>
      <c r="C1708" s="427">
        <v>39828</v>
      </c>
      <c r="D1708" s="474">
        <v>168</v>
      </c>
      <c r="F1708" s="464">
        <v>41982</v>
      </c>
      <c r="G1708" s="117" t="s">
        <v>1661</v>
      </c>
      <c r="K1708" s="427">
        <v>39828</v>
      </c>
      <c r="L1708" s="117">
        <v>336</v>
      </c>
    </row>
    <row r="1709" spans="2:12" x14ac:dyDescent="0.25">
      <c r="B1709" s="49">
        <f t="shared" ref="B1709" si="1147">B1708+1</f>
        <v>1697</v>
      </c>
      <c r="C1709" s="427">
        <v>39828</v>
      </c>
      <c r="D1709" s="474">
        <v>177.99999999999773</v>
      </c>
      <c r="F1709" s="464">
        <v>41983</v>
      </c>
      <c r="G1709" s="117" t="s">
        <v>1132</v>
      </c>
      <c r="K1709" s="427">
        <v>39828</v>
      </c>
      <c r="L1709" s="117">
        <v>355.99999999999545</v>
      </c>
    </row>
    <row r="1710" spans="2:12" x14ac:dyDescent="0.25">
      <c r="B1710" s="49">
        <f t="shared" ref="B1710" si="1148">B1709+1</f>
        <v>1698</v>
      </c>
      <c r="C1710" s="427">
        <v>39833</v>
      </c>
      <c r="D1710" s="474">
        <v>-522.00000000000227</v>
      </c>
      <c r="F1710" s="464">
        <v>41984</v>
      </c>
      <c r="G1710" s="117" t="s">
        <v>1662</v>
      </c>
      <c r="K1710" s="427">
        <v>39833</v>
      </c>
      <c r="L1710" s="117">
        <v>-1044.0000000000045</v>
      </c>
    </row>
    <row r="1711" spans="2:12" x14ac:dyDescent="0.25">
      <c r="B1711" s="49">
        <f t="shared" ref="B1711" si="1149">B1710+1</f>
        <v>1699</v>
      </c>
      <c r="C1711" s="426">
        <v>39834</v>
      </c>
      <c r="D1711" s="473">
        <v>362</v>
      </c>
      <c r="F1711" s="464">
        <v>41985</v>
      </c>
      <c r="G1711" s="117" t="s">
        <v>1663</v>
      </c>
      <c r="K1711" s="426">
        <v>39834</v>
      </c>
      <c r="L1711" s="467">
        <v>1448</v>
      </c>
    </row>
    <row r="1712" spans="2:12" x14ac:dyDescent="0.25">
      <c r="B1712" s="49">
        <f t="shared" ref="B1712" si="1150">B1711+1</f>
        <v>1700</v>
      </c>
      <c r="C1712" s="428">
        <v>39834</v>
      </c>
      <c r="D1712" s="473">
        <v>78</v>
      </c>
      <c r="F1712" s="464">
        <v>41988</v>
      </c>
      <c r="G1712" s="117" t="s">
        <v>1664</v>
      </c>
      <c r="K1712" s="428">
        <v>39834</v>
      </c>
      <c r="L1712" s="467">
        <v>156</v>
      </c>
    </row>
    <row r="1713" spans="2:12" x14ac:dyDescent="0.25">
      <c r="B1713" s="49">
        <f t="shared" ref="B1713" si="1151">B1712+1</f>
        <v>1701</v>
      </c>
      <c r="C1713" s="427">
        <v>39834</v>
      </c>
      <c r="D1713" s="474">
        <v>78.000000000000568</v>
      </c>
      <c r="F1713" s="464">
        <v>41989</v>
      </c>
      <c r="G1713" s="117" t="s">
        <v>611</v>
      </c>
      <c r="K1713" s="427">
        <v>39834</v>
      </c>
      <c r="L1713" s="117">
        <v>468.00000000000341</v>
      </c>
    </row>
    <row r="1714" spans="2:12" x14ac:dyDescent="0.25">
      <c r="B1714" s="49">
        <f t="shared" ref="B1714" si="1152">B1713+1</f>
        <v>1702</v>
      </c>
      <c r="C1714" s="427">
        <v>39834</v>
      </c>
      <c r="D1714" s="474">
        <v>118</v>
      </c>
      <c r="F1714" s="464">
        <v>41990</v>
      </c>
      <c r="G1714" s="117" t="s">
        <v>1665</v>
      </c>
      <c r="K1714" s="427">
        <v>39834</v>
      </c>
      <c r="L1714" s="117">
        <v>236</v>
      </c>
    </row>
    <row r="1715" spans="2:12" x14ac:dyDescent="0.25">
      <c r="B1715" s="49">
        <f t="shared" ref="B1715" si="1153">B1714+1</f>
        <v>1703</v>
      </c>
      <c r="C1715" s="427">
        <v>39834</v>
      </c>
      <c r="D1715" s="474">
        <v>148.00000000000227</v>
      </c>
      <c r="F1715" s="464">
        <v>41996</v>
      </c>
      <c r="G1715" s="117" t="s">
        <v>1666</v>
      </c>
      <c r="K1715" s="427">
        <v>39834</v>
      </c>
      <c r="L1715" s="117">
        <v>296.00000000000455</v>
      </c>
    </row>
    <row r="1716" spans="2:12" x14ac:dyDescent="0.25">
      <c r="B1716" s="49">
        <f t="shared" ref="B1716" si="1154">B1715+1</f>
        <v>1704</v>
      </c>
      <c r="C1716" s="426">
        <v>39836</v>
      </c>
      <c r="D1716" s="473">
        <v>-388</v>
      </c>
      <c r="F1716" s="464">
        <v>41997</v>
      </c>
      <c r="G1716" s="117" t="s">
        <v>630</v>
      </c>
      <c r="K1716" s="426">
        <v>39836</v>
      </c>
      <c r="L1716" s="467">
        <v>-1552</v>
      </c>
    </row>
    <row r="1717" spans="2:12" x14ac:dyDescent="0.25">
      <c r="B1717" s="49">
        <f t="shared" ref="B1717" si="1155">B1716+1</f>
        <v>1705</v>
      </c>
      <c r="C1717" s="428">
        <v>39836</v>
      </c>
      <c r="D1717" s="473">
        <v>-167</v>
      </c>
      <c r="F1717" s="464">
        <v>41999</v>
      </c>
      <c r="G1717" s="117" t="s">
        <v>595</v>
      </c>
      <c r="K1717" s="428">
        <v>39836</v>
      </c>
      <c r="L1717" s="467">
        <v>-334</v>
      </c>
    </row>
    <row r="1718" spans="2:12" x14ac:dyDescent="0.25">
      <c r="B1718" s="49">
        <f t="shared" ref="B1718" si="1156">B1717+1</f>
        <v>1706</v>
      </c>
      <c r="C1718" s="427">
        <v>39836</v>
      </c>
      <c r="D1718" s="474">
        <v>-347.00000000000227</v>
      </c>
      <c r="F1718" s="464">
        <v>42002</v>
      </c>
      <c r="G1718" s="117" t="s">
        <v>1667</v>
      </c>
      <c r="K1718" s="427">
        <v>39836</v>
      </c>
      <c r="L1718" s="117">
        <v>-2082.0000000000136</v>
      </c>
    </row>
    <row r="1719" spans="2:12" x14ac:dyDescent="0.25">
      <c r="B1719" s="49">
        <f t="shared" ref="B1719" si="1157">B1718+1</f>
        <v>1707</v>
      </c>
      <c r="C1719" s="427">
        <v>39836</v>
      </c>
      <c r="D1719" s="474">
        <v>-512</v>
      </c>
      <c r="F1719" s="464">
        <v>42003</v>
      </c>
      <c r="G1719" s="117" t="s">
        <v>575</v>
      </c>
      <c r="K1719" s="427">
        <v>39836</v>
      </c>
      <c r="L1719" s="117">
        <v>-1024</v>
      </c>
    </row>
    <row r="1720" spans="2:12" x14ac:dyDescent="0.25">
      <c r="B1720" s="49">
        <f t="shared" ref="B1720" si="1158">B1719+1</f>
        <v>1708</v>
      </c>
      <c r="C1720" s="427">
        <v>39839</v>
      </c>
      <c r="D1720" s="474">
        <v>83</v>
      </c>
      <c r="F1720" s="464">
        <v>42004</v>
      </c>
      <c r="G1720" s="117" t="s">
        <v>709</v>
      </c>
      <c r="K1720" s="427">
        <v>39839</v>
      </c>
      <c r="L1720" s="117">
        <v>166</v>
      </c>
    </row>
    <row r="1721" spans="2:12" x14ac:dyDescent="0.25">
      <c r="B1721" s="49">
        <f t="shared" ref="B1721" si="1159">B1720+1</f>
        <v>1709</v>
      </c>
      <c r="C1721" s="427">
        <v>39839</v>
      </c>
      <c r="D1721" s="474">
        <v>178.00000000000341</v>
      </c>
      <c r="F1721" s="464">
        <v>42006</v>
      </c>
      <c r="G1721" s="117" t="s">
        <v>713</v>
      </c>
      <c r="K1721" s="427">
        <v>39839</v>
      </c>
      <c r="L1721" s="117">
        <v>356.00000000000682</v>
      </c>
    </row>
    <row r="1722" spans="2:12" x14ac:dyDescent="0.25">
      <c r="B1722" s="49">
        <f t="shared" ref="B1722" si="1160">B1721+1</f>
        <v>1710</v>
      </c>
      <c r="C1722" s="426">
        <v>39843</v>
      </c>
      <c r="D1722" s="473">
        <v>-13</v>
      </c>
      <c r="F1722" s="464">
        <v>42009</v>
      </c>
      <c r="G1722" s="117" t="s">
        <v>863</v>
      </c>
      <c r="K1722" s="426">
        <v>39843</v>
      </c>
      <c r="L1722" s="467">
        <v>-52</v>
      </c>
    </row>
    <row r="1723" spans="2:12" x14ac:dyDescent="0.25">
      <c r="B1723" s="49">
        <f t="shared" ref="B1723" si="1161">B1722+1</f>
        <v>1711</v>
      </c>
      <c r="C1723" s="428">
        <v>39843</v>
      </c>
      <c r="D1723" s="473">
        <v>133</v>
      </c>
      <c r="F1723" s="464">
        <v>42010</v>
      </c>
      <c r="G1723" s="117" t="s">
        <v>1668</v>
      </c>
      <c r="K1723" s="428">
        <v>39843</v>
      </c>
      <c r="L1723" s="467">
        <v>266</v>
      </c>
    </row>
    <row r="1724" spans="2:12" x14ac:dyDescent="0.25">
      <c r="B1724" s="49">
        <f t="shared" ref="B1724" si="1162">B1723+1</f>
        <v>1712</v>
      </c>
      <c r="C1724" s="427">
        <v>39843</v>
      </c>
      <c r="D1724" s="474">
        <v>57.999999999998863</v>
      </c>
      <c r="F1724" s="464">
        <v>42011</v>
      </c>
      <c r="G1724" s="117" t="s">
        <v>1669</v>
      </c>
      <c r="K1724" s="427">
        <v>39843</v>
      </c>
      <c r="L1724" s="117">
        <v>347.99999999999318</v>
      </c>
    </row>
    <row r="1725" spans="2:12" x14ac:dyDescent="0.25">
      <c r="B1725" s="49">
        <f t="shared" ref="B1725" si="1163">B1724+1</f>
        <v>1713</v>
      </c>
      <c r="C1725" s="426">
        <v>39846</v>
      </c>
      <c r="D1725" s="473">
        <v>-388</v>
      </c>
      <c r="F1725" s="464">
        <v>42016</v>
      </c>
      <c r="G1725" s="117" t="s">
        <v>1670</v>
      </c>
      <c r="K1725" s="426">
        <v>39846</v>
      </c>
      <c r="L1725" s="467">
        <v>-1552</v>
      </c>
    </row>
    <row r="1726" spans="2:12" x14ac:dyDescent="0.25">
      <c r="B1726" s="49">
        <f t="shared" ref="B1726" si="1164">B1725+1</f>
        <v>1714</v>
      </c>
      <c r="C1726" s="428">
        <v>39846</v>
      </c>
      <c r="D1726" s="473">
        <v>-272</v>
      </c>
      <c r="F1726" s="464">
        <v>42017</v>
      </c>
      <c r="G1726" s="117" t="s">
        <v>1671</v>
      </c>
      <c r="K1726" s="428">
        <v>39846</v>
      </c>
      <c r="L1726" s="467">
        <v>-544</v>
      </c>
    </row>
    <row r="1727" spans="2:12" x14ac:dyDescent="0.25">
      <c r="B1727" s="49">
        <f t="shared" ref="B1727" si="1165">B1726+1</f>
        <v>1715</v>
      </c>
      <c r="C1727" s="427">
        <v>39846</v>
      </c>
      <c r="D1727" s="474">
        <v>-346.99999999999943</v>
      </c>
      <c r="F1727" s="464">
        <v>42018</v>
      </c>
      <c r="G1727" s="117" t="s">
        <v>1672</v>
      </c>
      <c r="K1727" s="427">
        <v>39846</v>
      </c>
      <c r="L1727" s="117">
        <v>-2081.9999999999964</v>
      </c>
    </row>
    <row r="1728" spans="2:12" x14ac:dyDescent="0.25">
      <c r="B1728" s="49">
        <f t="shared" ref="B1728" si="1166">B1727+1</f>
        <v>1716</v>
      </c>
      <c r="C1728" s="427">
        <v>39846</v>
      </c>
      <c r="D1728" s="474">
        <v>-412</v>
      </c>
      <c r="F1728" s="464">
        <v>42019</v>
      </c>
      <c r="G1728" s="117" t="s">
        <v>1673</v>
      </c>
      <c r="K1728" s="427">
        <v>39846</v>
      </c>
      <c r="L1728" s="117">
        <v>-824</v>
      </c>
    </row>
    <row r="1729" spans="2:12" x14ac:dyDescent="0.25">
      <c r="B1729" s="49">
        <f t="shared" ref="B1729" si="1167">B1728+1</f>
        <v>1717</v>
      </c>
      <c r="C1729" s="427">
        <v>39846</v>
      </c>
      <c r="D1729" s="474">
        <v>-692.00000000000114</v>
      </c>
      <c r="F1729" s="464">
        <v>42020</v>
      </c>
      <c r="G1729" s="117" t="s">
        <v>1674</v>
      </c>
      <c r="K1729" s="427">
        <v>39846</v>
      </c>
      <c r="L1729" s="117">
        <v>-1384.0000000000023</v>
      </c>
    </row>
    <row r="1730" spans="2:12" x14ac:dyDescent="0.25">
      <c r="B1730" s="49">
        <f t="shared" ref="B1730" si="1168">B1729+1</f>
        <v>1718</v>
      </c>
      <c r="C1730" s="426">
        <v>39847</v>
      </c>
      <c r="D1730" s="473">
        <v>187</v>
      </c>
      <c r="F1730" s="464">
        <v>42024</v>
      </c>
      <c r="G1730" s="117" t="s">
        <v>1675</v>
      </c>
      <c r="K1730" s="426">
        <v>39847</v>
      </c>
      <c r="L1730" s="467">
        <v>748</v>
      </c>
    </row>
    <row r="1731" spans="2:12" x14ac:dyDescent="0.25">
      <c r="B1731" s="49">
        <f t="shared" ref="B1731" si="1169">B1730+1</f>
        <v>1719</v>
      </c>
      <c r="C1731" s="426">
        <v>39849</v>
      </c>
      <c r="D1731" s="473">
        <v>12</v>
      </c>
      <c r="F1731" s="464">
        <v>42025</v>
      </c>
      <c r="G1731" s="117" t="s">
        <v>1676</v>
      </c>
      <c r="K1731" s="426">
        <v>39849</v>
      </c>
      <c r="L1731" s="467">
        <v>48</v>
      </c>
    </row>
    <row r="1732" spans="2:12" x14ac:dyDescent="0.25">
      <c r="B1732" s="49">
        <f t="shared" ref="B1732" si="1170">B1731+1</f>
        <v>1720</v>
      </c>
      <c r="C1732" s="427">
        <v>39849</v>
      </c>
      <c r="D1732" s="474">
        <v>78.000000000000568</v>
      </c>
      <c r="F1732" s="464">
        <v>42026</v>
      </c>
      <c r="G1732" s="117" t="s">
        <v>1158</v>
      </c>
      <c r="K1732" s="427">
        <v>39849</v>
      </c>
      <c r="L1732" s="117">
        <v>468.00000000000341</v>
      </c>
    </row>
    <row r="1733" spans="2:12" x14ac:dyDescent="0.25">
      <c r="B1733" s="49">
        <f t="shared" ref="B1733" si="1171">B1732+1</f>
        <v>1721</v>
      </c>
      <c r="C1733" s="427">
        <v>39853</v>
      </c>
      <c r="D1733" s="474">
        <v>98</v>
      </c>
      <c r="F1733" s="464">
        <v>42030</v>
      </c>
      <c r="G1733" s="117" t="s">
        <v>1540</v>
      </c>
      <c r="K1733" s="427">
        <v>39853</v>
      </c>
      <c r="L1733" s="117">
        <v>196</v>
      </c>
    </row>
    <row r="1734" spans="2:12" x14ac:dyDescent="0.25">
      <c r="B1734" s="49">
        <f t="shared" ref="B1734" si="1172">B1733+1</f>
        <v>1722</v>
      </c>
      <c r="C1734" s="427">
        <v>39854</v>
      </c>
      <c r="D1734" s="474">
        <v>-107.00000000000172</v>
      </c>
      <c r="F1734" s="464">
        <v>42031</v>
      </c>
      <c r="G1734" s="117" t="s">
        <v>1677</v>
      </c>
      <c r="K1734" s="427">
        <v>39854</v>
      </c>
      <c r="L1734" s="117">
        <v>-642.00000000001035</v>
      </c>
    </row>
    <row r="1735" spans="2:12" x14ac:dyDescent="0.25">
      <c r="B1735" s="49">
        <f t="shared" ref="B1735" si="1173">B1734+1</f>
        <v>1723</v>
      </c>
      <c r="C1735" s="427">
        <v>39854</v>
      </c>
      <c r="D1735" s="474">
        <v>-432</v>
      </c>
      <c r="F1735" s="464">
        <v>42032</v>
      </c>
      <c r="G1735" s="117" t="s">
        <v>1678</v>
      </c>
      <c r="K1735" s="427">
        <v>39854</v>
      </c>
      <c r="L1735" s="117">
        <v>-864</v>
      </c>
    </row>
    <row r="1736" spans="2:12" x14ac:dyDescent="0.25">
      <c r="B1736" s="49">
        <f t="shared" ref="B1736" si="1174">B1735+1</f>
        <v>1724</v>
      </c>
      <c r="C1736" s="427">
        <v>39854</v>
      </c>
      <c r="D1736" s="474">
        <v>-532.00000000000455</v>
      </c>
      <c r="F1736" s="464">
        <v>42033</v>
      </c>
      <c r="G1736" s="117" t="s">
        <v>696</v>
      </c>
      <c r="K1736" s="427">
        <v>39854</v>
      </c>
      <c r="L1736" s="117">
        <v>-1064.0000000000091</v>
      </c>
    </row>
    <row r="1737" spans="2:12" x14ac:dyDescent="0.25">
      <c r="B1737" s="49">
        <f t="shared" ref="B1737" si="1175">B1736+1</f>
        <v>1725</v>
      </c>
      <c r="C1737" s="426">
        <v>39855</v>
      </c>
      <c r="D1737" s="473">
        <v>99.5</v>
      </c>
      <c r="F1737" s="464">
        <v>42037</v>
      </c>
      <c r="G1737" s="117" t="s">
        <v>750</v>
      </c>
      <c r="K1737" s="426">
        <v>39855</v>
      </c>
      <c r="L1737" s="467">
        <v>398</v>
      </c>
    </row>
    <row r="1738" spans="2:12" x14ac:dyDescent="0.25">
      <c r="B1738" s="49">
        <f t="shared" ref="B1738" si="1176">B1737+1</f>
        <v>1726</v>
      </c>
      <c r="C1738" s="428">
        <v>39855</v>
      </c>
      <c r="D1738" s="473">
        <v>18</v>
      </c>
      <c r="F1738" s="464">
        <v>42040</v>
      </c>
      <c r="G1738" s="117" t="s">
        <v>1679</v>
      </c>
      <c r="K1738" s="428">
        <v>39855</v>
      </c>
      <c r="L1738" s="467">
        <v>36</v>
      </c>
    </row>
    <row r="1739" spans="2:12" x14ac:dyDescent="0.25">
      <c r="B1739" s="49">
        <f t="shared" ref="B1739" si="1177">B1738+1</f>
        <v>1727</v>
      </c>
      <c r="C1739" s="427">
        <v>39855</v>
      </c>
      <c r="D1739" s="474">
        <v>3.0000000000005689</v>
      </c>
      <c r="F1739" s="464">
        <v>42044</v>
      </c>
      <c r="G1739" s="117" t="s">
        <v>1680</v>
      </c>
      <c r="K1739" s="427">
        <v>39855</v>
      </c>
      <c r="L1739" s="117">
        <v>18.000000000003414</v>
      </c>
    </row>
    <row r="1740" spans="2:12" x14ac:dyDescent="0.25">
      <c r="B1740" s="49">
        <f t="shared" ref="B1740" si="1178">B1739+1</f>
        <v>1728</v>
      </c>
      <c r="C1740" s="428">
        <v>39856</v>
      </c>
      <c r="D1740" s="473">
        <v>-82</v>
      </c>
      <c r="F1740" s="464">
        <v>42045</v>
      </c>
      <c r="G1740" s="117" t="s">
        <v>628</v>
      </c>
      <c r="K1740" s="428">
        <v>39856</v>
      </c>
      <c r="L1740" s="467">
        <v>-164</v>
      </c>
    </row>
    <row r="1741" spans="2:12" x14ac:dyDescent="0.25">
      <c r="B1741" s="49">
        <f t="shared" ref="B1741" si="1179">B1740+1</f>
        <v>1729</v>
      </c>
      <c r="C1741" s="426">
        <v>39860</v>
      </c>
      <c r="D1741" s="473">
        <v>224.5</v>
      </c>
      <c r="F1741" s="464">
        <v>42047</v>
      </c>
      <c r="G1741" s="117" t="s">
        <v>544</v>
      </c>
      <c r="K1741" s="426">
        <v>39860</v>
      </c>
      <c r="L1741" s="467">
        <v>898</v>
      </c>
    </row>
    <row r="1742" spans="2:12" x14ac:dyDescent="0.25">
      <c r="B1742" s="49">
        <f t="shared" ref="B1742" si="1180">B1741+1</f>
        <v>1730</v>
      </c>
      <c r="C1742" s="428">
        <v>39860</v>
      </c>
      <c r="D1742" s="473">
        <v>118</v>
      </c>
      <c r="F1742" s="464">
        <v>42048</v>
      </c>
      <c r="G1742" s="117" t="s">
        <v>1681</v>
      </c>
      <c r="K1742" s="428">
        <v>39860</v>
      </c>
      <c r="L1742" s="467">
        <v>236</v>
      </c>
    </row>
    <row r="1743" spans="2:12" x14ac:dyDescent="0.25">
      <c r="B1743" s="49">
        <f t="shared" ref="B1743" si="1181">B1742+1</f>
        <v>1731</v>
      </c>
      <c r="C1743" s="427">
        <v>39860</v>
      </c>
      <c r="D1743" s="474">
        <v>143.00000000000114</v>
      </c>
      <c r="F1743" s="464">
        <v>42052</v>
      </c>
      <c r="G1743" s="117" t="s">
        <v>684</v>
      </c>
      <c r="K1743" s="427">
        <v>39860</v>
      </c>
      <c r="L1743" s="117">
        <v>858.00000000000682</v>
      </c>
    </row>
    <row r="1744" spans="2:12" x14ac:dyDescent="0.25">
      <c r="B1744" s="49">
        <f t="shared" ref="B1744" si="1182">B1743+1</f>
        <v>1732</v>
      </c>
      <c r="C1744" s="427">
        <v>39860</v>
      </c>
      <c r="D1744" s="474">
        <v>128</v>
      </c>
      <c r="F1744" s="464">
        <v>42053</v>
      </c>
      <c r="G1744" s="117" t="s">
        <v>1682</v>
      </c>
      <c r="K1744" s="427">
        <v>39860</v>
      </c>
      <c r="L1744" s="117">
        <v>256</v>
      </c>
    </row>
    <row r="1745" spans="2:12" x14ac:dyDescent="0.25">
      <c r="B1745" s="49">
        <f t="shared" ref="B1745" si="1183">B1744+1</f>
        <v>1733</v>
      </c>
      <c r="C1745" s="427">
        <v>39860</v>
      </c>
      <c r="D1745" s="474">
        <v>457.99999999999886</v>
      </c>
      <c r="F1745" s="464">
        <v>42054</v>
      </c>
      <c r="G1745" s="117" t="s">
        <v>1683</v>
      </c>
      <c r="K1745" s="427">
        <v>39860</v>
      </c>
      <c r="L1745" s="117">
        <v>915.99999999999773</v>
      </c>
    </row>
    <row r="1746" spans="2:12" x14ac:dyDescent="0.25">
      <c r="B1746" s="49">
        <f t="shared" ref="B1746" si="1184">B1745+1</f>
        <v>1734</v>
      </c>
      <c r="C1746" s="426">
        <v>39861</v>
      </c>
      <c r="D1746" s="473">
        <v>-375.5</v>
      </c>
      <c r="F1746" s="464">
        <v>42055</v>
      </c>
      <c r="G1746" s="117" t="s">
        <v>608</v>
      </c>
      <c r="K1746" s="426">
        <v>39861</v>
      </c>
      <c r="L1746" s="467">
        <v>-1502</v>
      </c>
    </row>
    <row r="1747" spans="2:12" x14ac:dyDescent="0.25">
      <c r="B1747" s="49">
        <f t="shared" ref="B1747" si="1185">B1746+1</f>
        <v>1735</v>
      </c>
      <c r="C1747" s="428">
        <v>39861</v>
      </c>
      <c r="D1747" s="473">
        <v>-177</v>
      </c>
      <c r="F1747" s="464">
        <v>42059</v>
      </c>
      <c r="G1747" s="117" t="s">
        <v>1132</v>
      </c>
      <c r="K1747" s="428">
        <v>39861</v>
      </c>
      <c r="L1747" s="467">
        <v>-354</v>
      </c>
    </row>
    <row r="1748" spans="2:12" x14ac:dyDescent="0.25">
      <c r="B1748" s="49">
        <f t="shared" ref="B1748" si="1186">B1747+1</f>
        <v>1736</v>
      </c>
      <c r="C1748" s="427">
        <v>39861</v>
      </c>
      <c r="D1748" s="474">
        <v>-196.99999999999943</v>
      </c>
      <c r="F1748" s="464">
        <v>42061</v>
      </c>
      <c r="G1748" s="117" t="s">
        <v>1318</v>
      </c>
      <c r="K1748" s="427">
        <v>39861</v>
      </c>
      <c r="L1748" s="117">
        <v>-1181.9999999999966</v>
      </c>
    </row>
    <row r="1749" spans="2:12" x14ac:dyDescent="0.25">
      <c r="B1749" s="49">
        <f t="shared" ref="B1749" si="1187">B1748+1</f>
        <v>1737</v>
      </c>
      <c r="C1749" s="427">
        <v>39861</v>
      </c>
      <c r="D1749" s="474">
        <v>-397</v>
      </c>
      <c r="F1749" s="464">
        <v>42062</v>
      </c>
      <c r="G1749" s="117" t="s">
        <v>1096</v>
      </c>
      <c r="K1749" s="427">
        <v>39861</v>
      </c>
      <c r="L1749" s="117">
        <v>-794</v>
      </c>
    </row>
    <row r="1750" spans="2:12" x14ac:dyDescent="0.25">
      <c r="B1750" s="49">
        <f t="shared" ref="B1750" si="1188">B1749+1</f>
        <v>1738</v>
      </c>
      <c r="C1750" s="427">
        <v>39861</v>
      </c>
      <c r="D1750" s="474">
        <v>-501.99999999999773</v>
      </c>
      <c r="F1750" s="464">
        <v>42065</v>
      </c>
      <c r="G1750" s="117" t="s">
        <v>475</v>
      </c>
      <c r="K1750" s="427">
        <v>39861</v>
      </c>
      <c r="L1750" s="117">
        <v>-1003.9999999999955</v>
      </c>
    </row>
    <row r="1751" spans="2:12" x14ac:dyDescent="0.25">
      <c r="B1751" s="49">
        <f t="shared" ref="B1751" si="1189">B1750+1</f>
        <v>1739</v>
      </c>
      <c r="C1751" s="426">
        <v>39862</v>
      </c>
      <c r="D1751" s="473">
        <v>349.5</v>
      </c>
      <c r="F1751" s="464">
        <v>42067</v>
      </c>
      <c r="G1751" s="117" t="s">
        <v>1684</v>
      </c>
      <c r="K1751" s="426">
        <v>39862</v>
      </c>
      <c r="L1751" s="467">
        <v>1398</v>
      </c>
    </row>
    <row r="1752" spans="2:12" x14ac:dyDescent="0.25">
      <c r="B1752" s="49">
        <f t="shared" ref="B1752" si="1190">B1751+1</f>
        <v>1740</v>
      </c>
      <c r="C1752" s="428">
        <v>39862</v>
      </c>
      <c r="D1752" s="473">
        <v>133</v>
      </c>
      <c r="F1752" s="464">
        <v>42068</v>
      </c>
      <c r="G1752" s="117" t="s">
        <v>1685</v>
      </c>
      <c r="K1752" s="428">
        <v>39862</v>
      </c>
      <c r="L1752" s="467">
        <v>266</v>
      </c>
    </row>
    <row r="1753" spans="2:12" x14ac:dyDescent="0.25">
      <c r="B1753" s="49">
        <f t="shared" ref="B1753" si="1191">B1752+1</f>
        <v>1741</v>
      </c>
      <c r="C1753" s="427">
        <v>39862</v>
      </c>
      <c r="D1753" s="474">
        <v>203.00000000000057</v>
      </c>
      <c r="F1753" s="464">
        <v>42072</v>
      </c>
      <c r="G1753" s="117" t="s">
        <v>1686</v>
      </c>
      <c r="K1753" s="427">
        <v>39862</v>
      </c>
      <c r="L1753" s="117">
        <v>1218.0000000000034</v>
      </c>
    </row>
    <row r="1754" spans="2:12" x14ac:dyDescent="0.25">
      <c r="B1754" s="49">
        <f t="shared" ref="B1754" si="1192">B1753+1</f>
        <v>1742</v>
      </c>
      <c r="C1754" s="427">
        <v>39862</v>
      </c>
      <c r="D1754" s="474">
        <v>313</v>
      </c>
      <c r="F1754" s="464">
        <v>42073</v>
      </c>
      <c r="G1754" s="117" t="s">
        <v>1687</v>
      </c>
      <c r="K1754" s="427">
        <v>39862</v>
      </c>
      <c r="L1754" s="117">
        <v>626</v>
      </c>
    </row>
    <row r="1755" spans="2:12" x14ac:dyDescent="0.25">
      <c r="B1755" s="49">
        <f t="shared" ref="B1755" si="1193">B1754+1</f>
        <v>1743</v>
      </c>
      <c r="C1755" s="427">
        <v>39862</v>
      </c>
      <c r="D1755" s="474">
        <v>238</v>
      </c>
      <c r="F1755" s="464">
        <v>42074</v>
      </c>
      <c r="G1755" s="117" t="s">
        <v>1688</v>
      </c>
      <c r="K1755" s="427">
        <v>39862</v>
      </c>
      <c r="L1755" s="117">
        <v>476</v>
      </c>
    </row>
    <row r="1756" spans="2:12" x14ac:dyDescent="0.25">
      <c r="B1756" s="49">
        <f t="shared" ref="B1756" si="1194">B1755+1</f>
        <v>1744</v>
      </c>
      <c r="C1756" s="426">
        <v>39863</v>
      </c>
      <c r="D1756" s="473">
        <v>449.5</v>
      </c>
      <c r="F1756" s="464">
        <v>42075</v>
      </c>
      <c r="G1756" s="117" t="s">
        <v>1689</v>
      </c>
      <c r="K1756" s="426">
        <v>39863</v>
      </c>
      <c r="L1756" s="467">
        <v>1798</v>
      </c>
    </row>
    <row r="1757" spans="2:12" x14ac:dyDescent="0.25">
      <c r="B1757" s="49">
        <f t="shared" ref="B1757" si="1195">B1756+1</f>
        <v>1745</v>
      </c>
      <c r="C1757" s="428">
        <v>39863</v>
      </c>
      <c r="D1757" s="473">
        <v>213</v>
      </c>
      <c r="F1757" s="464">
        <v>42079</v>
      </c>
      <c r="G1757" s="117" t="s">
        <v>1087</v>
      </c>
      <c r="K1757" s="428">
        <v>39863</v>
      </c>
      <c r="L1757" s="467">
        <v>426</v>
      </c>
    </row>
    <row r="1758" spans="2:12" x14ac:dyDescent="0.25">
      <c r="B1758" s="49">
        <f t="shared" ref="B1758" si="1196">B1757+1</f>
        <v>1746</v>
      </c>
      <c r="C1758" s="427">
        <v>39863</v>
      </c>
      <c r="D1758" s="474">
        <v>172.99999999999943</v>
      </c>
      <c r="F1758" s="464">
        <v>42080</v>
      </c>
      <c r="G1758" s="117" t="s">
        <v>1690</v>
      </c>
      <c r="K1758" s="427">
        <v>39863</v>
      </c>
      <c r="L1758" s="117">
        <v>1037.9999999999966</v>
      </c>
    </row>
    <row r="1759" spans="2:12" x14ac:dyDescent="0.25">
      <c r="B1759" s="49">
        <f t="shared" ref="B1759" si="1197">B1758+1</f>
        <v>1747</v>
      </c>
      <c r="C1759" s="427">
        <v>39863</v>
      </c>
      <c r="D1759" s="474">
        <v>313</v>
      </c>
      <c r="F1759" s="464">
        <v>42081</v>
      </c>
      <c r="G1759" s="117" t="s">
        <v>521</v>
      </c>
      <c r="K1759" s="427">
        <v>39863</v>
      </c>
      <c r="L1759" s="117">
        <v>626</v>
      </c>
    </row>
    <row r="1760" spans="2:12" x14ac:dyDescent="0.25">
      <c r="B1760" s="49">
        <f t="shared" ref="B1760" si="1198">B1759+1</f>
        <v>1748</v>
      </c>
      <c r="C1760" s="427">
        <v>39863</v>
      </c>
      <c r="D1760" s="474">
        <v>448.00000000000227</v>
      </c>
      <c r="F1760" s="464">
        <v>42083</v>
      </c>
      <c r="G1760" s="117" t="s">
        <v>1691</v>
      </c>
      <c r="K1760" s="427">
        <v>39863</v>
      </c>
      <c r="L1760" s="117">
        <v>896.00000000000455</v>
      </c>
    </row>
    <row r="1761" spans="2:12" x14ac:dyDescent="0.25">
      <c r="B1761" s="49">
        <f t="shared" ref="B1761" si="1199">B1760+1</f>
        <v>1749</v>
      </c>
      <c r="C1761" s="426">
        <v>39864</v>
      </c>
      <c r="D1761" s="473">
        <v>-363</v>
      </c>
      <c r="F1761" s="464">
        <v>42087</v>
      </c>
      <c r="G1761" s="117" t="s">
        <v>1281</v>
      </c>
      <c r="K1761" s="426">
        <v>39864</v>
      </c>
      <c r="L1761" s="467">
        <v>-1452</v>
      </c>
    </row>
    <row r="1762" spans="2:12" x14ac:dyDescent="0.25">
      <c r="B1762" s="49">
        <f t="shared" ref="B1762" si="1200">B1761+1</f>
        <v>1750</v>
      </c>
      <c r="C1762" s="428">
        <v>39864</v>
      </c>
      <c r="D1762" s="473">
        <v>-152</v>
      </c>
      <c r="F1762" s="464">
        <v>42088</v>
      </c>
      <c r="G1762" s="117" t="s">
        <v>1692</v>
      </c>
      <c r="K1762" s="428">
        <v>39864</v>
      </c>
      <c r="L1762" s="467">
        <v>-304</v>
      </c>
    </row>
    <row r="1763" spans="2:12" x14ac:dyDescent="0.25">
      <c r="B1763" s="49">
        <f t="shared" ref="B1763" si="1201">B1762+1</f>
        <v>1751</v>
      </c>
      <c r="C1763" s="427">
        <v>39864</v>
      </c>
      <c r="D1763" s="474">
        <v>-321.99999999999943</v>
      </c>
      <c r="F1763" s="464">
        <v>42089</v>
      </c>
      <c r="G1763" s="117" t="s">
        <v>1693</v>
      </c>
      <c r="K1763" s="427">
        <v>39864</v>
      </c>
      <c r="L1763" s="117">
        <v>-1931.9999999999966</v>
      </c>
    </row>
    <row r="1764" spans="2:12" x14ac:dyDescent="0.25">
      <c r="B1764" s="49">
        <f t="shared" ref="B1764" si="1202">B1763+1</f>
        <v>1752</v>
      </c>
      <c r="C1764" s="427">
        <v>39864</v>
      </c>
      <c r="D1764" s="474">
        <v>-357</v>
      </c>
      <c r="F1764" s="464">
        <v>42090</v>
      </c>
      <c r="G1764" s="117" t="s">
        <v>823</v>
      </c>
      <c r="K1764" s="427">
        <v>39864</v>
      </c>
      <c r="L1764" s="117">
        <v>-714</v>
      </c>
    </row>
    <row r="1765" spans="2:12" x14ac:dyDescent="0.25">
      <c r="B1765" s="49">
        <f t="shared" ref="B1765" si="1203">B1764+1</f>
        <v>1753</v>
      </c>
      <c r="C1765" s="427">
        <v>39864</v>
      </c>
      <c r="D1765" s="474">
        <v>-481.99999999999886</v>
      </c>
      <c r="F1765" s="464">
        <v>42094</v>
      </c>
      <c r="G1765" s="117" t="s">
        <v>1694</v>
      </c>
      <c r="K1765" s="427">
        <v>39864</v>
      </c>
      <c r="L1765" s="117">
        <v>-963.99999999999773</v>
      </c>
    </row>
    <row r="1766" spans="2:12" x14ac:dyDescent="0.25">
      <c r="B1766" s="49">
        <f t="shared" ref="B1766" si="1204">B1765+1</f>
        <v>1754</v>
      </c>
      <c r="C1766" s="426">
        <v>39867</v>
      </c>
      <c r="D1766" s="473">
        <v>762</v>
      </c>
      <c r="F1766" s="464">
        <v>42095</v>
      </c>
      <c r="G1766" s="117" t="s">
        <v>1695</v>
      </c>
      <c r="K1766" s="426">
        <v>39867</v>
      </c>
      <c r="L1766" s="467">
        <v>3048</v>
      </c>
    </row>
    <row r="1767" spans="2:12" x14ac:dyDescent="0.25">
      <c r="B1767" s="49">
        <f t="shared" ref="B1767" si="1205">B1766+1</f>
        <v>1755</v>
      </c>
      <c r="C1767" s="427">
        <v>39867</v>
      </c>
      <c r="D1767" s="474">
        <v>432.99999999999886</v>
      </c>
      <c r="F1767" s="464">
        <v>42096</v>
      </c>
      <c r="G1767" s="117" t="s">
        <v>1696</v>
      </c>
      <c r="K1767" s="427">
        <v>39867</v>
      </c>
      <c r="L1767" s="117">
        <v>2597.9999999999932</v>
      </c>
    </row>
    <row r="1768" spans="2:12" x14ac:dyDescent="0.25">
      <c r="B1768" s="49">
        <f t="shared" ref="B1768" si="1206">B1767+1</f>
        <v>1756</v>
      </c>
      <c r="C1768" s="426">
        <v>39868</v>
      </c>
      <c r="D1768" s="473">
        <v>399.5</v>
      </c>
      <c r="F1768" s="464">
        <v>42097</v>
      </c>
      <c r="G1768" s="117" t="s">
        <v>1132</v>
      </c>
      <c r="K1768" s="426">
        <v>39868</v>
      </c>
      <c r="L1768" s="467">
        <v>1598</v>
      </c>
    </row>
    <row r="1769" spans="2:12" x14ac:dyDescent="0.25">
      <c r="B1769" s="49">
        <f t="shared" ref="B1769" si="1207">B1768+1</f>
        <v>1757</v>
      </c>
      <c r="C1769" s="428">
        <v>39868</v>
      </c>
      <c r="D1769" s="473">
        <v>203</v>
      </c>
      <c r="F1769" s="464">
        <v>42100</v>
      </c>
      <c r="G1769" s="117" t="s">
        <v>1697</v>
      </c>
      <c r="K1769" s="428">
        <v>39868</v>
      </c>
      <c r="L1769" s="467">
        <v>406</v>
      </c>
    </row>
    <row r="1770" spans="2:12" x14ac:dyDescent="0.25">
      <c r="B1770" s="49">
        <f t="shared" ref="B1770" si="1208">B1769+1</f>
        <v>1758</v>
      </c>
      <c r="C1770" s="427">
        <v>39868</v>
      </c>
      <c r="D1770" s="474">
        <v>228.00000000000057</v>
      </c>
      <c r="F1770" s="464">
        <v>42101</v>
      </c>
      <c r="G1770" s="117" t="s">
        <v>876</v>
      </c>
      <c r="K1770" s="427">
        <v>39868</v>
      </c>
      <c r="L1770" s="117">
        <v>1368.0000000000034</v>
      </c>
    </row>
    <row r="1771" spans="2:12" x14ac:dyDescent="0.25">
      <c r="B1771" s="49">
        <f t="shared" ref="B1771" si="1209">B1770+1</f>
        <v>1759</v>
      </c>
      <c r="C1771" s="427">
        <v>39868</v>
      </c>
      <c r="D1771" s="474">
        <v>228</v>
      </c>
      <c r="F1771" s="464">
        <v>42102</v>
      </c>
      <c r="G1771" s="117" t="s">
        <v>1698</v>
      </c>
      <c r="K1771" s="427">
        <v>39868</v>
      </c>
      <c r="L1771" s="117">
        <v>456</v>
      </c>
    </row>
    <row r="1772" spans="2:12" x14ac:dyDescent="0.25">
      <c r="B1772" s="49">
        <f t="shared" ref="B1772" si="1210">B1771+1</f>
        <v>1760</v>
      </c>
      <c r="C1772" s="427">
        <v>39868</v>
      </c>
      <c r="D1772" s="474">
        <v>388</v>
      </c>
      <c r="F1772" s="464">
        <v>42104</v>
      </c>
      <c r="G1772" s="117" t="s">
        <v>614</v>
      </c>
      <c r="K1772" s="427">
        <v>39868</v>
      </c>
      <c r="L1772" s="117">
        <v>776</v>
      </c>
    </row>
    <row r="1773" spans="2:12" x14ac:dyDescent="0.25">
      <c r="B1773" s="49">
        <f t="shared" ref="B1773" si="1211">B1772+1</f>
        <v>1761</v>
      </c>
      <c r="C1773" s="426">
        <v>39870</v>
      </c>
      <c r="D1773" s="473">
        <v>324.5</v>
      </c>
      <c r="F1773" s="464">
        <v>42108</v>
      </c>
      <c r="G1773" s="117" t="s">
        <v>865</v>
      </c>
      <c r="K1773" s="426">
        <v>39870</v>
      </c>
      <c r="L1773" s="467">
        <v>1298</v>
      </c>
    </row>
    <row r="1774" spans="2:12" x14ac:dyDescent="0.25">
      <c r="B1774" s="49">
        <f t="shared" ref="B1774" si="1212">B1773+1</f>
        <v>1762</v>
      </c>
      <c r="C1774" s="428">
        <v>39870</v>
      </c>
      <c r="D1774" s="473">
        <v>88</v>
      </c>
      <c r="F1774" s="464">
        <v>42109</v>
      </c>
      <c r="G1774" s="117" t="s">
        <v>848</v>
      </c>
      <c r="K1774" s="428">
        <v>39870</v>
      </c>
      <c r="L1774" s="467">
        <v>176</v>
      </c>
    </row>
    <row r="1775" spans="2:12" x14ac:dyDescent="0.25">
      <c r="B1775" s="49">
        <f t="shared" ref="B1775" si="1213">B1774+1</f>
        <v>1763</v>
      </c>
      <c r="C1775" s="427">
        <v>39870</v>
      </c>
      <c r="D1775" s="474">
        <v>47.999999999999432</v>
      </c>
      <c r="F1775" s="464">
        <v>42111</v>
      </c>
      <c r="G1775" s="117" t="s">
        <v>1038</v>
      </c>
      <c r="K1775" s="427">
        <v>39870</v>
      </c>
      <c r="L1775" s="117">
        <v>287.99999999999659</v>
      </c>
    </row>
    <row r="1776" spans="2:12" x14ac:dyDescent="0.25">
      <c r="B1776" s="49">
        <f t="shared" ref="B1776" si="1214">B1775+1</f>
        <v>1764</v>
      </c>
      <c r="C1776" s="427">
        <v>39870</v>
      </c>
      <c r="D1776" s="474">
        <v>268</v>
      </c>
      <c r="F1776" s="464">
        <v>42114</v>
      </c>
      <c r="G1776" s="117" t="s">
        <v>756</v>
      </c>
      <c r="K1776" s="427">
        <v>39870</v>
      </c>
      <c r="L1776" s="117">
        <v>536</v>
      </c>
    </row>
    <row r="1777" spans="2:12" x14ac:dyDescent="0.25">
      <c r="B1777" s="49">
        <f t="shared" ref="B1777" si="1215">B1776+1</f>
        <v>1765</v>
      </c>
      <c r="C1777" s="427">
        <v>39870</v>
      </c>
      <c r="D1777" s="474">
        <v>338</v>
      </c>
      <c r="F1777" s="464">
        <v>42115</v>
      </c>
      <c r="G1777" s="117" t="s">
        <v>1699</v>
      </c>
      <c r="K1777" s="427">
        <v>39870</v>
      </c>
      <c r="L1777" s="117">
        <v>676</v>
      </c>
    </row>
    <row r="1778" spans="2:12" x14ac:dyDescent="0.25">
      <c r="B1778" s="49">
        <f t="shared" ref="B1778" si="1216">B1777+1</f>
        <v>1766</v>
      </c>
      <c r="C1778" s="426">
        <v>39871</v>
      </c>
      <c r="D1778" s="473">
        <v>87</v>
      </c>
      <c r="F1778" s="464">
        <v>42116</v>
      </c>
      <c r="G1778" s="117" t="s">
        <v>701</v>
      </c>
      <c r="K1778" s="426">
        <v>39871</v>
      </c>
      <c r="L1778" s="467">
        <v>348</v>
      </c>
    </row>
    <row r="1779" spans="2:12" x14ac:dyDescent="0.25">
      <c r="B1779" s="49">
        <f t="shared" ref="B1779" si="1217">B1778+1</f>
        <v>1767</v>
      </c>
      <c r="C1779" s="428">
        <v>39871</v>
      </c>
      <c r="D1779" s="473">
        <v>173</v>
      </c>
      <c r="F1779" s="464">
        <v>42121</v>
      </c>
      <c r="G1779" s="117" t="s">
        <v>1700</v>
      </c>
      <c r="K1779" s="428">
        <v>39871</v>
      </c>
      <c r="L1779" s="467">
        <v>346</v>
      </c>
    </row>
    <row r="1780" spans="2:12" x14ac:dyDescent="0.25">
      <c r="B1780" s="49">
        <f t="shared" ref="B1780" si="1218">B1779+1</f>
        <v>1768</v>
      </c>
      <c r="C1780" s="427">
        <v>39871</v>
      </c>
      <c r="D1780" s="474">
        <v>13</v>
      </c>
      <c r="F1780" s="464">
        <v>42122</v>
      </c>
      <c r="G1780" s="117" t="s">
        <v>1701</v>
      </c>
      <c r="K1780" s="427">
        <v>39871</v>
      </c>
      <c r="L1780" s="117">
        <v>78</v>
      </c>
    </row>
    <row r="1781" spans="2:12" x14ac:dyDescent="0.25">
      <c r="B1781" s="49">
        <f t="shared" ref="B1781" si="1219">B1780+1</f>
        <v>1769</v>
      </c>
      <c r="C1781" s="427">
        <v>39871</v>
      </c>
      <c r="D1781" s="474">
        <v>-7</v>
      </c>
      <c r="F1781" s="464">
        <v>42123</v>
      </c>
      <c r="G1781" s="117" t="s">
        <v>1702</v>
      </c>
      <c r="K1781" s="427">
        <v>39871</v>
      </c>
      <c r="L1781" s="117">
        <v>-14</v>
      </c>
    </row>
    <row r="1782" spans="2:12" x14ac:dyDescent="0.25">
      <c r="B1782" s="49">
        <f t="shared" ref="B1782" si="1220">B1781+1</f>
        <v>1770</v>
      </c>
      <c r="C1782" s="427">
        <v>39871</v>
      </c>
      <c r="D1782" s="474">
        <v>68.000000000001137</v>
      </c>
      <c r="F1782" s="464">
        <v>42124</v>
      </c>
      <c r="G1782" s="117" t="s">
        <v>1703</v>
      </c>
      <c r="K1782" s="427">
        <v>39871</v>
      </c>
      <c r="L1782" s="117">
        <v>136.00000000000227</v>
      </c>
    </row>
    <row r="1783" spans="2:12" x14ac:dyDescent="0.25">
      <c r="B1783" s="49">
        <f t="shared" ref="B1783" si="1221">B1782+1</f>
        <v>1771</v>
      </c>
      <c r="C1783" s="426">
        <v>39874</v>
      </c>
      <c r="D1783" s="473">
        <v>-288</v>
      </c>
      <c r="F1783" s="464">
        <v>42125</v>
      </c>
      <c r="G1783" s="117" t="s">
        <v>574</v>
      </c>
      <c r="K1783" s="426">
        <v>39874</v>
      </c>
      <c r="L1783" s="467">
        <v>-1152</v>
      </c>
    </row>
    <row r="1784" spans="2:12" x14ac:dyDescent="0.25">
      <c r="B1784" s="49">
        <f t="shared" ref="B1784" si="1222">B1783+1</f>
        <v>1772</v>
      </c>
      <c r="C1784" s="428">
        <v>39874</v>
      </c>
      <c r="D1784" s="473">
        <v>-102</v>
      </c>
      <c r="F1784" s="464">
        <v>42128</v>
      </c>
      <c r="G1784" s="117" t="s">
        <v>1692</v>
      </c>
      <c r="K1784" s="428">
        <v>39874</v>
      </c>
      <c r="L1784" s="467">
        <v>-204</v>
      </c>
    </row>
    <row r="1785" spans="2:12" x14ac:dyDescent="0.25">
      <c r="B1785" s="49">
        <f t="shared" ref="B1785" si="1223">B1784+1</f>
        <v>1773</v>
      </c>
      <c r="C1785" s="427">
        <v>39874</v>
      </c>
      <c r="D1785" s="474">
        <v>-301.99999999999773</v>
      </c>
      <c r="F1785" s="464">
        <v>42129</v>
      </c>
      <c r="G1785" s="117" t="s">
        <v>1704</v>
      </c>
      <c r="K1785" s="427">
        <v>39874</v>
      </c>
      <c r="L1785" s="117">
        <v>-1811.9999999999864</v>
      </c>
    </row>
    <row r="1786" spans="2:12" x14ac:dyDescent="0.25">
      <c r="B1786" s="49">
        <f t="shared" ref="B1786" si="1224">B1785+1</f>
        <v>1774</v>
      </c>
      <c r="C1786" s="427">
        <v>39874</v>
      </c>
      <c r="D1786" s="474">
        <v>-362</v>
      </c>
      <c r="F1786" s="464">
        <v>42130</v>
      </c>
      <c r="G1786" s="117" t="s">
        <v>1705</v>
      </c>
      <c r="K1786" s="427">
        <v>39874</v>
      </c>
      <c r="L1786" s="117">
        <v>-724</v>
      </c>
    </row>
    <row r="1787" spans="2:12" x14ac:dyDescent="0.25">
      <c r="B1787" s="49">
        <f t="shared" ref="B1787" si="1225">B1786+1</f>
        <v>1775</v>
      </c>
      <c r="C1787" s="427">
        <v>39874</v>
      </c>
      <c r="D1787" s="474">
        <v>-451.99999999999773</v>
      </c>
      <c r="F1787" s="464">
        <v>42131</v>
      </c>
      <c r="G1787" s="117" t="s">
        <v>1706</v>
      </c>
      <c r="K1787" s="427">
        <v>39874</v>
      </c>
      <c r="L1787" s="117">
        <v>-903.99999999999545</v>
      </c>
    </row>
    <row r="1788" spans="2:12" x14ac:dyDescent="0.25">
      <c r="B1788" s="49">
        <f t="shared" ref="B1788" si="1226">B1787+1</f>
        <v>1776</v>
      </c>
      <c r="C1788" s="426">
        <v>39875</v>
      </c>
      <c r="D1788" s="473">
        <v>362</v>
      </c>
      <c r="F1788" s="464">
        <v>42135</v>
      </c>
      <c r="G1788" s="117" t="s">
        <v>506</v>
      </c>
      <c r="K1788" s="426">
        <v>39875</v>
      </c>
      <c r="L1788" s="467">
        <v>1448</v>
      </c>
    </row>
    <row r="1789" spans="2:12" x14ac:dyDescent="0.25">
      <c r="B1789" s="49">
        <f t="shared" ref="B1789" si="1227">B1788+1</f>
        <v>1777</v>
      </c>
      <c r="C1789" s="428">
        <v>39875</v>
      </c>
      <c r="D1789" s="473">
        <v>138</v>
      </c>
      <c r="F1789" s="464">
        <v>42136</v>
      </c>
      <c r="G1789" s="117" t="s">
        <v>1707</v>
      </c>
      <c r="K1789" s="428">
        <v>39875</v>
      </c>
      <c r="L1789" s="467">
        <v>276</v>
      </c>
    </row>
    <row r="1790" spans="2:12" x14ac:dyDescent="0.25">
      <c r="B1790" s="49">
        <f t="shared" ref="B1790" si="1228">B1789+1</f>
        <v>1778</v>
      </c>
      <c r="C1790" s="427">
        <v>39875</v>
      </c>
      <c r="D1790" s="474">
        <v>107.99999999999885</v>
      </c>
      <c r="F1790" s="464">
        <v>42137</v>
      </c>
      <c r="G1790" s="117" t="s">
        <v>1708</v>
      </c>
      <c r="K1790" s="427">
        <v>39875</v>
      </c>
      <c r="L1790" s="117">
        <v>647.99999999999307</v>
      </c>
    </row>
    <row r="1791" spans="2:12" x14ac:dyDescent="0.25">
      <c r="B1791" s="49">
        <f t="shared" ref="B1791" si="1229">B1790+1</f>
        <v>1779</v>
      </c>
      <c r="C1791" s="427">
        <v>39875</v>
      </c>
      <c r="D1791" s="474">
        <v>388</v>
      </c>
      <c r="F1791" s="464">
        <v>42138</v>
      </c>
      <c r="G1791" s="117" t="s">
        <v>709</v>
      </c>
      <c r="K1791" s="427">
        <v>39875</v>
      </c>
      <c r="L1791" s="117">
        <v>776</v>
      </c>
    </row>
    <row r="1792" spans="2:12" x14ac:dyDescent="0.25">
      <c r="B1792" s="49">
        <f t="shared" ref="B1792" si="1230">B1791+1</f>
        <v>1780</v>
      </c>
      <c r="C1792" s="426">
        <v>39876</v>
      </c>
      <c r="D1792" s="473">
        <v>624.5</v>
      </c>
      <c r="F1792" s="464">
        <v>42139</v>
      </c>
      <c r="G1792" s="117" t="s">
        <v>938</v>
      </c>
      <c r="K1792" s="426">
        <v>39876</v>
      </c>
      <c r="L1792" s="467">
        <v>2498</v>
      </c>
    </row>
    <row r="1793" spans="2:12" x14ac:dyDescent="0.25">
      <c r="B1793" s="49">
        <f t="shared" ref="B1793" si="1231">B1792+1</f>
        <v>1781</v>
      </c>
      <c r="C1793" s="427">
        <v>39876</v>
      </c>
      <c r="D1793" s="474">
        <v>307.99999999999886</v>
      </c>
      <c r="F1793" s="464">
        <v>42142</v>
      </c>
      <c r="G1793" s="117" t="s">
        <v>1676</v>
      </c>
      <c r="K1793" s="427">
        <v>39876</v>
      </c>
      <c r="L1793" s="117">
        <v>1847.9999999999932</v>
      </c>
    </row>
    <row r="1794" spans="2:12" x14ac:dyDescent="0.25">
      <c r="B1794" s="49">
        <f t="shared" ref="B1794" si="1232">B1793+1</f>
        <v>1782</v>
      </c>
      <c r="C1794" s="427">
        <v>39876</v>
      </c>
      <c r="D1794" s="474">
        <v>533</v>
      </c>
      <c r="F1794" s="464">
        <v>42143</v>
      </c>
      <c r="G1794" s="117" t="s">
        <v>590</v>
      </c>
      <c r="K1794" s="427">
        <v>39876</v>
      </c>
      <c r="L1794" s="117">
        <v>1066</v>
      </c>
    </row>
    <row r="1795" spans="2:12" x14ac:dyDescent="0.25">
      <c r="B1795" s="49">
        <f t="shared" ref="B1795" si="1233">B1794+1</f>
        <v>1783</v>
      </c>
      <c r="C1795" s="427">
        <v>39876</v>
      </c>
      <c r="D1795" s="474">
        <v>867.99999999999557</v>
      </c>
      <c r="F1795" s="464">
        <v>42144</v>
      </c>
      <c r="G1795" s="117" t="s">
        <v>1709</v>
      </c>
      <c r="K1795" s="427">
        <v>39876</v>
      </c>
      <c r="L1795" s="117">
        <v>1735.9999999999911</v>
      </c>
    </row>
    <row r="1796" spans="2:12" x14ac:dyDescent="0.25">
      <c r="B1796" s="49">
        <f t="shared" ref="B1796" si="1234">B1795+1</f>
        <v>1784</v>
      </c>
      <c r="C1796" s="427">
        <v>39877</v>
      </c>
      <c r="D1796" s="474">
        <v>-352</v>
      </c>
      <c r="F1796" s="464">
        <v>42145</v>
      </c>
      <c r="G1796" s="117" t="s">
        <v>1710</v>
      </c>
      <c r="K1796" s="427">
        <v>39877</v>
      </c>
      <c r="L1796" s="117">
        <v>-704</v>
      </c>
    </row>
    <row r="1797" spans="2:12" x14ac:dyDescent="0.25">
      <c r="B1797" s="49">
        <f t="shared" ref="B1797" si="1235">B1796+1</f>
        <v>1785</v>
      </c>
      <c r="C1797" s="427">
        <v>39877</v>
      </c>
      <c r="D1797" s="474">
        <v>-442.00000000000114</v>
      </c>
      <c r="F1797" s="464">
        <v>42146</v>
      </c>
      <c r="G1797" s="117" t="s">
        <v>559</v>
      </c>
      <c r="K1797" s="427">
        <v>39877</v>
      </c>
      <c r="L1797" s="117">
        <v>-884.00000000000227</v>
      </c>
    </row>
    <row r="1798" spans="2:12" x14ac:dyDescent="0.25">
      <c r="B1798" s="49">
        <f t="shared" ref="B1798" si="1236">B1797+1</f>
        <v>1786</v>
      </c>
      <c r="C1798" s="426">
        <v>39878</v>
      </c>
      <c r="D1798" s="473">
        <v>-25.5</v>
      </c>
      <c r="F1798" s="464">
        <v>42148</v>
      </c>
      <c r="G1798" s="117" t="s">
        <v>698</v>
      </c>
      <c r="K1798" s="426">
        <v>39878</v>
      </c>
      <c r="L1798" s="467">
        <v>-102</v>
      </c>
    </row>
    <row r="1799" spans="2:12" x14ac:dyDescent="0.25">
      <c r="B1799" s="49">
        <f t="shared" ref="B1799" si="1237">B1798+1</f>
        <v>1787</v>
      </c>
      <c r="C1799" s="428">
        <v>39878</v>
      </c>
      <c r="D1799" s="473">
        <v>8</v>
      </c>
      <c r="F1799" s="464">
        <v>42149</v>
      </c>
      <c r="G1799" s="117" t="s">
        <v>1192</v>
      </c>
      <c r="K1799" s="428">
        <v>39878</v>
      </c>
      <c r="L1799" s="467">
        <v>16</v>
      </c>
    </row>
    <row r="1800" spans="2:12" x14ac:dyDescent="0.25">
      <c r="B1800" s="49">
        <f t="shared" ref="B1800" si="1238">B1799+1</f>
        <v>1788</v>
      </c>
      <c r="C1800" s="427">
        <v>39878</v>
      </c>
      <c r="D1800" s="474">
        <v>-12</v>
      </c>
      <c r="F1800" s="464">
        <v>42150</v>
      </c>
      <c r="G1800" s="117" t="s">
        <v>1711</v>
      </c>
      <c r="K1800" s="427">
        <v>39878</v>
      </c>
      <c r="L1800" s="117">
        <v>-72</v>
      </c>
    </row>
    <row r="1801" spans="2:12" x14ac:dyDescent="0.25">
      <c r="B1801" s="49">
        <f t="shared" ref="B1801" si="1239">B1800+1</f>
        <v>1789</v>
      </c>
      <c r="C1801" s="428">
        <v>39881</v>
      </c>
      <c r="D1801" s="473">
        <v>-117</v>
      </c>
      <c r="F1801" s="464">
        <v>42151</v>
      </c>
      <c r="G1801" s="117" t="s">
        <v>1712</v>
      </c>
      <c r="K1801" s="428">
        <v>39881</v>
      </c>
      <c r="L1801" s="467">
        <v>-234</v>
      </c>
    </row>
    <row r="1802" spans="2:12" x14ac:dyDescent="0.25">
      <c r="B1802" s="49">
        <f t="shared" ref="B1802" si="1240">B1801+1</f>
        <v>1790</v>
      </c>
      <c r="C1802" s="426">
        <v>39882</v>
      </c>
      <c r="D1802" s="473">
        <v>574.5</v>
      </c>
      <c r="F1802" s="464">
        <v>42153</v>
      </c>
      <c r="G1802" s="117" t="s">
        <v>1713</v>
      </c>
      <c r="K1802" s="426">
        <v>39882</v>
      </c>
      <c r="L1802" s="467">
        <v>2298</v>
      </c>
    </row>
    <row r="1803" spans="2:12" x14ac:dyDescent="0.25">
      <c r="B1803" s="49">
        <f t="shared" ref="B1803" si="1241">B1802+1</f>
        <v>1791</v>
      </c>
      <c r="C1803" s="428">
        <v>39882</v>
      </c>
      <c r="D1803" s="473">
        <v>238</v>
      </c>
      <c r="F1803" s="464">
        <v>42155</v>
      </c>
      <c r="G1803" s="117" t="s">
        <v>1714</v>
      </c>
      <c r="K1803" s="428">
        <v>39882</v>
      </c>
      <c r="L1803" s="467">
        <v>476</v>
      </c>
    </row>
    <row r="1804" spans="2:12" x14ac:dyDescent="0.25">
      <c r="B1804" s="49">
        <f t="shared" ref="B1804" si="1242">B1803+1</f>
        <v>1792</v>
      </c>
      <c r="C1804" s="427">
        <v>39882</v>
      </c>
      <c r="D1804" s="474">
        <v>288</v>
      </c>
      <c r="F1804" s="464">
        <v>42156</v>
      </c>
      <c r="G1804" s="117" t="s">
        <v>1715</v>
      </c>
      <c r="K1804" s="427">
        <v>39882</v>
      </c>
      <c r="L1804" s="117">
        <v>1728</v>
      </c>
    </row>
    <row r="1805" spans="2:12" x14ac:dyDescent="0.25">
      <c r="B1805" s="49">
        <f t="shared" ref="B1805" si="1243">B1804+1</f>
        <v>1793</v>
      </c>
      <c r="C1805" s="427">
        <v>39882</v>
      </c>
      <c r="D1805" s="474">
        <v>503</v>
      </c>
      <c r="F1805" s="464">
        <v>42157</v>
      </c>
      <c r="G1805" s="117" t="s">
        <v>1716</v>
      </c>
      <c r="K1805" s="427">
        <v>39882</v>
      </c>
      <c r="L1805" s="117">
        <v>1006</v>
      </c>
    </row>
    <row r="1806" spans="2:12" x14ac:dyDescent="0.25">
      <c r="B1806" s="49">
        <f t="shared" ref="B1806" si="1244">B1805+1</f>
        <v>1794</v>
      </c>
      <c r="C1806" s="427">
        <v>39884</v>
      </c>
      <c r="D1806" s="474">
        <v>-87</v>
      </c>
      <c r="F1806" s="464">
        <v>42158</v>
      </c>
      <c r="G1806" s="117" t="s">
        <v>1717</v>
      </c>
      <c r="K1806" s="427">
        <v>39884</v>
      </c>
      <c r="L1806" s="117">
        <v>-522</v>
      </c>
    </row>
    <row r="1807" spans="2:12" x14ac:dyDescent="0.25">
      <c r="B1807" s="49">
        <f t="shared" ref="B1807" si="1245">B1806+1</f>
        <v>1795</v>
      </c>
      <c r="C1807" s="427">
        <v>39884</v>
      </c>
      <c r="D1807" s="474">
        <v>-332</v>
      </c>
      <c r="F1807" s="464">
        <v>42160</v>
      </c>
      <c r="G1807" s="117" t="s">
        <v>1718</v>
      </c>
      <c r="K1807" s="427">
        <v>39884</v>
      </c>
      <c r="L1807" s="117">
        <v>-664</v>
      </c>
    </row>
    <row r="1808" spans="2:12" x14ac:dyDescent="0.25">
      <c r="B1808" s="49">
        <f t="shared" ref="B1808" si="1246">B1807+1</f>
        <v>1796</v>
      </c>
      <c r="C1808" s="427">
        <v>39888</v>
      </c>
      <c r="D1808" s="474">
        <v>577.99999999999773</v>
      </c>
      <c r="F1808" s="464">
        <v>42163</v>
      </c>
      <c r="G1808" s="117" t="s">
        <v>1719</v>
      </c>
      <c r="K1808" s="427">
        <v>39888</v>
      </c>
      <c r="L1808" s="117">
        <v>1155.9999999999955</v>
      </c>
    </row>
    <row r="1809" spans="2:12" x14ac:dyDescent="0.25">
      <c r="B1809" s="49">
        <f t="shared" ref="B1809" si="1247">B1808+1</f>
        <v>1797</v>
      </c>
      <c r="C1809" s="428">
        <v>39889</v>
      </c>
      <c r="D1809" s="473">
        <v>78</v>
      </c>
      <c r="F1809" s="464">
        <v>42164</v>
      </c>
      <c r="G1809" s="117" t="s">
        <v>1720</v>
      </c>
      <c r="K1809" s="428">
        <v>39889</v>
      </c>
      <c r="L1809" s="467">
        <v>156</v>
      </c>
    </row>
    <row r="1810" spans="2:12" x14ac:dyDescent="0.25">
      <c r="B1810" s="49">
        <f t="shared" ref="B1810" si="1248">B1809+1</f>
        <v>1798</v>
      </c>
      <c r="C1810" s="427">
        <v>39889</v>
      </c>
      <c r="D1810" s="474">
        <v>-21.999999999999432</v>
      </c>
      <c r="F1810" s="464">
        <v>42165</v>
      </c>
      <c r="G1810" s="117" t="s">
        <v>1721</v>
      </c>
      <c r="K1810" s="427">
        <v>39889</v>
      </c>
      <c r="L1810" s="117">
        <v>-131.99999999999659</v>
      </c>
    </row>
    <row r="1811" spans="2:12" x14ac:dyDescent="0.25">
      <c r="B1811" s="49">
        <f t="shared" ref="B1811" si="1249">B1810+1</f>
        <v>1799</v>
      </c>
      <c r="C1811" s="427">
        <v>39889</v>
      </c>
      <c r="D1811" s="474">
        <v>28</v>
      </c>
      <c r="F1811" s="464">
        <v>42166</v>
      </c>
      <c r="G1811" s="117" t="s">
        <v>1722</v>
      </c>
      <c r="K1811" s="427">
        <v>39889</v>
      </c>
      <c r="L1811" s="117">
        <v>56</v>
      </c>
    </row>
    <row r="1812" spans="2:12" x14ac:dyDescent="0.25">
      <c r="B1812" s="49">
        <f t="shared" ref="B1812" si="1250">B1811+1</f>
        <v>1800</v>
      </c>
      <c r="C1812" s="427">
        <v>39889</v>
      </c>
      <c r="D1812" s="474">
        <v>18.000000000001137</v>
      </c>
      <c r="F1812" s="464">
        <v>42167</v>
      </c>
      <c r="G1812" s="117" t="s">
        <v>1668</v>
      </c>
      <c r="K1812" s="427">
        <v>39889</v>
      </c>
      <c r="L1812" s="117">
        <v>36.000000000002274</v>
      </c>
    </row>
    <row r="1813" spans="2:12" x14ac:dyDescent="0.25">
      <c r="B1813" s="49">
        <f t="shared" ref="B1813" si="1251">B1812+1</f>
        <v>1801</v>
      </c>
      <c r="C1813" s="427">
        <v>39891</v>
      </c>
      <c r="D1813" s="474">
        <v>113</v>
      </c>
      <c r="F1813" s="464">
        <v>42169</v>
      </c>
      <c r="G1813" s="117" t="s">
        <v>595</v>
      </c>
      <c r="K1813" s="427">
        <v>39891</v>
      </c>
      <c r="L1813" s="117">
        <v>226</v>
      </c>
    </row>
    <row r="1814" spans="2:12" x14ac:dyDescent="0.25">
      <c r="B1814" s="49">
        <f t="shared" ref="B1814" si="1252">B1813+1</f>
        <v>1802</v>
      </c>
      <c r="C1814" s="426">
        <v>39892</v>
      </c>
      <c r="D1814" s="473">
        <v>-125.49999999999999</v>
      </c>
      <c r="F1814" s="464">
        <v>42170</v>
      </c>
      <c r="G1814" s="117" t="s">
        <v>613</v>
      </c>
      <c r="K1814" s="426">
        <v>39892</v>
      </c>
      <c r="L1814" s="467">
        <v>-501.99999999999994</v>
      </c>
    </row>
    <row r="1815" spans="2:12" x14ac:dyDescent="0.25">
      <c r="B1815" s="49">
        <f t="shared" ref="B1815" si="1253">B1814+1</f>
        <v>1803</v>
      </c>
      <c r="C1815" s="428">
        <v>39892</v>
      </c>
      <c r="D1815" s="473">
        <v>-87</v>
      </c>
      <c r="F1815" s="464">
        <v>42171</v>
      </c>
      <c r="G1815" s="117" t="s">
        <v>1723</v>
      </c>
      <c r="K1815" s="428">
        <v>39892</v>
      </c>
      <c r="L1815" s="467">
        <v>-174</v>
      </c>
    </row>
    <row r="1816" spans="2:12" x14ac:dyDescent="0.25">
      <c r="B1816" s="49">
        <f t="shared" ref="B1816" si="1254">B1815+1</f>
        <v>1804</v>
      </c>
      <c r="C1816" s="427">
        <v>39892</v>
      </c>
      <c r="D1816" s="474">
        <v>-102.00000000000058</v>
      </c>
      <c r="F1816" s="464">
        <v>42173</v>
      </c>
      <c r="G1816" s="117" t="s">
        <v>1321</v>
      </c>
      <c r="K1816" s="427">
        <v>39892</v>
      </c>
      <c r="L1816" s="117">
        <v>-612.00000000000352</v>
      </c>
    </row>
    <row r="1817" spans="2:12" x14ac:dyDescent="0.25">
      <c r="B1817" s="49">
        <f t="shared" ref="B1817" si="1255">B1816+1</f>
        <v>1805</v>
      </c>
      <c r="C1817" s="427">
        <v>39892</v>
      </c>
      <c r="D1817" s="474">
        <v>128</v>
      </c>
      <c r="F1817" s="464">
        <v>42174</v>
      </c>
      <c r="G1817" s="117" t="s">
        <v>1724</v>
      </c>
      <c r="K1817" s="427">
        <v>39892</v>
      </c>
      <c r="L1817" s="117">
        <v>256</v>
      </c>
    </row>
    <row r="1818" spans="2:12" x14ac:dyDescent="0.25">
      <c r="B1818" s="49">
        <f t="shared" ref="B1818" si="1256">B1817+1</f>
        <v>1806</v>
      </c>
      <c r="C1818" s="427">
        <v>39892</v>
      </c>
      <c r="D1818" s="474">
        <v>168.00000000000114</v>
      </c>
      <c r="F1818" s="464">
        <v>42177</v>
      </c>
      <c r="G1818" s="117" t="s">
        <v>1725</v>
      </c>
      <c r="K1818" s="427">
        <v>39892</v>
      </c>
      <c r="L1818" s="117">
        <v>336.00000000000227</v>
      </c>
    </row>
    <row r="1819" spans="2:12" x14ac:dyDescent="0.25">
      <c r="B1819" s="49">
        <f t="shared" ref="B1819" si="1257">B1818+1</f>
        <v>1807</v>
      </c>
      <c r="C1819" s="426">
        <v>39895</v>
      </c>
      <c r="D1819" s="473">
        <v>699.5</v>
      </c>
      <c r="F1819" s="464">
        <v>42180</v>
      </c>
      <c r="G1819" s="117" t="s">
        <v>1726</v>
      </c>
      <c r="K1819" s="426">
        <v>39895</v>
      </c>
      <c r="L1819" s="467">
        <v>2798</v>
      </c>
    </row>
    <row r="1820" spans="2:12" x14ac:dyDescent="0.25">
      <c r="B1820" s="49">
        <f t="shared" ref="B1820" si="1258">B1819+1</f>
        <v>1808</v>
      </c>
      <c r="C1820" s="428">
        <v>39895</v>
      </c>
      <c r="D1820" s="473">
        <v>468</v>
      </c>
      <c r="F1820" s="464">
        <v>42181</v>
      </c>
      <c r="G1820" s="117" t="s">
        <v>1727</v>
      </c>
      <c r="K1820" s="428">
        <v>39895</v>
      </c>
      <c r="L1820" s="467">
        <v>936</v>
      </c>
    </row>
    <row r="1821" spans="2:12" x14ac:dyDescent="0.25">
      <c r="B1821" s="49">
        <f t="shared" ref="B1821" si="1259">B1820+1</f>
        <v>1809</v>
      </c>
      <c r="C1821" s="427">
        <v>39895</v>
      </c>
      <c r="D1821" s="474">
        <v>288</v>
      </c>
      <c r="F1821" s="464">
        <v>42184</v>
      </c>
      <c r="G1821" s="117" t="s">
        <v>1728</v>
      </c>
      <c r="K1821" s="427">
        <v>39895</v>
      </c>
      <c r="L1821" s="117">
        <v>1728</v>
      </c>
    </row>
    <row r="1822" spans="2:12" x14ac:dyDescent="0.25">
      <c r="B1822" s="49">
        <f t="shared" ref="B1822" si="1260">B1821+1</f>
        <v>1810</v>
      </c>
      <c r="C1822" s="427">
        <v>39895</v>
      </c>
      <c r="D1822" s="474">
        <v>608</v>
      </c>
      <c r="F1822" s="464">
        <v>42185</v>
      </c>
      <c r="G1822" s="117" t="s">
        <v>1729</v>
      </c>
      <c r="K1822" s="427">
        <v>39895</v>
      </c>
      <c r="L1822" s="117">
        <v>1216</v>
      </c>
    </row>
    <row r="1823" spans="2:12" x14ac:dyDescent="0.25">
      <c r="B1823" s="49">
        <f t="shared" ref="B1823" si="1261">B1822+1</f>
        <v>1811</v>
      </c>
      <c r="C1823" s="427">
        <v>39895</v>
      </c>
      <c r="D1823" s="474">
        <v>-12</v>
      </c>
      <c r="F1823" s="464">
        <v>42188</v>
      </c>
      <c r="G1823" s="117" t="s">
        <v>510</v>
      </c>
      <c r="K1823" s="427">
        <v>39895</v>
      </c>
      <c r="L1823" s="117">
        <v>-24</v>
      </c>
    </row>
    <row r="1824" spans="2:12" x14ac:dyDescent="0.25">
      <c r="B1824" s="49">
        <f t="shared" ref="B1824" si="1262">B1823+1</f>
        <v>1812</v>
      </c>
      <c r="C1824" s="426">
        <v>39897</v>
      </c>
      <c r="D1824" s="473">
        <v>149.5</v>
      </c>
      <c r="F1824" s="464">
        <v>42191</v>
      </c>
      <c r="G1824" s="117" t="s">
        <v>1730</v>
      </c>
      <c r="K1824" s="426">
        <v>39897</v>
      </c>
      <c r="L1824" s="467">
        <v>598</v>
      </c>
    </row>
    <row r="1825" spans="2:12" x14ac:dyDescent="0.25">
      <c r="B1825" s="49">
        <f t="shared" ref="B1825" si="1263">B1824+1</f>
        <v>1813</v>
      </c>
      <c r="C1825" s="428">
        <v>39897</v>
      </c>
      <c r="D1825" s="473">
        <v>23</v>
      </c>
      <c r="F1825" s="464">
        <v>42192</v>
      </c>
      <c r="G1825" s="117" t="s">
        <v>615</v>
      </c>
      <c r="K1825" s="428">
        <v>39897</v>
      </c>
      <c r="L1825" s="467">
        <v>46</v>
      </c>
    </row>
    <row r="1826" spans="2:12" x14ac:dyDescent="0.25">
      <c r="B1826" s="49">
        <f t="shared" ref="B1826" si="1264">B1825+1</f>
        <v>1814</v>
      </c>
      <c r="C1826" s="427">
        <v>39897</v>
      </c>
      <c r="D1826" s="474">
        <v>57.999999999998863</v>
      </c>
      <c r="F1826" s="464">
        <v>42194</v>
      </c>
      <c r="G1826" s="117" t="s">
        <v>1731</v>
      </c>
      <c r="K1826" s="427">
        <v>39897</v>
      </c>
      <c r="L1826" s="117">
        <v>347.99999999999318</v>
      </c>
    </row>
    <row r="1827" spans="2:12" x14ac:dyDescent="0.25">
      <c r="B1827" s="49">
        <f t="shared" ref="B1827" si="1265">B1826+1</f>
        <v>1815</v>
      </c>
      <c r="C1827" s="427">
        <v>39897</v>
      </c>
      <c r="D1827" s="474">
        <v>108</v>
      </c>
      <c r="F1827" s="464">
        <v>42195</v>
      </c>
      <c r="G1827" s="117" t="s">
        <v>1044</v>
      </c>
      <c r="K1827" s="427">
        <v>39897</v>
      </c>
      <c r="L1827" s="117">
        <v>216</v>
      </c>
    </row>
    <row r="1828" spans="2:12" x14ac:dyDescent="0.25">
      <c r="B1828" s="49">
        <f t="shared" ref="B1828" si="1266">B1827+1</f>
        <v>1816</v>
      </c>
      <c r="C1828" s="427">
        <v>39897</v>
      </c>
      <c r="D1828" s="474">
        <v>168.00000000000114</v>
      </c>
      <c r="F1828" s="464">
        <v>42200</v>
      </c>
      <c r="G1828" s="117" t="s">
        <v>687</v>
      </c>
      <c r="K1828" s="427">
        <v>39897</v>
      </c>
      <c r="L1828" s="117">
        <v>336.00000000000227</v>
      </c>
    </row>
    <row r="1829" spans="2:12" x14ac:dyDescent="0.25">
      <c r="B1829" s="49">
        <f t="shared" ref="B1829" si="1267">B1828+1</f>
        <v>1817</v>
      </c>
      <c r="C1829" s="427">
        <v>39902</v>
      </c>
      <c r="D1829" s="474">
        <v>-266.99999999999829</v>
      </c>
      <c r="F1829" s="464">
        <v>42201</v>
      </c>
      <c r="G1829" s="117" t="s">
        <v>1732</v>
      </c>
      <c r="K1829" s="427">
        <v>39902</v>
      </c>
      <c r="L1829" s="117">
        <v>-1601.9999999999898</v>
      </c>
    </row>
    <row r="1830" spans="2:12" x14ac:dyDescent="0.25">
      <c r="B1830" s="49">
        <f t="shared" ref="B1830" si="1268">B1829+1</f>
        <v>1818</v>
      </c>
      <c r="C1830" s="427">
        <v>39902</v>
      </c>
      <c r="D1830" s="474">
        <v>-512</v>
      </c>
      <c r="F1830" s="464">
        <v>42202</v>
      </c>
      <c r="G1830" s="117" t="s">
        <v>1733</v>
      </c>
      <c r="K1830" s="427">
        <v>39902</v>
      </c>
      <c r="L1830" s="117">
        <v>-1024</v>
      </c>
    </row>
    <row r="1831" spans="2:12" x14ac:dyDescent="0.25">
      <c r="B1831" s="49">
        <f t="shared" ref="B1831" si="1269">B1830+1</f>
        <v>1819</v>
      </c>
      <c r="C1831" s="426">
        <v>39903</v>
      </c>
      <c r="D1831" s="473">
        <v>199.5</v>
      </c>
      <c r="F1831" s="464">
        <v>42205</v>
      </c>
      <c r="G1831" s="117" t="s">
        <v>1734</v>
      </c>
      <c r="K1831" s="426">
        <v>39903</v>
      </c>
      <c r="L1831" s="467">
        <v>798</v>
      </c>
    </row>
    <row r="1832" spans="2:12" x14ac:dyDescent="0.25">
      <c r="B1832" s="49">
        <f t="shared" ref="B1832" si="1270">B1831+1</f>
        <v>1820</v>
      </c>
      <c r="C1832" s="428">
        <v>39903</v>
      </c>
      <c r="D1832" s="473">
        <v>133</v>
      </c>
      <c r="F1832" s="464">
        <v>42206</v>
      </c>
      <c r="G1832" s="117" t="s">
        <v>1735</v>
      </c>
      <c r="K1832" s="428">
        <v>39903</v>
      </c>
      <c r="L1832" s="467">
        <v>266</v>
      </c>
    </row>
    <row r="1833" spans="2:12" x14ac:dyDescent="0.25">
      <c r="B1833" s="49">
        <f t="shared" ref="B1833" si="1271">B1832+1</f>
        <v>1821</v>
      </c>
      <c r="C1833" s="427">
        <v>39903</v>
      </c>
      <c r="D1833" s="474">
        <v>57.999999999998863</v>
      </c>
      <c r="F1833" s="464">
        <v>42207</v>
      </c>
      <c r="G1833" s="117" t="s">
        <v>1736</v>
      </c>
      <c r="K1833" s="427">
        <v>39903</v>
      </c>
      <c r="L1833" s="117">
        <v>347.99999999999318</v>
      </c>
    </row>
    <row r="1834" spans="2:12" x14ac:dyDescent="0.25">
      <c r="B1834" s="49">
        <f t="shared" ref="B1834" si="1272">B1833+1</f>
        <v>1822</v>
      </c>
      <c r="C1834" s="427">
        <v>39904</v>
      </c>
      <c r="D1834" s="474">
        <v>8</v>
      </c>
      <c r="F1834" s="464">
        <v>42208</v>
      </c>
      <c r="G1834" s="117" t="s">
        <v>1737</v>
      </c>
      <c r="K1834" s="427">
        <v>39904</v>
      </c>
      <c r="L1834" s="117">
        <v>16</v>
      </c>
    </row>
    <row r="1835" spans="2:12" x14ac:dyDescent="0.25">
      <c r="B1835" s="49">
        <f t="shared" ref="B1835" si="1273">B1834+1</f>
        <v>1823</v>
      </c>
      <c r="C1835" s="427">
        <v>39904</v>
      </c>
      <c r="D1835" s="474">
        <v>118.00000000000112</v>
      </c>
      <c r="F1835" s="464">
        <v>42209</v>
      </c>
      <c r="G1835" s="117" t="s">
        <v>1738</v>
      </c>
      <c r="K1835" s="427">
        <v>39904</v>
      </c>
      <c r="L1835" s="117">
        <v>236.00000000000225</v>
      </c>
    </row>
    <row r="1836" spans="2:12" x14ac:dyDescent="0.25">
      <c r="B1836" s="49">
        <f t="shared" ref="B1836" si="1274">B1835+1</f>
        <v>1824</v>
      </c>
      <c r="C1836" s="426">
        <v>39910</v>
      </c>
      <c r="D1836" s="473">
        <v>-275.5</v>
      </c>
      <c r="F1836" s="464">
        <v>42211</v>
      </c>
      <c r="G1836" s="117" t="s">
        <v>734</v>
      </c>
      <c r="K1836" s="426">
        <v>39910</v>
      </c>
      <c r="L1836" s="467">
        <v>-1102</v>
      </c>
    </row>
    <row r="1837" spans="2:12" x14ac:dyDescent="0.25">
      <c r="B1837" s="49">
        <f t="shared" ref="B1837" si="1275">B1836+1</f>
        <v>1825</v>
      </c>
      <c r="C1837" s="428">
        <v>39910</v>
      </c>
      <c r="D1837" s="473">
        <v>-12</v>
      </c>
      <c r="F1837" s="464">
        <v>42212</v>
      </c>
      <c r="G1837" s="117" t="s">
        <v>1739</v>
      </c>
      <c r="K1837" s="428">
        <v>39910</v>
      </c>
      <c r="L1837" s="467">
        <v>-24</v>
      </c>
    </row>
    <row r="1838" spans="2:12" x14ac:dyDescent="0.25">
      <c r="B1838" s="49">
        <f t="shared" ref="B1838" si="1276">B1837+1</f>
        <v>1826</v>
      </c>
      <c r="C1838" s="427">
        <v>39910</v>
      </c>
      <c r="D1838" s="474">
        <v>-281.99999999999886</v>
      </c>
      <c r="F1838" s="464">
        <v>42213</v>
      </c>
      <c r="G1838" s="117" t="s">
        <v>1740</v>
      </c>
      <c r="K1838" s="427">
        <v>39910</v>
      </c>
      <c r="L1838" s="117">
        <v>-1691.9999999999932</v>
      </c>
    </row>
    <row r="1839" spans="2:12" x14ac:dyDescent="0.25">
      <c r="B1839" s="49">
        <f t="shared" ref="B1839" si="1277">B1838+1</f>
        <v>1827</v>
      </c>
      <c r="C1839" s="426">
        <v>39911</v>
      </c>
      <c r="D1839" s="473">
        <v>-375.5</v>
      </c>
      <c r="F1839" s="464">
        <v>42216</v>
      </c>
      <c r="G1839" s="117" t="s">
        <v>1162</v>
      </c>
      <c r="K1839" s="426">
        <v>39911</v>
      </c>
      <c r="L1839" s="467">
        <v>-1502</v>
      </c>
    </row>
    <row r="1840" spans="2:12" x14ac:dyDescent="0.25">
      <c r="B1840" s="49">
        <f t="shared" ref="B1840" si="1278">B1839+1</f>
        <v>1828</v>
      </c>
      <c r="C1840" s="428">
        <v>39911</v>
      </c>
      <c r="D1840" s="473">
        <v>-292</v>
      </c>
      <c r="F1840" s="464">
        <v>42218</v>
      </c>
      <c r="G1840" s="117" t="s">
        <v>518</v>
      </c>
      <c r="K1840" s="428">
        <v>39911</v>
      </c>
      <c r="L1840" s="467">
        <v>-584</v>
      </c>
    </row>
    <row r="1841" spans="2:12" x14ac:dyDescent="0.25">
      <c r="B1841" s="49">
        <f t="shared" ref="B1841" si="1279">B1840+1</f>
        <v>1829</v>
      </c>
      <c r="C1841" s="427">
        <v>39911</v>
      </c>
      <c r="D1841" s="474">
        <v>-272.00000000000227</v>
      </c>
      <c r="F1841" s="464">
        <v>42219</v>
      </c>
      <c r="G1841" s="117" t="s">
        <v>1741</v>
      </c>
      <c r="K1841" s="427">
        <v>39911</v>
      </c>
      <c r="L1841" s="117">
        <v>-1632.0000000000136</v>
      </c>
    </row>
    <row r="1842" spans="2:12" x14ac:dyDescent="0.25">
      <c r="B1842" s="49">
        <f t="shared" ref="B1842" si="1280">B1841+1</f>
        <v>1830</v>
      </c>
      <c r="C1842" s="427">
        <v>39916</v>
      </c>
      <c r="D1842" s="474">
        <v>-182</v>
      </c>
      <c r="F1842" s="464">
        <v>42220</v>
      </c>
      <c r="G1842" s="117" t="s">
        <v>1484</v>
      </c>
      <c r="K1842" s="427">
        <v>39916</v>
      </c>
      <c r="L1842" s="117">
        <v>-364</v>
      </c>
    </row>
    <row r="1843" spans="2:12" x14ac:dyDescent="0.25">
      <c r="B1843" s="49">
        <f t="shared" ref="B1843" si="1281">B1842+1</f>
        <v>1831</v>
      </c>
      <c r="C1843" s="426">
        <v>39917</v>
      </c>
      <c r="D1843" s="473">
        <v>-400.5</v>
      </c>
      <c r="F1843" s="464">
        <v>42221</v>
      </c>
      <c r="G1843" s="117" t="s">
        <v>1742</v>
      </c>
      <c r="K1843" s="426">
        <v>39917</v>
      </c>
      <c r="L1843" s="467">
        <v>-1602</v>
      </c>
    </row>
    <row r="1844" spans="2:12" x14ac:dyDescent="0.25">
      <c r="B1844" s="49">
        <f t="shared" ref="B1844" si="1282">B1843+1</f>
        <v>1832</v>
      </c>
      <c r="C1844" s="428">
        <v>39917</v>
      </c>
      <c r="D1844" s="473">
        <v>-207</v>
      </c>
      <c r="F1844" s="464">
        <v>42222</v>
      </c>
      <c r="G1844" s="117" t="s">
        <v>490</v>
      </c>
      <c r="K1844" s="428">
        <v>39917</v>
      </c>
      <c r="L1844" s="467">
        <v>-414</v>
      </c>
    </row>
    <row r="1845" spans="2:12" x14ac:dyDescent="0.25">
      <c r="B1845" s="49">
        <f t="shared" ref="B1845" si="1283">B1844+1</f>
        <v>1833</v>
      </c>
      <c r="C1845" s="427">
        <v>39917</v>
      </c>
      <c r="D1845" s="474">
        <v>138</v>
      </c>
      <c r="F1845" s="464">
        <v>42223</v>
      </c>
      <c r="G1845" s="117" t="s">
        <v>1743</v>
      </c>
      <c r="K1845" s="427">
        <v>39917</v>
      </c>
      <c r="L1845" s="117">
        <v>276</v>
      </c>
    </row>
    <row r="1846" spans="2:12" x14ac:dyDescent="0.25">
      <c r="B1846" s="49">
        <f t="shared" ref="B1846" si="1284">B1845+1</f>
        <v>1834</v>
      </c>
      <c r="C1846" s="426">
        <v>39918</v>
      </c>
      <c r="D1846" s="473">
        <v>62</v>
      </c>
      <c r="F1846" s="464">
        <v>42225</v>
      </c>
      <c r="G1846" s="117" t="s">
        <v>734</v>
      </c>
      <c r="K1846" s="426">
        <v>39918</v>
      </c>
      <c r="L1846" s="467">
        <v>248</v>
      </c>
    </row>
    <row r="1847" spans="2:12" x14ac:dyDescent="0.25">
      <c r="B1847" s="49">
        <f t="shared" ref="B1847" si="1285">B1846+1</f>
        <v>1835</v>
      </c>
      <c r="C1847" s="428">
        <v>39918</v>
      </c>
      <c r="D1847" s="473">
        <v>18</v>
      </c>
      <c r="F1847" s="464">
        <v>42226</v>
      </c>
      <c r="G1847" s="117" t="s">
        <v>1223</v>
      </c>
      <c r="K1847" s="428">
        <v>39918</v>
      </c>
      <c r="L1847" s="467">
        <v>36</v>
      </c>
    </row>
    <row r="1848" spans="2:12" x14ac:dyDescent="0.25">
      <c r="B1848" s="49">
        <f t="shared" ref="B1848" si="1286">B1847+1</f>
        <v>1836</v>
      </c>
      <c r="C1848" s="427">
        <v>39918</v>
      </c>
      <c r="D1848" s="474">
        <v>168.00000000000114</v>
      </c>
      <c r="F1848" s="464">
        <v>42227</v>
      </c>
      <c r="G1848" s="117" t="s">
        <v>1744</v>
      </c>
      <c r="K1848" s="427">
        <v>39918</v>
      </c>
      <c r="L1848" s="117">
        <v>1008.0000000000068</v>
      </c>
    </row>
    <row r="1849" spans="2:12" x14ac:dyDescent="0.25">
      <c r="B1849" s="49">
        <f t="shared" ref="B1849" si="1287">B1848+1</f>
        <v>1837</v>
      </c>
      <c r="C1849" s="427">
        <v>39918</v>
      </c>
      <c r="D1849" s="474">
        <v>78</v>
      </c>
      <c r="F1849" s="464">
        <v>42228</v>
      </c>
      <c r="G1849" s="117" t="s">
        <v>1745</v>
      </c>
      <c r="K1849" s="427">
        <v>39918</v>
      </c>
      <c r="L1849" s="117">
        <v>156</v>
      </c>
    </row>
    <row r="1850" spans="2:12" x14ac:dyDescent="0.25">
      <c r="B1850" s="49">
        <f t="shared" ref="B1850" si="1288">B1849+1</f>
        <v>1838</v>
      </c>
      <c r="C1850" s="427">
        <v>39918</v>
      </c>
      <c r="D1850" s="474">
        <v>117.99999999999544</v>
      </c>
      <c r="F1850" s="464">
        <v>42229</v>
      </c>
      <c r="G1850" s="117" t="s">
        <v>574</v>
      </c>
      <c r="K1850" s="427">
        <v>39918</v>
      </c>
      <c r="L1850" s="117">
        <v>235.99999999999088</v>
      </c>
    </row>
    <row r="1851" spans="2:12" x14ac:dyDescent="0.25">
      <c r="B1851" s="49">
        <f t="shared" ref="B1851" si="1289">B1850+1</f>
        <v>1839</v>
      </c>
      <c r="C1851" s="428">
        <v>39919</v>
      </c>
      <c r="D1851" s="473">
        <v>-57</v>
      </c>
      <c r="F1851" s="464">
        <v>42230</v>
      </c>
      <c r="G1851" s="117" t="s">
        <v>1746</v>
      </c>
      <c r="K1851" s="428">
        <v>39919</v>
      </c>
      <c r="L1851" s="467">
        <v>-114</v>
      </c>
    </row>
    <row r="1852" spans="2:12" x14ac:dyDescent="0.25">
      <c r="B1852" s="49">
        <f t="shared" ref="B1852" si="1290">B1851+1</f>
        <v>1840</v>
      </c>
      <c r="C1852" s="427">
        <v>39923</v>
      </c>
      <c r="D1852" s="474">
        <v>-7</v>
      </c>
      <c r="F1852" s="464">
        <v>42235</v>
      </c>
      <c r="G1852" s="117" t="s">
        <v>1747</v>
      </c>
      <c r="K1852" s="427">
        <v>39923</v>
      </c>
      <c r="L1852" s="117">
        <v>-14</v>
      </c>
    </row>
    <row r="1853" spans="2:12" x14ac:dyDescent="0.25">
      <c r="B1853" s="49">
        <f t="shared" ref="B1853" si="1291">B1852+1</f>
        <v>1841</v>
      </c>
      <c r="C1853" s="427">
        <v>39923</v>
      </c>
      <c r="D1853" s="474">
        <v>-551.99999999999773</v>
      </c>
      <c r="F1853" s="464">
        <v>42236</v>
      </c>
      <c r="G1853" s="117" t="s">
        <v>1748</v>
      </c>
      <c r="K1853" s="427">
        <v>39923</v>
      </c>
      <c r="L1853" s="117">
        <v>-1103.9999999999955</v>
      </c>
    </row>
    <row r="1854" spans="2:12" x14ac:dyDescent="0.25">
      <c r="B1854" s="49">
        <f t="shared" ref="B1854" si="1292">B1853+1</f>
        <v>1842</v>
      </c>
      <c r="C1854" s="426">
        <v>39924</v>
      </c>
      <c r="D1854" s="473">
        <v>162</v>
      </c>
      <c r="F1854" s="464">
        <v>42237</v>
      </c>
      <c r="G1854" s="117" t="s">
        <v>1749</v>
      </c>
      <c r="K1854" s="426">
        <v>39924</v>
      </c>
      <c r="L1854" s="467">
        <v>648</v>
      </c>
    </row>
    <row r="1855" spans="2:12" x14ac:dyDescent="0.25">
      <c r="B1855" s="49">
        <f t="shared" ref="B1855" si="1293">B1854+1</f>
        <v>1843</v>
      </c>
      <c r="C1855" s="428">
        <v>39924</v>
      </c>
      <c r="D1855" s="473">
        <v>113</v>
      </c>
      <c r="F1855" s="464">
        <v>42239</v>
      </c>
      <c r="G1855" s="117" t="s">
        <v>1750</v>
      </c>
      <c r="K1855" s="428">
        <v>39924</v>
      </c>
      <c r="L1855" s="467">
        <v>226</v>
      </c>
    </row>
    <row r="1856" spans="2:12" x14ac:dyDescent="0.25">
      <c r="B1856" s="49">
        <f t="shared" ref="B1856" si="1294">B1855+1</f>
        <v>1844</v>
      </c>
      <c r="C1856" s="427">
        <v>39924</v>
      </c>
      <c r="D1856" s="474">
        <v>127.99999999999771</v>
      </c>
      <c r="F1856" s="464">
        <v>42240</v>
      </c>
      <c r="G1856" s="117" t="s">
        <v>1751</v>
      </c>
      <c r="K1856" s="427">
        <v>39924</v>
      </c>
      <c r="L1856" s="117">
        <v>767.99999999998624</v>
      </c>
    </row>
    <row r="1857" spans="2:12" x14ac:dyDescent="0.25">
      <c r="B1857" s="49">
        <f t="shared" ref="B1857" si="1295">B1856+1</f>
        <v>1845</v>
      </c>
      <c r="C1857" s="426">
        <v>39926</v>
      </c>
      <c r="D1857" s="473">
        <v>274.5</v>
      </c>
      <c r="F1857" s="464">
        <v>42241</v>
      </c>
      <c r="G1857" s="117" t="s">
        <v>1752</v>
      </c>
      <c r="K1857" s="426">
        <v>39926</v>
      </c>
      <c r="L1857" s="467">
        <v>1098</v>
      </c>
    </row>
    <row r="1858" spans="2:12" x14ac:dyDescent="0.25">
      <c r="B1858" s="49">
        <f t="shared" ref="B1858" si="1296">B1857+1</f>
        <v>1846</v>
      </c>
      <c r="C1858" s="427">
        <v>39926</v>
      </c>
      <c r="D1858" s="474">
        <v>228.00000000000057</v>
      </c>
      <c r="F1858" s="464">
        <v>42242</v>
      </c>
      <c r="G1858" s="117" t="s">
        <v>1753</v>
      </c>
      <c r="K1858" s="427">
        <v>39926</v>
      </c>
      <c r="L1858" s="117">
        <v>1368.0000000000034</v>
      </c>
    </row>
    <row r="1859" spans="2:12" x14ac:dyDescent="0.25">
      <c r="B1859" s="49">
        <f t="shared" ref="B1859" si="1297">B1858+1</f>
        <v>1847</v>
      </c>
      <c r="C1859" s="427">
        <v>39926</v>
      </c>
      <c r="D1859" s="474">
        <v>213</v>
      </c>
      <c r="F1859" s="464">
        <v>42247</v>
      </c>
      <c r="G1859" s="117" t="s">
        <v>1754</v>
      </c>
      <c r="K1859" s="427">
        <v>39926</v>
      </c>
      <c r="L1859" s="117">
        <v>426</v>
      </c>
    </row>
    <row r="1860" spans="2:12" x14ac:dyDescent="0.25">
      <c r="B1860" s="49">
        <f t="shared" ref="B1860" si="1298">B1859+1</f>
        <v>1848</v>
      </c>
      <c r="C1860" s="427">
        <v>39926</v>
      </c>
      <c r="D1860" s="474">
        <v>327.99999999999773</v>
      </c>
      <c r="F1860" s="464">
        <v>42248</v>
      </c>
      <c r="G1860" s="117" t="s">
        <v>1755</v>
      </c>
      <c r="K1860" s="427">
        <v>39926</v>
      </c>
      <c r="L1860" s="117">
        <v>655.99999999999545</v>
      </c>
    </row>
    <row r="1861" spans="2:12" x14ac:dyDescent="0.25">
      <c r="B1861" s="49">
        <f t="shared" ref="B1861" si="1299">B1860+1</f>
        <v>1849</v>
      </c>
      <c r="C1861" s="427">
        <v>39927</v>
      </c>
      <c r="D1861" s="474">
        <v>-71.999999999999432</v>
      </c>
      <c r="F1861" s="464">
        <v>42249</v>
      </c>
      <c r="G1861" s="117" t="s">
        <v>1756</v>
      </c>
      <c r="K1861" s="427">
        <v>39927</v>
      </c>
      <c r="L1861" s="117">
        <v>-431.99999999999659</v>
      </c>
    </row>
    <row r="1862" spans="2:12" x14ac:dyDescent="0.25">
      <c r="B1862" s="49">
        <f t="shared" ref="B1862" si="1300">B1861+1</f>
        <v>1850</v>
      </c>
      <c r="C1862" s="427">
        <v>39930</v>
      </c>
      <c r="D1862" s="474">
        <v>-412</v>
      </c>
      <c r="F1862" s="464">
        <v>42251</v>
      </c>
      <c r="G1862" s="117" t="s">
        <v>1757</v>
      </c>
      <c r="K1862" s="427">
        <v>39930</v>
      </c>
      <c r="L1862" s="117">
        <v>-824</v>
      </c>
    </row>
    <row r="1863" spans="2:12" x14ac:dyDescent="0.25">
      <c r="B1863" s="49">
        <f t="shared" ref="B1863" si="1301">B1862+1</f>
        <v>1851</v>
      </c>
      <c r="C1863" s="426">
        <v>39931</v>
      </c>
      <c r="D1863" s="473">
        <v>-400.5</v>
      </c>
      <c r="F1863" s="464">
        <v>42253</v>
      </c>
      <c r="G1863" s="117" t="s">
        <v>794</v>
      </c>
      <c r="K1863" s="426">
        <v>39931</v>
      </c>
      <c r="L1863" s="467">
        <v>-1602</v>
      </c>
    </row>
    <row r="1864" spans="2:12" x14ac:dyDescent="0.25">
      <c r="B1864" s="49">
        <f t="shared" ref="B1864" si="1302">B1863+1</f>
        <v>1852</v>
      </c>
      <c r="C1864" s="428">
        <v>39931</v>
      </c>
      <c r="D1864" s="473">
        <v>-312</v>
      </c>
      <c r="F1864" s="464">
        <v>42254</v>
      </c>
      <c r="G1864" s="117" t="s">
        <v>1758</v>
      </c>
      <c r="K1864" s="428">
        <v>39931</v>
      </c>
      <c r="L1864" s="467">
        <v>-624</v>
      </c>
    </row>
    <row r="1865" spans="2:12" x14ac:dyDescent="0.25">
      <c r="B1865" s="49">
        <f t="shared" ref="B1865" si="1303">B1864+1</f>
        <v>1853</v>
      </c>
      <c r="C1865" s="427">
        <v>39931</v>
      </c>
      <c r="D1865" s="474">
        <v>-291.99999999999829</v>
      </c>
      <c r="F1865" s="464">
        <v>42255</v>
      </c>
      <c r="G1865" s="117" t="s">
        <v>1759</v>
      </c>
      <c r="K1865" s="427">
        <v>39931</v>
      </c>
      <c r="L1865" s="117">
        <v>-1751.9999999999898</v>
      </c>
    </row>
    <row r="1866" spans="2:12" x14ac:dyDescent="0.25">
      <c r="B1866" s="49">
        <f t="shared" ref="B1866" si="1304">B1865+1</f>
        <v>1854</v>
      </c>
      <c r="C1866" s="426">
        <v>39932</v>
      </c>
      <c r="D1866" s="473">
        <v>399.5</v>
      </c>
      <c r="F1866" s="464">
        <v>42257</v>
      </c>
      <c r="G1866" s="117" t="s">
        <v>1760</v>
      </c>
      <c r="K1866" s="426">
        <v>39932</v>
      </c>
      <c r="L1866" s="467">
        <v>1598</v>
      </c>
    </row>
    <row r="1867" spans="2:12" x14ac:dyDescent="0.25">
      <c r="B1867" s="49">
        <f t="shared" ref="B1867" si="1305">B1866+1</f>
        <v>1855</v>
      </c>
      <c r="C1867" s="428">
        <v>39932</v>
      </c>
      <c r="D1867" s="473">
        <v>213</v>
      </c>
      <c r="F1867" s="464">
        <v>42258</v>
      </c>
      <c r="G1867" s="117" t="s">
        <v>1761</v>
      </c>
      <c r="K1867" s="428">
        <v>39932</v>
      </c>
      <c r="L1867" s="467">
        <v>426</v>
      </c>
    </row>
    <row r="1868" spans="2:12" x14ac:dyDescent="0.25">
      <c r="B1868" s="49">
        <f t="shared" ref="B1868" si="1306">B1867+1</f>
        <v>1856</v>
      </c>
      <c r="C1868" s="426">
        <v>39934</v>
      </c>
      <c r="D1868" s="473">
        <v>162</v>
      </c>
      <c r="F1868" s="464">
        <v>42262</v>
      </c>
      <c r="G1868" s="117" t="s">
        <v>1040</v>
      </c>
      <c r="K1868" s="426">
        <v>39934</v>
      </c>
      <c r="L1868" s="467">
        <v>648</v>
      </c>
    </row>
    <row r="1869" spans="2:12" x14ac:dyDescent="0.25">
      <c r="B1869" s="49">
        <f t="shared" ref="B1869" si="1307">B1868+1</f>
        <v>1857</v>
      </c>
      <c r="C1869" s="427">
        <v>39934</v>
      </c>
      <c r="D1869" s="474">
        <v>193.00000000000114</v>
      </c>
      <c r="F1869" s="464">
        <v>42265</v>
      </c>
      <c r="G1869" s="117" t="s">
        <v>1762</v>
      </c>
      <c r="K1869" s="427">
        <v>39934</v>
      </c>
      <c r="L1869" s="117">
        <v>1158.0000000000068</v>
      </c>
    </row>
    <row r="1870" spans="2:12" x14ac:dyDescent="0.25">
      <c r="B1870" s="49">
        <f t="shared" ref="B1870" si="1308">B1869+1</f>
        <v>1858</v>
      </c>
      <c r="C1870" s="427">
        <v>39934</v>
      </c>
      <c r="D1870" s="474">
        <v>228</v>
      </c>
      <c r="F1870" s="464">
        <v>42267</v>
      </c>
      <c r="G1870" s="117" t="s">
        <v>668</v>
      </c>
      <c r="K1870" s="427">
        <v>39934</v>
      </c>
      <c r="L1870" s="117">
        <v>456</v>
      </c>
    </row>
    <row r="1871" spans="2:12" x14ac:dyDescent="0.25">
      <c r="B1871" s="49">
        <f t="shared" ref="B1871" si="1309">B1870+1</f>
        <v>1859</v>
      </c>
      <c r="C1871" s="427">
        <v>39934</v>
      </c>
      <c r="D1871" s="474">
        <v>547.99999999999091</v>
      </c>
      <c r="F1871" s="464">
        <v>42268</v>
      </c>
      <c r="G1871" s="117" t="s">
        <v>1763</v>
      </c>
      <c r="K1871" s="427">
        <v>39934</v>
      </c>
      <c r="L1871" s="117">
        <v>1095.9999999999818</v>
      </c>
    </row>
    <row r="1872" spans="2:12" x14ac:dyDescent="0.25">
      <c r="B1872" s="49">
        <f t="shared" ref="B1872" si="1310">B1871+1</f>
        <v>1860</v>
      </c>
      <c r="C1872" s="426">
        <v>39939</v>
      </c>
      <c r="D1872" s="473">
        <v>-425.5</v>
      </c>
      <c r="F1872" s="464">
        <v>42269</v>
      </c>
      <c r="G1872" s="117" t="s">
        <v>563</v>
      </c>
      <c r="K1872" s="426">
        <v>39939</v>
      </c>
      <c r="L1872" s="467">
        <v>-1702</v>
      </c>
    </row>
    <row r="1873" spans="2:12" x14ac:dyDescent="0.25">
      <c r="B1873" s="49">
        <f t="shared" ref="B1873" si="1311">B1872+1</f>
        <v>1861</v>
      </c>
      <c r="C1873" s="428">
        <v>39939</v>
      </c>
      <c r="D1873" s="473">
        <v>-237</v>
      </c>
      <c r="F1873" s="464">
        <v>42270</v>
      </c>
      <c r="G1873" s="117" t="s">
        <v>1764</v>
      </c>
      <c r="K1873" s="428">
        <v>39939</v>
      </c>
      <c r="L1873" s="467">
        <v>-474</v>
      </c>
    </row>
    <row r="1874" spans="2:12" x14ac:dyDescent="0.25">
      <c r="B1874" s="49">
        <f t="shared" ref="B1874" si="1312">B1873+1</f>
        <v>1862</v>
      </c>
      <c r="C1874" s="427">
        <v>39939</v>
      </c>
      <c r="D1874" s="474">
        <v>-312</v>
      </c>
      <c r="F1874" s="464">
        <v>42271</v>
      </c>
      <c r="G1874" s="117" t="s">
        <v>1765</v>
      </c>
      <c r="K1874" s="427">
        <v>39939</v>
      </c>
      <c r="L1874" s="117">
        <v>-1872</v>
      </c>
    </row>
    <row r="1875" spans="2:12" x14ac:dyDescent="0.25">
      <c r="B1875" s="49">
        <f t="shared" ref="B1875" si="1313">B1874+1</f>
        <v>1863</v>
      </c>
      <c r="C1875" s="426">
        <v>39941</v>
      </c>
      <c r="D1875" s="473">
        <v>137</v>
      </c>
      <c r="F1875" s="464">
        <v>42272</v>
      </c>
      <c r="G1875" s="117" t="s">
        <v>1075</v>
      </c>
      <c r="K1875" s="426">
        <v>39941</v>
      </c>
      <c r="L1875" s="467">
        <v>548</v>
      </c>
    </row>
    <row r="1876" spans="2:12" x14ac:dyDescent="0.25">
      <c r="B1876" s="49">
        <f t="shared" ref="B1876" si="1314">B1875+1</f>
        <v>1864</v>
      </c>
      <c r="C1876" s="428">
        <v>39941</v>
      </c>
      <c r="D1876" s="473">
        <v>113</v>
      </c>
      <c r="F1876" s="464">
        <v>42274</v>
      </c>
      <c r="G1876" s="117" t="s">
        <v>1766</v>
      </c>
      <c r="K1876" s="428">
        <v>39941</v>
      </c>
      <c r="L1876" s="467">
        <v>226</v>
      </c>
    </row>
    <row r="1877" spans="2:12" x14ac:dyDescent="0.25">
      <c r="B1877" s="49">
        <f t="shared" ref="B1877" si="1315">B1876+1</f>
        <v>1865</v>
      </c>
      <c r="C1877" s="427">
        <v>39941</v>
      </c>
      <c r="D1877" s="474">
        <v>142.99999999999829</v>
      </c>
      <c r="F1877" s="464">
        <v>42275</v>
      </c>
      <c r="G1877" s="117" t="s">
        <v>1767</v>
      </c>
      <c r="K1877" s="427">
        <v>39941</v>
      </c>
      <c r="L1877" s="117">
        <v>857.99999999998977</v>
      </c>
    </row>
    <row r="1878" spans="2:12" x14ac:dyDescent="0.25">
      <c r="B1878" s="49">
        <f t="shared" ref="B1878" si="1316">B1877+1</f>
        <v>1866</v>
      </c>
      <c r="C1878" s="427">
        <v>39944</v>
      </c>
      <c r="D1878" s="474">
        <v>-242</v>
      </c>
      <c r="F1878" s="464">
        <v>42276</v>
      </c>
      <c r="G1878" s="117" t="s">
        <v>1768</v>
      </c>
      <c r="K1878" s="427">
        <v>39944</v>
      </c>
      <c r="L1878" s="117">
        <v>-484</v>
      </c>
    </row>
    <row r="1879" spans="2:12" x14ac:dyDescent="0.25">
      <c r="B1879" s="49">
        <f t="shared" ref="B1879" si="1317">B1878+1</f>
        <v>1867</v>
      </c>
      <c r="C1879" s="427">
        <v>39944</v>
      </c>
      <c r="D1879" s="474">
        <v>-591.99999999999545</v>
      </c>
      <c r="F1879" s="464">
        <v>42277</v>
      </c>
      <c r="G1879" s="117" t="s">
        <v>1769</v>
      </c>
      <c r="K1879" s="427">
        <v>39944</v>
      </c>
      <c r="L1879" s="117">
        <v>-1183.9999999999909</v>
      </c>
    </row>
    <row r="1880" spans="2:12" x14ac:dyDescent="0.25">
      <c r="B1880" s="49">
        <f t="shared" ref="B1880" si="1318">B1879+1</f>
        <v>1868</v>
      </c>
      <c r="C1880" s="426">
        <v>39945</v>
      </c>
      <c r="D1880" s="473">
        <v>112.00000000000001</v>
      </c>
      <c r="F1880" s="464">
        <v>42279</v>
      </c>
      <c r="G1880" s="117" t="s">
        <v>1770</v>
      </c>
      <c r="K1880" s="426">
        <v>39945</v>
      </c>
      <c r="L1880" s="467">
        <v>448.00000000000006</v>
      </c>
    </row>
    <row r="1881" spans="2:12" x14ac:dyDescent="0.25">
      <c r="B1881" s="49">
        <f t="shared" ref="B1881" si="1319">B1880+1</f>
        <v>1869</v>
      </c>
      <c r="C1881" s="427">
        <v>39945</v>
      </c>
      <c r="D1881" s="474">
        <v>228.00000000000057</v>
      </c>
      <c r="F1881" s="464">
        <v>42283</v>
      </c>
      <c r="G1881" s="117" t="s">
        <v>1771</v>
      </c>
      <c r="K1881" s="427">
        <v>39945</v>
      </c>
      <c r="L1881" s="117">
        <v>1368.0000000000034</v>
      </c>
    </row>
    <row r="1882" spans="2:12" x14ac:dyDescent="0.25">
      <c r="B1882" s="49">
        <f t="shared" ref="B1882" si="1320">B1881+1</f>
        <v>1870</v>
      </c>
      <c r="C1882" s="427">
        <v>39945</v>
      </c>
      <c r="D1882" s="474">
        <v>238</v>
      </c>
      <c r="F1882" s="464">
        <v>42284</v>
      </c>
      <c r="G1882" s="117" t="s">
        <v>1772</v>
      </c>
      <c r="K1882" s="427">
        <v>39945</v>
      </c>
      <c r="L1882" s="117">
        <v>476</v>
      </c>
    </row>
    <row r="1883" spans="2:12" x14ac:dyDescent="0.25">
      <c r="B1883" s="49">
        <f t="shared" ref="B1883" si="1321">B1882+1</f>
        <v>1871</v>
      </c>
      <c r="C1883" s="426">
        <v>39946</v>
      </c>
      <c r="D1883" s="473">
        <v>-200.5</v>
      </c>
      <c r="F1883" s="464">
        <v>42290</v>
      </c>
      <c r="G1883" s="117" t="s">
        <v>562</v>
      </c>
      <c r="K1883" s="426">
        <v>39946</v>
      </c>
      <c r="L1883" s="467">
        <v>-802</v>
      </c>
    </row>
    <row r="1884" spans="2:12" x14ac:dyDescent="0.25">
      <c r="B1884" s="49">
        <f t="shared" ref="B1884" si="1322">B1883+1</f>
        <v>1872</v>
      </c>
      <c r="C1884" s="428">
        <v>39946</v>
      </c>
      <c r="D1884" s="473">
        <v>-52</v>
      </c>
      <c r="F1884" s="464">
        <v>42291</v>
      </c>
      <c r="G1884" s="117" t="s">
        <v>1480</v>
      </c>
      <c r="K1884" s="428">
        <v>39946</v>
      </c>
      <c r="L1884" s="467">
        <v>-104</v>
      </c>
    </row>
    <row r="1885" spans="2:12" x14ac:dyDescent="0.25">
      <c r="B1885" s="49">
        <f t="shared" ref="B1885" si="1323">B1884+1</f>
        <v>1873</v>
      </c>
      <c r="C1885" s="427">
        <v>39946</v>
      </c>
      <c r="D1885" s="474">
        <v>-22.000000000002274</v>
      </c>
      <c r="F1885" s="464">
        <v>42292</v>
      </c>
      <c r="G1885" s="117" t="s">
        <v>1773</v>
      </c>
      <c r="K1885" s="427">
        <v>39946</v>
      </c>
      <c r="L1885" s="117">
        <v>-132.00000000001364</v>
      </c>
    </row>
    <row r="1886" spans="2:12" x14ac:dyDescent="0.25">
      <c r="B1886" s="49">
        <f t="shared" ref="B1886" si="1324">B1885+1</f>
        <v>1874</v>
      </c>
      <c r="C1886" s="426">
        <v>39947</v>
      </c>
      <c r="D1886" s="473">
        <v>-125.49999999999999</v>
      </c>
      <c r="F1886" s="464">
        <v>42296</v>
      </c>
      <c r="G1886" s="117" t="s">
        <v>568</v>
      </c>
      <c r="K1886" s="426">
        <v>39947</v>
      </c>
      <c r="L1886" s="467">
        <v>-501.99999999999994</v>
      </c>
    </row>
    <row r="1887" spans="2:12" x14ac:dyDescent="0.25">
      <c r="B1887" s="49">
        <f t="shared" ref="B1887" si="1325">B1886+1</f>
        <v>1875</v>
      </c>
      <c r="C1887" s="428">
        <v>39947</v>
      </c>
      <c r="D1887" s="473">
        <v>48</v>
      </c>
      <c r="F1887" s="464">
        <v>42297</v>
      </c>
      <c r="G1887" s="117" t="s">
        <v>794</v>
      </c>
      <c r="K1887" s="428">
        <v>39947</v>
      </c>
      <c r="L1887" s="467">
        <v>96</v>
      </c>
    </row>
    <row r="1888" spans="2:12" x14ac:dyDescent="0.25">
      <c r="B1888" s="49">
        <f t="shared" ref="B1888" si="1326">B1887+1</f>
        <v>1876</v>
      </c>
      <c r="C1888" s="427">
        <v>39947</v>
      </c>
      <c r="D1888" s="474">
        <v>22.999999999999432</v>
      </c>
      <c r="F1888" s="464">
        <v>42298</v>
      </c>
      <c r="G1888" s="117" t="s">
        <v>1774</v>
      </c>
      <c r="K1888" s="427">
        <v>39947</v>
      </c>
      <c r="L1888" s="117">
        <v>137.99999999999659</v>
      </c>
    </row>
    <row r="1889" spans="2:12" x14ac:dyDescent="0.25">
      <c r="B1889" s="49">
        <f t="shared" ref="B1889" si="1327">B1888+1</f>
        <v>1877</v>
      </c>
      <c r="C1889" s="427">
        <v>39948</v>
      </c>
      <c r="D1889" s="474">
        <v>33</v>
      </c>
      <c r="F1889" s="464">
        <v>42299</v>
      </c>
      <c r="G1889" s="117" t="s">
        <v>1775</v>
      </c>
      <c r="K1889" s="427">
        <v>39948</v>
      </c>
      <c r="L1889" s="117">
        <v>66</v>
      </c>
    </row>
    <row r="1890" spans="2:12" x14ac:dyDescent="0.25">
      <c r="B1890" s="49">
        <f t="shared" ref="B1890" si="1328">B1889+1</f>
        <v>1878</v>
      </c>
      <c r="C1890" s="427">
        <v>39948</v>
      </c>
      <c r="D1890" s="474">
        <v>198.00000000000227</v>
      </c>
      <c r="F1890" s="464">
        <v>42303</v>
      </c>
      <c r="G1890" s="117" t="s">
        <v>513</v>
      </c>
      <c r="K1890" s="427">
        <v>39948</v>
      </c>
      <c r="L1890" s="117">
        <v>396.00000000000455</v>
      </c>
    </row>
    <row r="1891" spans="2:12" x14ac:dyDescent="0.25">
      <c r="B1891" s="49">
        <f t="shared" ref="B1891" si="1329">B1890+1</f>
        <v>1879</v>
      </c>
      <c r="C1891" s="426">
        <v>39951</v>
      </c>
      <c r="D1891" s="473">
        <v>24.5</v>
      </c>
      <c r="F1891" s="464">
        <v>42304</v>
      </c>
      <c r="G1891" s="117" t="s">
        <v>1776</v>
      </c>
      <c r="K1891" s="426">
        <v>39951</v>
      </c>
      <c r="L1891" s="467">
        <v>98</v>
      </c>
    </row>
    <row r="1892" spans="2:12" x14ac:dyDescent="0.25">
      <c r="B1892" s="49">
        <f t="shared" ref="B1892" si="1330">B1891+1</f>
        <v>1880</v>
      </c>
      <c r="C1892" s="428">
        <v>39951</v>
      </c>
      <c r="D1892" s="473">
        <v>-52</v>
      </c>
      <c r="F1892" s="464">
        <v>42305</v>
      </c>
      <c r="G1892" s="117" t="s">
        <v>1182</v>
      </c>
      <c r="K1892" s="428">
        <v>39951</v>
      </c>
      <c r="L1892" s="467">
        <v>-104</v>
      </c>
    </row>
    <row r="1893" spans="2:12" x14ac:dyDescent="0.25">
      <c r="B1893" s="49">
        <f t="shared" ref="B1893" si="1331">B1892+1</f>
        <v>1881</v>
      </c>
      <c r="C1893" s="427">
        <v>39951</v>
      </c>
      <c r="D1893" s="474">
        <v>138</v>
      </c>
      <c r="F1893" s="464">
        <v>42307</v>
      </c>
      <c r="G1893" s="117" t="s">
        <v>1777</v>
      </c>
      <c r="K1893" s="427">
        <v>39951</v>
      </c>
      <c r="L1893" s="117">
        <v>828</v>
      </c>
    </row>
    <row r="1894" spans="2:12" x14ac:dyDescent="0.25">
      <c r="B1894" s="49">
        <f t="shared" ref="B1894" si="1332">B1893+1</f>
        <v>1882</v>
      </c>
      <c r="C1894" s="427">
        <v>39951</v>
      </c>
      <c r="D1894" s="474">
        <v>198.00000000000227</v>
      </c>
      <c r="F1894" s="464">
        <v>42310</v>
      </c>
      <c r="G1894" s="117" t="s">
        <v>1778</v>
      </c>
      <c r="K1894" s="427">
        <v>39951</v>
      </c>
      <c r="L1894" s="117">
        <v>396.00000000000455</v>
      </c>
    </row>
    <row r="1895" spans="2:12" x14ac:dyDescent="0.25">
      <c r="B1895" s="49">
        <f t="shared" ref="B1895" si="1333">B1894+1</f>
        <v>1883</v>
      </c>
      <c r="C1895" s="426">
        <v>39953</v>
      </c>
      <c r="D1895" s="473">
        <v>137</v>
      </c>
      <c r="F1895" s="464">
        <v>42312</v>
      </c>
      <c r="G1895" s="117" t="s">
        <v>1779</v>
      </c>
      <c r="K1895" s="426">
        <v>39953</v>
      </c>
      <c r="L1895" s="467">
        <v>548</v>
      </c>
    </row>
    <row r="1896" spans="2:12" x14ac:dyDescent="0.25">
      <c r="B1896" s="49">
        <f t="shared" ref="B1896" si="1334">B1895+1</f>
        <v>1884</v>
      </c>
      <c r="C1896" s="427">
        <v>39953</v>
      </c>
      <c r="D1896" s="474">
        <v>138</v>
      </c>
      <c r="F1896" s="464">
        <v>42313</v>
      </c>
      <c r="G1896" s="117" t="s">
        <v>1780</v>
      </c>
      <c r="K1896" s="427">
        <v>39953</v>
      </c>
      <c r="L1896" s="117">
        <v>828</v>
      </c>
    </row>
    <row r="1897" spans="2:12" x14ac:dyDescent="0.25">
      <c r="B1897" s="49">
        <f t="shared" ref="B1897" si="1335">B1896+1</f>
        <v>1885</v>
      </c>
      <c r="C1897" s="427">
        <v>39953</v>
      </c>
      <c r="D1897" s="474">
        <v>168</v>
      </c>
      <c r="F1897" s="464">
        <v>42314</v>
      </c>
      <c r="G1897" s="117" t="s">
        <v>1781</v>
      </c>
      <c r="K1897" s="427">
        <v>39953</v>
      </c>
      <c r="L1897" s="117">
        <v>336</v>
      </c>
    </row>
    <row r="1898" spans="2:12" x14ac:dyDescent="0.25">
      <c r="B1898" s="49">
        <f t="shared" ref="B1898" si="1336">B1897+1</f>
        <v>1886</v>
      </c>
      <c r="C1898" s="427">
        <v>39953</v>
      </c>
      <c r="D1898" s="474">
        <v>198.00000000000227</v>
      </c>
      <c r="F1898" s="464">
        <v>42317</v>
      </c>
      <c r="G1898" s="117" t="s">
        <v>1096</v>
      </c>
      <c r="K1898" s="427">
        <v>39953</v>
      </c>
      <c r="L1898" s="117">
        <v>396.00000000000455</v>
      </c>
    </row>
    <row r="1899" spans="2:12" x14ac:dyDescent="0.25">
      <c r="B1899" s="49">
        <f t="shared" ref="B1899" si="1337">B1898+1</f>
        <v>1887</v>
      </c>
      <c r="C1899" s="426">
        <v>39954</v>
      </c>
      <c r="D1899" s="473">
        <v>-75.5</v>
      </c>
      <c r="F1899" s="464">
        <v>42318</v>
      </c>
      <c r="G1899" s="117" t="s">
        <v>1718</v>
      </c>
      <c r="K1899" s="426">
        <v>39954</v>
      </c>
      <c r="L1899" s="467">
        <v>-302</v>
      </c>
    </row>
    <row r="1900" spans="2:12" x14ac:dyDescent="0.25">
      <c r="B1900" s="49">
        <f t="shared" ref="B1900" si="1338">B1899+1</f>
        <v>1888</v>
      </c>
      <c r="C1900" s="428">
        <v>39954</v>
      </c>
      <c r="D1900" s="473">
        <v>13</v>
      </c>
      <c r="F1900" s="464">
        <v>42319</v>
      </c>
      <c r="G1900" s="117" t="s">
        <v>1782</v>
      </c>
      <c r="K1900" s="428">
        <v>39954</v>
      </c>
      <c r="L1900" s="467">
        <v>26</v>
      </c>
    </row>
    <row r="1901" spans="2:12" x14ac:dyDescent="0.25">
      <c r="B1901" s="49">
        <f t="shared" ref="B1901" si="1339">B1900+1</f>
        <v>1889</v>
      </c>
      <c r="C1901" s="427">
        <v>39954</v>
      </c>
      <c r="D1901" s="474">
        <v>-137</v>
      </c>
      <c r="F1901" s="464">
        <v>42320</v>
      </c>
      <c r="G1901" s="117" t="s">
        <v>863</v>
      </c>
      <c r="K1901" s="427">
        <v>39954</v>
      </c>
      <c r="L1901" s="117">
        <v>-822</v>
      </c>
    </row>
    <row r="1902" spans="2:12" x14ac:dyDescent="0.25">
      <c r="B1902" s="49">
        <f t="shared" ref="B1902" si="1340">B1901+1</f>
        <v>1890</v>
      </c>
      <c r="C1902" s="427">
        <v>39954</v>
      </c>
      <c r="D1902" s="474">
        <v>-432</v>
      </c>
      <c r="F1902" s="464">
        <v>42321</v>
      </c>
      <c r="G1902" s="117" t="s">
        <v>1783</v>
      </c>
      <c r="K1902" s="427">
        <v>39954</v>
      </c>
      <c r="L1902" s="117">
        <v>-864</v>
      </c>
    </row>
    <row r="1903" spans="2:12" x14ac:dyDescent="0.25">
      <c r="B1903" s="49">
        <f t="shared" ref="B1903" si="1341">B1902+1</f>
        <v>1891</v>
      </c>
      <c r="C1903" s="427">
        <v>39954</v>
      </c>
      <c r="D1903" s="474">
        <v>-572.00000000000227</v>
      </c>
      <c r="F1903" s="464">
        <v>42324</v>
      </c>
      <c r="G1903" s="117" t="s">
        <v>1784</v>
      </c>
      <c r="K1903" s="427">
        <v>39954</v>
      </c>
      <c r="L1903" s="117">
        <v>-1144.0000000000045</v>
      </c>
    </row>
    <row r="1904" spans="2:12" x14ac:dyDescent="0.25">
      <c r="B1904" s="49">
        <f t="shared" ref="B1904" si="1342">B1903+1</f>
        <v>1892</v>
      </c>
      <c r="C1904" s="426">
        <v>39955</v>
      </c>
      <c r="D1904" s="473">
        <v>-88</v>
      </c>
      <c r="F1904" s="464">
        <v>42326</v>
      </c>
      <c r="G1904" s="117" t="s">
        <v>658</v>
      </c>
      <c r="K1904" s="426">
        <v>39955</v>
      </c>
      <c r="L1904" s="467">
        <v>-352</v>
      </c>
    </row>
    <row r="1905" spans="2:12" x14ac:dyDescent="0.25">
      <c r="B1905" s="49">
        <f t="shared" ref="B1905" si="1343">B1904+1</f>
        <v>1893</v>
      </c>
      <c r="C1905" s="428">
        <v>39955</v>
      </c>
      <c r="D1905" s="473">
        <v>78</v>
      </c>
      <c r="F1905" s="464">
        <v>42328</v>
      </c>
      <c r="G1905" s="117" t="s">
        <v>1785</v>
      </c>
      <c r="K1905" s="428">
        <v>39955</v>
      </c>
      <c r="L1905" s="467">
        <v>156</v>
      </c>
    </row>
    <row r="1906" spans="2:12" x14ac:dyDescent="0.25">
      <c r="B1906" s="49">
        <f t="shared" ref="B1906" si="1344">B1905+1</f>
        <v>1894</v>
      </c>
      <c r="C1906" s="427">
        <v>39955</v>
      </c>
      <c r="D1906" s="474">
        <v>182.99999999999886</v>
      </c>
      <c r="F1906" s="464">
        <v>42332</v>
      </c>
      <c r="G1906" s="117" t="s">
        <v>1786</v>
      </c>
      <c r="K1906" s="427">
        <v>39955</v>
      </c>
      <c r="L1906" s="117">
        <v>1097.9999999999932</v>
      </c>
    </row>
    <row r="1907" spans="2:12" x14ac:dyDescent="0.25">
      <c r="B1907" s="49">
        <f t="shared" ref="B1907" si="1345">B1906+1</f>
        <v>1895</v>
      </c>
      <c r="C1907" s="426">
        <v>39958</v>
      </c>
      <c r="D1907" s="473">
        <v>-13</v>
      </c>
      <c r="F1907" s="464">
        <v>42333</v>
      </c>
      <c r="G1907" s="117" t="s">
        <v>984</v>
      </c>
      <c r="K1907" s="426">
        <v>39958</v>
      </c>
      <c r="L1907" s="467">
        <v>-52</v>
      </c>
    </row>
    <row r="1908" spans="2:12" x14ac:dyDescent="0.25">
      <c r="B1908" s="49">
        <f t="shared" ref="B1908" si="1346">B1907+1</f>
        <v>1896</v>
      </c>
      <c r="C1908" s="428">
        <v>39958</v>
      </c>
      <c r="D1908" s="473">
        <v>53</v>
      </c>
      <c r="F1908" s="464">
        <v>42334</v>
      </c>
      <c r="G1908" s="117" t="s">
        <v>709</v>
      </c>
      <c r="K1908" s="428">
        <v>39958</v>
      </c>
      <c r="L1908" s="467">
        <v>106</v>
      </c>
    </row>
    <row r="1909" spans="2:12" x14ac:dyDescent="0.25">
      <c r="B1909" s="49">
        <f t="shared" ref="B1909" si="1347">B1908+1</f>
        <v>1897</v>
      </c>
      <c r="C1909" s="427">
        <v>39958</v>
      </c>
      <c r="D1909" s="474">
        <v>-296.99999999999943</v>
      </c>
      <c r="F1909" s="464">
        <v>42335</v>
      </c>
      <c r="G1909" s="117" t="s">
        <v>1787</v>
      </c>
      <c r="K1909" s="427">
        <v>39958</v>
      </c>
      <c r="L1909" s="117">
        <v>-1781.9999999999966</v>
      </c>
    </row>
    <row r="1910" spans="2:12" x14ac:dyDescent="0.25">
      <c r="B1910" s="49">
        <f t="shared" ref="B1910" si="1348">B1909+1</f>
        <v>1898</v>
      </c>
      <c r="C1910" s="427">
        <v>39958</v>
      </c>
      <c r="D1910" s="474">
        <v>-1.9999999999999996</v>
      </c>
      <c r="F1910" s="464">
        <v>42338</v>
      </c>
      <c r="G1910" s="117" t="s">
        <v>1392</v>
      </c>
      <c r="K1910" s="427">
        <v>39958</v>
      </c>
      <c r="L1910" s="117">
        <v>-3.9999999999999991</v>
      </c>
    </row>
    <row r="1911" spans="2:12" x14ac:dyDescent="0.25">
      <c r="B1911" s="49">
        <f t="shared" ref="B1911" si="1349">B1910+1</f>
        <v>1899</v>
      </c>
      <c r="C1911" s="427">
        <v>39958</v>
      </c>
      <c r="D1911" s="474">
        <v>-32.000000000004547</v>
      </c>
      <c r="F1911" s="464">
        <v>42339</v>
      </c>
      <c r="G1911" s="117" t="s">
        <v>1788</v>
      </c>
      <c r="K1911" s="427">
        <v>39958</v>
      </c>
      <c r="L1911" s="117">
        <v>-64.000000000009095</v>
      </c>
    </row>
    <row r="1912" spans="2:12" x14ac:dyDescent="0.25">
      <c r="B1912" s="49">
        <f t="shared" ref="B1912" si="1350">B1911+1</f>
        <v>1900</v>
      </c>
      <c r="C1912" s="426">
        <v>39959</v>
      </c>
      <c r="D1912" s="473">
        <v>-225.5</v>
      </c>
      <c r="F1912" s="464">
        <v>42341</v>
      </c>
      <c r="G1912" s="117" t="s">
        <v>1279</v>
      </c>
      <c r="K1912" s="426">
        <v>39959</v>
      </c>
      <c r="L1912" s="467">
        <v>-902</v>
      </c>
    </row>
    <row r="1913" spans="2:12" x14ac:dyDescent="0.25">
      <c r="B1913" s="49">
        <f t="shared" ref="B1913" si="1351">B1912+1</f>
        <v>1901</v>
      </c>
      <c r="C1913" s="428">
        <v>39959</v>
      </c>
      <c r="D1913" s="473">
        <v>-117</v>
      </c>
      <c r="F1913" s="464">
        <v>42342</v>
      </c>
      <c r="G1913" s="117" t="s">
        <v>1789</v>
      </c>
      <c r="K1913" s="428">
        <v>39959</v>
      </c>
      <c r="L1913" s="467">
        <v>-234</v>
      </c>
    </row>
    <row r="1914" spans="2:12" x14ac:dyDescent="0.25">
      <c r="B1914" s="49">
        <f t="shared" ref="B1914" si="1352">B1913+1</f>
        <v>1902</v>
      </c>
      <c r="C1914" s="427">
        <v>39959</v>
      </c>
      <c r="D1914" s="474">
        <v>-212</v>
      </c>
      <c r="F1914" s="464">
        <v>42345</v>
      </c>
      <c r="G1914" s="117" t="s">
        <v>777</v>
      </c>
      <c r="K1914" s="427">
        <v>39959</v>
      </c>
      <c r="L1914" s="117">
        <v>-1272</v>
      </c>
    </row>
    <row r="1915" spans="2:12" x14ac:dyDescent="0.25">
      <c r="B1915" s="49">
        <f t="shared" ref="B1915" si="1353">B1914+1</f>
        <v>1903</v>
      </c>
      <c r="C1915" s="427">
        <v>39960</v>
      </c>
      <c r="D1915" s="474">
        <v>278.00000000000909</v>
      </c>
      <c r="F1915" s="464">
        <v>42346</v>
      </c>
      <c r="G1915" s="117" t="s">
        <v>1790</v>
      </c>
      <c r="K1915" s="427">
        <v>39960</v>
      </c>
      <c r="L1915" s="117">
        <v>556.00000000001819</v>
      </c>
    </row>
    <row r="1916" spans="2:12" x14ac:dyDescent="0.25">
      <c r="B1916" s="49">
        <f t="shared" ref="B1916" si="1354">B1915+1</f>
        <v>1904</v>
      </c>
      <c r="C1916" s="426">
        <v>39961</v>
      </c>
      <c r="D1916" s="473">
        <v>249.5</v>
      </c>
      <c r="F1916" s="464">
        <v>42347</v>
      </c>
      <c r="G1916" s="117" t="s">
        <v>1328</v>
      </c>
      <c r="K1916" s="426">
        <v>39961</v>
      </c>
      <c r="L1916" s="467">
        <v>998</v>
      </c>
    </row>
    <row r="1917" spans="2:12" x14ac:dyDescent="0.25">
      <c r="B1917" s="49">
        <f t="shared" ref="B1917" si="1355">B1916+1</f>
        <v>1905</v>
      </c>
      <c r="C1917" s="428">
        <v>39961</v>
      </c>
      <c r="D1917" s="473">
        <v>123</v>
      </c>
      <c r="F1917" s="464">
        <v>42348</v>
      </c>
      <c r="G1917" s="117" t="s">
        <v>829</v>
      </c>
      <c r="K1917" s="428">
        <v>39961</v>
      </c>
      <c r="L1917" s="467">
        <v>246</v>
      </c>
    </row>
    <row r="1918" spans="2:12" x14ac:dyDescent="0.25">
      <c r="B1918" s="49">
        <f t="shared" ref="B1918" si="1356">B1917+1</f>
        <v>1906</v>
      </c>
      <c r="C1918" s="427">
        <v>39961</v>
      </c>
      <c r="D1918" s="474">
        <v>163</v>
      </c>
      <c r="F1918" s="464">
        <v>42349</v>
      </c>
      <c r="G1918" s="117" t="s">
        <v>1791</v>
      </c>
      <c r="K1918" s="427">
        <v>39961</v>
      </c>
      <c r="L1918" s="117">
        <v>978</v>
      </c>
    </row>
    <row r="1919" spans="2:12" x14ac:dyDescent="0.25">
      <c r="B1919" s="49">
        <f t="shared" ref="B1919" si="1357">B1918+1</f>
        <v>1907</v>
      </c>
      <c r="C1919" s="427">
        <v>39961</v>
      </c>
      <c r="D1919" s="474">
        <v>268</v>
      </c>
      <c r="F1919" s="464">
        <v>42352</v>
      </c>
      <c r="G1919" s="117" t="s">
        <v>1792</v>
      </c>
      <c r="K1919" s="427">
        <v>39961</v>
      </c>
      <c r="L1919" s="117">
        <v>536</v>
      </c>
    </row>
    <row r="1920" spans="2:12" x14ac:dyDescent="0.25">
      <c r="B1920" s="49">
        <f t="shared" ref="B1920" si="1358">B1919+1</f>
        <v>1908</v>
      </c>
      <c r="C1920" s="427">
        <v>39961</v>
      </c>
      <c r="D1920" s="474">
        <v>208.00000000000455</v>
      </c>
      <c r="F1920" s="464">
        <v>42353</v>
      </c>
      <c r="G1920" s="117" t="s">
        <v>494</v>
      </c>
      <c r="K1920" s="427">
        <v>39961</v>
      </c>
      <c r="L1920" s="117">
        <v>416.00000000000909</v>
      </c>
    </row>
    <row r="1921" spans="2:12" x14ac:dyDescent="0.25">
      <c r="B1921" s="49">
        <f t="shared" ref="B1921" si="1359">B1920+1</f>
        <v>1909</v>
      </c>
      <c r="C1921" s="427">
        <v>39966</v>
      </c>
      <c r="D1921" s="474">
        <v>-72</v>
      </c>
      <c r="F1921" s="464">
        <v>42354</v>
      </c>
      <c r="G1921" s="117" t="s">
        <v>1350</v>
      </c>
      <c r="K1921" s="427">
        <v>39966</v>
      </c>
      <c r="L1921" s="117">
        <v>-144</v>
      </c>
    </row>
    <row r="1922" spans="2:12" x14ac:dyDescent="0.25">
      <c r="B1922" s="49">
        <f t="shared" ref="B1922" si="1360">B1921+1</f>
        <v>1910</v>
      </c>
      <c r="C1922" s="427">
        <v>39966</v>
      </c>
      <c r="D1922" s="474">
        <v>38</v>
      </c>
      <c r="F1922" s="464">
        <v>42356</v>
      </c>
      <c r="G1922" s="117" t="s">
        <v>1793</v>
      </c>
      <c r="K1922" s="427">
        <v>39966</v>
      </c>
      <c r="L1922" s="117">
        <v>76</v>
      </c>
    </row>
    <row r="1923" spans="2:12" x14ac:dyDescent="0.25">
      <c r="B1923" s="49">
        <f t="shared" ref="B1923" si="1361">B1922+1</f>
        <v>1911</v>
      </c>
      <c r="C1923" s="427">
        <v>39967</v>
      </c>
      <c r="D1923" s="474">
        <v>-267</v>
      </c>
      <c r="F1923" s="464">
        <v>42359</v>
      </c>
      <c r="G1923" s="117" t="s">
        <v>1794</v>
      </c>
      <c r="K1923" s="427">
        <v>39967</v>
      </c>
      <c r="L1923" s="117">
        <v>-534</v>
      </c>
    </row>
    <row r="1924" spans="2:12" x14ac:dyDescent="0.25">
      <c r="B1924" s="49">
        <f t="shared" ref="B1924" si="1362">B1923+1</f>
        <v>1912</v>
      </c>
      <c r="C1924" s="427">
        <v>39967</v>
      </c>
      <c r="D1924" s="474">
        <v>27.999999999997726</v>
      </c>
      <c r="F1924" s="464">
        <v>42362</v>
      </c>
      <c r="G1924" s="117" t="s">
        <v>494</v>
      </c>
      <c r="K1924" s="427">
        <v>39967</v>
      </c>
      <c r="L1924" s="117">
        <v>55.999999999995453</v>
      </c>
    </row>
    <row r="1925" spans="2:12" x14ac:dyDescent="0.25">
      <c r="B1925" s="49">
        <f t="shared" ref="B1925" si="1363">B1924+1</f>
        <v>1913</v>
      </c>
      <c r="C1925" s="426">
        <v>39968</v>
      </c>
      <c r="D1925" s="473">
        <v>249.5</v>
      </c>
      <c r="F1925" s="464">
        <v>42367</v>
      </c>
      <c r="G1925" s="117" t="s">
        <v>1795</v>
      </c>
      <c r="K1925" s="426">
        <v>39968</v>
      </c>
      <c r="L1925" s="467">
        <v>998</v>
      </c>
    </row>
    <row r="1926" spans="2:12" x14ac:dyDescent="0.25">
      <c r="B1926" s="49">
        <f t="shared" ref="B1926" si="1364">B1925+1</f>
        <v>1914</v>
      </c>
      <c r="C1926" s="428">
        <v>39968</v>
      </c>
      <c r="D1926" s="473">
        <v>88</v>
      </c>
      <c r="F1926" s="464">
        <v>42368</v>
      </c>
      <c r="G1926" s="117" t="s">
        <v>1667</v>
      </c>
      <c r="K1926" s="428">
        <v>39968</v>
      </c>
      <c r="L1926" s="467">
        <v>176</v>
      </c>
    </row>
    <row r="1927" spans="2:12" x14ac:dyDescent="0.25">
      <c r="B1927" s="49">
        <f t="shared" ref="B1927" si="1365">B1926+1</f>
        <v>1915</v>
      </c>
      <c r="C1927" s="427">
        <v>39968</v>
      </c>
      <c r="D1927" s="474">
        <v>173.00000000000227</v>
      </c>
      <c r="F1927" s="464">
        <v>42369</v>
      </c>
      <c r="G1927" s="117" t="s">
        <v>1796</v>
      </c>
      <c r="K1927" s="427">
        <v>39968</v>
      </c>
      <c r="L1927" s="117">
        <v>1038.0000000000136</v>
      </c>
    </row>
    <row r="1928" spans="2:12" x14ac:dyDescent="0.25">
      <c r="B1928" s="49">
        <f t="shared" ref="B1928" si="1366">B1927+1</f>
        <v>1916</v>
      </c>
      <c r="C1928" s="426">
        <v>39972</v>
      </c>
      <c r="D1928" s="473">
        <v>-25.5</v>
      </c>
      <c r="F1928" s="464">
        <v>42373</v>
      </c>
      <c r="G1928" s="117" t="s">
        <v>1797</v>
      </c>
      <c r="K1928" s="426">
        <v>39972</v>
      </c>
      <c r="L1928" s="467">
        <v>-102</v>
      </c>
    </row>
    <row r="1929" spans="2:12" x14ac:dyDescent="0.25">
      <c r="B1929" s="49">
        <f t="shared" ref="B1929" si="1367">B1928+1</f>
        <v>1917</v>
      </c>
      <c r="C1929" s="427">
        <v>39972</v>
      </c>
      <c r="D1929" s="474">
        <v>-237</v>
      </c>
      <c r="F1929" s="464">
        <v>42374</v>
      </c>
      <c r="G1929" s="117" t="s">
        <v>744</v>
      </c>
      <c r="K1929" s="427">
        <v>39972</v>
      </c>
      <c r="L1929" s="117">
        <v>-1422</v>
      </c>
    </row>
    <row r="1930" spans="2:12" x14ac:dyDescent="0.25">
      <c r="B1930" s="49">
        <f t="shared" ref="B1930" si="1368">B1929+1</f>
        <v>1918</v>
      </c>
      <c r="C1930" s="427">
        <v>39972</v>
      </c>
      <c r="D1930" s="474">
        <v>-152</v>
      </c>
      <c r="F1930" s="464">
        <v>42375</v>
      </c>
      <c r="G1930" s="117" t="s">
        <v>1798</v>
      </c>
      <c r="K1930" s="427">
        <v>39972</v>
      </c>
      <c r="L1930" s="117">
        <v>-304</v>
      </c>
    </row>
    <row r="1931" spans="2:12" x14ac:dyDescent="0.25">
      <c r="B1931" s="49">
        <f t="shared" ref="B1931" si="1369">B1930+1</f>
        <v>1919</v>
      </c>
      <c r="C1931" s="427">
        <v>39972</v>
      </c>
      <c r="D1931" s="474">
        <v>-601.99999999999773</v>
      </c>
      <c r="F1931" s="464">
        <v>42376</v>
      </c>
      <c r="G1931" s="117" t="s">
        <v>1799</v>
      </c>
      <c r="K1931" s="427">
        <v>39972</v>
      </c>
      <c r="L1931" s="117">
        <v>-1203.9999999999955</v>
      </c>
    </row>
    <row r="1932" spans="2:12" x14ac:dyDescent="0.25">
      <c r="B1932" s="49">
        <f t="shared" ref="B1932" si="1370">B1931+1</f>
        <v>1920</v>
      </c>
      <c r="C1932" s="426">
        <v>39973</v>
      </c>
      <c r="D1932" s="473">
        <v>99.5</v>
      </c>
      <c r="F1932" s="464">
        <v>42377</v>
      </c>
      <c r="G1932" s="117" t="s">
        <v>1800</v>
      </c>
      <c r="K1932" s="426">
        <v>39973</v>
      </c>
      <c r="L1932" s="467">
        <v>398</v>
      </c>
    </row>
    <row r="1933" spans="2:12" x14ac:dyDescent="0.25">
      <c r="B1933" s="49">
        <f t="shared" ref="B1933" si="1371">B1932+1</f>
        <v>1921</v>
      </c>
      <c r="C1933" s="428">
        <v>39973</v>
      </c>
      <c r="D1933" s="473">
        <v>33</v>
      </c>
      <c r="F1933" s="464">
        <v>42380</v>
      </c>
      <c r="G1933" s="117" t="s">
        <v>1801</v>
      </c>
      <c r="K1933" s="428">
        <v>39973</v>
      </c>
      <c r="L1933" s="467">
        <v>66</v>
      </c>
    </row>
    <row r="1934" spans="2:12" x14ac:dyDescent="0.25">
      <c r="B1934" s="49">
        <f t="shared" ref="B1934" si="1372">B1933+1</f>
        <v>1922</v>
      </c>
      <c r="C1934" s="427">
        <v>39973</v>
      </c>
      <c r="D1934" s="474">
        <v>-146.99999999999659</v>
      </c>
      <c r="F1934" s="464">
        <v>42381</v>
      </c>
      <c r="G1934" s="117" t="s">
        <v>1284</v>
      </c>
      <c r="K1934" s="427">
        <v>39973</v>
      </c>
      <c r="L1934" s="117">
        <v>-881.99999999997954</v>
      </c>
    </row>
    <row r="1935" spans="2:12" x14ac:dyDescent="0.25">
      <c r="B1935" s="49">
        <f t="shared" ref="B1935" si="1373">B1934+1</f>
        <v>1923</v>
      </c>
      <c r="C1935" s="427">
        <v>39974</v>
      </c>
      <c r="D1935" s="474">
        <v>423</v>
      </c>
      <c r="F1935" s="464">
        <v>42383</v>
      </c>
      <c r="G1935" s="117" t="s">
        <v>1802</v>
      </c>
      <c r="K1935" s="427">
        <v>39974</v>
      </c>
      <c r="L1935" s="117">
        <v>846</v>
      </c>
    </row>
    <row r="1936" spans="2:12" x14ac:dyDescent="0.25">
      <c r="B1936" s="49">
        <f t="shared" ref="B1936" si="1374">B1935+1</f>
        <v>1924</v>
      </c>
      <c r="C1936" s="427">
        <v>39974</v>
      </c>
      <c r="D1936" s="474">
        <v>568.00000000000682</v>
      </c>
      <c r="F1936" s="464">
        <v>42384</v>
      </c>
      <c r="G1936" s="117" t="s">
        <v>1803</v>
      </c>
      <c r="K1936" s="427">
        <v>39974</v>
      </c>
      <c r="L1936" s="117">
        <v>1136.0000000000136</v>
      </c>
    </row>
    <row r="1937" spans="2:12" x14ac:dyDescent="0.25">
      <c r="B1937" s="49">
        <f t="shared" ref="B1937" si="1375">B1936+1</f>
        <v>1925</v>
      </c>
      <c r="C1937" s="426">
        <v>39975</v>
      </c>
      <c r="D1937" s="473">
        <v>-125.49999999999999</v>
      </c>
      <c r="F1937" s="464">
        <v>42387</v>
      </c>
      <c r="G1937" s="117" t="s">
        <v>1804</v>
      </c>
      <c r="K1937" s="426">
        <v>39975</v>
      </c>
      <c r="L1937" s="467">
        <v>-501.99999999999994</v>
      </c>
    </row>
    <row r="1938" spans="2:12" x14ac:dyDescent="0.25">
      <c r="B1938" s="49">
        <f t="shared" ref="B1938" si="1376">B1937+1</f>
        <v>1926</v>
      </c>
      <c r="C1938" s="428">
        <v>39975</v>
      </c>
      <c r="D1938" s="473">
        <v>-172</v>
      </c>
      <c r="F1938" s="464">
        <v>42388</v>
      </c>
      <c r="G1938" s="117" t="s">
        <v>1805</v>
      </c>
      <c r="K1938" s="428">
        <v>39975</v>
      </c>
      <c r="L1938" s="467">
        <v>-344</v>
      </c>
    </row>
    <row r="1939" spans="2:12" x14ac:dyDescent="0.25">
      <c r="B1939" s="49">
        <f t="shared" ref="B1939" si="1377">B1938+1</f>
        <v>1927</v>
      </c>
      <c r="C1939" s="427">
        <v>39975</v>
      </c>
      <c r="D1939" s="474">
        <v>-22.000000000002274</v>
      </c>
      <c r="F1939" s="464">
        <v>42389</v>
      </c>
      <c r="G1939" s="117" t="s">
        <v>1806</v>
      </c>
      <c r="K1939" s="427">
        <v>39975</v>
      </c>
      <c r="L1939" s="117">
        <v>-132.00000000001364</v>
      </c>
    </row>
    <row r="1940" spans="2:12" x14ac:dyDescent="0.25">
      <c r="B1940" s="49">
        <f t="shared" ref="B1940" si="1378">B1939+1</f>
        <v>1928</v>
      </c>
      <c r="C1940" s="428">
        <v>39976</v>
      </c>
      <c r="D1940" s="473">
        <v>-42</v>
      </c>
      <c r="F1940" s="464">
        <v>42390</v>
      </c>
      <c r="G1940" s="117" t="s">
        <v>1807</v>
      </c>
      <c r="K1940" s="428">
        <v>39976</v>
      </c>
      <c r="L1940" s="467">
        <v>-84</v>
      </c>
    </row>
    <row r="1941" spans="2:12" x14ac:dyDescent="0.25">
      <c r="B1941" s="49">
        <f t="shared" ref="B1941" si="1379">B1940+1</f>
        <v>1929</v>
      </c>
      <c r="C1941" s="427">
        <v>39976</v>
      </c>
      <c r="D1941" s="474">
        <v>53.000000000003411</v>
      </c>
      <c r="F1941" s="464">
        <v>42391</v>
      </c>
      <c r="G1941" s="117" t="s">
        <v>1808</v>
      </c>
      <c r="K1941" s="427">
        <v>39976</v>
      </c>
      <c r="L1941" s="117">
        <v>318.00000000002046</v>
      </c>
    </row>
    <row r="1942" spans="2:12" x14ac:dyDescent="0.25">
      <c r="B1942" s="49">
        <f t="shared" ref="B1942" si="1380">B1941+1</f>
        <v>1930</v>
      </c>
      <c r="C1942" s="427">
        <v>39976</v>
      </c>
      <c r="D1942" s="474">
        <v>-142</v>
      </c>
      <c r="F1942" s="464">
        <v>42395</v>
      </c>
      <c r="G1942" s="117" t="s">
        <v>1809</v>
      </c>
      <c r="K1942" s="427">
        <v>39976</v>
      </c>
      <c r="L1942" s="117">
        <v>-284</v>
      </c>
    </row>
    <row r="1943" spans="2:12" x14ac:dyDescent="0.25">
      <c r="B1943" s="49">
        <f t="shared" ref="B1943" si="1381">B1942+1</f>
        <v>1931</v>
      </c>
      <c r="C1943" s="427">
        <v>39976</v>
      </c>
      <c r="D1943" s="474">
        <v>-231.99999999999318</v>
      </c>
      <c r="F1943" s="464">
        <v>42396</v>
      </c>
      <c r="G1943" s="117" t="s">
        <v>1697</v>
      </c>
      <c r="K1943" s="427">
        <v>39976</v>
      </c>
      <c r="L1943" s="117">
        <v>-463.99999999998636</v>
      </c>
    </row>
    <row r="1944" spans="2:12" x14ac:dyDescent="0.25">
      <c r="B1944" s="49">
        <f t="shared" ref="B1944" si="1382">B1943+1</f>
        <v>1932</v>
      </c>
      <c r="C1944" s="428">
        <v>39979</v>
      </c>
      <c r="D1944" s="473">
        <v>-122</v>
      </c>
      <c r="F1944" s="464">
        <v>42397</v>
      </c>
      <c r="G1944" s="117" t="s">
        <v>1280</v>
      </c>
      <c r="K1944" s="428">
        <v>39979</v>
      </c>
      <c r="L1944" s="467">
        <v>-244</v>
      </c>
    </row>
    <row r="1945" spans="2:12" x14ac:dyDescent="0.25">
      <c r="B1945" s="49">
        <f t="shared" ref="B1945" si="1383">B1944+1</f>
        <v>1933</v>
      </c>
      <c r="C1945" s="427">
        <v>39979</v>
      </c>
      <c r="D1945" s="474">
        <v>-392</v>
      </c>
      <c r="F1945" s="464">
        <v>42402</v>
      </c>
      <c r="G1945" s="117" t="s">
        <v>1810</v>
      </c>
      <c r="K1945" s="427">
        <v>39979</v>
      </c>
      <c r="L1945" s="117">
        <v>-784</v>
      </c>
    </row>
    <row r="1946" spans="2:12" x14ac:dyDescent="0.25">
      <c r="B1946" s="49">
        <f t="shared" ref="B1946" si="1384">B1945+1</f>
        <v>1934</v>
      </c>
      <c r="C1946" s="426">
        <v>39980</v>
      </c>
      <c r="D1946" s="473">
        <v>-75.5</v>
      </c>
      <c r="F1946" s="464">
        <v>42403</v>
      </c>
      <c r="G1946" s="117" t="s">
        <v>1811</v>
      </c>
      <c r="K1946" s="426">
        <v>39980</v>
      </c>
      <c r="L1946" s="467">
        <v>-302</v>
      </c>
    </row>
    <row r="1947" spans="2:12" x14ac:dyDescent="0.25">
      <c r="B1947" s="49">
        <f t="shared" ref="B1947" si="1385">B1946+1</f>
        <v>1935</v>
      </c>
      <c r="C1947" s="428">
        <v>39980</v>
      </c>
      <c r="D1947" s="473">
        <v>128</v>
      </c>
      <c r="F1947" s="464">
        <v>42404</v>
      </c>
      <c r="G1947" s="117" t="s">
        <v>1208</v>
      </c>
      <c r="K1947" s="428">
        <v>39980</v>
      </c>
      <c r="L1947" s="467">
        <v>256</v>
      </c>
    </row>
    <row r="1948" spans="2:12" x14ac:dyDescent="0.25">
      <c r="B1948" s="49">
        <f t="shared" ref="B1948" si="1386">B1947+1</f>
        <v>1936</v>
      </c>
      <c r="C1948" s="427">
        <v>39980</v>
      </c>
      <c r="D1948" s="474">
        <v>47.999999999999432</v>
      </c>
      <c r="F1948" s="464">
        <v>42405</v>
      </c>
      <c r="G1948" s="117" t="s">
        <v>938</v>
      </c>
      <c r="K1948" s="427">
        <v>39980</v>
      </c>
      <c r="L1948" s="117">
        <v>287.99999999999659</v>
      </c>
    </row>
    <row r="1949" spans="2:12" x14ac:dyDescent="0.25">
      <c r="B1949" s="49">
        <f t="shared" ref="B1949" si="1387">B1948+1</f>
        <v>1937</v>
      </c>
      <c r="C1949" s="426">
        <v>39981</v>
      </c>
      <c r="D1949" s="473">
        <v>224.5</v>
      </c>
      <c r="F1949" s="464">
        <v>42408</v>
      </c>
      <c r="G1949" s="117" t="s">
        <v>1812</v>
      </c>
      <c r="K1949" s="426">
        <v>39981</v>
      </c>
      <c r="L1949" s="467">
        <v>898</v>
      </c>
    </row>
    <row r="1950" spans="2:12" x14ac:dyDescent="0.25">
      <c r="B1950" s="49">
        <f t="shared" ref="B1950" si="1388">B1949+1</f>
        <v>1938</v>
      </c>
      <c r="C1950" s="428">
        <v>39981</v>
      </c>
      <c r="D1950" s="473">
        <v>113</v>
      </c>
      <c r="F1950" s="464">
        <v>42409</v>
      </c>
      <c r="G1950" s="117" t="s">
        <v>1813</v>
      </c>
      <c r="K1950" s="428">
        <v>39981</v>
      </c>
      <c r="L1950" s="467">
        <v>226</v>
      </c>
    </row>
    <row r="1951" spans="2:12" x14ac:dyDescent="0.25">
      <c r="B1951" s="49">
        <f t="shared" ref="B1951" si="1389">B1950+1</f>
        <v>1939</v>
      </c>
      <c r="C1951" s="427">
        <v>39981</v>
      </c>
      <c r="D1951" s="474">
        <v>43.000000000001137</v>
      </c>
      <c r="F1951" s="464">
        <v>42410</v>
      </c>
      <c r="G1951" s="117" t="s">
        <v>1814</v>
      </c>
      <c r="K1951" s="427">
        <v>39981</v>
      </c>
      <c r="L1951" s="117">
        <v>258.00000000000682</v>
      </c>
    </row>
    <row r="1952" spans="2:12" x14ac:dyDescent="0.25">
      <c r="B1952" s="49">
        <f t="shared" ref="B1952" si="1390">B1951+1</f>
        <v>1940</v>
      </c>
      <c r="C1952" s="427">
        <v>39981</v>
      </c>
      <c r="D1952" s="474">
        <v>203</v>
      </c>
      <c r="F1952" s="464">
        <v>42411</v>
      </c>
      <c r="G1952" s="117" t="s">
        <v>1815</v>
      </c>
      <c r="K1952" s="427">
        <v>39981</v>
      </c>
      <c r="L1952" s="117">
        <v>406</v>
      </c>
    </row>
    <row r="1953" spans="2:12" x14ac:dyDescent="0.25">
      <c r="B1953" s="49">
        <f t="shared" ref="B1953" si="1391">B1952+1</f>
        <v>1941</v>
      </c>
      <c r="C1953" s="427">
        <v>39981</v>
      </c>
      <c r="D1953" s="474">
        <v>338</v>
      </c>
      <c r="F1953" s="464">
        <v>42412</v>
      </c>
      <c r="G1953" s="117" t="s">
        <v>1816</v>
      </c>
      <c r="K1953" s="427">
        <v>39981</v>
      </c>
      <c r="L1953" s="117">
        <v>676</v>
      </c>
    </row>
    <row r="1954" spans="2:12" x14ac:dyDescent="0.25">
      <c r="B1954" s="49">
        <f t="shared" ref="B1954" si="1392">B1953+1</f>
        <v>1942</v>
      </c>
      <c r="C1954" s="426">
        <v>39982</v>
      </c>
      <c r="D1954" s="473">
        <v>224.5</v>
      </c>
      <c r="F1954" s="464">
        <v>42417</v>
      </c>
      <c r="G1954" s="117" t="s">
        <v>1557</v>
      </c>
      <c r="K1954" s="426">
        <v>39982</v>
      </c>
      <c r="L1954" s="467">
        <v>898</v>
      </c>
    </row>
    <row r="1955" spans="2:12" x14ac:dyDescent="0.25">
      <c r="B1955" s="49">
        <f t="shared" ref="B1955" si="1393">B1954+1</f>
        <v>1943</v>
      </c>
      <c r="C1955" s="427">
        <v>39982</v>
      </c>
      <c r="D1955" s="474">
        <v>93</v>
      </c>
      <c r="F1955" s="464">
        <v>42419</v>
      </c>
      <c r="G1955" s="117" t="s">
        <v>1576</v>
      </c>
      <c r="K1955" s="427">
        <v>39982</v>
      </c>
      <c r="L1955" s="117">
        <v>186</v>
      </c>
    </row>
    <row r="1956" spans="2:12" x14ac:dyDescent="0.25">
      <c r="B1956" s="49">
        <f t="shared" ref="B1956" si="1394">B1955+1</f>
        <v>1944</v>
      </c>
      <c r="C1956" s="427">
        <v>39982</v>
      </c>
      <c r="D1956" s="474">
        <v>308.00000000000455</v>
      </c>
      <c r="F1956" s="464">
        <v>42422</v>
      </c>
      <c r="G1956" s="117" t="s">
        <v>1817</v>
      </c>
      <c r="K1956" s="427">
        <v>39982</v>
      </c>
      <c r="L1956" s="117">
        <v>616.00000000000909</v>
      </c>
    </row>
    <row r="1957" spans="2:12" x14ac:dyDescent="0.25">
      <c r="B1957" s="49">
        <f t="shared" ref="B1957" si="1395">B1956+1</f>
        <v>1945</v>
      </c>
      <c r="C1957" s="428">
        <v>39983</v>
      </c>
      <c r="D1957" s="473">
        <v>173</v>
      </c>
      <c r="F1957" s="464">
        <v>42423</v>
      </c>
      <c r="G1957" s="117" t="s">
        <v>1591</v>
      </c>
      <c r="K1957" s="428">
        <v>39983</v>
      </c>
      <c r="L1957" s="467">
        <v>346</v>
      </c>
    </row>
    <row r="1958" spans="2:12" x14ac:dyDescent="0.25">
      <c r="B1958" s="49">
        <f t="shared" ref="B1958" si="1396">B1957+1</f>
        <v>1946</v>
      </c>
      <c r="C1958" s="427">
        <v>39986</v>
      </c>
      <c r="D1958" s="474">
        <v>-327</v>
      </c>
      <c r="F1958" s="464">
        <v>42424</v>
      </c>
      <c r="G1958" s="117" t="s">
        <v>1818</v>
      </c>
      <c r="K1958" s="427">
        <v>39986</v>
      </c>
      <c r="L1958" s="117">
        <v>-654</v>
      </c>
    </row>
    <row r="1959" spans="2:12" x14ac:dyDescent="0.25">
      <c r="B1959" s="49">
        <f t="shared" ref="B1959" si="1397">B1958+1</f>
        <v>1947</v>
      </c>
      <c r="C1959" s="426">
        <v>39987</v>
      </c>
      <c r="D1959" s="473">
        <v>149.5</v>
      </c>
      <c r="F1959" s="464">
        <v>42429</v>
      </c>
      <c r="G1959" s="117" t="s">
        <v>1819</v>
      </c>
      <c r="K1959" s="426">
        <v>39987</v>
      </c>
      <c r="L1959" s="467">
        <v>598</v>
      </c>
    </row>
    <row r="1960" spans="2:12" x14ac:dyDescent="0.25">
      <c r="B1960" s="49">
        <f t="shared" ref="B1960" si="1398">B1959+1</f>
        <v>1948</v>
      </c>
      <c r="C1960" s="428">
        <v>39987</v>
      </c>
      <c r="D1960" s="473">
        <v>83</v>
      </c>
      <c r="F1960" s="464">
        <v>42430</v>
      </c>
      <c r="G1960" s="117" t="s">
        <v>1820</v>
      </c>
      <c r="K1960" s="428">
        <v>39987</v>
      </c>
      <c r="L1960" s="467">
        <v>166</v>
      </c>
    </row>
    <row r="1961" spans="2:12" x14ac:dyDescent="0.25">
      <c r="B1961" s="49">
        <f t="shared" ref="B1961" si="1399">B1960+1</f>
        <v>1949</v>
      </c>
      <c r="C1961" s="427">
        <v>39987</v>
      </c>
      <c r="D1961" s="474">
        <v>63</v>
      </c>
      <c r="F1961" s="464">
        <v>42433</v>
      </c>
      <c r="G1961" s="117" t="s">
        <v>606</v>
      </c>
      <c r="K1961" s="427">
        <v>39987</v>
      </c>
      <c r="L1961" s="117">
        <v>378</v>
      </c>
    </row>
    <row r="1962" spans="2:12" x14ac:dyDescent="0.25">
      <c r="B1962" s="49">
        <f t="shared" ref="B1962" si="1400">B1961+1</f>
        <v>1950</v>
      </c>
      <c r="C1962" s="427">
        <v>39987</v>
      </c>
      <c r="D1962" s="474">
        <v>118</v>
      </c>
      <c r="F1962" s="464">
        <v>42436</v>
      </c>
      <c r="G1962" s="117" t="s">
        <v>1821</v>
      </c>
      <c r="K1962" s="427">
        <v>39987</v>
      </c>
      <c r="L1962" s="117">
        <v>236</v>
      </c>
    </row>
    <row r="1963" spans="2:12" x14ac:dyDescent="0.25">
      <c r="B1963" s="49">
        <f t="shared" ref="B1963" si="1401">B1962+1</f>
        <v>1951</v>
      </c>
      <c r="C1963" s="428">
        <v>39988</v>
      </c>
      <c r="D1963" s="473">
        <v>248</v>
      </c>
      <c r="F1963" s="464">
        <v>42437</v>
      </c>
      <c r="G1963" s="117" t="s">
        <v>890</v>
      </c>
      <c r="K1963" s="428">
        <v>39988</v>
      </c>
      <c r="L1963" s="467">
        <v>496</v>
      </c>
    </row>
    <row r="1964" spans="2:12" x14ac:dyDescent="0.25">
      <c r="B1964" s="49">
        <f t="shared" ref="B1964" si="1402">B1963+1</f>
        <v>1952</v>
      </c>
      <c r="C1964" s="427">
        <v>39988</v>
      </c>
      <c r="D1964" s="474">
        <v>13</v>
      </c>
      <c r="F1964" s="464">
        <v>42438</v>
      </c>
      <c r="G1964" s="117" t="s">
        <v>1822</v>
      </c>
      <c r="K1964" s="427">
        <v>39988</v>
      </c>
      <c r="L1964" s="117">
        <v>78</v>
      </c>
    </row>
    <row r="1965" spans="2:12" x14ac:dyDescent="0.25">
      <c r="B1965" s="49">
        <f t="shared" ref="B1965" si="1403">B1964+1</f>
        <v>1953</v>
      </c>
      <c r="C1965" s="427">
        <v>39988</v>
      </c>
      <c r="D1965" s="474">
        <v>28</v>
      </c>
      <c r="F1965" s="464">
        <v>42440</v>
      </c>
      <c r="G1965" s="117" t="s">
        <v>1823</v>
      </c>
      <c r="K1965" s="427">
        <v>39988</v>
      </c>
      <c r="L1965" s="117">
        <v>56</v>
      </c>
    </row>
    <row r="1966" spans="2:12" x14ac:dyDescent="0.25">
      <c r="B1966" s="49">
        <f t="shared" ref="B1966" si="1404">B1965+1</f>
        <v>1954</v>
      </c>
      <c r="C1966" s="427">
        <v>39988</v>
      </c>
      <c r="D1966" s="474">
        <v>48.000000000002274</v>
      </c>
      <c r="F1966" s="464">
        <v>42443</v>
      </c>
      <c r="G1966" s="117" t="s">
        <v>837</v>
      </c>
      <c r="K1966" s="427">
        <v>39988</v>
      </c>
      <c r="L1966" s="117">
        <v>96.000000000004547</v>
      </c>
    </row>
    <row r="1967" spans="2:12" x14ac:dyDescent="0.25">
      <c r="B1967" s="49">
        <f t="shared" ref="B1967" si="1405">B1966+1</f>
        <v>1955</v>
      </c>
      <c r="C1967" s="426">
        <v>39993</v>
      </c>
      <c r="D1967" s="473">
        <v>-25.5</v>
      </c>
      <c r="F1967" s="464">
        <v>42444</v>
      </c>
      <c r="G1967" s="117" t="s">
        <v>1824</v>
      </c>
      <c r="K1967" s="426">
        <v>39993</v>
      </c>
      <c r="L1967" s="467">
        <v>-102</v>
      </c>
    </row>
    <row r="1968" spans="2:12" x14ac:dyDescent="0.25">
      <c r="B1968" s="49">
        <f t="shared" ref="B1968" si="1406">B1967+1</f>
        <v>1956</v>
      </c>
      <c r="C1968" s="427">
        <v>39993</v>
      </c>
      <c r="D1968" s="474">
        <v>-1.9999999999999996</v>
      </c>
      <c r="F1968" s="464">
        <v>42445</v>
      </c>
      <c r="G1968" s="117" t="s">
        <v>1825</v>
      </c>
      <c r="K1968" s="427">
        <v>39993</v>
      </c>
      <c r="L1968" s="117">
        <v>-3.9999999999999991</v>
      </c>
    </row>
    <row r="1969" spans="2:12" x14ac:dyDescent="0.25">
      <c r="B1969" s="49">
        <f t="shared" ref="B1969" si="1407">B1968+1</f>
        <v>1957</v>
      </c>
      <c r="C1969" s="427">
        <v>39993</v>
      </c>
      <c r="D1969" s="474">
        <v>207.99999999999318</v>
      </c>
      <c r="F1969" s="464">
        <v>42446</v>
      </c>
      <c r="G1969" s="117" t="s">
        <v>1351</v>
      </c>
      <c r="K1969" s="427">
        <v>39993</v>
      </c>
      <c r="L1969" s="117">
        <v>415.99999999998636</v>
      </c>
    </row>
    <row r="1970" spans="2:12" x14ac:dyDescent="0.25">
      <c r="B1970" s="49">
        <f t="shared" ref="B1970" si="1408">B1969+1</f>
        <v>1958</v>
      </c>
      <c r="C1970" s="427">
        <v>39994</v>
      </c>
      <c r="D1970" s="474">
        <v>58.000000000004547</v>
      </c>
      <c r="F1970" s="464">
        <v>42447</v>
      </c>
      <c r="G1970" s="117" t="s">
        <v>545</v>
      </c>
      <c r="K1970" s="427">
        <v>39994</v>
      </c>
      <c r="L1970" s="117">
        <v>116.00000000000909</v>
      </c>
    </row>
    <row r="1971" spans="2:12" x14ac:dyDescent="0.25">
      <c r="B1971" s="49">
        <f t="shared" ref="B1971" si="1409">B1970+1</f>
        <v>1959</v>
      </c>
      <c r="C1971" s="426">
        <v>39995</v>
      </c>
      <c r="D1971" s="473">
        <v>312</v>
      </c>
      <c r="F1971" s="464">
        <v>42450</v>
      </c>
      <c r="G1971" s="117" t="s">
        <v>1826</v>
      </c>
      <c r="K1971" s="426">
        <v>39995</v>
      </c>
      <c r="L1971" s="467">
        <v>1248</v>
      </c>
    </row>
    <row r="1972" spans="2:12" x14ac:dyDescent="0.25">
      <c r="B1972" s="49">
        <f t="shared" ref="B1972" si="1410">B1971+1</f>
        <v>1960</v>
      </c>
      <c r="C1972" s="428">
        <v>39995</v>
      </c>
      <c r="D1972" s="473">
        <v>233</v>
      </c>
      <c r="F1972" s="464">
        <v>42451</v>
      </c>
      <c r="G1972" s="117" t="s">
        <v>851</v>
      </c>
      <c r="K1972" s="428">
        <v>39995</v>
      </c>
      <c r="L1972" s="467">
        <v>466</v>
      </c>
    </row>
    <row r="1973" spans="2:12" x14ac:dyDescent="0.25">
      <c r="B1973" s="49">
        <f t="shared" ref="B1973" si="1411">B1972+1</f>
        <v>1961</v>
      </c>
      <c r="C1973" s="427">
        <v>39995</v>
      </c>
      <c r="D1973" s="474">
        <v>153.00000000000057</v>
      </c>
      <c r="F1973" s="464">
        <v>42452</v>
      </c>
      <c r="G1973" s="117" t="s">
        <v>1827</v>
      </c>
      <c r="K1973" s="427">
        <v>39995</v>
      </c>
      <c r="L1973" s="117">
        <v>918.00000000000341</v>
      </c>
    </row>
    <row r="1974" spans="2:12" x14ac:dyDescent="0.25">
      <c r="B1974" s="49">
        <f t="shared" ref="B1974" si="1412">B1973+1</f>
        <v>1962</v>
      </c>
      <c r="C1974" s="427">
        <v>39996</v>
      </c>
      <c r="D1974" s="474">
        <v>-432</v>
      </c>
      <c r="F1974" s="464">
        <v>42453</v>
      </c>
      <c r="G1974" s="117" t="s">
        <v>1828</v>
      </c>
      <c r="K1974" s="427">
        <v>39996</v>
      </c>
      <c r="L1974" s="117">
        <v>-864</v>
      </c>
    </row>
    <row r="1975" spans="2:12" x14ac:dyDescent="0.25">
      <c r="B1975" s="49">
        <f t="shared" ref="B1975" si="1413">B1974+1</f>
        <v>1963</v>
      </c>
      <c r="C1975" s="427">
        <v>39996</v>
      </c>
      <c r="D1975" s="474">
        <v>-591.99999999999545</v>
      </c>
      <c r="F1975" s="464">
        <v>42457</v>
      </c>
      <c r="G1975" s="117" t="s">
        <v>1183</v>
      </c>
      <c r="K1975" s="427">
        <v>39996</v>
      </c>
      <c r="L1975" s="117">
        <v>-1183.9999999999909</v>
      </c>
    </row>
    <row r="1976" spans="2:12" x14ac:dyDescent="0.25">
      <c r="B1976" s="49">
        <f t="shared" ref="B1976" si="1414">B1975+1</f>
        <v>1964</v>
      </c>
      <c r="C1976" s="426">
        <v>39997</v>
      </c>
      <c r="D1976" s="473">
        <v>262</v>
      </c>
      <c r="F1976" s="464">
        <v>42458</v>
      </c>
      <c r="G1976" s="117" t="s">
        <v>1829</v>
      </c>
      <c r="K1976" s="426">
        <v>39997</v>
      </c>
      <c r="L1976" s="467">
        <v>1048</v>
      </c>
    </row>
    <row r="1977" spans="2:12" x14ac:dyDescent="0.25">
      <c r="B1977" s="49">
        <f t="shared" ref="B1977" si="1415">B1976+1</f>
        <v>1965</v>
      </c>
      <c r="C1977" s="428">
        <v>39997</v>
      </c>
      <c r="D1977" s="473">
        <v>133</v>
      </c>
      <c r="F1977" s="464">
        <v>42460</v>
      </c>
      <c r="G1977" s="117" t="s">
        <v>585</v>
      </c>
      <c r="K1977" s="428">
        <v>39997</v>
      </c>
      <c r="L1977" s="467">
        <v>266</v>
      </c>
    </row>
    <row r="1978" spans="2:12" x14ac:dyDescent="0.25">
      <c r="B1978" s="49">
        <f t="shared" ref="B1978" si="1416">B1977+1</f>
        <v>1966</v>
      </c>
      <c r="C1978" s="427">
        <v>39997</v>
      </c>
      <c r="D1978" s="474">
        <v>97.999999999999432</v>
      </c>
      <c r="F1978" s="464">
        <v>42461</v>
      </c>
      <c r="G1978" s="117" t="s">
        <v>1830</v>
      </c>
      <c r="K1978" s="427">
        <v>39997</v>
      </c>
      <c r="L1978" s="117">
        <v>587.99999999999659</v>
      </c>
    </row>
    <row r="1979" spans="2:12" x14ac:dyDescent="0.25">
      <c r="B1979" s="49">
        <f t="shared" ref="B1979" si="1417">B1978+1</f>
        <v>1967</v>
      </c>
      <c r="C1979" s="427">
        <v>39997</v>
      </c>
      <c r="D1979" s="474">
        <v>203</v>
      </c>
      <c r="F1979" s="464">
        <v>42465</v>
      </c>
      <c r="G1979" s="117" t="s">
        <v>1831</v>
      </c>
      <c r="K1979" s="427">
        <v>39997</v>
      </c>
      <c r="L1979" s="117">
        <v>406</v>
      </c>
    </row>
    <row r="1980" spans="2:12" x14ac:dyDescent="0.25">
      <c r="B1980" s="49">
        <f t="shared" ref="B1980" si="1418">B1979+1</f>
        <v>1968</v>
      </c>
      <c r="C1980" s="427">
        <v>39997</v>
      </c>
      <c r="D1980" s="474">
        <v>378.00000000000909</v>
      </c>
      <c r="F1980" s="464">
        <v>42466</v>
      </c>
      <c r="G1980" s="117" t="s">
        <v>1280</v>
      </c>
      <c r="K1980" s="427">
        <v>39997</v>
      </c>
      <c r="L1980" s="117">
        <v>756.00000000001819</v>
      </c>
    </row>
    <row r="1981" spans="2:12" x14ac:dyDescent="0.25">
      <c r="B1981" s="49">
        <f t="shared" ref="B1981" si="1419">B1980+1</f>
        <v>1969</v>
      </c>
      <c r="C1981" s="426">
        <v>40000</v>
      </c>
      <c r="D1981" s="473">
        <v>-213</v>
      </c>
      <c r="F1981" s="464">
        <v>42468</v>
      </c>
      <c r="G1981" s="117" t="s">
        <v>1832</v>
      </c>
      <c r="K1981" s="426">
        <v>40000</v>
      </c>
      <c r="L1981" s="467">
        <v>-852</v>
      </c>
    </row>
    <row r="1982" spans="2:12" x14ac:dyDescent="0.25">
      <c r="B1982" s="49">
        <f t="shared" ref="B1982" si="1420">B1981+1</f>
        <v>1970</v>
      </c>
      <c r="C1982" s="428">
        <v>40000</v>
      </c>
      <c r="D1982" s="473">
        <v>23</v>
      </c>
      <c r="F1982" s="464">
        <v>42471</v>
      </c>
      <c r="G1982" s="117" t="s">
        <v>1833</v>
      </c>
      <c r="K1982" s="428">
        <v>40000</v>
      </c>
      <c r="L1982" s="467">
        <v>46</v>
      </c>
    </row>
    <row r="1983" spans="2:12" x14ac:dyDescent="0.25">
      <c r="B1983" s="49">
        <f t="shared" ref="B1983" si="1421">B1982+1</f>
        <v>1971</v>
      </c>
      <c r="C1983" s="427">
        <v>40000</v>
      </c>
      <c r="D1983" s="474">
        <v>-87</v>
      </c>
      <c r="F1983" s="464">
        <v>42472</v>
      </c>
      <c r="G1983" s="117" t="s">
        <v>1834</v>
      </c>
      <c r="K1983" s="427">
        <v>40000</v>
      </c>
      <c r="L1983" s="117">
        <v>-522</v>
      </c>
    </row>
    <row r="1984" spans="2:12" x14ac:dyDescent="0.25">
      <c r="B1984" s="49">
        <f t="shared" ref="B1984" si="1422">B1983+1</f>
        <v>1972</v>
      </c>
      <c r="C1984" s="427">
        <v>40000</v>
      </c>
      <c r="D1984" s="474">
        <v>-292</v>
      </c>
      <c r="F1984" s="464">
        <v>42475</v>
      </c>
      <c r="G1984" s="117" t="s">
        <v>1819</v>
      </c>
      <c r="K1984" s="427">
        <v>40000</v>
      </c>
      <c r="L1984" s="117">
        <v>-584</v>
      </c>
    </row>
    <row r="1985" spans="2:12" x14ac:dyDescent="0.25">
      <c r="B1985" s="49">
        <f t="shared" ref="B1985" si="1423">B1984+1</f>
        <v>1973</v>
      </c>
      <c r="C1985" s="427">
        <v>40000</v>
      </c>
      <c r="D1985" s="474">
        <v>-351.99999999999773</v>
      </c>
      <c r="F1985" s="464">
        <v>42477</v>
      </c>
      <c r="G1985" s="117" t="s">
        <v>668</v>
      </c>
      <c r="K1985" s="427">
        <v>40000</v>
      </c>
      <c r="L1985" s="117">
        <v>-703.99999999999545</v>
      </c>
    </row>
    <row r="1986" spans="2:12" x14ac:dyDescent="0.25">
      <c r="B1986" s="49">
        <f t="shared" ref="B1986" si="1424">B1985+1</f>
        <v>1974</v>
      </c>
      <c r="C1986" s="428">
        <v>40001</v>
      </c>
      <c r="D1986" s="473">
        <v>-42</v>
      </c>
      <c r="F1986" s="464">
        <v>42478</v>
      </c>
      <c r="G1986" s="117" t="s">
        <v>1100</v>
      </c>
      <c r="K1986" s="428">
        <v>40001</v>
      </c>
      <c r="L1986" s="467">
        <v>-84</v>
      </c>
    </row>
    <row r="1987" spans="2:12" x14ac:dyDescent="0.25">
      <c r="B1987" s="49">
        <f t="shared" ref="B1987" si="1425">B1986+1</f>
        <v>1975</v>
      </c>
      <c r="C1987" s="427">
        <v>40001</v>
      </c>
      <c r="D1987" s="474">
        <v>-146.99999999999943</v>
      </c>
      <c r="F1987" s="464">
        <v>42479</v>
      </c>
      <c r="G1987" s="117" t="s">
        <v>1835</v>
      </c>
      <c r="K1987" s="427">
        <v>40001</v>
      </c>
      <c r="L1987" s="117">
        <v>-881.99999999999659</v>
      </c>
    </row>
    <row r="1988" spans="2:12" x14ac:dyDescent="0.25">
      <c r="B1988" s="49">
        <f t="shared" ref="B1988" si="1426">B1987+1</f>
        <v>1976</v>
      </c>
      <c r="C1988" s="426">
        <v>40002</v>
      </c>
      <c r="D1988" s="473">
        <v>149.5</v>
      </c>
      <c r="F1988" s="464">
        <v>42480</v>
      </c>
      <c r="G1988" s="117" t="s">
        <v>532</v>
      </c>
      <c r="K1988" s="426">
        <v>40002</v>
      </c>
      <c r="L1988" s="467">
        <v>598</v>
      </c>
    </row>
    <row r="1989" spans="2:12" x14ac:dyDescent="0.25">
      <c r="B1989" s="49">
        <f t="shared" ref="B1989" si="1427">B1988+1</f>
        <v>1977</v>
      </c>
      <c r="C1989" s="428">
        <v>40002</v>
      </c>
      <c r="D1989" s="473">
        <v>68</v>
      </c>
      <c r="F1989" s="464">
        <v>42481</v>
      </c>
      <c r="G1989" s="117" t="s">
        <v>1493</v>
      </c>
      <c r="K1989" s="428">
        <v>40002</v>
      </c>
      <c r="L1989" s="467">
        <v>136</v>
      </c>
    </row>
    <row r="1990" spans="2:12" x14ac:dyDescent="0.25">
      <c r="B1990" s="49">
        <f t="shared" ref="B1990" si="1428">B1989+1</f>
        <v>1978</v>
      </c>
      <c r="C1990" s="427">
        <v>40002</v>
      </c>
      <c r="D1990" s="474">
        <v>147.99999999999943</v>
      </c>
      <c r="F1990" s="464">
        <v>42482</v>
      </c>
      <c r="G1990" s="117" t="s">
        <v>1836</v>
      </c>
      <c r="K1990" s="427">
        <v>40002</v>
      </c>
      <c r="L1990" s="117">
        <v>887.99999999999659</v>
      </c>
    </row>
    <row r="1991" spans="2:12" x14ac:dyDescent="0.25">
      <c r="B1991" s="49">
        <f t="shared" ref="B1991" si="1429">B1990+1</f>
        <v>1979</v>
      </c>
      <c r="C1991" s="427">
        <v>40002</v>
      </c>
      <c r="D1991" s="474">
        <v>38</v>
      </c>
      <c r="F1991" s="464">
        <v>42485</v>
      </c>
      <c r="G1991" s="117" t="s">
        <v>1288</v>
      </c>
      <c r="K1991" s="427">
        <v>40002</v>
      </c>
      <c r="L1991" s="117">
        <v>76</v>
      </c>
    </row>
    <row r="1992" spans="2:12" x14ac:dyDescent="0.25">
      <c r="B1992" s="49">
        <f t="shared" ref="B1992" si="1430">B1991+1</f>
        <v>1980</v>
      </c>
      <c r="C1992" s="427">
        <v>40002</v>
      </c>
      <c r="D1992" s="474">
        <v>77.999999999997726</v>
      </c>
      <c r="F1992" s="464">
        <v>42486</v>
      </c>
      <c r="G1992" s="117" t="s">
        <v>1837</v>
      </c>
      <c r="K1992" s="427">
        <v>40002</v>
      </c>
      <c r="L1992" s="117">
        <v>155.99999999999545</v>
      </c>
    </row>
    <row r="1993" spans="2:12" x14ac:dyDescent="0.25">
      <c r="B1993" s="49">
        <f t="shared" ref="B1993" si="1431">B1992+1</f>
        <v>1981</v>
      </c>
      <c r="C1993" s="426">
        <v>40003</v>
      </c>
      <c r="D1993" s="473">
        <v>162</v>
      </c>
      <c r="F1993" s="464">
        <v>42487</v>
      </c>
      <c r="G1993" s="117" t="s">
        <v>661</v>
      </c>
      <c r="K1993" s="426">
        <v>40003</v>
      </c>
      <c r="L1993" s="467">
        <v>648</v>
      </c>
    </row>
    <row r="1994" spans="2:12" x14ac:dyDescent="0.25">
      <c r="B1994" s="49">
        <f t="shared" ref="B1994" si="1432">B1993+1</f>
        <v>1982</v>
      </c>
      <c r="C1994" s="427">
        <v>40003</v>
      </c>
      <c r="D1994" s="474">
        <v>53.000000000000568</v>
      </c>
      <c r="F1994" s="464">
        <v>42488</v>
      </c>
      <c r="G1994" s="117" t="s">
        <v>1308</v>
      </c>
      <c r="K1994" s="427">
        <v>40003</v>
      </c>
      <c r="L1994" s="117">
        <v>318.00000000000341</v>
      </c>
    </row>
    <row r="1995" spans="2:12" x14ac:dyDescent="0.25">
      <c r="B1995" s="49">
        <f t="shared" ref="B1995" si="1433">B1994+1</f>
        <v>1983</v>
      </c>
      <c r="C1995" s="427">
        <v>40004</v>
      </c>
      <c r="D1995" s="474">
        <v>-132.00000000000171</v>
      </c>
      <c r="F1995" s="464">
        <v>42489</v>
      </c>
      <c r="G1995" s="117" t="s">
        <v>1838</v>
      </c>
      <c r="K1995" s="427">
        <v>40004</v>
      </c>
      <c r="L1995" s="117">
        <v>-792.00000000001023</v>
      </c>
    </row>
    <row r="1996" spans="2:12" x14ac:dyDescent="0.25">
      <c r="B1996" s="49">
        <f t="shared" ref="B1996" si="1434">B1995+1</f>
        <v>1984</v>
      </c>
      <c r="C1996" s="427">
        <v>40004</v>
      </c>
      <c r="D1996" s="474">
        <v>-292</v>
      </c>
      <c r="F1996" s="464">
        <v>42491</v>
      </c>
      <c r="G1996" s="117" t="s">
        <v>734</v>
      </c>
      <c r="K1996" s="427">
        <v>40004</v>
      </c>
      <c r="L1996" s="117">
        <v>-584</v>
      </c>
    </row>
    <row r="1997" spans="2:12" x14ac:dyDescent="0.25">
      <c r="B1997" s="49">
        <f t="shared" ref="B1997" si="1435">B1996+1</f>
        <v>1985</v>
      </c>
      <c r="C1997" s="427">
        <v>40004</v>
      </c>
      <c r="D1997" s="474">
        <v>-451.99999999999773</v>
      </c>
      <c r="F1997" s="464">
        <v>42492</v>
      </c>
      <c r="G1997" s="117" t="s">
        <v>1615</v>
      </c>
      <c r="K1997" s="427">
        <v>40004</v>
      </c>
      <c r="L1997" s="117">
        <v>-903.99999999999545</v>
      </c>
    </row>
    <row r="1998" spans="2:12" x14ac:dyDescent="0.25">
      <c r="B1998" s="49">
        <f t="shared" ref="B1998" si="1436">B1997+1</f>
        <v>1986</v>
      </c>
      <c r="C1998" s="426">
        <v>40007</v>
      </c>
      <c r="D1998" s="473">
        <v>-413</v>
      </c>
      <c r="F1998" s="464">
        <v>42494</v>
      </c>
      <c r="G1998" s="117" t="s">
        <v>1839</v>
      </c>
      <c r="K1998" s="426">
        <v>40007</v>
      </c>
      <c r="L1998" s="467">
        <v>-1652</v>
      </c>
    </row>
    <row r="1999" spans="2:12" x14ac:dyDescent="0.25">
      <c r="B1999" s="49">
        <f t="shared" ref="B1999" si="1437">B1998+1</f>
        <v>1987</v>
      </c>
      <c r="C1999" s="427">
        <v>40010</v>
      </c>
      <c r="D1999" s="474">
        <v>18</v>
      </c>
      <c r="F1999" s="464">
        <v>42495</v>
      </c>
      <c r="G1999" s="117" t="s">
        <v>1840</v>
      </c>
      <c r="K1999" s="427">
        <v>40010</v>
      </c>
      <c r="L1999" s="117">
        <v>36</v>
      </c>
    </row>
    <row r="2000" spans="2:12" x14ac:dyDescent="0.25">
      <c r="B2000" s="49">
        <f t="shared" ref="B2000" si="1438">B1999+1</f>
        <v>1988</v>
      </c>
      <c r="C2000" s="427">
        <v>40010</v>
      </c>
      <c r="D2000" s="474">
        <v>18.000000000006821</v>
      </c>
      <c r="F2000" s="464">
        <v>42496</v>
      </c>
      <c r="G2000" s="117" t="s">
        <v>1841</v>
      </c>
      <c r="K2000" s="427">
        <v>40010</v>
      </c>
      <c r="L2000" s="117">
        <v>36.000000000013642</v>
      </c>
    </row>
    <row r="2001" spans="2:12" x14ac:dyDescent="0.25">
      <c r="B2001" s="49">
        <f t="shared" ref="B2001" si="1439">B2000+1</f>
        <v>1989</v>
      </c>
      <c r="C2001" s="427">
        <v>40014</v>
      </c>
      <c r="D2001" s="474">
        <v>263</v>
      </c>
      <c r="F2001" s="464">
        <v>42500</v>
      </c>
      <c r="G2001" s="117" t="s">
        <v>1842</v>
      </c>
      <c r="K2001" s="427">
        <v>40014</v>
      </c>
      <c r="L2001" s="117">
        <v>1578</v>
      </c>
    </row>
    <row r="2002" spans="2:12" x14ac:dyDescent="0.25">
      <c r="B2002" s="49">
        <f t="shared" ref="B2002" si="1440">B2001+1</f>
        <v>1990</v>
      </c>
      <c r="C2002" s="427">
        <v>40016</v>
      </c>
      <c r="D2002" s="474">
        <v>-122.00000000000229</v>
      </c>
      <c r="F2002" s="464">
        <v>42501</v>
      </c>
      <c r="G2002" s="117" t="s">
        <v>1843</v>
      </c>
      <c r="K2002" s="427">
        <v>40016</v>
      </c>
      <c r="L2002" s="117">
        <v>-732.00000000001376</v>
      </c>
    </row>
    <row r="2003" spans="2:12" x14ac:dyDescent="0.25">
      <c r="B2003" s="49">
        <f t="shared" ref="B2003" si="1441">B2002+1</f>
        <v>1991</v>
      </c>
      <c r="C2003" s="426">
        <v>40017</v>
      </c>
      <c r="D2003" s="473">
        <v>124.50000000000001</v>
      </c>
      <c r="F2003" s="464">
        <v>42502</v>
      </c>
      <c r="G2003" s="117" t="s">
        <v>1844</v>
      </c>
      <c r="K2003" s="426">
        <v>40017</v>
      </c>
      <c r="L2003" s="467">
        <v>498.00000000000006</v>
      </c>
    </row>
    <row r="2004" spans="2:12" x14ac:dyDescent="0.25">
      <c r="B2004" s="49">
        <f t="shared" ref="B2004" si="1442">B2003+1</f>
        <v>1992</v>
      </c>
      <c r="C2004" s="427">
        <v>40017</v>
      </c>
      <c r="D2004" s="474">
        <v>118</v>
      </c>
      <c r="F2004" s="464">
        <v>42503</v>
      </c>
      <c r="G2004" s="117" t="s">
        <v>1845</v>
      </c>
      <c r="K2004" s="427">
        <v>40017</v>
      </c>
      <c r="L2004" s="117">
        <v>236</v>
      </c>
    </row>
    <row r="2005" spans="2:12" x14ac:dyDescent="0.25">
      <c r="B2005" s="49">
        <f t="shared" ref="B2005" si="1443">B2004+1</f>
        <v>1993</v>
      </c>
      <c r="C2005" s="427">
        <v>40017</v>
      </c>
      <c r="D2005" s="474">
        <v>258.00000000000455</v>
      </c>
      <c r="F2005" s="464">
        <v>42505</v>
      </c>
      <c r="G2005" s="117" t="s">
        <v>668</v>
      </c>
      <c r="K2005" s="427">
        <v>40017</v>
      </c>
      <c r="L2005" s="117">
        <v>516.00000000000909</v>
      </c>
    </row>
    <row r="2006" spans="2:12" x14ac:dyDescent="0.25">
      <c r="B2006" s="49">
        <f t="shared" ref="B2006" si="1444">B2005+1</f>
        <v>1994</v>
      </c>
      <c r="C2006" s="427">
        <v>40018</v>
      </c>
      <c r="D2006" s="474">
        <v>138</v>
      </c>
      <c r="F2006" s="464">
        <v>42506</v>
      </c>
      <c r="G2006" s="117" t="s">
        <v>1846</v>
      </c>
      <c r="K2006" s="427">
        <v>40018</v>
      </c>
      <c r="L2006" s="117">
        <v>276</v>
      </c>
    </row>
    <row r="2007" spans="2:12" x14ac:dyDescent="0.25">
      <c r="B2007" s="49">
        <f t="shared" ref="B2007" si="1445">B2006+1</f>
        <v>1995</v>
      </c>
      <c r="C2007" s="427">
        <v>40018</v>
      </c>
      <c r="D2007" s="474">
        <v>188</v>
      </c>
      <c r="F2007" s="464">
        <v>42507</v>
      </c>
      <c r="G2007" s="117" t="s">
        <v>1036</v>
      </c>
      <c r="K2007" s="427">
        <v>40018</v>
      </c>
      <c r="L2007" s="117">
        <v>376</v>
      </c>
    </row>
    <row r="2008" spans="2:12" x14ac:dyDescent="0.25">
      <c r="B2008" s="49">
        <f t="shared" ref="B2008" si="1446">B2007+1</f>
        <v>1996</v>
      </c>
      <c r="C2008" s="428">
        <v>40021</v>
      </c>
      <c r="D2008" s="473">
        <v>108</v>
      </c>
      <c r="F2008" s="464">
        <v>42508</v>
      </c>
      <c r="G2008" s="117" t="s">
        <v>1847</v>
      </c>
      <c r="K2008" s="428">
        <v>40021</v>
      </c>
      <c r="L2008" s="467">
        <v>216</v>
      </c>
    </row>
    <row r="2009" spans="2:12" x14ac:dyDescent="0.25">
      <c r="B2009" s="49">
        <f t="shared" ref="B2009" si="1447">B2008+1</f>
        <v>1997</v>
      </c>
      <c r="C2009" s="426">
        <v>40023</v>
      </c>
      <c r="D2009" s="473">
        <v>-450.5</v>
      </c>
      <c r="F2009" s="464">
        <v>42509</v>
      </c>
      <c r="G2009" s="117" t="s">
        <v>1848</v>
      </c>
      <c r="K2009" s="426">
        <v>40023</v>
      </c>
      <c r="L2009" s="467">
        <v>-1802</v>
      </c>
    </row>
    <row r="2010" spans="2:12" x14ac:dyDescent="0.25">
      <c r="B2010" s="49">
        <f t="shared" ref="B2010" si="1448">B2009+1</f>
        <v>1998</v>
      </c>
      <c r="C2010" s="426">
        <v>40024</v>
      </c>
      <c r="D2010" s="473">
        <v>162</v>
      </c>
      <c r="F2010" s="464">
        <v>42510</v>
      </c>
      <c r="G2010" s="117" t="s">
        <v>1840</v>
      </c>
      <c r="K2010" s="426">
        <v>40024</v>
      </c>
      <c r="L2010" s="467">
        <v>648</v>
      </c>
    </row>
    <row r="2011" spans="2:12" x14ac:dyDescent="0.25">
      <c r="B2011" s="49">
        <f t="shared" ref="B2011" si="1449">B2010+1</f>
        <v>1999</v>
      </c>
      <c r="C2011" s="428">
        <v>40024</v>
      </c>
      <c r="D2011" s="473">
        <v>283</v>
      </c>
      <c r="F2011" s="464">
        <v>42514</v>
      </c>
      <c r="G2011" s="117" t="s">
        <v>1849</v>
      </c>
      <c r="K2011" s="428">
        <v>40024</v>
      </c>
      <c r="L2011" s="467">
        <v>566</v>
      </c>
    </row>
    <row r="2012" spans="2:12" x14ac:dyDescent="0.25">
      <c r="B2012" s="49">
        <f t="shared" ref="B2012" si="1450">B2011+1</f>
        <v>2000</v>
      </c>
      <c r="C2012" s="427">
        <v>40024</v>
      </c>
      <c r="D2012" s="474">
        <v>238</v>
      </c>
      <c r="F2012" s="464">
        <v>42516</v>
      </c>
      <c r="G2012" s="117" t="s">
        <v>1429</v>
      </c>
      <c r="K2012" s="427">
        <v>40024</v>
      </c>
      <c r="L2012" s="117">
        <v>1428</v>
      </c>
    </row>
    <row r="2013" spans="2:12" x14ac:dyDescent="0.25">
      <c r="B2013" s="49">
        <f t="shared" ref="B2013" si="1451">B2012+1</f>
        <v>2001</v>
      </c>
      <c r="C2013" s="427">
        <v>40025</v>
      </c>
      <c r="D2013" s="474">
        <v>248</v>
      </c>
      <c r="F2013" s="464">
        <v>42517</v>
      </c>
      <c r="G2013" s="117" t="s">
        <v>757</v>
      </c>
      <c r="K2013" s="427">
        <v>40025</v>
      </c>
      <c r="L2013" s="117">
        <v>496</v>
      </c>
    </row>
    <row r="2014" spans="2:12" x14ac:dyDescent="0.25">
      <c r="B2014" s="49">
        <f t="shared" ref="B2014" si="1452">B2013+1</f>
        <v>2002</v>
      </c>
      <c r="C2014" s="427">
        <v>40025</v>
      </c>
      <c r="D2014" s="474">
        <v>408.00000000000455</v>
      </c>
      <c r="F2014" s="464">
        <v>42521</v>
      </c>
      <c r="G2014" s="117" t="s">
        <v>1850</v>
      </c>
      <c r="K2014" s="427">
        <v>40025</v>
      </c>
      <c r="L2014" s="117">
        <v>816.00000000000909</v>
      </c>
    </row>
    <row r="2015" spans="2:12" x14ac:dyDescent="0.25">
      <c r="B2015" s="49">
        <f t="shared" ref="B2015" si="1453">B2014+1</f>
        <v>2003</v>
      </c>
      <c r="C2015" s="428">
        <v>40028</v>
      </c>
      <c r="D2015" s="473">
        <v>303</v>
      </c>
      <c r="F2015" s="464">
        <v>42522</v>
      </c>
      <c r="G2015" s="117" t="s">
        <v>1851</v>
      </c>
      <c r="K2015" s="428">
        <v>40028</v>
      </c>
      <c r="L2015" s="467">
        <v>606</v>
      </c>
    </row>
    <row r="2016" spans="2:12" x14ac:dyDescent="0.25">
      <c r="B2016" s="49">
        <f t="shared" ref="B2016" si="1454">B2015+1</f>
        <v>2004</v>
      </c>
      <c r="C2016" s="427">
        <v>40028</v>
      </c>
      <c r="D2016" s="474">
        <v>313</v>
      </c>
      <c r="F2016" s="464">
        <v>42523</v>
      </c>
      <c r="G2016" s="117" t="s">
        <v>1852</v>
      </c>
      <c r="K2016" s="427">
        <v>40028</v>
      </c>
      <c r="L2016" s="117">
        <v>1878</v>
      </c>
    </row>
    <row r="2017" spans="2:12" x14ac:dyDescent="0.25">
      <c r="B2017" s="49">
        <f t="shared" ref="B2017" si="1455">B2016+1</f>
        <v>2005</v>
      </c>
      <c r="C2017" s="427">
        <v>40028</v>
      </c>
      <c r="D2017" s="474">
        <v>108</v>
      </c>
      <c r="F2017" s="464">
        <v>42526</v>
      </c>
      <c r="G2017" s="117" t="s">
        <v>518</v>
      </c>
      <c r="K2017" s="427">
        <v>40028</v>
      </c>
      <c r="L2017" s="117">
        <v>216</v>
      </c>
    </row>
    <row r="2018" spans="2:12" x14ac:dyDescent="0.25">
      <c r="B2018" s="49">
        <f t="shared" ref="B2018" si="1456">B2017+1</f>
        <v>2006</v>
      </c>
      <c r="C2018" s="427">
        <v>40028</v>
      </c>
      <c r="D2018" s="474">
        <v>298.00000000000227</v>
      </c>
      <c r="F2018" s="464">
        <v>42527</v>
      </c>
      <c r="G2018" s="117" t="s">
        <v>1556</v>
      </c>
      <c r="K2018" s="427">
        <v>40028</v>
      </c>
      <c r="L2018" s="117">
        <v>596.00000000000455</v>
      </c>
    </row>
    <row r="2019" spans="2:12" x14ac:dyDescent="0.25">
      <c r="B2019" s="49">
        <f t="shared" ref="B2019" si="1457">B2018+1</f>
        <v>2007</v>
      </c>
      <c r="C2019" s="428">
        <v>40030</v>
      </c>
      <c r="D2019" s="473">
        <v>-62</v>
      </c>
      <c r="F2019" s="464">
        <v>42529</v>
      </c>
      <c r="G2019" s="117" t="s">
        <v>1853</v>
      </c>
      <c r="K2019" s="428">
        <v>40030</v>
      </c>
      <c r="L2019" s="467">
        <v>-124</v>
      </c>
    </row>
    <row r="2020" spans="2:12" x14ac:dyDescent="0.25">
      <c r="B2020" s="49">
        <f t="shared" ref="B2020" si="1458">B2019+1</f>
        <v>2008</v>
      </c>
      <c r="C2020" s="426">
        <v>40031</v>
      </c>
      <c r="D2020" s="473">
        <v>237</v>
      </c>
      <c r="F2020" s="464">
        <v>42530</v>
      </c>
      <c r="G2020" s="117" t="s">
        <v>1854</v>
      </c>
      <c r="K2020" s="426">
        <v>40031</v>
      </c>
      <c r="L2020" s="467">
        <v>948</v>
      </c>
    </row>
    <row r="2021" spans="2:12" x14ac:dyDescent="0.25">
      <c r="B2021" s="49">
        <f t="shared" ref="B2021" si="1459">B2020+1</f>
        <v>2009</v>
      </c>
      <c r="C2021" s="428">
        <v>40031</v>
      </c>
      <c r="D2021" s="473">
        <v>298</v>
      </c>
      <c r="F2021" s="464">
        <v>42531</v>
      </c>
      <c r="G2021" s="117" t="s">
        <v>1855</v>
      </c>
      <c r="K2021" s="428">
        <v>40031</v>
      </c>
      <c r="L2021" s="467">
        <v>596</v>
      </c>
    </row>
    <row r="2022" spans="2:12" x14ac:dyDescent="0.25">
      <c r="B2022" s="49">
        <f t="shared" ref="B2022" si="1460">B2021+1</f>
        <v>2010</v>
      </c>
      <c r="C2022" s="427">
        <v>40031</v>
      </c>
      <c r="D2022" s="474">
        <v>112.99999999999999</v>
      </c>
      <c r="F2022" s="464">
        <v>42533</v>
      </c>
      <c r="G2022" s="117" t="s">
        <v>734</v>
      </c>
      <c r="K2022" s="427">
        <v>40031</v>
      </c>
      <c r="L2022" s="117">
        <v>677.99999999999989</v>
      </c>
    </row>
    <row r="2023" spans="2:12" x14ac:dyDescent="0.25">
      <c r="B2023" s="49">
        <f t="shared" ref="B2023" si="1461">B2022+1</f>
        <v>2011</v>
      </c>
      <c r="C2023" s="427">
        <v>40031</v>
      </c>
      <c r="D2023" s="474">
        <v>248</v>
      </c>
      <c r="F2023" s="464">
        <v>42534</v>
      </c>
      <c r="G2023" s="117" t="s">
        <v>1090</v>
      </c>
      <c r="K2023" s="427">
        <v>40031</v>
      </c>
      <c r="L2023" s="117">
        <v>496</v>
      </c>
    </row>
    <row r="2024" spans="2:12" x14ac:dyDescent="0.25">
      <c r="B2024" s="49">
        <f t="shared" ref="B2024" si="1462">B2023+1</f>
        <v>2012</v>
      </c>
      <c r="C2024" s="427">
        <v>40031</v>
      </c>
      <c r="D2024" s="474">
        <v>317.99999999999545</v>
      </c>
      <c r="F2024" s="464">
        <v>42535</v>
      </c>
      <c r="G2024" s="117" t="s">
        <v>1856</v>
      </c>
      <c r="K2024" s="427">
        <v>40031</v>
      </c>
      <c r="L2024" s="117">
        <v>635.99999999999091</v>
      </c>
    </row>
    <row r="2025" spans="2:12" x14ac:dyDescent="0.25">
      <c r="B2025" s="49">
        <f t="shared" ref="B2025" si="1463">B2024+1</f>
        <v>2013</v>
      </c>
      <c r="C2025" s="426">
        <v>40032</v>
      </c>
      <c r="D2025" s="473">
        <v>-88</v>
      </c>
      <c r="F2025" s="464">
        <v>42536</v>
      </c>
      <c r="G2025" s="117" t="s">
        <v>1347</v>
      </c>
      <c r="K2025" s="426">
        <v>40032</v>
      </c>
      <c r="L2025" s="467">
        <v>-352</v>
      </c>
    </row>
    <row r="2026" spans="2:12" x14ac:dyDescent="0.25">
      <c r="B2026" s="49">
        <f t="shared" ref="B2026" si="1464">B2025+1</f>
        <v>2014</v>
      </c>
      <c r="C2026" s="428">
        <v>40032</v>
      </c>
      <c r="D2026" s="473">
        <v>353</v>
      </c>
      <c r="F2026" s="464">
        <v>42537</v>
      </c>
      <c r="G2026" s="117" t="s">
        <v>1857</v>
      </c>
      <c r="K2026" s="428">
        <v>40032</v>
      </c>
      <c r="L2026" s="467">
        <v>706</v>
      </c>
    </row>
    <row r="2027" spans="2:12" x14ac:dyDescent="0.25">
      <c r="B2027" s="49">
        <f t="shared" ref="B2027" si="1465">B2026+1</f>
        <v>2015</v>
      </c>
      <c r="C2027" s="427">
        <v>40032</v>
      </c>
      <c r="D2027" s="474">
        <v>-72.000000000002274</v>
      </c>
      <c r="F2027" s="464">
        <v>42540</v>
      </c>
      <c r="G2027" s="117" t="s">
        <v>518</v>
      </c>
      <c r="K2027" s="427">
        <v>40032</v>
      </c>
      <c r="L2027" s="117">
        <v>-432.00000000001364</v>
      </c>
    </row>
    <row r="2028" spans="2:12" x14ac:dyDescent="0.25">
      <c r="B2028" s="49">
        <f t="shared" ref="B2028" si="1466">B2027+1</f>
        <v>2016</v>
      </c>
      <c r="C2028" s="427">
        <v>40035</v>
      </c>
      <c r="D2028" s="474">
        <v>33</v>
      </c>
      <c r="F2028" s="464">
        <v>42541</v>
      </c>
      <c r="G2028" s="117" t="s">
        <v>1858</v>
      </c>
      <c r="K2028" s="427">
        <v>40035</v>
      </c>
      <c r="L2028" s="117">
        <v>66</v>
      </c>
    </row>
    <row r="2029" spans="2:12" x14ac:dyDescent="0.25">
      <c r="B2029" s="49">
        <f t="shared" ref="B2029" si="1467">B2028+1</f>
        <v>2017</v>
      </c>
      <c r="C2029" s="427">
        <v>40035</v>
      </c>
      <c r="D2029" s="474">
        <v>78.000000000009095</v>
      </c>
      <c r="F2029" s="464">
        <v>42543</v>
      </c>
      <c r="G2029" s="117" t="s">
        <v>1859</v>
      </c>
      <c r="K2029" s="427">
        <v>40035</v>
      </c>
      <c r="L2029" s="117">
        <v>156.00000000001819</v>
      </c>
    </row>
    <row r="2030" spans="2:12" x14ac:dyDescent="0.25">
      <c r="B2030" s="49">
        <f t="shared" ref="B2030" si="1468">B2029+1</f>
        <v>2018</v>
      </c>
      <c r="C2030" s="426">
        <v>40036</v>
      </c>
      <c r="D2030" s="473">
        <v>137</v>
      </c>
      <c r="F2030" s="464">
        <v>42544</v>
      </c>
      <c r="G2030" s="117" t="s">
        <v>1721</v>
      </c>
      <c r="K2030" s="426">
        <v>40036</v>
      </c>
      <c r="L2030" s="467">
        <v>548</v>
      </c>
    </row>
    <row r="2031" spans="2:12" x14ac:dyDescent="0.25">
      <c r="B2031" s="49">
        <f t="shared" ref="B2031" si="1469">B2030+1</f>
        <v>2019</v>
      </c>
      <c r="C2031" s="428">
        <v>40036</v>
      </c>
      <c r="D2031" s="473">
        <v>-117</v>
      </c>
      <c r="F2031" s="464">
        <v>42547</v>
      </c>
      <c r="G2031" s="117" t="s">
        <v>521</v>
      </c>
      <c r="K2031" s="428">
        <v>40036</v>
      </c>
      <c r="L2031" s="467">
        <v>-234</v>
      </c>
    </row>
    <row r="2032" spans="2:12" x14ac:dyDescent="0.25">
      <c r="B2032" s="49">
        <f t="shared" ref="B2032" si="1470">B2031+1</f>
        <v>2020</v>
      </c>
      <c r="C2032" s="427">
        <v>40036</v>
      </c>
      <c r="D2032" s="474">
        <v>63</v>
      </c>
      <c r="F2032" s="464">
        <v>42548</v>
      </c>
      <c r="G2032" s="117" t="s">
        <v>1640</v>
      </c>
      <c r="K2032" s="427">
        <v>40036</v>
      </c>
      <c r="L2032" s="117">
        <v>378</v>
      </c>
    </row>
    <row r="2033" spans="2:12" x14ac:dyDescent="0.25">
      <c r="B2033" s="49">
        <f t="shared" ref="B2033" si="1471">B2032+1</f>
        <v>2021</v>
      </c>
      <c r="C2033" s="426">
        <v>40037</v>
      </c>
      <c r="D2033" s="473">
        <v>-263</v>
      </c>
      <c r="F2033" s="464">
        <v>42549</v>
      </c>
      <c r="G2033" s="117" t="s">
        <v>1860</v>
      </c>
      <c r="K2033" s="426">
        <v>40037</v>
      </c>
      <c r="L2033" s="467">
        <v>-1052</v>
      </c>
    </row>
    <row r="2034" spans="2:12" x14ac:dyDescent="0.25">
      <c r="B2034" s="49">
        <f t="shared" ref="B2034" si="1472">B2033+1</f>
        <v>2022</v>
      </c>
      <c r="C2034" s="428">
        <v>40037</v>
      </c>
      <c r="D2034" s="473">
        <v>-57</v>
      </c>
      <c r="F2034" s="464">
        <v>42556</v>
      </c>
      <c r="G2034" s="117" t="s">
        <v>1375</v>
      </c>
      <c r="K2034" s="428">
        <v>40037</v>
      </c>
      <c r="L2034" s="467">
        <v>-114</v>
      </c>
    </row>
    <row r="2035" spans="2:12" x14ac:dyDescent="0.25">
      <c r="B2035" s="49">
        <f t="shared" ref="B2035" si="1473">B2034+1</f>
        <v>2023</v>
      </c>
      <c r="C2035" s="427">
        <v>40037</v>
      </c>
      <c r="D2035" s="474">
        <v>-87</v>
      </c>
      <c r="F2035" s="464">
        <v>42557</v>
      </c>
      <c r="G2035" s="117" t="s">
        <v>587</v>
      </c>
      <c r="K2035" s="427">
        <v>40037</v>
      </c>
      <c r="L2035" s="117">
        <v>-522</v>
      </c>
    </row>
    <row r="2036" spans="2:12" x14ac:dyDescent="0.25">
      <c r="B2036" s="49">
        <f t="shared" ref="B2036" si="1474">B2035+1</f>
        <v>2024</v>
      </c>
      <c r="C2036" s="427">
        <v>40037</v>
      </c>
      <c r="D2036" s="474">
        <v>-47</v>
      </c>
      <c r="F2036" s="464">
        <v>42559</v>
      </c>
      <c r="G2036" s="117" t="s">
        <v>1861</v>
      </c>
      <c r="K2036" s="427">
        <v>40037</v>
      </c>
      <c r="L2036" s="117">
        <v>-94</v>
      </c>
    </row>
    <row r="2037" spans="2:12" x14ac:dyDescent="0.25">
      <c r="B2037" s="49">
        <f t="shared" ref="B2037" si="1475">B2036+1</f>
        <v>2025</v>
      </c>
      <c r="C2037" s="427">
        <v>40038</v>
      </c>
      <c r="D2037" s="474">
        <v>148</v>
      </c>
      <c r="F2037" s="464">
        <v>42562</v>
      </c>
      <c r="G2037" s="117" t="s">
        <v>1862</v>
      </c>
      <c r="K2037" s="427">
        <v>40038</v>
      </c>
      <c r="L2037" s="117">
        <v>296</v>
      </c>
    </row>
    <row r="2038" spans="2:12" x14ac:dyDescent="0.25">
      <c r="B2038" s="49">
        <f t="shared" ref="B2038" si="1476">B2037+1</f>
        <v>2026</v>
      </c>
      <c r="C2038" s="427">
        <v>40038</v>
      </c>
      <c r="D2038" s="474">
        <v>258.00000000000455</v>
      </c>
      <c r="F2038" s="464">
        <v>42563</v>
      </c>
      <c r="G2038" s="117" t="s">
        <v>1863</v>
      </c>
      <c r="K2038" s="427">
        <v>40038</v>
      </c>
      <c r="L2038" s="117">
        <v>516.00000000000909</v>
      </c>
    </row>
    <row r="2039" spans="2:12" x14ac:dyDescent="0.25">
      <c r="B2039" s="49">
        <f t="shared" ref="B2039" si="1477">B2038+1</f>
        <v>2027</v>
      </c>
      <c r="C2039" s="426">
        <v>40042</v>
      </c>
      <c r="D2039" s="473">
        <v>-463</v>
      </c>
      <c r="F2039" s="464">
        <v>42564</v>
      </c>
      <c r="G2039" s="117" t="s">
        <v>1864</v>
      </c>
      <c r="K2039" s="426">
        <v>40042</v>
      </c>
      <c r="L2039" s="467">
        <v>-1852</v>
      </c>
    </row>
    <row r="2040" spans="2:12" x14ac:dyDescent="0.25">
      <c r="B2040" s="49">
        <f t="shared" ref="B2040" si="1478">B2039+1</f>
        <v>2028</v>
      </c>
      <c r="C2040" s="428">
        <v>40042</v>
      </c>
      <c r="D2040" s="473">
        <v>-352</v>
      </c>
      <c r="F2040" s="464">
        <v>42565</v>
      </c>
      <c r="G2040" s="117" t="s">
        <v>1865</v>
      </c>
      <c r="K2040" s="428">
        <v>40042</v>
      </c>
      <c r="L2040" s="467">
        <v>-704</v>
      </c>
    </row>
    <row r="2041" spans="2:12" x14ac:dyDescent="0.25">
      <c r="B2041" s="49">
        <f t="shared" ref="B2041" si="1479">B2040+1</f>
        <v>2029</v>
      </c>
      <c r="C2041" s="427">
        <v>40042</v>
      </c>
      <c r="D2041" s="474">
        <v>-347.00000000000227</v>
      </c>
      <c r="F2041" s="464">
        <v>42566</v>
      </c>
      <c r="G2041" s="117" t="s">
        <v>700</v>
      </c>
      <c r="K2041" s="427">
        <v>40042</v>
      </c>
      <c r="L2041" s="117">
        <v>-2082.0000000000136</v>
      </c>
    </row>
    <row r="2042" spans="2:12" x14ac:dyDescent="0.25">
      <c r="B2042" s="49">
        <f t="shared" ref="B2042" si="1480">B2041+1</f>
        <v>2030</v>
      </c>
      <c r="C2042" s="426">
        <v>40043</v>
      </c>
      <c r="D2042" s="473">
        <v>387</v>
      </c>
      <c r="F2042" s="464">
        <v>42568</v>
      </c>
      <c r="G2042" s="117" t="s">
        <v>794</v>
      </c>
      <c r="K2042" s="426">
        <v>40043</v>
      </c>
      <c r="L2042" s="467">
        <v>1548</v>
      </c>
    </row>
    <row r="2043" spans="2:12" x14ac:dyDescent="0.25">
      <c r="B2043" s="49">
        <f t="shared" ref="B2043" si="1481">B2042+1</f>
        <v>2031</v>
      </c>
      <c r="C2043" s="428">
        <v>40043</v>
      </c>
      <c r="D2043" s="473">
        <v>128</v>
      </c>
      <c r="F2043" s="464">
        <v>42569</v>
      </c>
      <c r="G2043" s="117" t="s">
        <v>1866</v>
      </c>
      <c r="K2043" s="428">
        <v>40043</v>
      </c>
      <c r="L2043" s="467">
        <v>256</v>
      </c>
    </row>
    <row r="2044" spans="2:12" x14ac:dyDescent="0.25">
      <c r="B2044" s="49">
        <f t="shared" ref="B2044" si="1482">B2043+1</f>
        <v>2032</v>
      </c>
      <c r="C2044" s="427">
        <v>40043</v>
      </c>
      <c r="D2044" s="474">
        <v>193.00000000000114</v>
      </c>
      <c r="F2044" s="464">
        <v>42571</v>
      </c>
      <c r="G2044" s="117" t="s">
        <v>1867</v>
      </c>
      <c r="K2044" s="427">
        <v>40043</v>
      </c>
      <c r="L2044" s="117">
        <v>1158.0000000000068</v>
      </c>
    </row>
    <row r="2045" spans="2:12" x14ac:dyDescent="0.25">
      <c r="B2045" s="49">
        <f t="shared" ref="B2045" si="1483">B2044+1</f>
        <v>2033</v>
      </c>
      <c r="C2045" s="427">
        <v>40043</v>
      </c>
      <c r="D2045" s="474">
        <v>323</v>
      </c>
      <c r="F2045" s="464">
        <v>42572</v>
      </c>
      <c r="G2045" s="117" t="s">
        <v>1868</v>
      </c>
      <c r="K2045" s="427">
        <v>40043</v>
      </c>
      <c r="L2045" s="117">
        <v>646</v>
      </c>
    </row>
    <row r="2046" spans="2:12" x14ac:dyDescent="0.25">
      <c r="B2046" s="49">
        <f t="shared" ref="B2046" si="1484">B2045+1</f>
        <v>2034</v>
      </c>
      <c r="C2046" s="427">
        <v>40043</v>
      </c>
      <c r="D2046" s="474">
        <v>538</v>
      </c>
      <c r="F2046" s="464">
        <v>42573</v>
      </c>
      <c r="G2046" s="117" t="s">
        <v>1380</v>
      </c>
      <c r="K2046" s="427">
        <v>40043</v>
      </c>
      <c r="L2046" s="117">
        <v>1076</v>
      </c>
    </row>
    <row r="2047" spans="2:12" x14ac:dyDescent="0.25">
      <c r="B2047" s="49">
        <f t="shared" ref="B2047" si="1485">B2046+1</f>
        <v>2035</v>
      </c>
      <c r="C2047" s="427">
        <v>40046</v>
      </c>
      <c r="D2047" s="474">
        <v>43</v>
      </c>
      <c r="F2047" s="464">
        <v>42576</v>
      </c>
      <c r="G2047" s="117" t="s">
        <v>1869</v>
      </c>
      <c r="K2047" s="427">
        <v>40046</v>
      </c>
      <c r="L2047" s="117">
        <v>86</v>
      </c>
    </row>
    <row r="2048" spans="2:12" x14ac:dyDescent="0.25">
      <c r="B2048" s="49">
        <f t="shared" ref="B2048" si="1486">B2047+1</f>
        <v>2036</v>
      </c>
      <c r="C2048" s="428">
        <v>40050</v>
      </c>
      <c r="D2048" s="473">
        <v>193</v>
      </c>
      <c r="F2048" s="464">
        <v>42577</v>
      </c>
      <c r="G2048" s="117" t="s">
        <v>1870</v>
      </c>
      <c r="K2048" s="428">
        <v>40050</v>
      </c>
      <c r="L2048" s="467">
        <v>386</v>
      </c>
    </row>
    <row r="2049" spans="2:12" x14ac:dyDescent="0.25">
      <c r="B2049" s="49">
        <f t="shared" ref="B2049" si="1487">B2048+1</f>
        <v>2037</v>
      </c>
      <c r="C2049" s="427">
        <v>40050</v>
      </c>
      <c r="D2049" s="474">
        <v>163</v>
      </c>
      <c r="F2049" s="464">
        <v>42579</v>
      </c>
      <c r="G2049" s="117" t="s">
        <v>1871</v>
      </c>
      <c r="K2049" s="427">
        <v>40050</v>
      </c>
      <c r="L2049" s="117">
        <v>978</v>
      </c>
    </row>
    <row r="2050" spans="2:12" x14ac:dyDescent="0.25">
      <c r="B2050" s="49">
        <f t="shared" ref="B2050" si="1488">B2049+1</f>
        <v>2038</v>
      </c>
      <c r="C2050" s="427">
        <v>40050</v>
      </c>
      <c r="D2050" s="474">
        <v>168</v>
      </c>
      <c r="F2050" s="464">
        <v>42580</v>
      </c>
      <c r="G2050" s="117" t="s">
        <v>661</v>
      </c>
      <c r="K2050" s="427">
        <v>40050</v>
      </c>
      <c r="L2050" s="117">
        <v>336</v>
      </c>
    </row>
    <row r="2051" spans="2:12" x14ac:dyDescent="0.25">
      <c r="B2051" s="49">
        <f t="shared" ref="B2051" si="1489">B2050+1</f>
        <v>2039</v>
      </c>
      <c r="C2051" s="427">
        <v>40051</v>
      </c>
      <c r="D2051" s="474">
        <v>133</v>
      </c>
      <c r="F2051" s="464">
        <v>42584</v>
      </c>
      <c r="G2051" s="117" t="s">
        <v>1132</v>
      </c>
      <c r="K2051" s="427">
        <v>40051</v>
      </c>
      <c r="L2051" s="117">
        <v>266</v>
      </c>
    </row>
    <row r="2052" spans="2:12" x14ac:dyDescent="0.25">
      <c r="B2052" s="49">
        <f t="shared" ref="B2052" si="1490">B2051+1</f>
        <v>2040</v>
      </c>
      <c r="C2052" s="427">
        <v>40051</v>
      </c>
      <c r="D2052" s="474">
        <v>148.00000000000227</v>
      </c>
      <c r="F2052" s="464">
        <v>42585</v>
      </c>
      <c r="G2052" s="117" t="s">
        <v>1613</v>
      </c>
      <c r="K2052" s="427">
        <v>40051</v>
      </c>
      <c r="L2052" s="117">
        <v>296.00000000000455</v>
      </c>
    </row>
    <row r="2053" spans="2:12" x14ac:dyDescent="0.25">
      <c r="B2053" s="49">
        <f t="shared" ref="B2053" si="1491">B2052+1</f>
        <v>2041</v>
      </c>
      <c r="C2053" s="426">
        <v>40052</v>
      </c>
      <c r="D2053" s="473">
        <v>24.5</v>
      </c>
      <c r="F2053" s="464">
        <v>42587</v>
      </c>
      <c r="G2053" s="117" t="s">
        <v>1872</v>
      </c>
      <c r="K2053" s="426">
        <v>40052</v>
      </c>
      <c r="L2053" s="467">
        <v>98</v>
      </c>
    </row>
    <row r="2054" spans="2:12" x14ac:dyDescent="0.25">
      <c r="B2054" s="49">
        <f t="shared" ref="B2054" si="1492">B2053+1</f>
        <v>2042</v>
      </c>
      <c r="C2054" s="428">
        <v>40052</v>
      </c>
      <c r="D2054" s="473">
        <v>8</v>
      </c>
      <c r="F2054" s="464">
        <v>42590</v>
      </c>
      <c r="G2054" s="117" t="s">
        <v>1873</v>
      </c>
      <c r="K2054" s="428">
        <v>40052</v>
      </c>
      <c r="L2054" s="467">
        <v>16</v>
      </c>
    </row>
    <row r="2055" spans="2:12" x14ac:dyDescent="0.25">
      <c r="B2055" s="49">
        <f t="shared" ref="B2055" si="1493">B2054+1</f>
        <v>2043</v>
      </c>
      <c r="C2055" s="426">
        <v>40056</v>
      </c>
      <c r="D2055" s="473">
        <v>-188</v>
      </c>
      <c r="F2055" s="464">
        <v>42591</v>
      </c>
      <c r="G2055" s="117" t="s">
        <v>837</v>
      </c>
      <c r="K2055" s="426">
        <v>40056</v>
      </c>
      <c r="L2055" s="467">
        <v>-752</v>
      </c>
    </row>
    <row r="2056" spans="2:12" x14ac:dyDescent="0.25">
      <c r="B2056" s="49">
        <f t="shared" ref="B2056" si="1494">B2055+1</f>
        <v>2044</v>
      </c>
      <c r="C2056" s="427">
        <v>40056</v>
      </c>
      <c r="D2056" s="474">
        <v>-231.99999999999886</v>
      </c>
      <c r="F2056" s="464">
        <v>42592</v>
      </c>
      <c r="G2056" s="117" t="s">
        <v>1003</v>
      </c>
      <c r="K2056" s="427">
        <v>40056</v>
      </c>
      <c r="L2056" s="117">
        <v>-1391.9999999999932</v>
      </c>
    </row>
    <row r="2057" spans="2:12" x14ac:dyDescent="0.25">
      <c r="B2057" s="49">
        <f t="shared" ref="B2057" si="1495">B2056+1</f>
        <v>2045</v>
      </c>
      <c r="C2057" s="426">
        <v>40057</v>
      </c>
      <c r="D2057" s="473">
        <v>74.5</v>
      </c>
      <c r="F2057" s="464">
        <v>42593</v>
      </c>
      <c r="G2057" s="117" t="s">
        <v>1874</v>
      </c>
      <c r="K2057" s="426">
        <v>40057</v>
      </c>
      <c r="L2057" s="467">
        <v>298</v>
      </c>
    </row>
    <row r="2058" spans="2:12" x14ac:dyDescent="0.25">
      <c r="B2058" s="49">
        <f t="shared" ref="B2058" si="1496">B2057+1</f>
        <v>2046</v>
      </c>
      <c r="C2058" s="428">
        <v>40057</v>
      </c>
      <c r="D2058" s="473">
        <v>-112</v>
      </c>
      <c r="F2058" s="464">
        <v>42594</v>
      </c>
      <c r="G2058" s="117" t="s">
        <v>606</v>
      </c>
      <c r="K2058" s="428">
        <v>40057</v>
      </c>
      <c r="L2058" s="467">
        <v>-224</v>
      </c>
    </row>
    <row r="2059" spans="2:12" x14ac:dyDescent="0.25">
      <c r="B2059" s="49">
        <f t="shared" ref="B2059" si="1497">B2058+1</f>
        <v>2047</v>
      </c>
      <c r="C2059" s="427">
        <v>40057</v>
      </c>
      <c r="D2059" s="474">
        <v>-276.99999999999773</v>
      </c>
      <c r="F2059" s="464">
        <v>42596</v>
      </c>
      <c r="G2059" s="117" t="s">
        <v>698</v>
      </c>
      <c r="K2059" s="427">
        <v>40057</v>
      </c>
      <c r="L2059" s="117">
        <v>-1661.9999999999864</v>
      </c>
    </row>
    <row r="2060" spans="2:12" x14ac:dyDescent="0.25">
      <c r="B2060" s="49">
        <f t="shared" ref="B2060" si="1498">B2059+1</f>
        <v>2048</v>
      </c>
      <c r="C2060" s="426">
        <v>40058</v>
      </c>
      <c r="D2060" s="473">
        <v>-0.50000000000000044</v>
      </c>
      <c r="F2060" s="464">
        <v>42597</v>
      </c>
      <c r="G2060" s="117" t="s">
        <v>1861</v>
      </c>
      <c r="K2060" s="426">
        <v>40058</v>
      </c>
      <c r="L2060" s="467">
        <v>-2.0000000000000018</v>
      </c>
    </row>
    <row r="2061" spans="2:12" x14ac:dyDescent="0.25">
      <c r="B2061" s="49">
        <f t="shared" ref="B2061" si="1499">B2060+1</f>
        <v>2049</v>
      </c>
      <c r="C2061" s="428">
        <v>40058</v>
      </c>
      <c r="D2061" s="473">
        <v>-122</v>
      </c>
      <c r="F2061" s="464">
        <v>42598</v>
      </c>
      <c r="G2061" s="117" t="s">
        <v>969</v>
      </c>
      <c r="K2061" s="428">
        <v>40058</v>
      </c>
      <c r="L2061" s="467">
        <v>-244</v>
      </c>
    </row>
    <row r="2062" spans="2:12" x14ac:dyDescent="0.25">
      <c r="B2062" s="49">
        <f t="shared" ref="B2062" si="1500">B2061+1</f>
        <v>2050</v>
      </c>
      <c r="C2062" s="427">
        <v>40058</v>
      </c>
      <c r="D2062" s="474">
        <v>-12</v>
      </c>
      <c r="F2062" s="464">
        <v>42599</v>
      </c>
      <c r="G2062" s="117" t="s">
        <v>1589</v>
      </c>
      <c r="K2062" s="427">
        <v>40058</v>
      </c>
      <c r="L2062" s="117">
        <v>-72</v>
      </c>
    </row>
    <row r="2063" spans="2:12" x14ac:dyDescent="0.25">
      <c r="B2063" s="49">
        <f t="shared" ref="B2063" si="1501">B2062+1</f>
        <v>2051</v>
      </c>
      <c r="C2063" s="427">
        <v>40058</v>
      </c>
      <c r="D2063" s="474">
        <v>-162</v>
      </c>
      <c r="F2063" s="464">
        <v>42600</v>
      </c>
      <c r="G2063" s="117" t="s">
        <v>972</v>
      </c>
      <c r="K2063" s="427">
        <v>40058</v>
      </c>
      <c r="L2063" s="117">
        <v>-324</v>
      </c>
    </row>
    <row r="2064" spans="2:12" x14ac:dyDescent="0.25">
      <c r="B2064" s="49">
        <f t="shared" ref="B2064" si="1502">B2063+1</f>
        <v>2052</v>
      </c>
      <c r="C2064" s="427">
        <v>40058</v>
      </c>
      <c r="D2064" s="474">
        <v>-201.99999999999773</v>
      </c>
      <c r="F2064" s="464">
        <v>42603</v>
      </c>
      <c r="G2064" s="117" t="s">
        <v>698</v>
      </c>
      <c r="K2064" s="427">
        <v>40058</v>
      </c>
      <c r="L2064" s="117">
        <v>-403.99999999999545</v>
      </c>
    </row>
    <row r="2065" spans="2:12" x14ac:dyDescent="0.25">
      <c r="B2065" s="49">
        <f t="shared" ref="B2065" si="1503">B2064+1</f>
        <v>2053</v>
      </c>
      <c r="C2065" s="426">
        <v>40059</v>
      </c>
      <c r="D2065" s="473">
        <v>237</v>
      </c>
      <c r="F2065" s="464">
        <v>42604</v>
      </c>
      <c r="G2065" s="117" t="s">
        <v>1875</v>
      </c>
      <c r="K2065" s="426">
        <v>40059</v>
      </c>
      <c r="L2065" s="467">
        <v>948</v>
      </c>
    </row>
    <row r="2066" spans="2:12" x14ac:dyDescent="0.25">
      <c r="B2066" s="49">
        <f t="shared" ref="B2066" si="1504">B2065+1</f>
        <v>2054</v>
      </c>
      <c r="C2066" s="428">
        <v>40059</v>
      </c>
      <c r="D2066" s="473">
        <v>193</v>
      </c>
      <c r="F2066" s="464">
        <v>42605</v>
      </c>
      <c r="G2066" s="117" t="s">
        <v>1603</v>
      </c>
      <c r="K2066" s="428">
        <v>40059</v>
      </c>
      <c r="L2066" s="467">
        <v>386</v>
      </c>
    </row>
    <row r="2067" spans="2:12" x14ac:dyDescent="0.25">
      <c r="B2067" s="49">
        <f t="shared" ref="B2067" si="1505">B2066+1</f>
        <v>2055</v>
      </c>
      <c r="C2067" s="427">
        <v>40059</v>
      </c>
      <c r="D2067" s="474">
        <v>142.99999999999545</v>
      </c>
      <c r="F2067" s="464">
        <v>42606</v>
      </c>
      <c r="G2067" s="117" t="s">
        <v>1692</v>
      </c>
      <c r="K2067" s="427">
        <v>40059</v>
      </c>
      <c r="L2067" s="117">
        <v>857.99999999997272</v>
      </c>
    </row>
    <row r="2068" spans="2:12" x14ac:dyDescent="0.25">
      <c r="B2068" s="49">
        <f t="shared" ref="B2068" si="1506">B2067+1</f>
        <v>2056</v>
      </c>
      <c r="C2068" s="427">
        <v>40059</v>
      </c>
      <c r="D2068" s="474">
        <v>198</v>
      </c>
      <c r="F2068" s="464">
        <v>42607</v>
      </c>
      <c r="G2068" s="117" t="s">
        <v>1876</v>
      </c>
      <c r="K2068" s="427">
        <v>40059</v>
      </c>
      <c r="L2068" s="117">
        <v>396</v>
      </c>
    </row>
    <row r="2069" spans="2:12" x14ac:dyDescent="0.25">
      <c r="B2069" s="49">
        <f t="shared" ref="B2069" si="1507">B2068+1</f>
        <v>2057</v>
      </c>
      <c r="C2069" s="427">
        <v>40059</v>
      </c>
      <c r="D2069" s="474">
        <v>238</v>
      </c>
      <c r="F2069" s="464">
        <v>42608</v>
      </c>
      <c r="G2069" s="117" t="s">
        <v>1877</v>
      </c>
      <c r="K2069" s="427">
        <v>40059</v>
      </c>
      <c r="L2069" s="117">
        <v>476</v>
      </c>
    </row>
    <row r="2070" spans="2:12" x14ac:dyDescent="0.25">
      <c r="B2070" s="49">
        <f t="shared" ref="B2070" si="1508">B2069+1</f>
        <v>2058</v>
      </c>
      <c r="C2070" s="427">
        <v>40063</v>
      </c>
      <c r="D2070" s="474">
        <v>113</v>
      </c>
      <c r="F2070" s="464">
        <v>42610</v>
      </c>
      <c r="G2070" s="117" t="s">
        <v>794</v>
      </c>
      <c r="K2070" s="427">
        <v>40063</v>
      </c>
      <c r="L2070" s="117">
        <v>226</v>
      </c>
    </row>
    <row r="2071" spans="2:12" x14ac:dyDescent="0.25">
      <c r="B2071" s="49">
        <f t="shared" ref="B2071" si="1509">B2070+1</f>
        <v>2059</v>
      </c>
      <c r="C2071" s="427">
        <v>40066</v>
      </c>
      <c r="D2071" s="474">
        <v>148</v>
      </c>
      <c r="F2071" s="464">
        <v>42611</v>
      </c>
      <c r="G2071" s="117" t="s">
        <v>1878</v>
      </c>
      <c r="K2071" s="427">
        <v>40066</v>
      </c>
      <c r="L2071" s="117">
        <v>296</v>
      </c>
    </row>
    <row r="2072" spans="2:12" x14ac:dyDescent="0.25">
      <c r="B2072" s="49">
        <f t="shared" ref="B2072" si="1510">B2071+1</f>
        <v>2060</v>
      </c>
      <c r="C2072" s="427">
        <v>40067</v>
      </c>
      <c r="D2072" s="474">
        <v>128</v>
      </c>
      <c r="F2072" s="464">
        <v>42612</v>
      </c>
      <c r="G2072" s="117" t="s">
        <v>1204</v>
      </c>
      <c r="K2072" s="427">
        <v>40067</v>
      </c>
      <c r="L2072" s="117">
        <v>256</v>
      </c>
    </row>
    <row r="2073" spans="2:12" x14ac:dyDescent="0.25">
      <c r="B2073" s="49">
        <f t="shared" ref="B2073" si="1511">B2072+1</f>
        <v>2061</v>
      </c>
      <c r="C2073" s="427">
        <v>40070</v>
      </c>
      <c r="D2073" s="474">
        <v>-367.00000000000114</v>
      </c>
      <c r="F2073" s="464">
        <v>42613</v>
      </c>
      <c r="G2073" s="117" t="s">
        <v>1719</v>
      </c>
      <c r="K2073" s="427">
        <v>40070</v>
      </c>
      <c r="L2073" s="117">
        <v>-2202.0000000000068</v>
      </c>
    </row>
    <row r="2074" spans="2:12" x14ac:dyDescent="0.25">
      <c r="B2074" s="49">
        <f t="shared" ref="B2074" si="1512">B2073+1</f>
        <v>2062</v>
      </c>
      <c r="C2074" s="427">
        <v>40070</v>
      </c>
      <c r="D2074" s="474">
        <v>-227</v>
      </c>
      <c r="F2074" s="464">
        <v>42614</v>
      </c>
      <c r="G2074" s="117" t="s">
        <v>1521</v>
      </c>
      <c r="K2074" s="427">
        <v>40070</v>
      </c>
      <c r="L2074" s="117">
        <v>-454</v>
      </c>
    </row>
    <row r="2075" spans="2:12" x14ac:dyDescent="0.25">
      <c r="B2075" s="49">
        <f t="shared" ref="B2075" si="1513">B2074+1</f>
        <v>2063</v>
      </c>
      <c r="C2075" s="427">
        <v>40070</v>
      </c>
      <c r="D2075" s="474">
        <v>-232.00000000000455</v>
      </c>
      <c r="F2075" s="464">
        <v>42619</v>
      </c>
      <c r="G2075" s="117" t="s">
        <v>605</v>
      </c>
      <c r="K2075" s="427">
        <v>40070</v>
      </c>
      <c r="L2075" s="117">
        <v>-464.00000000000909</v>
      </c>
    </row>
    <row r="2076" spans="2:12" x14ac:dyDescent="0.25">
      <c r="B2076" s="49">
        <f t="shared" ref="B2076" si="1514">B2075+1</f>
        <v>2064</v>
      </c>
      <c r="C2076" s="427">
        <v>40071</v>
      </c>
      <c r="D2076" s="474">
        <v>158</v>
      </c>
      <c r="F2076" s="464">
        <v>42621</v>
      </c>
      <c r="G2076" s="117" t="s">
        <v>766</v>
      </c>
      <c r="K2076" s="427">
        <v>40071</v>
      </c>
      <c r="L2076" s="117">
        <v>316</v>
      </c>
    </row>
    <row r="2077" spans="2:12" x14ac:dyDescent="0.25">
      <c r="B2077" s="49">
        <f t="shared" ref="B2077" si="1515">B2076+1</f>
        <v>2065</v>
      </c>
      <c r="C2077" s="427">
        <v>40072</v>
      </c>
      <c r="D2077" s="474">
        <v>288</v>
      </c>
      <c r="F2077" s="464">
        <v>42622</v>
      </c>
      <c r="G2077" s="117" t="s">
        <v>1879</v>
      </c>
      <c r="K2077" s="427">
        <v>40072</v>
      </c>
      <c r="L2077" s="117">
        <v>576</v>
      </c>
    </row>
    <row r="2078" spans="2:12" x14ac:dyDescent="0.25">
      <c r="B2078" s="49">
        <f t="shared" ref="B2078" si="1516">B2077+1</f>
        <v>2066</v>
      </c>
      <c r="C2078" s="426">
        <v>40074</v>
      </c>
      <c r="D2078" s="473">
        <v>-138</v>
      </c>
      <c r="F2078" s="464">
        <v>42624</v>
      </c>
      <c r="G2078" s="117" t="s">
        <v>1578</v>
      </c>
      <c r="K2078" s="426">
        <v>40074</v>
      </c>
      <c r="L2078" s="467">
        <v>-552</v>
      </c>
    </row>
    <row r="2079" spans="2:12" x14ac:dyDescent="0.25">
      <c r="B2079" s="49">
        <f t="shared" ref="B2079" si="1517">B2078+1</f>
        <v>2067</v>
      </c>
      <c r="C2079" s="428">
        <v>40074</v>
      </c>
      <c r="D2079" s="473">
        <v>88</v>
      </c>
      <c r="F2079" s="464">
        <v>42625</v>
      </c>
      <c r="G2079" s="117" t="s">
        <v>1880</v>
      </c>
      <c r="K2079" s="428">
        <v>40074</v>
      </c>
      <c r="L2079" s="467">
        <v>176</v>
      </c>
    </row>
    <row r="2080" spans="2:12" x14ac:dyDescent="0.25">
      <c r="B2080" s="49">
        <f t="shared" ref="B2080" si="1518">B2079+1</f>
        <v>2068</v>
      </c>
      <c r="C2080" s="427">
        <v>40074</v>
      </c>
      <c r="D2080" s="474">
        <v>-6.9999999999988631</v>
      </c>
      <c r="F2080" s="464">
        <v>42627</v>
      </c>
      <c r="G2080" s="117" t="s">
        <v>1881</v>
      </c>
      <c r="K2080" s="427">
        <v>40074</v>
      </c>
      <c r="L2080" s="117">
        <v>-41.999999999993179</v>
      </c>
    </row>
    <row r="2081" spans="2:12" x14ac:dyDescent="0.25">
      <c r="B2081" s="49">
        <f t="shared" ref="B2081" si="1519">B2080+1</f>
        <v>2069</v>
      </c>
      <c r="C2081" s="427">
        <v>40077</v>
      </c>
      <c r="D2081" s="474">
        <v>-147</v>
      </c>
      <c r="F2081" s="464">
        <v>42628</v>
      </c>
      <c r="G2081" s="117" t="s">
        <v>1882</v>
      </c>
      <c r="K2081" s="427">
        <v>40077</v>
      </c>
      <c r="L2081" s="117">
        <v>-294</v>
      </c>
    </row>
    <row r="2082" spans="2:12" x14ac:dyDescent="0.25">
      <c r="B2082" s="49">
        <f t="shared" ref="B2082" si="1520">B2081+1</f>
        <v>2070</v>
      </c>
      <c r="C2082" s="427">
        <v>40077</v>
      </c>
      <c r="D2082" s="474">
        <v>-281.99999999999318</v>
      </c>
      <c r="F2082" s="464">
        <v>42629</v>
      </c>
      <c r="G2082" s="117" t="s">
        <v>1883</v>
      </c>
      <c r="K2082" s="427">
        <v>40077</v>
      </c>
      <c r="L2082" s="117">
        <v>-563.99999999998636</v>
      </c>
    </row>
    <row r="2083" spans="2:12" x14ac:dyDescent="0.25">
      <c r="B2083" s="49">
        <f t="shared" ref="B2083" si="1521">B2082+1</f>
        <v>2071</v>
      </c>
      <c r="C2083" s="426">
        <v>40078</v>
      </c>
      <c r="D2083" s="473">
        <v>374.5</v>
      </c>
      <c r="F2083" s="464">
        <v>42631</v>
      </c>
      <c r="G2083" s="117" t="s">
        <v>1714</v>
      </c>
      <c r="K2083" s="426">
        <v>40078</v>
      </c>
      <c r="L2083" s="467">
        <v>1498</v>
      </c>
    </row>
    <row r="2084" spans="2:12" x14ac:dyDescent="0.25">
      <c r="B2084" s="49">
        <f t="shared" ref="B2084" si="1522">B2083+1</f>
        <v>2072</v>
      </c>
      <c r="C2084" s="427">
        <v>40078</v>
      </c>
      <c r="D2084" s="474">
        <v>238</v>
      </c>
      <c r="F2084" s="464">
        <v>42632</v>
      </c>
      <c r="G2084" s="117" t="s">
        <v>1079</v>
      </c>
      <c r="K2084" s="427">
        <v>40078</v>
      </c>
      <c r="L2084" s="117">
        <v>1428</v>
      </c>
    </row>
    <row r="2085" spans="2:12" x14ac:dyDescent="0.25">
      <c r="B2085" s="49">
        <f t="shared" ref="B2085" si="1523">B2084+1</f>
        <v>2073</v>
      </c>
      <c r="C2085" s="427">
        <v>40078</v>
      </c>
      <c r="D2085" s="474">
        <v>278</v>
      </c>
      <c r="F2085" s="464">
        <v>42633</v>
      </c>
      <c r="G2085" s="117" t="s">
        <v>1884</v>
      </c>
      <c r="K2085" s="427">
        <v>40078</v>
      </c>
      <c r="L2085" s="117">
        <v>556</v>
      </c>
    </row>
    <row r="2086" spans="2:12" x14ac:dyDescent="0.25">
      <c r="B2086" s="49">
        <f t="shared" ref="B2086" si="1524">B2085+1</f>
        <v>2074</v>
      </c>
      <c r="C2086" s="427">
        <v>40078</v>
      </c>
      <c r="D2086" s="474">
        <v>498.00000000000227</v>
      </c>
      <c r="F2086" s="464">
        <v>42634</v>
      </c>
      <c r="G2086" s="117" t="s">
        <v>741</v>
      </c>
      <c r="K2086" s="427">
        <v>40078</v>
      </c>
      <c r="L2086" s="117">
        <v>996.00000000000455</v>
      </c>
    </row>
    <row r="2087" spans="2:12" x14ac:dyDescent="0.25">
      <c r="B2087" s="49">
        <f t="shared" ref="B2087" si="1525">B2086+1</f>
        <v>2075</v>
      </c>
      <c r="C2087" s="427">
        <v>40079</v>
      </c>
      <c r="D2087" s="474">
        <v>188</v>
      </c>
      <c r="F2087" s="464">
        <v>42636</v>
      </c>
      <c r="G2087" s="117" t="s">
        <v>736</v>
      </c>
      <c r="K2087" s="427">
        <v>40079</v>
      </c>
      <c r="L2087" s="117">
        <v>376</v>
      </c>
    </row>
    <row r="2088" spans="2:12" x14ac:dyDescent="0.25">
      <c r="B2088" s="49">
        <f t="shared" ref="B2088" si="1526">B2087+1</f>
        <v>2076</v>
      </c>
      <c r="C2088" s="426">
        <v>40080</v>
      </c>
      <c r="D2088" s="473">
        <v>-138</v>
      </c>
      <c r="F2088" s="464">
        <v>42638</v>
      </c>
      <c r="G2088" s="117" t="s">
        <v>1885</v>
      </c>
      <c r="K2088" s="426">
        <v>40080</v>
      </c>
      <c r="L2088" s="467">
        <v>-552</v>
      </c>
    </row>
    <row r="2089" spans="2:12" x14ac:dyDescent="0.25">
      <c r="B2089" s="49">
        <f t="shared" ref="B2089" si="1527">B2088+1</f>
        <v>2077</v>
      </c>
      <c r="C2089" s="428">
        <v>40080</v>
      </c>
      <c r="D2089" s="473">
        <v>253</v>
      </c>
      <c r="F2089" s="464">
        <v>42639</v>
      </c>
      <c r="G2089" s="117" t="s">
        <v>1886</v>
      </c>
      <c r="K2089" s="428">
        <v>40080</v>
      </c>
      <c r="L2089" s="467">
        <v>506</v>
      </c>
    </row>
    <row r="2090" spans="2:12" x14ac:dyDescent="0.25">
      <c r="B2090" s="49">
        <f t="shared" ref="B2090" si="1528">B2089+1</f>
        <v>2078</v>
      </c>
      <c r="C2090" s="427">
        <v>40080</v>
      </c>
      <c r="D2090" s="474">
        <v>7.9999999999988631</v>
      </c>
      <c r="F2090" s="464">
        <v>42640</v>
      </c>
      <c r="G2090" s="117" t="s">
        <v>1887</v>
      </c>
      <c r="K2090" s="427">
        <v>40080</v>
      </c>
      <c r="L2090" s="117">
        <v>47.999999999993179</v>
      </c>
    </row>
    <row r="2091" spans="2:12" x14ac:dyDescent="0.25">
      <c r="B2091" s="49">
        <f t="shared" ref="B2091" si="1529">B2090+1</f>
        <v>2079</v>
      </c>
      <c r="C2091" s="427">
        <v>40080</v>
      </c>
      <c r="D2091" s="474">
        <v>173</v>
      </c>
      <c r="F2091" s="464">
        <v>42641</v>
      </c>
      <c r="G2091" s="117" t="s">
        <v>1888</v>
      </c>
      <c r="K2091" s="427">
        <v>40080</v>
      </c>
      <c r="L2091" s="117">
        <v>346</v>
      </c>
    </row>
    <row r="2092" spans="2:12" x14ac:dyDescent="0.25">
      <c r="B2092" s="49">
        <f t="shared" ref="B2092" si="1530">B2091+1</f>
        <v>2080</v>
      </c>
      <c r="C2092" s="427">
        <v>40080</v>
      </c>
      <c r="D2092" s="474">
        <v>248.00000000000227</v>
      </c>
      <c r="F2092" s="464">
        <v>42643</v>
      </c>
      <c r="G2092" s="117" t="s">
        <v>671</v>
      </c>
      <c r="K2092" s="427">
        <v>40080</v>
      </c>
      <c r="L2092" s="117">
        <v>496.00000000000455</v>
      </c>
    </row>
    <row r="2093" spans="2:12" x14ac:dyDescent="0.25">
      <c r="B2093" s="49">
        <f t="shared" ref="B2093" si="1531">B2092+1</f>
        <v>2081</v>
      </c>
      <c r="C2093" s="426">
        <v>40081</v>
      </c>
      <c r="D2093" s="473">
        <v>37</v>
      </c>
      <c r="F2093" s="464">
        <v>42646</v>
      </c>
      <c r="G2093" s="117" t="s">
        <v>656</v>
      </c>
      <c r="K2093" s="426">
        <v>40081</v>
      </c>
      <c r="L2093" s="467">
        <v>148</v>
      </c>
    </row>
    <row r="2094" spans="2:12" x14ac:dyDescent="0.25">
      <c r="B2094" s="49">
        <f t="shared" ref="B2094" si="1532">B2093+1</f>
        <v>2082</v>
      </c>
      <c r="C2094" s="428">
        <v>40081</v>
      </c>
      <c r="D2094" s="473">
        <v>-1.9999999999999996</v>
      </c>
      <c r="F2094" s="464">
        <v>42647</v>
      </c>
      <c r="G2094" s="117" t="s">
        <v>1889</v>
      </c>
      <c r="K2094" s="428">
        <v>40081</v>
      </c>
      <c r="L2094" s="467">
        <v>-3.9999999999999991</v>
      </c>
    </row>
    <row r="2095" spans="2:12" x14ac:dyDescent="0.25">
      <c r="B2095" s="49">
        <f t="shared" ref="B2095" si="1533">B2094+1</f>
        <v>2083</v>
      </c>
      <c r="C2095" s="427">
        <v>40081</v>
      </c>
      <c r="D2095" s="474">
        <v>48.000000000002274</v>
      </c>
      <c r="F2095" s="464">
        <v>42648</v>
      </c>
      <c r="G2095" s="117" t="s">
        <v>1890</v>
      </c>
      <c r="K2095" s="427">
        <v>40081</v>
      </c>
      <c r="L2095" s="117">
        <v>288.00000000001364</v>
      </c>
    </row>
    <row r="2096" spans="2:12" x14ac:dyDescent="0.25">
      <c r="B2096" s="49">
        <f t="shared" ref="B2096" si="1534">B2095+1</f>
        <v>2084</v>
      </c>
      <c r="C2096" s="427">
        <v>40081</v>
      </c>
      <c r="D2096" s="474">
        <v>218.00000000000682</v>
      </c>
      <c r="F2096" s="464">
        <v>42649</v>
      </c>
      <c r="G2096" s="117" t="s">
        <v>1754</v>
      </c>
      <c r="K2096" s="427">
        <v>40081</v>
      </c>
      <c r="L2096" s="117">
        <v>436.00000000001364</v>
      </c>
    </row>
    <row r="2097" spans="2:12" x14ac:dyDescent="0.25">
      <c r="B2097" s="49">
        <f t="shared" ref="B2097" si="1535">B2096+1</f>
        <v>2085</v>
      </c>
      <c r="C2097" s="426">
        <v>40084</v>
      </c>
      <c r="D2097" s="473">
        <v>-325.5</v>
      </c>
      <c r="F2097" s="464">
        <v>42650</v>
      </c>
      <c r="G2097" s="117" t="s">
        <v>1311</v>
      </c>
      <c r="K2097" s="426">
        <v>40084</v>
      </c>
      <c r="L2097" s="467">
        <v>-1302</v>
      </c>
    </row>
    <row r="2098" spans="2:12" x14ac:dyDescent="0.25">
      <c r="B2098" s="49">
        <f t="shared" ref="B2098" si="1536">B2097+1</f>
        <v>2086</v>
      </c>
      <c r="C2098" s="428">
        <v>40084</v>
      </c>
      <c r="D2098" s="473">
        <v>63</v>
      </c>
      <c r="F2098" s="464">
        <v>42652</v>
      </c>
      <c r="G2098" s="117" t="s">
        <v>734</v>
      </c>
      <c r="K2098" s="428">
        <v>40084</v>
      </c>
      <c r="L2098" s="467">
        <v>126</v>
      </c>
    </row>
    <row r="2099" spans="2:12" x14ac:dyDescent="0.25">
      <c r="B2099" s="49">
        <f t="shared" ref="B2099" si="1537">B2098+1</f>
        <v>2087</v>
      </c>
      <c r="C2099" s="427">
        <v>40084</v>
      </c>
      <c r="D2099" s="474">
        <v>57.999999999998863</v>
      </c>
      <c r="F2099" s="464">
        <v>42653</v>
      </c>
      <c r="G2099" s="117" t="s">
        <v>1891</v>
      </c>
      <c r="K2099" s="427">
        <v>40084</v>
      </c>
      <c r="L2099" s="117">
        <v>347.99999999999318</v>
      </c>
    </row>
    <row r="2100" spans="2:12" x14ac:dyDescent="0.25">
      <c r="B2100" s="49">
        <f t="shared" ref="B2100" si="1538">B2099+1</f>
        <v>2088</v>
      </c>
      <c r="C2100" s="427">
        <v>40085</v>
      </c>
      <c r="D2100" s="474">
        <v>248.00000000000227</v>
      </c>
      <c r="F2100" s="464">
        <v>42655</v>
      </c>
      <c r="G2100" s="117" t="s">
        <v>1788</v>
      </c>
      <c r="K2100" s="427">
        <v>40085</v>
      </c>
      <c r="L2100" s="117">
        <v>496.00000000000455</v>
      </c>
    </row>
    <row r="2101" spans="2:12" x14ac:dyDescent="0.25">
      <c r="B2101" s="49">
        <f t="shared" ref="B2101" si="1539">B2100+1</f>
        <v>2089</v>
      </c>
      <c r="C2101" s="426">
        <v>40086</v>
      </c>
      <c r="D2101" s="473">
        <v>87</v>
      </c>
      <c r="F2101" s="464">
        <v>42656</v>
      </c>
      <c r="G2101" s="117" t="s">
        <v>1892</v>
      </c>
      <c r="K2101" s="426">
        <v>40086</v>
      </c>
      <c r="L2101" s="467">
        <v>348</v>
      </c>
    </row>
    <row r="2102" spans="2:12" x14ac:dyDescent="0.25">
      <c r="B2102" s="49">
        <f t="shared" ref="B2102" si="1540">B2101+1</f>
        <v>2090</v>
      </c>
      <c r="C2102" s="428">
        <v>40086</v>
      </c>
      <c r="D2102" s="473">
        <v>158</v>
      </c>
      <c r="F2102" s="464">
        <v>42657</v>
      </c>
      <c r="G2102" s="117" t="s">
        <v>1893</v>
      </c>
      <c r="K2102" s="428">
        <v>40086</v>
      </c>
      <c r="L2102" s="467">
        <v>316</v>
      </c>
    </row>
    <row r="2103" spans="2:12" x14ac:dyDescent="0.25">
      <c r="B2103" s="49">
        <f t="shared" ref="B2103" si="1541">B2102+1</f>
        <v>2091</v>
      </c>
      <c r="C2103" s="427">
        <v>40086</v>
      </c>
      <c r="D2103" s="474">
        <v>132.99999999999886</v>
      </c>
      <c r="F2103" s="464">
        <v>42660</v>
      </c>
      <c r="G2103" s="117" t="s">
        <v>1894</v>
      </c>
      <c r="K2103" s="427">
        <v>40086</v>
      </c>
      <c r="L2103" s="117">
        <v>797.99999999999318</v>
      </c>
    </row>
    <row r="2104" spans="2:12" x14ac:dyDescent="0.25">
      <c r="B2104" s="49">
        <f t="shared" ref="B2104" si="1542">B2103+1</f>
        <v>2092</v>
      </c>
      <c r="C2104" s="427">
        <v>40086</v>
      </c>
      <c r="D2104" s="474">
        <v>88</v>
      </c>
      <c r="F2104" s="464">
        <v>42661</v>
      </c>
      <c r="G2104" s="117" t="s">
        <v>1895</v>
      </c>
      <c r="K2104" s="427">
        <v>40086</v>
      </c>
      <c r="L2104" s="117">
        <v>176</v>
      </c>
    </row>
    <row r="2105" spans="2:12" x14ac:dyDescent="0.25">
      <c r="B2105" s="49">
        <f t="shared" ref="B2105" si="1543">B2104+1</f>
        <v>2093</v>
      </c>
      <c r="C2105" s="427">
        <v>40086</v>
      </c>
      <c r="D2105" s="474">
        <v>177.99999999999773</v>
      </c>
      <c r="F2105" s="464">
        <v>42662</v>
      </c>
      <c r="G2105" s="117" t="s">
        <v>1896</v>
      </c>
      <c r="K2105" s="427">
        <v>40086</v>
      </c>
      <c r="L2105" s="117">
        <v>355.99999999999545</v>
      </c>
    </row>
    <row r="2106" spans="2:12" x14ac:dyDescent="0.25">
      <c r="B2106" s="49">
        <f t="shared" ref="B2106" si="1544">B2105+1</f>
        <v>2094</v>
      </c>
      <c r="C2106" s="426">
        <v>40087</v>
      </c>
      <c r="D2106" s="473">
        <v>87</v>
      </c>
      <c r="F2106" s="464">
        <v>42663</v>
      </c>
      <c r="G2106" s="117" t="s">
        <v>1897</v>
      </c>
      <c r="K2106" s="426">
        <v>40087</v>
      </c>
      <c r="L2106" s="467">
        <v>348</v>
      </c>
    </row>
    <row r="2107" spans="2:12" x14ac:dyDescent="0.25">
      <c r="B2107" s="49">
        <f t="shared" ref="B2107" si="1545">B2106+1</f>
        <v>2095</v>
      </c>
      <c r="C2107" s="428">
        <v>40087</v>
      </c>
      <c r="D2107" s="473">
        <v>-47</v>
      </c>
      <c r="F2107" s="464">
        <v>42664</v>
      </c>
      <c r="G2107" s="117" t="s">
        <v>1898</v>
      </c>
      <c r="K2107" s="428">
        <v>40087</v>
      </c>
      <c r="L2107" s="467">
        <v>-94</v>
      </c>
    </row>
    <row r="2108" spans="2:12" x14ac:dyDescent="0.25">
      <c r="B2108" s="49">
        <f t="shared" ref="B2108" si="1546">B2107+1</f>
        <v>2096</v>
      </c>
      <c r="C2108" s="427">
        <v>40087</v>
      </c>
      <c r="D2108" s="474">
        <v>-162</v>
      </c>
      <c r="F2108" s="464">
        <v>42667</v>
      </c>
      <c r="G2108" s="117" t="s">
        <v>1570</v>
      </c>
      <c r="K2108" s="427">
        <v>40087</v>
      </c>
      <c r="L2108" s="117">
        <v>-972</v>
      </c>
    </row>
    <row r="2109" spans="2:12" x14ac:dyDescent="0.25">
      <c r="B2109" s="49">
        <f t="shared" ref="B2109" si="1547">B2108+1</f>
        <v>2097</v>
      </c>
      <c r="C2109" s="427">
        <v>40087</v>
      </c>
      <c r="D2109" s="474">
        <v>188</v>
      </c>
      <c r="F2109" s="464">
        <v>42669</v>
      </c>
      <c r="G2109" s="117" t="s">
        <v>1899</v>
      </c>
      <c r="K2109" s="427">
        <v>40087</v>
      </c>
      <c r="L2109" s="117">
        <v>376</v>
      </c>
    </row>
    <row r="2110" spans="2:12" x14ac:dyDescent="0.25">
      <c r="B2110" s="49">
        <f t="shared" ref="B2110" si="1548">B2109+1</f>
        <v>2098</v>
      </c>
      <c r="C2110" s="426">
        <v>40088</v>
      </c>
      <c r="D2110" s="473">
        <v>-138</v>
      </c>
      <c r="F2110" s="464">
        <v>42670</v>
      </c>
      <c r="G2110" s="117" t="s">
        <v>1245</v>
      </c>
      <c r="K2110" s="426">
        <v>40088</v>
      </c>
      <c r="L2110" s="467">
        <v>-552</v>
      </c>
    </row>
    <row r="2111" spans="2:12" x14ac:dyDescent="0.25">
      <c r="B2111" s="49">
        <f t="shared" ref="B2111" si="1549">B2110+1</f>
        <v>2099</v>
      </c>
      <c r="C2111" s="428">
        <v>40088</v>
      </c>
      <c r="D2111" s="473">
        <v>-362</v>
      </c>
      <c r="F2111" s="464">
        <v>42671</v>
      </c>
      <c r="G2111" s="117" t="s">
        <v>1125</v>
      </c>
      <c r="K2111" s="428">
        <v>40088</v>
      </c>
      <c r="L2111" s="467">
        <v>-724</v>
      </c>
    </row>
    <row r="2112" spans="2:12" x14ac:dyDescent="0.25">
      <c r="B2112" s="49">
        <f t="shared" ref="B2112" si="1550">B2111+1</f>
        <v>2100</v>
      </c>
      <c r="C2112" s="427">
        <v>40088</v>
      </c>
      <c r="D2112" s="474">
        <v>-16.999999999995453</v>
      </c>
      <c r="F2112" s="464">
        <v>42674</v>
      </c>
      <c r="G2112" s="117" t="s">
        <v>1900</v>
      </c>
      <c r="K2112" s="427">
        <v>40088</v>
      </c>
      <c r="L2112" s="117">
        <v>-101.99999999997272</v>
      </c>
    </row>
    <row r="2113" spans="2:12" x14ac:dyDescent="0.25">
      <c r="B2113" s="49">
        <f t="shared" ref="B2113" si="1551">B2112+1</f>
        <v>2101</v>
      </c>
      <c r="C2113" s="427">
        <v>40088</v>
      </c>
      <c r="D2113" s="474">
        <v>-482</v>
      </c>
      <c r="F2113" s="464">
        <v>42675</v>
      </c>
      <c r="G2113" s="117" t="s">
        <v>1901</v>
      </c>
      <c r="K2113" s="427">
        <v>40088</v>
      </c>
      <c r="L2113" s="117">
        <v>-964</v>
      </c>
    </row>
    <row r="2114" spans="2:12" x14ac:dyDescent="0.25">
      <c r="B2114" s="49">
        <f t="shared" ref="B2114" si="1552">B2113+1</f>
        <v>2102</v>
      </c>
      <c r="C2114" s="427">
        <v>40088</v>
      </c>
      <c r="D2114" s="474">
        <v>-682.00000000000455</v>
      </c>
      <c r="F2114" s="464">
        <v>42676</v>
      </c>
      <c r="G2114" s="117" t="s">
        <v>1902</v>
      </c>
      <c r="K2114" s="427">
        <v>40088</v>
      </c>
      <c r="L2114" s="117">
        <v>-1364.0000000000091</v>
      </c>
    </row>
    <row r="2115" spans="2:12" x14ac:dyDescent="0.25">
      <c r="B2115" s="49">
        <f t="shared" ref="B2115" si="1553">B2114+1</f>
        <v>2103</v>
      </c>
      <c r="C2115" s="426">
        <v>40091</v>
      </c>
      <c r="D2115" s="473">
        <v>199.5</v>
      </c>
      <c r="F2115" s="464">
        <v>42677</v>
      </c>
      <c r="G2115" s="117" t="s">
        <v>736</v>
      </c>
      <c r="K2115" s="426">
        <v>40091</v>
      </c>
      <c r="L2115" s="467">
        <v>798</v>
      </c>
    </row>
    <row r="2116" spans="2:12" x14ac:dyDescent="0.25">
      <c r="B2116" s="49">
        <f t="shared" ref="B2116" si="1554">B2115+1</f>
        <v>2104</v>
      </c>
      <c r="C2116" s="428">
        <v>40091</v>
      </c>
      <c r="D2116" s="473">
        <v>143</v>
      </c>
      <c r="F2116" s="464">
        <v>42678</v>
      </c>
      <c r="G2116" s="117" t="s">
        <v>773</v>
      </c>
      <c r="K2116" s="428">
        <v>40091</v>
      </c>
      <c r="L2116" s="467">
        <v>286</v>
      </c>
    </row>
    <row r="2117" spans="2:12" x14ac:dyDescent="0.25">
      <c r="B2117" s="49">
        <f t="shared" ref="B2117" si="1555">B2116+1</f>
        <v>2105</v>
      </c>
      <c r="C2117" s="427">
        <v>40091</v>
      </c>
      <c r="D2117" s="474">
        <v>102.99999999999771</v>
      </c>
      <c r="F2117" s="464">
        <v>42681</v>
      </c>
      <c r="G2117" s="117" t="s">
        <v>663</v>
      </c>
      <c r="K2117" s="427">
        <v>40091</v>
      </c>
      <c r="L2117" s="117">
        <v>617.99999999998624</v>
      </c>
    </row>
    <row r="2118" spans="2:12" x14ac:dyDescent="0.25">
      <c r="B2118" s="49">
        <f t="shared" ref="B2118" si="1556">B2117+1</f>
        <v>2106</v>
      </c>
      <c r="C2118" s="427">
        <v>40091</v>
      </c>
      <c r="D2118" s="474">
        <v>153</v>
      </c>
      <c r="F2118" s="464">
        <v>42685</v>
      </c>
      <c r="G2118" s="117" t="s">
        <v>1903</v>
      </c>
      <c r="K2118" s="427">
        <v>40091</v>
      </c>
      <c r="L2118" s="117">
        <v>306</v>
      </c>
    </row>
    <row r="2119" spans="2:12" x14ac:dyDescent="0.25">
      <c r="B2119" s="49">
        <f t="shared" ref="B2119" si="1557">B2118+1</f>
        <v>2107</v>
      </c>
      <c r="C2119" s="427">
        <v>40091</v>
      </c>
      <c r="D2119" s="474">
        <v>318.00000000000682</v>
      </c>
      <c r="F2119" s="464">
        <v>42688</v>
      </c>
      <c r="G2119" s="117" t="s">
        <v>1904</v>
      </c>
      <c r="K2119" s="427">
        <v>40091</v>
      </c>
      <c r="L2119" s="117">
        <v>636.00000000001364</v>
      </c>
    </row>
    <row r="2120" spans="2:12" x14ac:dyDescent="0.25">
      <c r="B2120" s="49">
        <f t="shared" ref="B2120" si="1558">B2119+1</f>
        <v>2108</v>
      </c>
      <c r="C2120" s="427">
        <v>40099</v>
      </c>
      <c r="D2120" s="474">
        <v>-72.000000000002274</v>
      </c>
      <c r="F2120" s="464">
        <v>42689</v>
      </c>
      <c r="G2120" s="117" t="s">
        <v>574</v>
      </c>
      <c r="K2120" s="427">
        <v>40099</v>
      </c>
      <c r="L2120" s="117">
        <v>-432.00000000001364</v>
      </c>
    </row>
    <row r="2121" spans="2:12" x14ac:dyDescent="0.25">
      <c r="B2121" s="49">
        <f t="shared" ref="B2121" si="1559">B2120+1</f>
        <v>2109</v>
      </c>
      <c r="C2121" s="427">
        <v>40099</v>
      </c>
      <c r="D2121" s="474">
        <v>-52</v>
      </c>
      <c r="F2121" s="464">
        <v>42691</v>
      </c>
      <c r="G2121" s="117" t="s">
        <v>698</v>
      </c>
      <c r="K2121" s="427">
        <v>40099</v>
      </c>
      <c r="L2121" s="117">
        <v>-104</v>
      </c>
    </row>
    <row r="2122" spans="2:12" x14ac:dyDescent="0.25">
      <c r="B2122" s="49">
        <f t="shared" ref="B2122" si="1560">B2121+1</f>
        <v>2110</v>
      </c>
      <c r="C2122" s="427">
        <v>40099</v>
      </c>
      <c r="D2122" s="474">
        <v>-62</v>
      </c>
      <c r="F2122" s="464">
        <v>42695</v>
      </c>
      <c r="G2122" s="117" t="s">
        <v>726</v>
      </c>
      <c r="K2122" s="427">
        <v>40099</v>
      </c>
      <c r="L2122" s="117">
        <v>-124</v>
      </c>
    </row>
    <row r="2123" spans="2:12" x14ac:dyDescent="0.25">
      <c r="B2123" s="49">
        <f t="shared" ref="B2123" si="1561">B2122+1</f>
        <v>2111</v>
      </c>
      <c r="C2123" s="426">
        <v>40100</v>
      </c>
      <c r="D2123" s="473">
        <v>87</v>
      </c>
      <c r="F2123" s="464">
        <v>42698</v>
      </c>
      <c r="G2123" s="117" t="s">
        <v>518</v>
      </c>
      <c r="K2123" s="426">
        <v>40100</v>
      </c>
      <c r="L2123" s="467">
        <v>348</v>
      </c>
    </row>
    <row r="2124" spans="2:12" x14ac:dyDescent="0.25">
      <c r="B2124" s="49">
        <f t="shared" ref="B2124" si="1562">B2123+1</f>
        <v>2112</v>
      </c>
      <c r="C2124" s="427">
        <v>40100</v>
      </c>
      <c r="D2124" s="474">
        <v>168.00000000000114</v>
      </c>
      <c r="F2124" s="464">
        <v>42699</v>
      </c>
      <c r="G2124" s="117" t="s">
        <v>794</v>
      </c>
      <c r="K2124" s="427">
        <v>40100</v>
      </c>
      <c r="L2124" s="117">
        <v>1008.0000000000068</v>
      </c>
    </row>
    <row r="2125" spans="2:12" x14ac:dyDescent="0.25">
      <c r="B2125" s="49">
        <f t="shared" ref="B2125" si="1563">B2124+1</f>
        <v>2113</v>
      </c>
      <c r="C2125" s="428">
        <v>40102</v>
      </c>
      <c r="D2125" s="473">
        <v>-202</v>
      </c>
      <c r="F2125" s="464">
        <v>42702</v>
      </c>
      <c r="G2125" s="117" t="s">
        <v>1905</v>
      </c>
      <c r="K2125" s="428">
        <v>40102</v>
      </c>
      <c r="L2125" s="467">
        <v>-404</v>
      </c>
    </row>
    <row r="2126" spans="2:12" x14ac:dyDescent="0.25">
      <c r="B2126" s="49">
        <f t="shared" ref="B2126" si="1564">B2125+1</f>
        <v>2114</v>
      </c>
      <c r="C2126" s="427">
        <v>40102</v>
      </c>
      <c r="D2126" s="474">
        <v>38</v>
      </c>
      <c r="F2126" s="464">
        <v>42703</v>
      </c>
      <c r="G2126" s="117" t="s">
        <v>1906</v>
      </c>
      <c r="K2126" s="427">
        <v>40102</v>
      </c>
      <c r="L2126" s="117">
        <v>228</v>
      </c>
    </row>
    <row r="2127" spans="2:12" x14ac:dyDescent="0.25">
      <c r="B2127" s="49">
        <f t="shared" ref="B2127" si="1565">B2126+1</f>
        <v>2115</v>
      </c>
      <c r="C2127" s="426">
        <v>40105</v>
      </c>
      <c r="D2127" s="473">
        <v>449.5</v>
      </c>
      <c r="F2127" s="464">
        <v>42704</v>
      </c>
      <c r="G2127" s="117" t="s">
        <v>1907</v>
      </c>
      <c r="K2127" s="426">
        <v>40105</v>
      </c>
      <c r="L2127" s="467">
        <v>1798</v>
      </c>
    </row>
    <row r="2128" spans="2:12" x14ac:dyDescent="0.25">
      <c r="B2128" s="49">
        <f t="shared" ref="B2128" si="1566">B2127+1</f>
        <v>2116</v>
      </c>
      <c r="C2128" s="428">
        <v>40105</v>
      </c>
      <c r="D2128" s="473">
        <v>228</v>
      </c>
      <c r="F2128" s="464">
        <v>42705</v>
      </c>
      <c r="G2128" s="117" t="s">
        <v>1908</v>
      </c>
      <c r="K2128" s="428">
        <v>40105</v>
      </c>
      <c r="L2128" s="467">
        <v>456</v>
      </c>
    </row>
    <row r="2129" spans="2:12" x14ac:dyDescent="0.25">
      <c r="B2129" s="49">
        <f t="shared" ref="B2129" si="1567">B2128+1</f>
        <v>2117</v>
      </c>
      <c r="C2129" s="427">
        <v>40105</v>
      </c>
      <c r="D2129" s="474">
        <v>118.00000000000112</v>
      </c>
      <c r="F2129" s="464">
        <v>42706</v>
      </c>
      <c r="G2129" s="117" t="s">
        <v>1909</v>
      </c>
      <c r="K2129" s="427">
        <v>40105</v>
      </c>
      <c r="L2129" s="117">
        <v>708.00000000000671</v>
      </c>
    </row>
    <row r="2130" spans="2:12" x14ac:dyDescent="0.25">
      <c r="B2130" s="49">
        <f t="shared" ref="B2130" si="1568">B2129+1</f>
        <v>2118</v>
      </c>
      <c r="C2130" s="427">
        <v>40105</v>
      </c>
      <c r="D2130" s="474">
        <v>353</v>
      </c>
      <c r="F2130" s="464">
        <v>42709</v>
      </c>
      <c r="G2130" s="117" t="s">
        <v>1910</v>
      </c>
      <c r="K2130" s="427">
        <v>40105</v>
      </c>
      <c r="L2130" s="117">
        <v>706</v>
      </c>
    </row>
    <row r="2131" spans="2:12" x14ac:dyDescent="0.25">
      <c r="B2131" s="49">
        <f t="shared" ref="B2131" si="1569">B2130+1</f>
        <v>2119</v>
      </c>
      <c r="C2131" s="427">
        <v>40105</v>
      </c>
      <c r="D2131" s="474">
        <v>688</v>
      </c>
      <c r="F2131" s="464">
        <v>42712</v>
      </c>
      <c r="G2131" s="117" t="s">
        <v>1015</v>
      </c>
      <c r="K2131" s="427">
        <v>40105</v>
      </c>
      <c r="L2131" s="117">
        <v>1376</v>
      </c>
    </row>
    <row r="2132" spans="2:12" x14ac:dyDescent="0.25">
      <c r="B2132" s="49">
        <f t="shared" ref="B2132" si="1570">B2131+1</f>
        <v>2120</v>
      </c>
      <c r="C2132" s="426">
        <v>40107</v>
      </c>
      <c r="D2132" s="473">
        <v>-0.50000000000000044</v>
      </c>
      <c r="F2132" s="464">
        <v>42713</v>
      </c>
      <c r="G2132" s="117" t="s">
        <v>521</v>
      </c>
      <c r="K2132" s="426">
        <v>40107</v>
      </c>
      <c r="L2132" s="467">
        <v>-2.0000000000000018</v>
      </c>
    </row>
    <row r="2133" spans="2:12" x14ac:dyDescent="0.25">
      <c r="B2133" s="49">
        <f t="shared" ref="B2133" si="1571">B2132+1</f>
        <v>2121</v>
      </c>
      <c r="C2133" s="427">
        <v>40107</v>
      </c>
      <c r="D2133" s="474">
        <v>-81.999999999998863</v>
      </c>
      <c r="F2133" s="464">
        <v>42717</v>
      </c>
      <c r="G2133" s="117" t="s">
        <v>1911</v>
      </c>
      <c r="K2133" s="427">
        <v>40107</v>
      </c>
      <c r="L2133" s="117">
        <v>-491.99999999999318</v>
      </c>
    </row>
    <row r="2134" spans="2:12" x14ac:dyDescent="0.25">
      <c r="B2134" s="49">
        <f t="shared" ref="B2134" si="1572">B2133+1</f>
        <v>2122</v>
      </c>
      <c r="C2134" s="426">
        <v>40108</v>
      </c>
      <c r="D2134" s="473">
        <v>24.5</v>
      </c>
      <c r="F2134" s="464">
        <v>42718</v>
      </c>
      <c r="G2134" s="117" t="s">
        <v>1912</v>
      </c>
      <c r="K2134" s="426">
        <v>40108</v>
      </c>
      <c r="L2134" s="467">
        <v>98</v>
      </c>
    </row>
    <row r="2135" spans="2:12" x14ac:dyDescent="0.25">
      <c r="B2135" s="49">
        <f t="shared" ref="B2135" si="1573">B2134+1</f>
        <v>2123</v>
      </c>
      <c r="C2135" s="428">
        <v>40108</v>
      </c>
      <c r="D2135" s="473">
        <v>-32</v>
      </c>
      <c r="F2135" s="464">
        <v>42719</v>
      </c>
      <c r="G2135" s="117" t="s">
        <v>1913</v>
      </c>
      <c r="K2135" s="428">
        <v>40108</v>
      </c>
      <c r="L2135" s="467">
        <v>-64</v>
      </c>
    </row>
    <row r="2136" spans="2:12" x14ac:dyDescent="0.25">
      <c r="B2136" s="49">
        <f t="shared" ref="B2136" si="1574">B2135+1</f>
        <v>2124</v>
      </c>
      <c r="C2136" s="427">
        <v>40108</v>
      </c>
      <c r="D2136" s="474">
        <v>-106.99999999999888</v>
      </c>
      <c r="F2136" s="464">
        <v>42723</v>
      </c>
      <c r="G2136" s="117" t="s">
        <v>1914</v>
      </c>
      <c r="K2136" s="427">
        <v>40108</v>
      </c>
      <c r="L2136" s="117">
        <v>-641.99999999999329</v>
      </c>
    </row>
    <row r="2137" spans="2:12" x14ac:dyDescent="0.25">
      <c r="B2137" s="49">
        <f t="shared" ref="B2137" si="1575">B2136+1</f>
        <v>2125</v>
      </c>
      <c r="C2137" s="427">
        <v>40108</v>
      </c>
      <c r="D2137" s="474">
        <v>178</v>
      </c>
      <c r="F2137" s="464">
        <v>42726</v>
      </c>
      <c r="G2137" s="117" t="s">
        <v>1915</v>
      </c>
      <c r="K2137" s="427">
        <v>40108</v>
      </c>
      <c r="L2137" s="117">
        <v>356</v>
      </c>
    </row>
    <row r="2138" spans="2:12" x14ac:dyDescent="0.25">
      <c r="B2138" s="49">
        <f t="shared" ref="B2138" si="1576">B2137+1</f>
        <v>2126</v>
      </c>
      <c r="C2138" s="427">
        <v>40108</v>
      </c>
      <c r="D2138" s="474">
        <v>-12</v>
      </c>
      <c r="F2138" s="464">
        <v>42727</v>
      </c>
      <c r="G2138" s="117" t="s">
        <v>1916</v>
      </c>
      <c r="K2138" s="427">
        <v>40108</v>
      </c>
      <c r="L2138" s="117">
        <v>-24</v>
      </c>
    </row>
    <row r="2139" spans="2:12" x14ac:dyDescent="0.25">
      <c r="B2139" s="49">
        <f t="shared" ref="B2139" si="1577">B2138+1</f>
        <v>2127</v>
      </c>
      <c r="C2139" s="426">
        <v>40112</v>
      </c>
      <c r="D2139" s="473">
        <v>87</v>
      </c>
      <c r="F2139" s="464">
        <v>42732</v>
      </c>
      <c r="G2139" s="117" t="s">
        <v>615</v>
      </c>
      <c r="K2139" s="426">
        <v>40112</v>
      </c>
      <c r="L2139" s="467">
        <v>348</v>
      </c>
    </row>
    <row r="2140" spans="2:12" x14ac:dyDescent="0.25">
      <c r="B2140" s="49">
        <f t="shared" ref="B2140" si="1578">B2139+1</f>
        <v>2128</v>
      </c>
      <c r="C2140" s="428">
        <v>40112</v>
      </c>
      <c r="D2140" s="473">
        <v>408</v>
      </c>
      <c r="F2140" s="464">
        <v>42733</v>
      </c>
      <c r="G2140" s="117" t="s">
        <v>1917</v>
      </c>
      <c r="K2140" s="428">
        <v>40112</v>
      </c>
      <c r="L2140" s="467">
        <v>816</v>
      </c>
    </row>
    <row r="2141" spans="2:12" x14ac:dyDescent="0.25">
      <c r="B2141" s="49">
        <f t="shared" ref="B2141" si="1579">B2140+1</f>
        <v>2129</v>
      </c>
      <c r="C2141" s="427">
        <v>40112</v>
      </c>
      <c r="D2141" s="474">
        <v>247.99999999999659</v>
      </c>
      <c r="F2141" s="464">
        <v>42738</v>
      </c>
      <c r="G2141" s="117" t="s">
        <v>1544</v>
      </c>
      <c r="K2141" s="427">
        <v>40112</v>
      </c>
      <c r="L2141" s="117">
        <v>1487.9999999999795</v>
      </c>
    </row>
    <row r="2142" spans="2:12" x14ac:dyDescent="0.25">
      <c r="B2142" s="49">
        <f t="shared" ref="B2142" si="1580">B2141+1</f>
        <v>2130</v>
      </c>
      <c r="C2142" s="426">
        <v>40113</v>
      </c>
      <c r="D2142" s="473">
        <v>87</v>
      </c>
      <c r="F2142" s="464">
        <v>42740</v>
      </c>
      <c r="G2142" s="117" t="s">
        <v>1918</v>
      </c>
      <c r="K2142" s="426">
        <v>40113</v>
      </c>
      <c r="L2142" s="467">
        <v>348</v>
      </c>
    </row>
    <row r="2143" spans="2:12" x14ac:dyDescent="0.25">
      <c r="B2143" s="49">
        <f t="shared" ref="B2143" si="1581">B2142+1</f>
        <v>2131</v>
      </c>
      <c r="C2143" s="428">
        <v>40113</v>
      </c>
      <c r="D2143" s="473">
        <v>-67</v>
      </c>
      <c r="F2143" s="464">
        <v>42741</v>
      </c>
      <c r="G2143" s="117" t="s">
        <v>1919</v>
      </c>
      <c r="K2143" s="428">
        <v>40113</v>
      </c>
      <c r="L2143" s="467">
        <v>-134</v>
      </c>
    </row>
    <row r="2144" spans="2:12" x14ac:dyDescent="0.25">
      <c r="B2144" s="49">
        <f t="shared" ref="B2144" si="1582">B2143+1</f>
        <v>2132</v>
      </c>
      <c r="C2144" s="427">
        <v>40113</v>
      </c>
      <c r="D2144" s="474">
        <v>48.000000000002274</v>
      </c>
      <c r="F2144" s="464">
        <v>42744</v>
      </c>
      <c r="G2144" s="117" t="s">
        <v>1920</v>
      </c>
      <c r="K2144" s="427">
        <v>40113</v>
      </c>
      <c r="L2144" s="117">
        <v>288.00000000001364</v>
      </c>
    </row>
    <row r="2145" spans="2:12" x14ac:dyDescent="0.25">
      <c r="B2145" s="49">
        <f t="shared" ref="B2145" si="1583">B2144+1</f>
        <v>2133</v>
      </c>
      <c r="C2145" s="427">
        <v>40113</v>
      </c>
      <c r="D2145" s="474">
        <v>68</v>
      </c>
      <c r="F2145" s="464">
        <v>42745</v>
      </c>
      <c r="G2145" s="117" t="s">
        <v>1921</v>
      </c>
      <c r="K2145" s="427">
        <v>40113</v>
      </c>
      <c r="L2145" s="117">
        <v>136</v>
      </c>
    </row>
    <row r="2146" spans="2:12" x14ac:dyDescent="0.25">
      <c r="B2146" s="49">
        <f t="shared" ref="B2146" si="1584">B2145+1</f>
        <v>2134</v>
      </c>
      <c r="C2146" s="426">
        <v>40114</v>
      </c>
      <c r="D2146" s="473">
        <v>-338</v>
      </c>
      <c r="F2146" s="464">
        <v>42746</v>
      </c>
      <c r="G2146" s="117" t="s">
        <v>835</v>
      </c>
      <c r="K2146" s="426">
        <v>40114</v>
      </c>
      <c r="L2146" s="467">
        <v>-1352</v>
      </c>
    </row>
    <row r="2147" spans="2:12" x14ac:dyDescent="0.25">
      <c r="B2147" s="49">
        <f t="shared" ref="B2147" si="1585">B2146+1</f>
        <v>2135</v>
      </c>
      <c r="C2147" s="428">
        <v>40114</v>
      </c>
      <c r="D2147" s="473">
        <v>-372</v>
      </c>
      <c r="F2147" s="464">
        <v>42748</v>
      </c>
      <c r="G2147" s="117" t="s">
        <v>1922</v>
      </c>
      <c r="K2147" s="428">
        <v>40114</v>
      </c>
      <c r="L2147" s="467">
        <v>-744</v>
      </c>
    </row>
    <row r="2148" spans="2:12" x14ac:dyDescent="0.25">
      <c r="B2148" s="49">
        <f t="shared" ref="B2148" si="1586">B2147+1</f>
        <v>2136</v>
      </c>
      <c r="C2148" s="427">
        <v>40114</v>
      </c>
      <c r="D2148" s="474">
        <v>-167.00000000000114</v>
      </c>
      <c r="F2148" s="464">
        <v>42751</v>
      </c>
      <c r="G2148" s="117" t="s">
        <v>663</v>
      </c>
      <c r="K2148" s="427">
        <v>40114</v>
      </c>
      <c r="L2148" s="117">
        <v>-1002.0000000000068</v>
      </c>
    </row>
    <row r="2149" spans="2:12" x14ac:dyDescent="0.25">
      <c r="B2149" s="49">
        <f t="shared" ref="B2149" si="1587">B2148+1</f>
        <v>2137</v>
      </c>
      <c r="C2149" s="427">
        <v>40114</v>
      </c>
      <c r="D2149" s="474">
        <v>-701.99999999999773</v>
      </c>
      <c r="F2149" s="464">
        <v>42753</v>
      </c>
      <c r="G2149" s="117" t="s">
        <v>855</v>
      </c>
      <c r="K2149" s="427">
        <v>40114</v>
      </c>
      <c r="L2149" s="117">
        <v>-1403.9999999999955</v>
      </c>
    </row>
    <row r="2150" spans="2:12" x14ac:dyDescent="0.25">
      <c r="B2150" s="49">
        <f t="shared" ref="B2150" si="1588">B2149+1</f>
        <v>2138</v>
      </c>
      <c r="C2150" s="426">
        <v>40115</v>
      </c>
      <c r="D2150" s="473">
        <v>199.5</v>
      </c>
      <c r="F2150" s="464">
        <v>42755</v>
      </c>
      <c r="G2150" s="117" t="s">
        <v>1923</v>
      </c>
      <c r="K2150" s="426">
        <v>40115</v>
      </c>
      <c r="L2150" s="467">
        <v>798</v>
      </c>
    </row>
    <row r="2151" spans="2:12" x14ac:dyDescent="0.25">
      <c r="B2151" s="49">
        <f t="shared" ref="B2151" si="1589">B2150+1</f>
        <v>2139</v>
      </c>
      <c r="C2151" s="428">
        <v>40115</v>
      </c>
      <c r="D2151" s="473">
        <v>273</v>
      </c>
      <c r="F2151" s="464">
        <v>42759</v>
      </c>
      <c r="G2151" s="117" t="s">
        <v>1919</v>
      </c>
      <c r="K2151" s="428">
        <v>40115</v>
      </c>
      <c r="L2151" s="467">
        <v>546</v>
      </c>
    </row>
    <row r="2152" spans="2:12" x14ac:dyDescent="0.25">
      <c r="B2152" s="49">
        <f t="shared" ref="B2152" si="1590">B2151+1</f>
        <v>2140</v>
      </c>
      <c r="C2152" s="427">
        <v>40115</v>
      </c>
      <c r="D2152" s="474">
        <v>167.99999999999545</v>
      </c>
      <c r="F2152" s="464">
        <v>42760</v>
      </c>
      <c r="G2152" s="117" t="s">
        <v>1890</v>
      </c>
      <c r="K2152" s="427">
        <v>40115</v>
      </c>
      <c r="L2152" s="117">
        <v>1007.9999999999727</v>
      </c>
    </row>
    <row r="2153" spans="2:12" x14ac:dyDescent="0.25">
      <c r="B2153" s="49">
        <f t="shared" ref="B2153" si="1591">B2152+1</f>
        <v>2141</v>
      </c>
      <c r="C2153" s="427">
        <v>40115</v>
      </c>
      <c r="D2153" s="474">
        <v>158</v>
      </c>
      <c r="F2153" s="464">
        <v>42762</v>
      </c>
      <c r="G2153" s="117" t="s">
        <v>1924</v>
      </c>
      <c r="K2153" s="427">
        <v>40115</v>
      </c>
      <c r="L2153" s="117">
        <v>316</v>
      </c>
    </row>
    <row r="2154" spans="2:12" x14ac:dyDescent="0.25">
      <c r="B2154" s="49">
        <f t="shared" ref="B2154" si="1592">B2153+1</f>
        <v>2142</v>
      </c>
      <c r="C2154" s="427">
        <v>40115</v>
      </c>
      <c r="D2154" s="474">
        <v>398.00000000000227</v>
      </c>
      <c r="F2154" s="464">
        <v>42765</v>
      </c>
      <c r="G2154" s="117" t="s">
        <v>563</v>
      </c>
      <c r="K2154" s="427">
        <v>40115</v>
      </c>
      <c r="L2154" s="117">
        <v>796.00000000000455</v>
      </c>
    </row>
    <row r="2155" spans="2:12" x14ac:dyDescent="0.25">
      <c r="B2155" s="49">
        <f t="shared" ref="B2155" si="1593">B2154+1</f>
        <v>2143</v>
      </c>
      <c r="C2155" s="427">
        <v>40116</v>
      </c>
      <c r="D2155" s="474">
        <v>-331.99999999999318</v>
      </c>
      <c r="F2155" s="464">
        <v>42766</v>
      </c>
      <c r="G2155" s="117" t="s">
        <v>1925</v>
      </c>
      <c r="K2155" s="427">
        <v>40116</v>
      </c>
      <c r="L2155" s="117">
        <v>-663.99999999998636</v>
      </c>
    </row>
    <row r="2156" spans="2:12" x14ac:dyDescent="0.25">
      <c r="B2156" s="49">
        <f t="shared" ref="B2156" si="1594">B2155+1</f>
        <v>2144</v>
      </c>
      <c r="C2156" s="427">
        <v>40119</v>
      </c>
      <c r="D2156" s="474">
        <v>248.00000000000227</v>
      </c>
      <c r="F2156" s="464">
        <v>42767</v>
      </c>
      <c r="G2156" s="117" t="s">
        <v>735</v>
      </c>
      <c r="K2156" s="427">
        <v>40119</v>
      </c>
      <c r="L2156" s="117">
        <v>1488.0000000000136</v>
      </c>
    </row>
    <row r="2157" spans="2:12" x14ac:dyDescent="0.25">
      <c r="B2157" s="49">
        <f t="shared" ref="B2157" si="1595">B2156+1</f>
        <v>2145</v>
      </c>
      <c r="C2157" s="427">
        <v>40119</v>
      </c>
      <c r="D2157" s="474">
        <v>263</v>
      </c>
      <c r="F2157" s="464">
        <v>42769</v>
      </c>
      <c r="G2157" s="117" t="s">
        <v>1926</v>
      </c>
      <c r="K2157" s="427">
        <v>40119</v>
      </c>
      <c r="L2157" s="117">
        <v>526</v>
      </c>
    </row>
    <row r="2158" spans="2:12" x14ac:dyDescent="0.25">
      <c r="B2158" s="49">
        <f t="shared" ref="B2158" si="1596">B2157+1</f>
        <v>2146</v>
      </c>
      <c r="C2158" s="427">
        <v>40119</v>
      </c>
      <c r="D2158" s="474">
        <v>688</v>
      </c>
      <c r="F2158" s="464">
        <v>42772</v>
      </c>
      <c r="G2158" s="117" t="s">
        <v>702</v>
      </c>
      <c r="K2158" s="427">
        <v>40119</v>
      </c>
      <c r="L2158" s="117">
        <v>1376</v>
      </c>
    </row>
    <row r="2159" spans="2:12" x14ac:dyDescent="0.25">
      <c r="B2159" s="49">
        <f t="shared" ref="B2159" si="1597">B2158+1</f>
        <v>2147</v>
      </c>
      <c r="C2159" s="426">
        <v>40120</v>
      </c>
      <c r="D2159" s="473">
        <v>-325.5</v>
      </c>
      <c r="F2159" s="464">
        <v>42773</v>
      </c>
      <c r="G2159" s="117" t="s">
        <v>1919</v>
      </c>
      <c r="K2159" s="426">
        <v>40120</v>
      </c>
      <c r="L2159" s="467">
        <v>-1302</v>
      </c>
    </row>
    <row r="2160" spans="2:12" x14ac:dyDescent="0.25">
      <c r="B2160" s="49">
        <f t="shared" ref="B2160" si="1598">B2159+1</f>
        <v>2148</v>
      </c>
      <c r="C2160" s="428">
        <v>40120</v>
      </c>
      <c r="D2160" s="473">
        <v>-362</v>
      </c>
      <c r="F2160" s="464">
        <v>42774</v>
      </c>
      <c r="G2160" s="117" t="s">
        <v>1122</v>
      </c>
      <c r="K2160" s="428">
        <v>40120</v>
      </c>
      <c r="L2160" s="467">
        <v>-724</v>
      </c>
    </row>
    <row r="2161" spans="2:12" x14ac:dyDescent="0.25">
      <c r="B2161" s="49">
        <f t="shared" ref="B2161" si="1599">B2160+1</f>
        <v>2149</v>
      </c>
      <c r="C2161" s="427">
        <v>40120</v>
      </c>
      <c r="D2161" s="474">
        <v>-301.99999999999773</v>
      </c>
      <c r="F2161" s="464">
        <v>42775</v>
      </c>
      <c r="G2161" s="117" t="s">
        <v>1327</v>
      </c>
      <c r="K2161" s="427">
        <v>40120</v>
      </c>
      <c r="L2161" s="117">
        <v>-1811.9999999999864</v>
      </c>
    </row>
    <row r="2162" spans="2:12" x14ac:dyDescent="0.25">
      <c r="B2162" s="49">
        <f t="shared" ref="B2162" si="1600">B2161+1</f>
        <v>2150</v>
      </c>
      <c r="C2162" s="427">
        <v>40122</v>
      </c>
      <c r="D2162" s="474">
        <v>-26.999999999997726</v>
      </c>
      <c r="F2162" s="464">
        <v>42776</v>
      </c>
      <c r="G2162" s="117" t="s">
        <v>625</v>
      </c>
      <c r="K2162" s="427">
        <v>40122</v>
      </c>
      <c r="L2162" s="117">
        <v>-161.99999999998636</v>
      </c>
    </row>
    <row r="2163" spans="2:12" x14ac:dyDescent="0.25">
      <c r="B2163" s="49">
        <f t="shared" ref="B2163" si="1601">B2162+1</f>
        <v>2151</v>
      </c>
      <c r="C2163" s="427">
        <v>40122</v>
      </c>
      <c r="D2163" s="474">
        <v>173</v>
      </c>
      <c r="F2163" s="464">
        <v>42780</v>
      </c>
      <c r="G2163" s="117" t="s">
        <v>1927</v>
      </c>
      <c r="K2163" s="427">
        <v>40122</v>
      </c>
      <c r="L2163" s="117">
        <v>346</v>
      </c>
    </row>
    <row r="2164" spans="2:12" x14ac:dyDescent="0.25">
      <c r="B2164" s="49">
        <f t="shared" ref="B2164" si="1602">B2163+1</f>
        <v>2152</v>
      </c>
      <c r="C2164" s="427">
        <v>40122</v>
      </c>
      <c r="D2164" s="474">
        <v>238</v>
      </c>
      <c r="F2164" s="464">
        <v>42781</v>
      </c>
      <c r="G2164" s="117" t="s">
        <v>1162</v>
      </c>
      <c r="K2164" s="427">
        <v>40122</v>
      </c>
      <c r="L2164" s="117">
        <v>476</v>
      </c>
    </row>
    <row r="2165" spans="2:12" x14ac:dyDescent="0.25">
      <c r="B2165" s="49">
        <f t="shared" ref="B2165" si="1603">B2164+1</f>
        <v>2153</v>
      </c>
      <c r="C2165" s="427">
        <v>40127</v>
      </c>
      <c r="D2165" s="474">
        <v>-131.99999999999318</v>
      </c>
      <c r="F2165" s="464">
        <v>42783</v>
      </c>
      <c r="G2165" s="117" t="s">
        <v>1902</v>
      </c>
      <c r="K2165" s="427">
        <v>40127</v>
      </c>
      <c r="L2165" s="117">
        <v>-263.99999999998636</v>
      </c>
    </row>
    <row r="2166" spans="2:12" x14ac:dyDescent="0.25">
      <c r="B2166" s="49">
        <f t="shared" ref="B2166" si="1604">B2165+1</f>
        <v>2154</v>
      </c>
      <c r="C2166" s="427">
        <v>40128</v>
      </c>
      <c r="D2166" s="474">
        <v>72.999999999996589</v>
      </c>
      <c r="F2166" s="464">
        <v>42786</v>
      </c>
      <c r="G2166" s="117" t="s">
        <v>518</v>
      </c>
      <c r="K2166" s="427">
        <v>40128</v>
      </c>
      <c r="L2166" s="117">
        <v>437.99999999997954</v>
      </c>
    </row>
    <row r="2167" spans="2:12" x14ac:dyDescent="0.25">
      <c r="B2167" s="49">
        <f t="shared" ref="B2167" si="1605">B2166+1</f>
        <v>2155</v>
      </c>
      <c r="C2167" s="426">
        <v>40130</v>
      </c>
      <c r="D2167" s="473">
        <v>224.5</v>
      </c>
      <c r="F2167" s="464">
        <v>42787</v>
      </c>
      <c r="G2167" s="117" t="s">
        <v>512</v>
      </c>
      <c r="K2167" s="426">
        <v>40130</v>
      </c>
      <c r="L2167" s="467">
        <v>898</v>
      </c>
    </row>
    <row r="2168" spans="2:12" x14ac:dyDescent="0.25">
      <c r="B2168" s="49">
        <f t="shared" ref="B2168" si="1606">B2167+1</f>
        <v>2156</v>
      </c>
      <c r="C2168" s="428">
        <v>40130</v>
      </c>
      <c r="D2168" s="473">
        <v>128</v>
      </c>
      <c r="F2168" s="464">
        <v>42788</v>
      </c>
      <c r="G2168" s="117" t="s">
        <v>494</v>
      </c>
      <c r="K2168" s="428">
        <v>40130</v>
      </c>
      <c r="L2168" s="467">
        <v>256</v>
      </c>
    </row>
    <row r="2169" spans="2:12" x14ac:dyDescent="0.25">
      <c r="B2169" s="49">
        <f t="shared" ref="B2169" si="1607">B2168+1</f>
        <v>2157</v>
      </c>
      <c r="C2169" s="427">
        <v>40130</v>
      </c>
      <c r="D2169" s="474">
        <v>157.99999999999886</v>
      </c>
      <c r="F2169" s="464">
        <v>42789</v>
      </c>
      <c r="G2169" s="117" t="s">
        <v>1928</v>
      </c>
      <c r="K2169" s="427">
        <v>40130</v>
      </c>
      <c r="L2169" s="117">
        <v>947.99999999999318</v>
      </c>
    </row>
    <row r="2170" spans="2:12" x14ac:dyDescent="0.25">
      <c r="B2170" s="49">
        <f t="shared" ref="B2170" si="1608">B2169+1</f>
        <v>2158</v>
      </c>
      <c r="C2170" s="427">
        <v>40130</v>
      </c>
      <c r="D2170" s="474">
        <v>308.00000000000455</v>
      </c>
      <c r="F2170" s="464">
        <v>42790</v>
      </c>
      <c r="G2170" s="117" t="s">
        <v>1929</v>
      </c>
      <c r="K2170" s="427">
        <v>40130</v>
      </c>
      <c r="L2170" s="117">
        <v>616.00000000000909</v>
      </c>
    </row>
    <row r="2171" spans="2:12" x14ac:dyDescent="0.25">
      <c r="B2171" s="49">
        <f t="shared" ref="B2171" si="1609">B2170+1</f>
        <v>2159</v>
      </c>
      <c r="C2171" s="427">
        <v>40134</v>
      </c>
      <c r="D2171" s="474">
        <v>-82</v>
      </c>
      <c r="F2171" s="464">
        <v>42793</v>
      </c>
      <c r="G2171" s="117" t="s">
        <v>1464</v>
      </c>
      <c r="K2171" s="427">
        <v>40134</v>
      </c>
      <c r="L2171" s="117">
        <v>-164</v>
      </c>
    </row>
    <row r="2172" spans="2:12" x14ac:dyDescent="0.25">
      <c r="B2172" s="49">
        <f t="shared" ref="B2172" si="1610">B2171+1</f>
        <v>2160</v>
      </c>
      <c r="C2172" s="427">
        <v>40134</v>
      </c>
      <c r="D2172" s="474">
        <v>-112.00000000000001</v>
      </c>
      <c r="F2172" s="464">
        <v>42794</v>
      </c>
      <c r="G2172" s="117" t="s">
        <v>585</v>
      </c>
      <c r="K2172" s="427">
        <v>40134</v>
      </c>
      <c r="L2172" s="117">
        <v>-224.00000000000003</v>
      </c>
    </row>
    <row r="2173" spans="2:12" x14ac:dyDescent="0.25">
      <c r="B2173" s="49">
        <f t="shared" ref="B2173" si="1611">B2172+1</f>
        <v>2161</v>
      </c>
      <c r="C2173" s="427">
        <v>40135</v>
      </c>
      <c r="D2173" s="474">
        <v>-42.000000000001137</v>
      </c>
      <c r="F2173" s="464">
        <v>42795</v>
      </c>
      <c r="G2173" s="117" t="s">
        <v>1930</v>
      </c>
      <c r="K2173" s="427">
        <v>40135</v>
      </c>
      <c r="L2173" s="117">
        <v>-252.00000000000682</v>
      </c>
    </row>
    <row r="2174" spans="2:12" x14ac:dyDescent="0.25">
      <c r="B2174" s="49">
        <f t="shared" ref="B2174" si="1612">B2173+1</f>
        <v>2162</v>
      </c>
      <c r="C2174" s="427">
        <v>40135</v>
      </c>
      <c r="D2174" s="474">
        <v>257.99999999999318</v>
      </c>
      <c r="F2174" s="464">
        <v>42796</v>
      </c>
      <c r="G2174" s="117" t="s">
        <v>1931</v>
      </c>
      <c r="K2174" s="427">
        <v>40135</v>
      </c>
      <c r="L2174" s="117">
        <v>515.99999999998636</v>
      </c>
    </row>
    <row r="2175" spans="2:12" x14ac:dyDescent="0.25">
      <c r="B2175" s="49">
        <f t="shared" ref="B2175" si="1613">B2174+1</f>
        <v>2163</v>
      </c>
      <c r="C2175" s="426">
        <v>40136</v>
      </c>
      <c r="D2175" s="473">
        <v>-350.5</v>
      </c>
      <c r="F2175" s="464">
        <v>42797</v>
      </c>
      <c r="G2175" s="117" t="s">
        <v>1932</v>
      </c>
      <c r="K2175" s="426">
        <v>40136</v>
      </c>
      <c r="L2175" s="467">
        <v>-1402</v>
      </c>
    </row>
    <row r="2176" spans="2:12" x14ac:dyDescent="0.25">
      <c r="B2176" s="49">
        <f t="shared" ref="B2176" si="1614">B2175+1</f>
        <v>2164</v>
      </c>
      <c r="C2176" s="428">
        <v>40136</v>
      </c>
      <c r="D2176" s="473">
        <v>-272</v>
      </c>
      <c r="F2176" s="464">
        <v>42800</v>
      </c>
      <c r="G2176" s="117" t="s">
        <v>1933</v>
      </c>
      <c r="K2176" s="428">
        <v>40136</v>
      </c>
      <c r="L2176" s="467">
        <v>-544</v>
      </c>
    </row>
    <row r="2177" spans="2:12" x14ac:dyDescent="0.25">
      <c r="B2177" s="49">
        <f t="shared" ref="B2177" si="1615">B2176+1</f>
        <v>2165</v>
      </c>
      <c r="C2177" s="427">
        <v>40136</v>
      </c>
      <c r="D2177" s="474">
        <v>-206.99999999999886</v>
      </c>
      <c r="F2177" s="464">
        <v>42801</v>
      </c>
      <c r="G2177" s="117" t="s">
        <v>871</v>
      </c>
      <c r="K2177" s="427">
        <v>40136</v>
      </c>
      <c r="L2177" s="117">
        <v>-1241.9999999999932</v>
      </c>
    </row>
    <row r="2178" spans="2:12" x14ac:dyDescent="0.25">
      <c r="B2178" s="49">
        <f t="shared" ref="B2178" si="1616">B2177+1</f>
        <v>2166</v>
      </c>
      <c r="C2178" s="426">
        <v>40137</v>
      </c>
      <c r="D2178" s="473">
        <v>87</v>
      </c>
      <c r="F2178" s="464">
        <v>42802</v>
      </c>
      <c r="G2178" s="117" t="s">
        <v>1934</v>
      </c>
      <c r="K2178" s="426">
        <v>40137</v>
      </c>
      <c r="L2178" s="467">
        <v>348</v>
      </c>
    </row>
    <row r="2179" spans="2:12" x14ac:dyDescent="0.25">
      <c r="B2179" s="49">
        <f t="shared" ref="B2179" si="1617">B2178+1</f>
        <v>2167</v>
      </c>
      <c r="C2179" s="428">
        <v>40137</v>
      </c>
      <c r="D2179" s="473">
        <v>-102</v>
      </c>
      <c r="F2179" s="464">
        <v>42803</v>
      </c>
      <c r="G2179" s="117" t="s">
        <v>1935</v>
      </c>
      <c r="K2179" s="428">
        <v>40137</v>
      </c>
      <c r="L2179" s="467">
        <v>-204</v>
      </c>
    </row>
    <row r="2180" spans="2:12" x14ac:dyDescent="0.25">
      <c r="B2180" s="49">
        <f t="shared" ref="B2180" si="1618">B2179+1</f>
        <v>2168</v>
      </c>
      <c r="C2180" s="427">
        <v>40137</v>
      </c>
      <c r="D2180" s="474">
        <v>-51.999999999997726</v>
      </c>
      <c r="F2180" s="464">
        <v>42804</v>
      </c>
      <c r="G2180" s="117" t="s">
        <v>1936</v>
      </c>
      <c r="K2180" s="427">
        <v>40137</v>
      </c>
      <c r="L2180" s="117">
        <v>-311.99999999998636</v>
      </c>
    </row>
    <row r="2181" spans="2:12" x14ac:dyDescent="0.25">
      <c r="B2181" s="49">
        <f t="shared" ref="B2181" si="1619">B2180+1</f>
        <v>2169</v>
      </c>
      <c r="C2181" s="426">
        <v>40140</v>
      </c>
      <c r="D2181" s="473">
        <v>487</v>
      </c>
      <c r="F2181" s="464">
        <v>42807</v>
      </c>
      <c r="G2181" s="117" t="s">
        <v>1775</v>
      </c>
      <c r="K2181" s="426">
        <v>40140</v>
      </c>
      <c r="L2181" s="467">
        <v>1948</v>
      </c>
    </row>
    <row r="2182" spans="2:12" x14ac:dyDescent="0.25">
      <c r="B2182" s="49">
        <f t="shared" ref="B2182" si="1620">B2181+1</f>
        <v>2170</v>
      </c>
      <c r="C2182" s="428">
        <v>40140</v>
      </c>
      <c r="D2182" s="473">
        <v>308</v>
      </c>
      <c r="F2182" s="464">
        <v>42808</v>
      </c>
      <c r="G2182" s="117" t="s">
        <v>891</v>
      </c>
      <c r="K2182" s="428">
        <v>40140</v>
      </c>
      <c r="L2182" s="467">
        <v>616</v>
      </c>
    </row>
    <row r="2183" spans="2:12" x14ac:dyDescent="0.25">
      <c r="B2183" s="49">
        <f t="shared" ref="B2183" si="1621">B2182+1</f>
        <v>2171</v>
      </c>
      <c r="C2183" s="427">
        <v>40140</v>
      </c>
      <c r="D2183" s="474">
        <v>318.00000000000114</v>
      </c>
      <c r="F2183" s="464">
        <v>42809</v>
      </c>
      <c r="G2183" s="117" t="s">
        <v>1937</v>
      </c>
      <c r="K2183" s="427">
        <v>40140</v>
      </c>
      <c r="L2183" s="117">
        <v>1908.0000000000068</v>
      </c>
    </row>
    <row r="2184" spans="2:12" x14ac:dyDescent="0.25">
      <c r="B2184" s="49">
        <f t="shared" ref="B2184" si="1622">B2183+1</f>
        <v>2172</v>
      </c>
      <c r="C2184" s="428">
        <v>40142</v>
      </c>
      <c r="D2184" s="473">
        <v>193</v>
      </c>
      <c r="F2184" s="464">
        <v>42810</v>
      </c>
      <c r="G2184" s="117" t="s">
        <v>1463</v>
      </c>
      <c r="K2184" s="428">
        <v>40142</v>
      </c>
      <c r="L2184" s="467">
        <v>386</v>
      </c>
    </row>
    <row r="2185" spans="2:12" x14ac:dyDescent="0.25">
      <c r="B2185" s="49">
        <f t="shared" ref="B2185" si="1623">B2184+1</f>
        <v>2173</v>
      </c>
      <c r="C2185" s="427">
        <v>40142</v>
      </c>
      <c r="D2185" s="474">
        <v>168.00000000000114</v>
      </c>
      <c r="F2185" s="464">
        <v>42811</v>
      </c>
      <c r="G2185" s="117" t="s">
        <v>1932</v>
      </c>
      <c r="K2185" s="427">
        <v>40142</v>
      </c>
      <c r="L2185" s="117">
        <v>1008.0000000000068</v>
      </c>
    </row>
    <row r="2186" spans="2:12" x14ac:dyDescent="0.25">
      <c r="B2186" s="49">
        <f t="shared" ref="B2186" si="1624">B2185+1</f>
        <v>2174</v>
      </c>
      <c r="C2186" s="427">
        <v>40142</v>
      </c>
      <c r="D2186" s="474">
        <v>448.00000000000227</v>
      </c>
      <c r="F2186" s="464">
        <v>42814</v>
      </c>
      <c r="G2186" s="117" t="s">
        <v>772</v>
      </c>
      <c r="K2186" s="427">
        <v>40142</v>
      </c>
      <c r="L2186" s="117">
        <v>896.00000000000455</v>
      </c>
    </row>
    <row r="2187" spans="2:12" x14ac:dyDescent="0.25">
      <c r="B2187" s="49">
        <f t="shared" ref="B2187" si="1625">B2186+1</f>
        <v>2175</v>
      </c>
      <c r="C2187" s="427">
        <v>40143</v>
      </c>
      <c r="D2187" s="474">
        <v>-367.00000000000114</v>
      </c>
      <c r="F2187" s="464">
        <v>42815</v>
      </c>
      <c r="G2187" s="117" t="s">
        <v>543</v>
      </c>
      <c r="K2187" s="427">
        <v>40143</v>
      </c>
      <c r="L2187" s="117">
        <v>-2202.0000000000068</v>
      </c>
    </row>
    <row r="2188" spans="2:12" x14ac:dyDescent="0.25">
      <c r="B2188" s="49">
        <f t="shared" ref="B2188" si="1626">B2187+1</f>
        <v>2176</v>
      </c>
      <c r="C2188" s="427">
        <v>40144</v>
      </c>
      <c r="D2188" s="474">
        <v>-441.99999999999545</v>
      </c>
      <c r="F2188" s="464">
        <v>42816</v>
      </c>
      <c r="G2188" s="117" t="s">
        <v>1938</v>
      </c>
      <c r="K2188" s="427">
        <v>40144</v>
      </c>
      <c r="L2188" s="117">
        <v>-2651.9999999999727</v>
      </c>
    </row>
    <row r="2189" spans="2:12" x14ac:dyDescent="0.25">
      <c r="B2189" s="49">
        <f t="shared" ref="B2189" si="1627">B2188+1</f>
        <v>2177</v>
      </c>
      <c r="C2189" s="427">
        <v>40144</v>
      </c>
      <c r="D2189" s="474">
        <v>-692.00000000000682</v>
      </c>
      <c r="F2189" s="464">
        <v>42817</v>
      </c>
      <c r="G2189" s="117" t="s">
        <v>549</v>
      </c>
      <c r="K2189" s="427">
        <v>40144</v>
      </c>
      <c r="L2189" s="117">
        <v>-1384.0000000000136</v>
      </c>
    </row>
    <row r="2190" spans="2:12" x14ac:dyDescent="0.25">
      <c r="B2190" s="49">
        <f t="shared" ref="B2190" si="1628">B2189+1</f>
        <v>2178</v>
      </c>
      <c r="C2190" s="427">
        <v>40147</v>
      </c>
      <c r="D2190" s="474">
        <v>-51.999999999997726</v>
      </c>
      <c r="F2190" s="464">
        <v>42818</v>
      </c>
      <c r="G2190" s="117" t="s">
        <v>1068</v>
      </c>
      <c r="K2190" s="427">
        <v>40147</v>
      </c>
      <c r="L2190" s="117">
        <v>-311.99999999998636</v>
      </c>
    </row>
    <row r="2191" spans="2:12" x14ac:dyDescent="0.25">
      <c r="B2191" s="49">
        <f t="shared" ref="B2191" si="1629">B2190+1</f>
        <v>2179</v>
      </c>
      <c r="C2191" s="426">
        <v>40148</v>
      </c>
      <c r="D2191" s="473">
        <v>499.5</v>
      </c>
      <c r="F2191" s="464">
        <v>42820</v>
      </c>
      <c r="G2191" s="117" t="s">
        <v>1070</v>
      </c>
      <c r="K2191" s="426">
        <v>40148</v>
      </c>
      <c r="L2191" s="467">
        <v>1998</v>
      </c>
    </row>
    <row r="2192" spans="2:12" x14ac:dyDescent="0.25">
      <c r="B2192" s="49">
        <f t="shared" ref="B2192" si="1630">B2191+1</f>
        <v>2180</v>
      </c>
      <c r="C2192" s="428">
        <v>40148</v>
      </c>
      <c r="D2192" s="473">
        <v>343</v>
      </c>
      <c r="F2192" s="464">
        <v>42821</v>
      </c>
      <c r="G2192" s="117" t="s">
        <v>1939</v>
      </c>
      <c r="K2192" s="428">
        <v>40148</v>
      </c>
      <c r="L2192" s="467">
        <v>686</v>
      </c>
    </row>
    <row r="2193" spans="2:12" x14ac:dyDescent="0.25">
      <c r="B2193" s="49">
        <f t="shared" ref="B2193" si="1631">B2192+1</f>
        <v>2181</v>
      </c>
      <c r="C2193" s="427">
        <v>40148</v>
      </c>
      <c r="D2193" s="474">
        <v>157.99999999999886</v>
      </c>
      <c r="F2193" s="464">
        <v>42822</v>
      </c>
      <c r="G2193" s="117" t="s">
        <v>1776</v>
      </c>
      <c r="K2193" s="427">
        <v>40148</v>
      </c>
      <c r="L2193" s="117">
        <v>947.99999999999318</v>
      </c>
    </row>
    <row r="2194" spans="2:12" x14ac:dyDescent="0.25">
      <c r="B2194" s="49">
        <f t="shared" ref="B2194" si="1632">B2193+1</f>
        <v>2182</v>
      </c>
      <c r="C2194" s="427">
        <v>40149</v>
      </c>
      <c r="D2194" s="474">
        <v>58</v>
      </c>
      <c r="F2194" s="464">
        <v>42823</v>
      </c>
      <c r="G2194" s="117" t="s">
        <v>477</v>
      </c>
      <c r="K2194" s="427">
        <v>40149</v>
      </c>
      <c r="L2194" s="117">
        <v>116</v>
      </c>
    </row>
    <row r="2195" spans="2:12" x14ac:dyDescent="0.25">
      <c r="B2195" s="49">
        <f t="shared" ref="B2195" si="1633">B2194+1</f>
        <v>2183</v>
      </c>
      <c r="C2195" s="427">
        <v>40149</v>
      </c>
      <c r="D2195" s="474">
        <v>127.99999999999771</v>
      </c>
      <c r="F2195" s="464">
        <v>42827</v>
      </c>
      <c r="G2195" s="117" t="s">
        <v>501</v>
      </c>
      <c r="K2195" s="427">
        <v>40149</v>
      </c>
      <c r="L2195" s="117">
        <v>255.99999999999542</v>
      </c>
    </row>
    <row r="2196" spans="2:12" x14ac:dyDescent="0.25">
      <c r="B2196" s="49">
        <f t="shared" ref="B2196" si="1634">B2195+1</f>
        <v>2184</v>
      </c>
      <c r="C2196" s="426">
        <v>40151</v>
      </c>
      <c r="D2196" s="473">
        <v>74.5</v>
      </c>
      <c r="F2196" s="464">
        <v>42828</v>
      </c>
      <c r="G2196" s="117" t="s">
        <v>1299</v>
      </c>
      <c r="K2196" s="426">
        <v>40151</v>
      </c>
      <c r="L2196" s="467">
        <v>298</v>
      </c>
    </row>
    <row r="2197" spans="2:12" x14ac:dyDescent="0.25">
      <c r="B2197" s="49">
        <f t="shared" ref="B2197" si="1635">B2196+1</f>
        <v>2185</v>
      </c>
      <c r="C2197" s="428">
        <v>40151</v>
      </c>
      <c r="D2197" s="473">
        <v>468</v>
      </c>
      <c r="F2197" s="464">
        <v>42829</v>
      </c>
      <c r="G2197" s="117" t="s">
        <v>1940</v>
      </c>
      <c r="K2197" s="428">
        <v>40151</v>
      </c>
      <c r="L2197" s="467">
        <v>936</v>
      </c>
    </row>
    <row r="2198" spans="2:12" x14ac:dyDescent="0.25">
      <c r="B2198" s="49">
        <f t="shared" ref="B2198" si="1636">B2197+1</f>
        <v>2186</v>
      </c>
      <c r="C2198" s="427">
        <v>40151</v>
      </c>
      <c r="D2198" s="474">
        <v>97.999999999996589</v>
      </c>
      <c r="F2198" s="464">
        <v>42830</v>
      </c>
      <c r="G2198" s="117" t="s">
        <v>1201</v>
      </c>
      <c r="K2198" s="427">
        <v>40151</v>
      </c>
      <c r="L2198" s="117">
        <v>587.99999999997954</v>
      </c>
    </row>
    <row r="2199" spans="2:12" x14ac:dyDescent="0.25">
      <c r="B2199" s="49">
        <f t="shared" ref="B2199" si="1637">B2198+1</f>
        <v>2187</v>
      </c>
      <c r="C2199" s="427">
        <v>40151</v>
      </c>
      <c r="D2199" s="474">
        <v>73</v>
      </c>
      <c r="F2199" s="464">
        <v>42831</v>
      </c>
      <c r="G2199" s="117" t="s">
        <v>1941</v>
      </c>
      <c r="K2199" s="427">
        <v>40151</v>
      </c>
      <c r="L2199" s="117">
        <v>146</v>
      </c>
    </row>
    <row r="2200" spans="2:12" x14ac:dyDescent="0.25">
      <c r="B2200" s="49">
        <f t="shared" ref="B2200" si="1638">B2199+1</f>
        <v>2188</v>
      </c>
      <c r="C2200" s="427">
        <v>40151</v>
      </c>
      <c r="D2200" s="474">
        <v>227.99999999999773</v>
      </c>
      <c r="F2200" s="464">
        <v>42834</v>
      </c>
      <c r="G2200" s="117" t="s">
        <v>698</v>
      </c>
      <c r="K2200" s="427">
        <v>40151</v>
      </c>
      <c r="L2200" s="117">
        <v>455.99999999999545</v>
      </c>
    </row>
    <row r="2201" spans="2:12" x14ac:dyDescent="0.25">
      <c r="B2201" s="49">
        <f t="shared" ref="B2201" si="1639">B2200+1</f>
        <v>2189</v>
      </c>
      <c r="C2201" s="426">
        <v>40155</v>
      </c>
      <c r="D2201" s="473">
        <v>-100.49999999999999</v>
      </c>
      <c r="F2201" s="464">
        <v>42835</v>
      </c>
      <c r="G2201" s="117" t="s">
        <v>505</v>
      </c>
      <c r="K2201" s="426">
        <v>40155</v>
      </c>
      <c r="L2201" s="467">
        <v>-401.99999999999994</v>
      </c>
    </row>
    <row r="2202" spans="2:12" x14ac:dyDescent="0.25">
      <c r="B2202" s="49">
        <f t="shared" ref="B2202" si="1640">B2201+1</f>
        <v>2190</v>
      </c>
      <c r="C2202" s="428">
        <v>40155</v>
      </c>
      <c r="D2202" s="473">
        <v>-387</v>
      </c>
      <c r="F2202" s="464">
        <v>42836</v>
      </c>
      <c r="G2202" s="117" t="s">
        <v>841</v>
      </c>
      <c r="K2202" s="428">
        <v>40155</v>
      </c>
      <c r="L2202" s="467">
        <v>-774</v>
      </c>
    </row>
    <row r="2203" spans="2:12" x14ac:dyDescent="0.25">
      <c r="B2203" s="49">
        <f t="shared" ref="B2203" si="1641">B2202+1</f>
        <v>2191</v>
      </c>
      <c r="C2203" s="426">
        <v>40156</v>
      </c>
      <c r="D2203" s="473">
        <v>174.5</v>
      </c>
      <c r="F2203" s="464">
        <v>42837</v>
      </c>
      <c r="G2203" s="117" t="s">
        <v>1194</v>
      </c>
      <c r="K2203" s="426">
        <v>40156</v>
      </c>
      <c r="L2203" s="467">
        <v>698</v>
      </c>
    </row>
    <row r="2204" spans="2:12" x14ac:dyDescent="0.25">
      <c r="B2204" s="49">
        <f t="shared" ref="B2204" si="1642">B2203+1</f>
        <v>2192</v>
      </c>
      <c r="C2204" s="428">
        <v>40156</v>
      </c>
      <c r="D2204" s="473">
        <v>123</v>
      </c>
      <c r="F2204" s="464">
        <v>42838</v>
      </c>
      <c r="G2204" s="117" t="s">
        <v>1942</v>
      </c>
      <c r="K2204" s="428">
        <v>40156</v>
      </c>
      <c r="L2204" s="467">
        <v>246</v>
      </c>
    </row>
    <row r="2205" spans="2:12" x14ac:dyDescent="0.25">
      <c r="B2205" s="49">
        <f t="shared" ref="B2205" si="1643">B2204+1</f>
        <v>2193</v>
      </c>
      <c r="C2205" s="427">
        <v>40156</v>
      </c>
      <c r="D2205" s="474">
        <v>102.99999999999771</v>
      </c>
      <c r="F2205" s="464">
        <v>42841</v>
      </c>
      <c r="G2205" s="117" t="s">
        <v>1616</v>
      </c>
      <c r="K2205" s="427">
        <v>40156</v>
      </c>
      <c r="L2205" s="117">
        <v>617.99999999998624</v>
      </c>
    </row>
    <row r="2206" spans="2:12" x14ac:dyDescent="0.25">
      <c r="B2206" s="49">
        <f t="shared" ref="B2206" si="1644">B2205+1</f>
        <v>2194</v>
      </c>
      <c r="C2206" s="427">
        <v>40157</v>
      </c>
      <c r="D2206" s="474">
        <v>58.000000000004547</v>
      </c>
      <c r="F2206" s="464">
        <v>42842</v>
      </c>
      <c r="G2206" s="117" t="s">
        <v>1943</v>
      </c>
      <c r="K2206" s="427">
        <v>40157</v>
      </c>
      <c r="L2206" s="117">
        <v>348.00000000002728</v>
      </c>
    </row>
    <row r="2207" spans="2:12" x14ac:dyDescent="0.25">
      <c r="B2207" s="49">
        <f t="shared" ref="B2207" si="1645">B2206+1</f>
        <v>2195</v>
      </c>
      <c r="C2207" s="427">
        <v>40157</v>
      </c>
      <c r="D2207" s="474">
        <v>198</v>
      </c>
      <c r="F2207" s="464">
        <v>42844</v>
      </c>
      <c r="G2207" s="117" t="s">
        <v>1463</v>
      </c>
      <c r="K2207" s="427">
        <v>40157</v>
      </c>
      <c r="L2207" s="117">
        <v>396</v>
      </c>
    </row>
    <row r="2208" spans="2:12" x14ac:dyDescent="0.25">
      <c r="B2208" s="49">
        <f t="shared" ref="B2208" si="1646">B2207+1</f>
        <v>2196</v>
      </c>
      <c r="C2208" s="427">
        <v>40158</v>
      </c>
      <c r="D2208" s="474">
        <v>207.99999999999886</v>
      </c>
      <c r="F2208" s="464">
        <v>42845</v>
      </c>
      <c r="G2208" s="117" t="s">
        <v>1944</v>
      </c>
      <c r="K2208" s="427">
        <v>40158</v>
      </c>
      <c r="L2208" s="117">
        <v>1247.9999999999932</v>
      </c>
    </row>
    <row r="2209" spans="2:12" x14ac:dyDescent="0.25">
      <c r="B2209" s="49">
        <f t="shared" ref="B2209" si="1647">B2208+1</f>
        <v>2197</v>
      </c>
      <c r="C2209" s="428">
        <v>40161</v>
      </c>
      <c r="D2209" s="473">
        <v>178</v>
      </c>
      <c r="F2209" s="464">
        <v>42848</v>
      </c>
      <c r="G2209" s="117" t="s">
        <v>1945</v>
      </c>
      <c r="K2209" s="428">
        <v>40161</v>
      </c>
      <c r="L2209" s="467">
        <v>356</v>
      </c>
    </row>
    <row r="2210" spans="2:12" x14ac:dyDescent="0.25">
      <c r="B2210" s="49">
        <f t="shared" ref="B2210" si="1648">B2209+1</f>
        <v>2198</v>
      </c>
      <c r="C2210" s="427">
        <v>40162</v>
      </c>
      <c r="D2210" s="474">
        <v>-72</v>
      </c>
      <c r="F2210" s="464">
        <v>42849</v>
      </c>
      <c r="G2210" s="117" t="s">
        <v>1946</v>
      </c>
      <c r="K2210" s="427">
        <v>40162</v>
      </c>
      <c r="L2210" s="117">
        <v>-144</v>
      </c>
    </row>
    <row r="2211" spans="2:12" x14ac:dyDescent="0.25">
      <c r="B2211" s="49">
        <f t="shared" ref="B2211" si="1649">B2210+1</f>
        <v>2199</v>
      </c>
      <c r="C2211" s="427">
        <v>40162</v>
      </c>
      <c r="D2211" s="474">
        <v>-31.999999999993179</v>
      </c>
      <c r="F2211" s="464">
        <v>42850</v>
      </c>
      <c r="G2211" s="117" t="s">
        <v>1947</v>
      </c>
      <c r="K2211" s="427">
        <v>40162</v>
      </c>
      <c r="L2211" s="117">
        <v>-63.999999999986358</v>
      </c>
    </row>
    <row r="2212" spans="2:12" x14ac:dyDescent="0.25">
      <c r="B2212" s="49">
        <f t="shared" ref="B2212" si="1650">B2211+1</f>
        <v>2200</v>
      </c>
      <c r="C2212" s="426">
        <v>40163</v>
      </c>
      <c r="D2212" s="473">
        <v>212</v>
      </c>
      <c r="F2212" s="464">
        <v>42851</v>
      </c>
      <c r="G2212" s="117" t="s">
        <v>1746</v>
      </c>
      <c r="K2212" s="426">
        <v>40163</v>
      </c>
      <c r="L2212" s="467">
        <v>848</v>
      </c>
    </row>
    <row r="2213" spans="2:12" x14ac:dyDescent="0.25">
      <c r="B2213" s="49">
        <f t="shared" ref="B2213" si="1651">B2212+1</f>
        <v>2201</v>
      </c>
      <c r="C2213" s="428">
        <v>40163</v>
      </c>
      <c r="D2213" s="473">
        <v>128</v>
      </c>
      <c r="F2213" s="464">
        <v>42852</v>
      </c>
      <c r="G2213" s="117" t="s">
        <v>1461</v>
      </c>
      <c r="K2213" s="428">
        <v>40163</v>
      </c>
      <c r="L2213" s="467">
        <v>256</v>
      </c>
    </row>
    <row r="2214" spans="2:12" x14ac:dyDescent="0.25">
      <c r="B2214" s="49">
        <f t="shared" ref="B2214" si="1652">B2213+1</f>
        <v>2202</v>
      </c>
      <c r="C2214" s="427">
        <v>40163</v>
      </c>
      <c r="D2214" s="474">
        <v>243.00000000000114</v>
      </c>
      <c r="F2214" s="464">
        <v>42853</v>
      </c>
      <c r="G2214" s="117" t="s">
        <v>1948</v>
      </c>
      <c r="K2214" s="427">
        <v>40163</v>
      </c>
      <c r="L2214" s="117">
        <v>1458.0000000000068</v>
      </c>
    </row>
    <row r="2215" spans="2:12" x14ac:dyDescent="0.25">
      <c r="B2215" s="49">
        <f t="shared" ref="B2215" si="1653">B2214+1</f>
        <v>2203</v>
      </c>
      <c r="C2215" s="427">
        <v>40163</v>
      </c>
      <c r="D2215" s="474">
        <v>167.99999999999545</v>
      </c>
      <c r="F2215" s="464">
        <v>42855</v>
      </c>
      <c r="G2215" s="117" t="s">
        <v>1885</v>
      </c>
      <c r="K2215" s="427">
        <v>40163</v>
      </c>
      <c r="L2215" s="117">
        <v>335.99999999999091</v>
      </c>
    </row>
    <row r="2216" spans="2:12" x14ac:dyDescent="0.25">
      <c r="B2216" s="49">
        <f t="shared" ref="B2216" si="1654">B2215+1</f>
        <v>2204</v>
      </c>
      <c r="C2216" s="427">
        <v>40164</v>
      </c>
      <c r="D2216" s="474">
        <v>-401.99999999999773</v>
      </c>
      <c r="F2216" s="464">
        <v>42856</v>
      </c>
      <c r="G2216" s="117" t="s">
        <v>1949</v>
      </c>
      <c r="K2216" s="427">
        <v>40164</v>
      </c>
      <c r="L2216" s="117">
        <v>-803.99999999999545</v>
      </c>
    </row>
    <row r="2217" spans="2:12" x14ac:dyDescent="0.25">
      <c r="B2217" s="49">
        <f t="shared" ref="B2217" si="1655">B2216+1</f>
        <v>2205</v>
      </c>
      <c r="C2217" s="426">
        <v>40165</v>
      </c>
      <c r="D2217" s="473">
        <v>174.5</v>
      </c>
      <c r="F2217" s="464">
        <v>42857</v>
      </c>
      <c r="G2217" s="117" t="s">
        <v>549</v>
      </c>
      <c r="K2217" s="426">
        <v>40165</v>
      </c>
      <c r="L2217" s="467">
        <v>698</v>
      </c>
    </row>
    <row r="2218" spans="2:12" x14ac:dyDescent="0.25">
      <c r="B2218" s="49">
        <f t="shared" ref="B2218" si="1656">B2217+1</f>
        <v>2206</v>
      </c>
      <c r="C2218" s="428">
        <v>40165</v>
      </c>
      <c r="D2218" s="473">
        <v>58</v>
      </c>
      <c r="F2218" s="464">
        <v>42858</v>
      </c>
      <c r="G2218" s="117" t="s">
        <v>1950</v>
      </c>
      <c r="K2218" s="428">
        <v>40165</v>
      </c>
      <c r="L2218" s="467">
        <v>116</v>
      </c>
    </row>
    <row r="2219" spans="2:12" x14ac:dyDescent="0.25">
      <c r="B2219" s="49">
        <f t="shared" ref="B2219" si="1657">B2218+1</f>
        <v>2207</v>
      </c>
      <c r="C2219" s="427">
        <v>40165</v>
      </c>
      <c r="D2219" s="474">
        <v>238</v>
      </c>
      <c r="F2219" s="464">
        <v>42859</v>
      </c>
      <c r="G2219" s="117" t="s">
        <v>528</v>
      </c>
      <c r="K2219" s="427">
        <v>40165</v>
      </c>
      <c r="L2219" s="117">
        <v>1428</v>
      </c>
    </row>
    <row r="2220" spans="2:12" x14ac:dyDescent="0.25">
      <c r="B2220" s="49">
        <f t="shared" ref="B2220" si="1658">B2219+1</f>
        <v>2208</v>
      </c>
      <c r="C2220" s="427">
        <v>40170</v>
      </c>
      <c r="D2220" s="474">
        <v>338</v>
      </c>
      <c r="F2220" s="464">
        <v>42860</v>
      </c>
      <c r="G2220" s="117" t="s">
        <v>524</v>
      </c>
      <c r="K2220" s="427">
        <v>40170</v>
      </c>
      <c r="L2220" s="117">
        <v>676</v>
      </c>
    </row>
    <row r="2221" spans="2:12" x14ac:dyDescent="0.25">
      <c r="B2221" s="49">
        <f t="shared" ref="B2221" si="1659">B2220+1</f>
        <v>2209</v>
      </c>
      <c r="C2221" s="427">
        <v>40171</v>
      </c>
      <c r="D2221" s="474">
        <v>48</v>
      </c>
      <c r="F2221" s="464">
        <v>42864</v>
      </c>
      <c r="G2221" s="117" t="s">
        <v>580</v>
      </c>
      <c r="K2221" s="427">
        <v>40171</v>
      </c>
      <c r="L2221" s="117">
        <v>96</v>
      </c>
    </row>
    <row r="2222" spans="2:12" x14ac:dyDescent="0.25">
      <c r="B2222" s="49">
        <f t="shared" ref="B2222" si="1660">B2221+1</f>
        <v>2210</v>
      </c>
      <c r="C2222" s="427">
        <v>40175</v>
      </c>
      <c r="D2222" s="474">
        <v>153</v>
      </c>
      <c r="F2222" s="464">
        <v>42865</v>
      </c>
      <c r="G2222" s="117" t="s">
        <v>475</v>
      </c>
      <c r="K2222" s="427">
        <v>40175</v>
      </c>
      <c r="L2222" s="117">
        <v>306</v>
      </c>
    </row>
    <row r="2223" spans="2:12" x14ac:dyDescent="0.25">
      <c r="B2223" s="49">
        <f t="shared" ref="B2223" si="1661">B2222+1</f>
        <v>2211</v>
      </c>
      <c r="C2223" s="427">
        <v>40175</v>
      </c>
      <c r="D2223" s="474">
        <v>417.99999999999545</v>
      </c>
      <c r="F2223" s="464">
        <v>42867</v>
      </c>
      <c r="G2223" s="117" t="s">
        <v>1951</v>
      </c>
      <c r="K2223" s="427">
        <v>40175</v>
      </c>
      <c r="L2223" s="117">
        <v>835.99999999999091</v>
      </c>
    </row>
    <row r="2224" spans="2:12" x14ac:dyDescent="0.25">
      <c r="B2224" s="49">
        <f t="shared" ref="B2224" si="1662">B2223+1</f>
        <v>2212</v>
      </c>
      <c r="C2224" s="427">
        <v>40176</v>
      </c>
      <c r="D2224" s="474">
        <v>177.99999999999773</v>
      </c>
      <c r="F2224" s="464">
        <v>42869</v>
      </c>
      <c r="G2224" s="117" t="s">
        <v>518</v>
      </c>
      <c r="K2224" s="427">
        <v>40176</v>
      </c>
      <c r="L2224" s="117">
        <v>355.99999999999545</v>
      </c>
    </row>
    <row r="2225" spans="2:12" x14ac:dyDescent="0.25">
      <c r="B2225" s="49">
        <f t="shared" ref="B2225" si="1663">B2224+1</f>
        <v>2213</v>
      </c>
      <c r="C2225" s="426">
        <v>40177</v>
      </c>
      <c r="D2225" s="473">
        <v>-112.99999999999999</v>
      </c>
      <c r="F2225" s="464">
        <v>42870</v>
      </c>
      <c r="G2225" s="117" t="s">
        <v>1023</v>
      </c>
      <c r="K2225" s="426">
        <v>40177</v>
      </c>
      <c r="L2225" s="467">
        <v>-451.99999999999994</v>
      </c>
    </row>
    <row r="2226" spans="2:12" x14ac:dyDescent="0.25">
      <c r="B2226" s="49">
        <f t="shared" ref="B2226" si="1664">B2225+1</f>
        <v>2214</v>
      </c>
      <c r="C2226" s="428">
        <v>40177</v>
      </c>
      <c r="D2226" s="473">
        <v>-102</v>
      </c>
      <c r="F2226" s="464">
        <v>42871</v>
      </c>
      <c r="G2226" s="117" t="s">
        <v>1355</v>
      </c>
      <c r="K2226" s="428">
        <v>40177</v>
      </c>
      <c r="L2226" s="467">
        <v>-204</v>
      </c>
    </row>
    <row r="2227" spans="2:12" x14ac:dyDescent="0.25">
      <c r="B2227" s="49">
        <f t="shared" ref="B2227" si="1665">B2226+1</f>
        <v>2215</v>
      </c>
      <c r="C2227" s="427">
        <v>40177</v>
      </c>
      <c r="D2227" s="474">
        <v>-156.99999999999886</v>
      </c>
      <c r="F2227" s="464">
        <v>42872</v>
      </c>
      <c r="G2227" s="117" t="s">
        <v>1478</v>
      </c>
      <c r="K2227" s="427">
        <v>40177</v>
      </c>
      <c r="L2227" s="117">
        <v>-941.99999999999318</v>
      </c>
    </row>
    <row r="2228" spans="2:12" x14ac:dyDescent="0.25">
      <c r="B2228" s="49">
        <f t="shared" ref="B2228" si="1666">B2227+1</f>
        <v>2216</v>
      </c>
      <c r="C2228" s="427">
        <v>40177</v>
      </c>
      <c r="D2228" s="474">
        <v>-172</v>
      </c>
      <c r="F2228" s="464">
        <v>42873</v>
      </c>
      <c r="G2228" s="117" t="s">
        <v>551</v>
      </c>
      <c r="K2228" s="427">
        <v>40177</v>
      </c>
      <c r="L2228" s="117">
        <v>-344</v>
      </c>
    </row>
    <row r="2229" spans="2:12" x14ac:dyDescent="0.25">
      <c r="B2229" s="49">
        <f t="shared" ref="B2229" si="1667">B2228+1</f>
        <v>2217</v>
      </c>
      <c r="C2229" s="427">
        <v>40177</v>
      </c>
      <c r="D2229" s="474">
        <v>-231.99999999999318</v>
      </c>
      <c r="F2229" s="464">
        <v>42874</v>
      </c>
      <c r="G2229" s="117" t="s">
        <v>1952</v>
      </c>
      <c r="K2229" s="427">
        <v>40177</v>
      </c>
      <c r="L2229" s="117">
        <v>-463.99999999998636</v>
      </c>
    </row>
    <row r="2230" spans="2:12" x14ac:dyDescent="0.25">
      <c r="B2230" s="49">
        <f t="shared" ref="B2230" si="1668">B2229+1</f>
        <v>2218</v>
      </c>
      <c r="C2230" s="426">
        <v>40178</v>
      </c>
      <c r="D2230" s="473">
        <v>87</v>
      </c>
      <c r="F2230" s="464">
        <v>42877</v>
      </c>
      <c r="G2230" s="117" t="s">
        <v>1953</v>
      </c>
      <c r="K2230" s="426">
        <v>40178</v>
      </c>
      <c r="L2230" s="467">
        <v>348</v>
      </c>
    </row>
    <row r="2231" spans="2:12" x14ac:dyDescent="0.25">
      <c r="B2231" s="49">
        <f t="shared" ref="B2231" si="1669">B2230+1</f>
        <v>2219</v>
      </c>
      <c r="C2231" s="427">
        <v>40178</v>
      </c>
      <c r="D2231" s="474">
        <v>-31.999999999998863</v>
      </c>
      <c r="F2231" s="464">
        <v>42879</v>
      </c>
      <c r="G2231" s="117" t="s">
        <v>1827</v>
      </c>
      <c r="K2231" s="427">
        <v>40178</v>
      </c>
      <c r="L2231" s="117">
        <v>-191.99999999999318</v>
      </c>
    </row>
    <row r="2232" spans="2:12" x14ac:dyDescent="0.25">
      <c r="B2232" s="49">
        <f t="shared" ref="B2232" si="1670">B2231+1</f>
        <v>2220</v>
      </c>
      <c r="C2232" s="426">
        <v>40182</v>
      </c>
      <c r="D2232" s="473">
        <v>112.00000000000001</v>
      </c>
      <c r="F2232" s="464">
        <v>42881</v>
      </c>
      <c r="G2232" s="117" t="s">
        <v>1954</v>
      </c>
      <c r="K2232" s="426">
        <v>40182</v>
      </c>
      <c r="L2232" s="467">
        <v>448.00000000000006</v>
      </c>
    </row>
    <row r="2233" spans="2:12" x14ac:dyDescent="0.25">
      <c r="B2233" s="49">
        <f t="shared" ref="B2233" si="1671">B2232+1</f>
        <v>2221</v>
      </c>
      <c r="C2233" s="428">
        <v>40182</v>
      </c>
      <c r="D2233" s="473">
        <v>223</v>
      </c>
      <c r="F2233" s="464">
        <v>42884</v>
      </c>
      <c r="G2233" s="117" t="s">
        <v>1955</v>
      </c>
      <c r="K2233" s="428">
        <v>40182</v>
      </c>
      <c r="L2233" s="467">
        <v>446</v>
      </c>
    </row>
    <row r="2234" spans="2:12" x14ac:dyDescent="0.25">
      <c r="B2234" s="49">
        <f t="shared" ref="B2234" si="1672">B2233+1</f>
        <v>2222</v>
      </c>
      <c r="C2234" s="427">
        <v>40182</v>
      </c>
      <c r="D2234" s="474">
        <v>103.0000000000034</v>
      </c>
      <c r="F2234" s="464">
        <v>42885</v>
      </c>
      <c r="G2234" s="117" t="s">
        <v>1956</v>
      </c>
      <c r="K2234" s="427">
        <v>40182</v>
      </c>
      <c r="L2234" s="117">
        <v>618.00000000002035</v>
      </c>
    </row>
    <row r="2235" spans="2:12" x14ac:dyDescent="0.25">
      <c r="B2235" s="49">
        <f t="shared" ref="B2235" si="1673">B2234+1</f>
        <v>2223</v>
      </c>
      <c r="C2235" s="427">
        <v>40183</v>
      </c>
      <c r="D2235" s="474">
        <v>-12</v>
      </c>
      <c r="F2235" s="464">
        <v>42886</v>
      </c>
      <c r="G2235" s="117" t="s">
        <v>1957</v>
      </c>
      <c r="K2235" s="427">
        <v>40183</v>
      </c>
      <c r="L2235" s="117">
        <v>-24</v>
      </c>
    </row>
    <row r="2236" spans="2:12" x14ac:dyDescent="0.25">
      <c r="B2236" s="49">
        <f t="shared" ref="B2236" si="1674">B2235+1</f>
        <v>2224</v>
      </c>
      <c r="C2236" s="427">
        <v>40184</v>
      </c>
      <c r="D2236" s="474">
        <v>-117.00000000000115</v>
      </c>
      <c r="F2236" s="464">
        <v>42887</v>
      </c>
      <c r="G2236" s="117" t="s">
        <v>1869</v>
      </c>
      <c r="K2236" s="427">
        <v>40184</v>
      </c>
      <c r="L2236" s="117">
        <v>-702.00000000000693</v>
      </c>
    </row>
    <row r="2237" spans="2:12" x14ac:dyDescent="0.25">
      <c r="B2237" s="49">
        <f t="shared" ref="B2237" si="1675">B2236+1</f>
        <v>2225</v>
      </c>
      <c r="C2237" s="428">
        <v>40185</v>
      </c>
      <c r="D2237" s="473">
        <v>-37</v>
      </c>
      <c r="F2237" s="464">
        <v>42891</v>
      </c>
      <c r="G2237" s="117" t="s">
        <v>1958</v>
      </c>
      <c r="K2237" s="428">
        <v>40185</v>
      </c>
      <c r="L2237" s="467">
        <v>-74</v>
      </c>
    </row>
    <row r="2238" spans="2:12" x14ac:dyDescent="0.25">
      <c r="B2238" s="49">
        <f t="shared" ref="B2238" si="1676">B2237+1</f>
        <v>2226</v>
      </c>
      <c r="C2238" s="427">
        <v>40185</v>
      </c>
      <c r="D2238" s="474">
        <v>-182.00000000000455</v>
      </c>
      <c r="F2238" s="464">
        <v>42892</v>
      </c>
      <c r="G2238" s="117" t="s">
        <v>1959</v>
      </c>
      <c r="K2238" s="427">
        <v>40185</v>
      </c>
      <c r="L2238" s="117">
        <v>-1092.0000000000273</v>
      </c>
    </row>
    <row r="2239" spans="2:12" x14ac:dyDescent="0.25">
      <c r="B2239" s="49">
        <f t="shared" ref="B2239" si="1677">B2238+1</f>
        <v>2227</v>
      </c>
      <c r="C2239" s="428">
        <v>40186</v>
      </c>
      <c r="D2239" s="473">
        <v>-137</v>
      </c>
      <c r="F2239" s="464">
        <v>42893</v>
      </c>
      <c r="G2239" s="117" t="s">
        <v>1960</v>
      </c>
      <c r="K2239" s="428">
        <v>40186</v>
      </c>
      <c r="L2239" s="467">
        <v>-274</v>
      </c>
    </row>
    <row r="2240" spans="2:12" x14ac:dyDescent="0.25">
      <c r="B2240" s="49">
        <f t="shared" ref="B2240" si="1678">B2239+1</f>
        <v>2228</v>
      </c>
      <c r="C2240" s="428">
        <v>40190</v>
      </c>
      <c r="D2240" s="473">
        <v>-167</v>
      </c>
      <c r="F2240" s="464">
        <v>42894</v>
      </c>
      <c r="G2240" s="117" t="s">
        <v>1961</v>
      </c>
      <c r="K2240" s="428">
        <v>40190</v>
      </c>
      <c r="L2240" s="467">
        <v>-334</v>
      </c>
    </row>
    <row r="2241" spans="2:12" x14ac:dyDescent="0.25">
      <c r="B2241" s="49">
        <f t="shared" ref="B2241" si="1679">B2240+1</f>
        <v>2229</v>
      </c>
      <c r="C2241" s="427">
        <v>40190</v>
      </c>
      <c r="D2241" s="474">
        <v>-76.999999999997726</v>
      </c>
      <c r="F2241" s="464">
        <v>42895</v>
      </c>
      <c r="G2241" s="117" t="s">
        <v>1962</v>
      </c>
      <c r="K2241" s="427">
        <v>40190</v>
      </c>
      <c r="L2241" s="117">
        <v>-461.99999999998636</v>
      </c>
    </row>
    <row r="2242" spans="2:12" x14ac:dyDescent="0.25">
      <c r="B2242" s="49">
        <f t="shared" ref="B2242" si="1680">B2241+1</f>
        <v>2230</v>
      </c>
      <c r="C2242" s="427">
        <v>40190</v>
      </c>
      <c r="D2242" s="474">
        <v>-342.00000000000682</v>
      </c>
      <c r="F2242" s="464">
        <v>42897</v>
      </c>
      <c r="G2242" s="117" t="s">
        <v>794</v>
      </c>
      <c r="K2242" s="427">
        <v>40190</v>
      </c>
      <c r="L2242" s="117">
        <v>-684.00000000001364</v>
      </c>
    </row>
    <row r="2243" spans="2:12" x14ac:dyDescent="0.25">
      <c r="B2243" s="49">
        <f t="shared" ref="B2243" si="1681">B2242+1</f>
        <v>2231</v>
      </c>
      <c r="C2243" s="426">
        <v>40191</v>
      </c>
      <c r="D2243" s="473">
        <v>87</v>
      </c>
      <c r="F2243" s="464">
        <v>42898</v>
      </c>
      <c r="G2243" s="117" t="s">
        <v>1963</v>
      </c>
      <c r="K2243" s="426">
        <v>40191</v>
      </c>
      <c r="L2243" s="467">
        <v>348</v>
      </c>
    </row>
    <row r="2244" spans="2:12" x14ac:dyDescent="0.25">
      <c r="B2244" s="49">
        <f t="shared" ref="B2244" si="1682">B2243+1</f>
        <v>2232</v>
      </c>
      <c r="C2244" s="428">
        <v>40191</v>
      </c>
      <c r="D2244" s="473">
        <v>33</v>
      </c>
      <c r="F2244" s="464">
        <v>42899</v>
      </c>
      <c r="G2244" s="117" t="s">
        <v>888</v>
      </c>
      <c r="K2244" s="428">
        <v>40191</v>
      </c>
      <c r="L2244" s="467">
        <v>66</v>
      </c>
    </row>
    <row r="2245" spans="2:12" x14ac:dyDescent="0.25">
      <c r="B2245" s="49">
        <f t="shared" ref="B2245" si="1683">B2244+1</f>
        <v>2233</v>
      </c>
      <c r="C2245" s="427">
        <v>40191</v>
      </c>
      <c r="D2245" s="474">
        <v>-31.999999999998863</v>
      </c>
      <c r="F2245" s="464">
        <v>42901</v>
      </c>
      <c r="G2245" s="117" t="s">
        <v>1964</v>
      </c>
      <c r="K2245" s="427">
        <v>40191</v>
      </c>
      <c r="L2245" s="117">
        <v>-191.99999999999318</v>
      </c>
    </row>
    <row r="2246" spans="2:12" x14ac:dyDescent="0.25">
      <c r="B2246" s="49">
        <f t="shared" ref="B2246" si="1684">B2245+1</f>
        <v>2234</v>
      </c>
      <c r="C2246" s="426">
        <v>40196</v>
      </c>
      <c r="D2246" s="473">
        <v>62</v>
      </c>
      <c r="F2246" s="464">
        <v>42902</v>
      </c>
      <c r="G2246" s="117" t="s">
        <v>1965</v>
      </c>
      <c r="K2246" s="426">
        <v>40196</v>
      </c>
      <c r="L2246" s="467">
        <v>248</v>
      </c>
    </row>
    <row r="2247" spans="2:12" x14ac:dyDescent="0.25">
      <c r="B2247" s="49">
        <f t="shared" ref="B2247" si="1685">B2246+1</f>
        <v>2235</v>
      </c>
      <c r="C2247" s="428">
        <v>40196</v>
      </c>
      <c r="D2247" s="473">
        <v>43</v>
      </c>
      <c r="F2247" s="464">
        <v>42904</v>
      </c>
      <c r="G2247" s="117" t="s">
        <v>1885</v>
      </c>
      <c r="K2247" s="428">
        <v>40196</v>
      </c>
      <c r="L2247" s="467">
        <v>86</v>
      </c>
    </row>
    <row r="2248" spans="2:12" x14ac:dyDescent="0.25">
      <c r="B2248" s="49">
        <f t="shared" ref="B2248" si="1686">B2247+1</f>
        <v>2236</v>
      </c>
      <c r="C2248" s="427">
        <v>40196</v>
      </c>
      <c r="D2248" s="474">
        <v>102.99999999999771</v>
      </c>
      <c r="F2248" s="464">
        <v>42905</v>
      </c>
      <c r="G2248" s="117" t="s">
        <v>1966</v>
      </c>
      <c r="K2248" s="427">
        <v>40196</v>
      </c>
      <c r="L2248" s="117">
        <v>617.99999999998624</v>
      </c>
    </row>
    <row r="2249" spans="2:12" x14ac:dyDescent="0.25">
      <c r="B2249" s="49">
        <f t="shared" ref="B2249" si="1687">B2248+1</f>
        <v>2237</v>
      </c>
      <c r="C2249" s="426">
        <v>40197</v>
      </c>
      <c r="D2249" s="473">
        <v>-200.5</v>
      </c>
      <c r="F2249" s="464">
        <v>42907</v>
      </c>
      <c r="G2249" s="117" t="s">
        <v>1897</v>
      </c>
      <c r="K2249" s="426">
        <v>40197</v>
      </c>
      <c r="L2249" s="467">
        <v>-802</v>
      </c>
    </row>
    <row r="2250" spans="2:12" x14ac:dyDescent="0.25">
      <c r="B2250" s="49">
        <f t="shared" ref="B2250" si="1688">B2249+1</f>
        <v>2238</v>
      </c>
      <c r="C2250" s="428">
        <v>40197</v>
      </c>
      <c r="D2250" s="473">
        <v>-202</v>
      </c>
      <c r="F2250" s="464">
        <v>42908</v>
      </c>
      <c r="G2250" s="117" t="s">
        <v>1967</v>
      </c>
      <c r="K2250" s="428">
        <v>40197</v>
      </c>
      <c r="L2250" s="467">
        <v>-404</v>
      </c>
    </row>
    <row r="2251" spans="2:12" x14ac:dyDescent="0.25">
      <c r="B2251" s="49">
        <f t="shared" ref="B2251" si="1689">B2250+1</f>
        <v>2239</v>
      </c>
      <c r="C2251" s="427">
        <v>40197</v>
      </c>
      <c r="D2251" s="474">
        <v>-162</v>
      </c>
      <c r="F2251" s="464">
        <v>42909</v>
      </c>
      <c r="G2251" s="117" t="s">
        <v>1968</v>
      </c>
      <c r="K2251" s="427">
        <v>40197</v>
      </c>
      <c r="L2251" s="117">
        <v>-972</v>
      </c>
    </row>
    <row r="2252" spans="2:12" x14ac:dyDescent="0.25">
      <c r="B2252" s="49">
        <f t="shared" ref="B2252" si="1690">B2251+1</f>
        <v>2240</v>
      </c>
      <c r="C2252" s="427">
        <v>40198</v>
      </c>
      <c r="D2252" s="474">
        <v>-307</v>
      </c>
      <c r="F2252" s="464">
        <v>42912</v>
      </c>
      <c r="G2252" s="117" t="s">
        <v>1969</v>
      </c>
      <c r="K2252" s="427">
        <v>40198</v>
      </c>
      <c r="L2252" s="117">
        <v>-614</v>
      </c>
    </row>
    <row r="2253" spans="2:12" x14ac:dyDescent="0.25">
      <c r="B2253" s="49">
        <f t="shared" ref="B2253" si="1691">B2252+1</f>
        <v>2241</v>
      </c>
      <c r="C2253" s="427">
        <v>40198</v>
      </c>
      <c r="D2253" s="474">
        <v>-432.00000000000455</v>
      </c>
      <c r="F2253" s="464">
        <v>42913</v>
      </c>
      <c r="G2253" s="117" t="s">
        <v>1970</v>
      </c>
      <c r="K2253" s="427">
        <v>40198</v>
      </c>
      <c r="L2253" s="117">
        <v>-864.00000000000909</v>
      </c>
    </row>
    <row r="2254" spans="2:12" x14ac:dyDescent="0.25">
      <c r="B2254" s="49">
        <f t="shared" ref="B2254" si="1692">B2253+1</f>
        <v>2242</v>
      </c>
      <c r="C2254" s="426">
        <v>40199</v>
      </c>
      <c r="D2254" s="473">
        <v>-63</v>
      </c>
      <c r="F2254" s="464">
        <v>42914</v>
      </c>
      <c r="G2254" s="117" t="s">
        <v>1727</v>
      </c>
      <c r="K2254" s="426">
        <v>40199</v>
      </c>
      <c r="L2254" s="467">
        <v>-252</v>
      </c>
    </row>
    <row r="2255" spans="2:12" x14ac:dyDescent="0.25">
      <c r="B2255" s="49">
        <f t="shared" ref="B2255" si="1693">B2254+1</f>
        <v>2243</v>
      </c>
      <c r="C2255" s="428">
        <v>40199</v>
      </c>
      <c r="D2255" s="473">
        <v>-97</v>
      </c>
      <c r="F2255" s="464">
        <v>42916</v>
      </c>
      <c r="G2255" s="117" t="s">
        <v>1971</v>
      </c>
      <c r="K2255" s="428">
        <v>40199</v>
      </c>
      <c r="L2255" s="467">
        <v>-194</v>
      </c>
    </row>
    <row r="2256" spans="2:12" x14ac:dyDescent="0.25">
      <c r="B2256" s="49">
        <f t="shared" ref="B2256" si="1694">B2255+1</f>
        <v>2244</v>
      </c>
      <c r="C2256" s="427">
        <v>40199</v>
      </c>
      <c r="D2256" s="474">
        <v>-117.00000000000115</v>
      </c>
      <c r="F2256" s="464">
        <v>42919</v>
      </c>
      <c r="G2256" s="117" t="s">
        <v>1972</v>
      </c>
      <c r="K2256" s="427">
        <v>40199</v>
      </c>
      <c r="L2256" s="117">
        <v>-702.00000000000693</v>
      </c>
    </row>
    <row r="2257" spans="2:12" x14ac:dyDescent="0.25">
      <c r="B2257" s="49">
        <f t="shared" ref="B2257" si="1695">B2256+1</f>
        <v>2245</v>
      </c>
      <c r="C2257" s="426">
        <v>40200</v>
      </c>
      <c r="D2257" s="473">
        <v>287</v>
      </c>
      <c r="F2257" s="464">
        <v>42920</v>
      </c>
      <c r="G2257" s="117" t="s">
        <v>1973</v>
      </c>
      <c r="K2257" s="426">
        <v>40200</v>
      </c>
      <c r="L2257" s="467">
        <v>1148</v>
      </c>
    </row>
    <row r="2258" spans="2:12" x14ac:dyDescent="0.25">
      <c r="B2258" s="49">
        <f t="shared" ref="B2258" si="1696">B2257+1</f>
        <v>2246</v>
      </c>
      <c r="C2258" s="428">
        <v>40200</v>
      </c>
      <c r="D2258" s="473">
        <v>43</v>
      </c>
      <c r="F2258" s="464">
        <v>42921</v>
      </c>
      <c r="G2258" s="117" t="s">
        <v>1536</v>
      </c>
      <c r="K2258" s="428">
        <v>40200</v>
      </c>
      <c r="L2258" s="467">
        <v>86</v>
      </c>
    </row>
    <row r="2259" spans="2:12" x14ac:dyDescent="0.25">
      <c r="B2259" s="49">
        <f t="shared" ref="B2259" si="1697">B2258+1</f>
        <v>2247</v>
      </c>
      <c r="C2259" s="427">
        <v>40200</v>
      </c>
      <c r="D2259" s="474">
        <v>107.99999999999885</v>
      </c>
      <c r="F2259" s="464">
        <v>42923</v>
      </c>
      <c r="G2259" s="117" t="s">
        <v>1209</v>
      </c>
      <c r="K2259" s="427">
        <v>40200</v>
      </c>
      <c r="L2259" s="117">
        <v>647.99999999999307</v>
      </c>
    </row>
    <row r="2260" spans="2:12" x14ac:dyDescent="0.25">
      <c r="B2260" s="49">
        <f t="shared" ref="B2260" si="1698">B2259+1</f>
        <v>2248</v>
      </c>
      <c r="C2260" s="427">
        <v>40200</v>
      </c>
      <c r="D2260" s="474">
        <v>228</v>
      </c>
      <c r="F2260" s="464">
        <v>42927</v>
      </c>
      <c r="G2260" s="117" t="s">
        <v>1974</v>
      </c>
      <c r="K2260" s="427">
        <v>40200</v>
      </c>
      <c r="L2260" s="117">
        <v>456</v>
      </c>
    </row>
    <row r="2261" spans="2:12" x14ac:dyDescent="0.25">
      <c r="B2261" s="49">
        <f t="shared" ref="B2261" si="1699">B2260+1</f>
        <v>2249</v>
      </c>
      <c r="C2261" s="427">
        <v>40200</v>
      </c>
      <c r="D2261" s="474">
        <v>448.00000000000227</v>
      </c>
      <c r="F2261" s="464">
        <v>42928</v>
      </c>
      <c r="G2261" s="117" t="s">
        <v>1750</v>
      </c>
      <c r="K2261" s="427">
        <v>40200</v>
      </c>
      <c r="L2261" s="117">
        <v>896.00000000000455</v>
      </c>
    </row>
    <row r="2262" spans="2:12" x14ac:dyDescent="0.25">
      <c r="B2262" s="49">
        <f t="shared" ref="B2262" si="1700">B2261+1</f>
        <v>2250</v>
      </c>
      <c r="C2262" s="426">
        <v>40203</v>
      </c>
      <c r="D2262" s="473">
        <v>187</v>
      </c>
      <c r="F2262" s="464">
        <v>42929</v>
      </c>
      <c r="G2262" s="117" t="s">
        <v>1493</v>
      </c>
      <c r="K2262" s="426">
        <v>40203</v>
      </c>
      <c r="L2262" s="467">
        <v>748</v>
      </c>
    </row>
    <row r="2263" spans="2:12" x14ac:dyDescent="0.25">
      <c r="B2263" s="49">
        <f t="shared" ref="B2263" si="1701">B2262+1</f>
        <v>2251</v>
      </c>
      <c r="C2263" s="428">
        <v>40203</v>
      </c>
      <c r="D2263" s="473">
        <v>-17</v>
      </c>
      <c r="F2263" s="464">
        <v>42934</v>
      </c>
      <c r="G2263" s="117" t="s">
        <v>1975</v>
      </c>
      <c r="K2263" s="428">
        <v>40203</v>
      </c>
      <c r="L2263" s="467">
        <v>-34</v>
      </c>
    </row>
    <row r="2264" spans="2:12" x14ac:dyDescent="0.25">
      <c r="B2264" s="49">
        <f t="shared" ref="B2264" si="1702">B2263+1</f>
        <v>2252</v>
      </c>
      <c r="C2264" s="427">
        <v>40203</v>
      </c>
      <c r="D2264" s="474">
        <v>263</v>
      </c>
      <c r="F2264" s="464">
        <v>42935</v>
      </c>
      <c r="G2264" s="117" t="s">
        <v>521</v>
      </c>
      <c r="K2264" s="427">
        <v>40203</v>
      </c>
      <c r="L2264" s="117">
        <v>1578</v>
      </c>
    </row>
    <row r="2265" spans="2:12" x14ac:dyDescent="0.25">
      <c r="B2265" s="49">
        <f t="shared" ref="B2265" si="1703">B2264+1</f>
        <v>2253</v>
      </c>
      <c r="C2265" s="427">
        <v>40203</v>
      </c>
      <c r="D2265" s="474">
        <v>178</v>
      </c>
      <c r="F2265" s="464">
        <v>42937</v>
      </c>
      <c r="G2265" s="117" t="s">
        <v>1918</v>
      </c>
      <c r="K2265" s="427">
        <v>40203</v>
      </c>
      <c r="L2265" s="117">
        <v>356</v>
      </c>
    </row>
    <row r="2266" spans="2:12" x14ac:dyDescent="0.25">
      <c r="B2266" s="49">
        <f t="shared" ref="B2266" si="1704">B2265+1</f>
        <v>2254</v>
      </c>
      <c r="C2266" s="427">
        <v>40203</v>
      </c>
      <c r="D2266" s="474">
        <v>327.99999999999773</v>
      </c>
      <c r="F2266" s="464">
        <v>42939</v>
      </c>
      <c r="G2266" s="117" t="s">
        <v>698</v>
      </c>
      <c r="K2266" s="427">
        <v>40203</v>
      </c>
      <c r="L2266" s="117">
        <v>655.99999999999545</v>
      </c>
    </row>
    <row r="2267" spans="2:12" x14ac:dyDescent="0.25">
      <c r="B2267" s="49">
        <f t="shared" ref="B2267" si="1705">B2266+1</f>
        <v>2255</v>
      </c>
      <c r="C2267" s="427">
        <v>40204</v>
      </c>
      <c r="D2267" s="474">
        <v>-217</v>
      </c>
      <c r="F2267" s="464">
        <v>42940</v>
      </c>
      <c r="G2267" s="117" t="s">
        <v>1976</v>
      </c>
      <c r="K2267" s="427">
        <v>40204</v>
      </c>
      <c r="L2267" s="117">
        <v>-434</v>
      </c>
    </row>
    <row r="2268" spans="2:12" x14ac:dyDescent="0.25">
      <c r="B2268" s="49">
        <f t="shared" ref="B2268" si="1706">B2267+1</f>
        <v>2256</v>
      </c>
      <c r="C2268" s="427">
        <v>40204</v>
      </c>
      <c r="D2268" s="474">
        <v>-251.99999999999773</v>
      </c>
      <c r="F2268" s="464">
        <v>42941</v>
      </c>
      <c r="G2268" s="117" t="s">
        <v>518</v>
      </c>
      <c r="K2268" s="427">
        <v>40204</v>
      </c>
      <c r="L2268" s="117">
        <v>-503.99999999999545</v>
      </c>
    </row>
    <row r="2269" spans="2:12" x14ac:dyDescent="0.25">
      <c r="B2269" s="49">
        <f t="shared" ref="B2269" si="1707">B2268+1</f>
        <v>2257</v>
      </c>
      <c r="C2269" s="426">
        <v>40205</v>
      </c>
      <c r="D2269" s="473">
        <v>-288</v>
      </c>
      <c r="F2269" s="464">
        <v>42942</v>
      </c>
      <c r="G2269" s="117" t="s">
        <v>1394</v>
      </c>
      <c r="K2269" s="426">
        <v>40205</v>
      </c>
      <c r="L2269" s="467">
        <v>-1152</v>
      </c>
    </row>
    <row r="2270" spans="2:12" x14ac:dyDescent="0.25">
      <c r="B2270" s="49">
        <f t="shared" ref="B2270" si="1708">B2269+1</f>
        <v>2258</v>
      </c>
      <c r="C2270" s="427">
        <v>40205</v>
      </c>
      <c r="D2270" s="474">
        <v>-126.99999999999774</v>
      </c>
      <c r="F2270" s="464">
        <v>42943</v>
      </c>
      <c r="G2270" s="117" t="s">
        <v>1977</v>
      </c>
      <c r="K2270" s="427">
        <v>40205</v>
      </c>
      <c r="L2270" s="117">
        <v>-761.99999999998647</v>
      </c>
    </row>
    <row r="2271" spans="2:12" x14ac:dyDescent="0.25">
      <c r="B2271" s="49">
        <f t="shared" ref="B2271" si="1709">B2270+1</f>
        <v>2259</v>
      </c>
      <c r="C2271" s="427">
        <v>40205</v>
      </c>
      <c r="D2271" s="474">
        <v>-267</v>
      </c>
      <c r="F2271" s="464">
        <v>42944</v>
      </c>
      <c r="G2271" s="117" t="s">
        <v>1978</v>
      </c>
      <c r="K2271" s="427">
        <v>40205</v>
      </c>
      <c r="L2271" s="117">
        <v>-534</v>
      </c>
    </row>
    <row r="2272" spans="2:12" x14ac:dyDescent="0.25">
      <c r="B2272" s="49">
        <f t="shared" ref="B2272" si="1710">B2271+1</f>
        <v>2260</v>
      </c>
      <c r="C2272" s="427">
        <v>40205</v>
      </c>
      <c r="D2272" s="474">
        <v>-381.99999999999318</v>
      </c>
      <c r="F2272" s="464">
        <v>42946</v>
      </c>
      <c r="G2272" s="117" t="s">
        <v>518</v>
      </c>
      <c r="K2272" s="427">
        <v>40205</v>
      </c>
      <c r="L2272" s="117">
        <v>-763.99999999998636</v>
      </c>
    </row>
    <row r="2273" spans="2:12" x14ac:dyDescent="0.25">
      <c r="B2273" s="49">
        <f t="shared" ref="B2273" si="1711">B2272+1</f>
        <v>2261</v>
      </c>
      <c r="C2273" s="426">
        <v>40207</v>
      </c>
      <c r="D2273" s="473">
        <v>-338</v>
      </c>
      <c r="F2273" s="464">
        <v>42947</v>
      </c>
      <c r="G2273" s="117" t="s">
        <v>1979</v>
      </c>
      <c r="K2273" s="426">
        <v>40207</v>
      </c>
      <c r="L2273" s="467">
        <v>-1352</v>
      </c>
    </row>
    <row r="2274" spans="2:12" x14ac:dyDescent="0.25">
      <c r="B2274" s="49">
        <f t="shared" ref="B2274" si="1712">B2273+1</f>
        <v>2262</v>
      </c>
      <c r="C2274" s="428">
        <v>40207</v>
      </c>
      <c r="D2274" s="473">
        <v>398</v>
      </c>
      <c r="F2274" s="464">
        <v>42948</v>
      </c>
      <c r="G2274" s="117" t="s">
        <v>1980</v>
      </c>
      <c r="K2274" s="428">
        <v>40207</v>
      </c>
      <c r="L2274" s="467">
        <v>796</v>
      </c>
    </row>
    <row r="2275" spans="2:12" x14ac:dyDescent="0.25">
      <c r="B2275" s="49">
        <f t="shared" ref="B2275" si="1713">B2274+1</f>
        <v>2263</v>
      </c>
      <c r="C2275" s="427">
        <v>40207</v>
      </c>
      <c r="D2275" s="474">
        <v>102.99999999999771</v>
      </c>
      <c r="F2275" s="464">
        <v>42949</v>
      </c>
      <c r="G2275" s="117" t="s">
        <v>585</v>
      </c>
      <c r="K2275" s="427">
        <v>40207</v>
      </c>
      <c r="L2275" s="117">
        <v>617.99999999998624</v>
      </c>
    </row>
    <row r="2276" spans="2:12" x14ac:dyDescent="0.25">
      <c r="B2276" s="49">
        <f t="shared" ref="B2276" si="1714">B2275+1</f>
        <v>2264</v>
      </c>
      <c r="C2276" s="427">
        <v>40207</v>
      </c>
      <c r="D2276" s="474">
        <v>123</v>
      </c>
      <c r="F2276" s="464">
        <v>42950</v>
      </c>
      <c r="G2276" s="117" t="s">
        <v>568</v>
      </c>
      <c r="K2276" s="427">
        <v>40207</v>
      </c>
      <c r="L2276" s="117">
        <v>246</v>
      </c>
    </row>
    <row r="2277" spans="2:12" x14ac:dyDescent="0.25">
      <c r="B2277" s="49">
        <f t="shared" ref="B2277" si="1715">B2276+1</f>
        <v>2265</v>
      </c>
      <c r="C2277" s="427">
        <v>40207</v>
      </c>
      <c r="D2277" s="474">
        <v>138</v>
      </c>
      <c r="F2277" s="464">
        <v>42951</v>
      </c>
      <c r="G2277" s="117" t="s">
        <v>1372</v>
      </c>
      <c r="K2277" s="427">
        <v>40207</v>
      </c>
      <c r="L2277" s="117">
        <v>276</v>
      </c>
    </row>
    <row r="2278" spans="2:12" x14ac:dyDescent="0.25">
      <c r="B2278" s="49">
        <f t="shared" ref="B2278" si="1716">B2277+1</f>
        <v>2266</v>
      </c>
      <c r="C2278" s="426">
        <v>40210</v>
      </c>
      <c r="D2278" s="473">
        <v>224.5</v>
      </c>
      <c r="F2278" s="464">
        <v>42955</v>
      </c>
      <c r="G2278" s="117" t="s">
        <v>1584</v>
      </c>
      <c r="K2278" s="426">
        <v>40210</v>
      </c>
      <c r="L2278" s="467">
        <v>898</v>
      </c>
    </row>
    <row r="2279" spans="2:12" x14ac:dyDescent="0.25">
      <c r="B2279" s="49">
        <f t="shared" ref="B2279" si="1717">B2278+1</f>
        <v>2267</v>
      </c>
      <c r="C2279" s="428">
        <v>40210</v>
      </c>
      <c r="D2279" s="473">
        <v>38</v>
      </c>
      <c r="F2279" s="464">
        <v>42956</v>
      </c>
      <c r="G2279" s="117" t="s">
        <v>1981</v>
      </c>
      <c r="K2279" s="428">
        <v>40210</v>
      </c>
      <c r="L2279" s="467">
        <v>76</v>
      </c>
    </row>
    <row r="2280" spans="2:12" x14ac:dyDescent="0.25">
      <c r="B2280" s="49">
        <f t="shared" ref="B2280" si="1718">B2279+1</f>
        <v>2268</v>
      </c>
      <c r="C2280" s="427">
        <v>40210</v>
      </c>
      <c r="D2280" s="474">
        <v>123.00000000000226</v>
      </c>
      <c r="F2280" s="464">
        <v>42957</v>
      </c>
      <c r="G2280" s="117" t="s">
        <v>1982</v>
      </c>
      <c r="K2280" s="427">
        <v>40210</v>
      </c>
      <c r="L2280" s="117">
        <v>738.00000000001353</v>
      </c>
    </row>
    <row r="2281" spans="2:12" x14ac:dyDescent="0.25">
      <c r="B2281" s="49">
        <f t="shared" ref="B2281" si="1719">B2280+1</f>
        <v>2269</v>
      </c>
      <c r="C2281" s="427">
        <v>40210</v>
      </c>
      <c r="D2281" s="474">
        <v>163</v>
      </c>
      <c r="F2281" s="464">
        <v>42958</v>
      </c>
      <c r="G2281" s="117" t="s">
        <v>1983</v>
      </c>
      <c r="K2281" s="427">
        <v>40210</v>
      </c>
      <c r="L2281" s="117">
        <v>326</v>
      </c>
    </row>
    <row r="2282" spans="2:12" x14ac:dyDescent="0.25">
      <c r="B2282" s="49">
        <f t="shared" ref="B2282" si="1720">B2281+1</f>
        <v>2270</v>
      </c>
      <c r="C2282" s="427">
        <v>40210</v>
      </c>
      <c r="D2282" s="474">
        <v>358.00000000000455</v>
      </c>
      <c r="F2282" s="464">
        <v>42962</v>
      </c>
      <c r="G2282" s="117" t="s">
        <v>1062</v>
      </c>
      <c r="K2282" s="427">
        <v>40210</v>
      </c>
      <c r="L2282" s="117">
        <v>716.00000000000909</v>
      </c>
    </row>
    <row r="2283" spans="2:12" x14ac:dyDescent="0.25">
      <c r="B2283" s="49">
        <f t="shared" ref="B2283" si="1721">B2282+1</f>
        <v>2271</v>
      </c>
      <c r="C2283" s="426">
        <v>40213</v>
      </c>
      <c r="D2283" s="473">
        <v>-338</v>
      </c>
      <c r="F2283" s="464">
        <v>42963</v>
      </c>
      <c r="G2283" s="117" t="s">
        <v>1984</v>
      </c>
      <c r="K2283" s="426">
        <v>40213</v>
      </c>
      <c r="L2283" s="467">
        <v>-1352</v>
      </c>
    </row>
    <row r="2284" spans="2:12" x14ac:dyDescent="0.25">
      <c r="B2284" s="49">
        <f t="shared" ref="B2284" si="1722">B2283+1</f>
        <v>2272</v>
      </c>
      <c r="C2284" s="427">
        <v>40213</v>
      </c>
      <c r="D2284" s="474">
        <v>-121.9999999999966</v>
      </c>
      <c r="F2284" s="464">
        <v>42964</v>
      </c>
      <c r="G2284" s="117" t="s">
        <v>1652</v>
      </c>
      <c r="K2284" s="427">
        <v>40213</v>
      </c>
      <c r="L2284" s="117">
        <v>-731.99999999997965</v>
      </c>
    </row>
    <row r="2285" spans="2:12" x14ac:dyDescent="0.25">
      <c r="B2285" s="49">
        <f t="shared" ref="B2285" si="1723">B2284+1</f>
        <v>2273</v>
      </c>
      <c r="C2285" s="426">
        <v>40214</v>
      </c>
      <c r="D2285" s="473">
        <v>-112.99999999999999</v>
      </c>
      <c r="F2285" s="464">
        <v>42965</v>
      </c>
      <c r="G2285" s="117" t="s">
        <v>1566</v>
      </c>
      <c r="K2285" s="426">
        <v>40214</v>
      </c>
      <c r="L2285" s="467">
        <v>-451.99999999999994</v>
      </c>
    </row>
    <row r="2286" spans="2:12" x14ac:dyDescent="0.25">
      <c r="B2286" s="49">
        <f t="shared" ref="B2286" si="1724">B2285+1</f>
        <v>2274</v>
      </c>
      <c r="C2286" s="428">
        <v>40214</v>
      </c>
      <c r="D2286" s="473">
        <v>143</v>
      </c>
      <c r="F2286" s="464">
        <v>42967</v>
      </c>
      <c r="G2286" s="117" t="s">
        <v>501</v>
      </c>
      <c r="K2286" s="428">
        <v>40214</v>
      </c>
      <c r="L2286" s="467">
        <v>286</v>
      </c>
    </row>
    <row r="2287" spans="2:12" x14ac:dyDescent="0.25">
      <c r="B2287" s="49">
        <f t="shared" ref="B2287" si="1725">B2286+1</f>
        <v>2275</v>
      </c>
      <c r="C2287" s="427">
        <v>40214</v>
      </c>
      <c r="D2287" s="474">
        <v>-151.99999999999773</v>
      </c>
      <c r="F2287" s="464">
        <v>42968</v>
      </c>
      <c r="G2287" s="117" t="s">
        <v>1985</v>
      </c>
      <c r="K2287" s="427">
        <v>40214</v>
      </c>
      <c r="L2287" s="117">
        <v>-911.99999999998636</v>
      </c>
    </row>
    <row r="2288" spans="2:12" x14ac:dyDescent="0.25">
      <c r="B2288" s="49">
        <f t="shared" ref="B2288" si="1726">B2287+1</f>
        <v>2276</v>
      </c>
      <c r="C2288" s="427">
        <v>40214</v>
      </c>
      <c r="D2288" s="474">
        <v>-192</v>
      </c>
      <c r="F2288" s="464">
        <v>42969</v>
      </c>
      <c r="G2288" s="117" t="s">
        <v>1489</v>
      </c>
      <c r="K2288" s="427">
        <v>40214</v>
      </c>
      <c r="L2288" s="117">
        <v>-384</v>
      </c>
    </row>
    <row r="2289" spans="2:12" x14ac:dyDescent="0.25">
      <c r="B2289" s="49">
        <f t="shared" ref="B2289" si="1727">B2288+1</f>
        <v>2277</v>
      </c>
      <c r="C2289" s="427">
        <v>40214</v>
      </c>
      <c r="D2289" s="474">
        <v>-712</v>
      </c>
      <c r="F2289" s="464">
        <v>42971</v>
      </c>
      <c r="G2289" s="117" t="s">
        <v>1986</v>
      </c>
      <c r="K2289" s="427">
        <v>40214</v>
      </c>
      <c r="L2289" s="117">
        <v>-1424</v>
      </c>
    </row>
    <row r="2290" spans="2:12" x14ac:dyDescent="0.25">
      <c r="B2290" s="49">
        <f t="shared" ref="B2290" si="1728">B2289+1</f>
        <v>2278</v>
      </c>
      <c r="C2290" s="426">
        <v>40218</v>
      </c>
      <c r="D2290" s="473">
        <v>374.5</v>
      </c>
      <c r="F2290" s="464">
        <v>42972</v>
      </c>
      <c r="G2290" s="117" t="s">
        <v>1054</v>
      </c>
      <c r="K2290" s="426">
        <v>40218</v>
      </c>
      <c r="L2290" s="467">
        <v>1498</v>
      </c>
    </row>
    <row r="2291" spans="2:12" x14ac:dyDescent="0.25">
      <c r="B2291" s="49">
        <f t="shared" ref="B2291" si="1729">B2290+1</f>
        <v>2279</v>
      </c>
      <c r="C2291" s="428">
        <v>40218</v>
      </c>
      <c r="D2291" s="473">
        <v>343</v>
      </c>
      <c r="F2291" s="464">
        <v>42975</v>
      </c>
      <c r="G2291" s="117" t="s">
        <v>1987</v>
      </c>
      <c r="K2291" s="428">
        <v>40218</v>
      </c>
      <c r="L2291" s="467">
        <v>686</v>
      </c>
    </row>
    <row r="2292" spans="2:12" x14ac:dyDescent="0.25">
      <c r="B2292" s="49">
        <f t="shared" ref="B2292" si="1730">B2291+1</f>
        <v>2280</v>
      </c>
      <c r="C2292" s="427">
        <v>40218</v>
      </c>
      <c r="D2292" s="474">
        <v>207.99999999999886</v>
      </c>
      <c r="F2292" s="464">
        <v>42976</v>
      </c>
      <c r="G2292" s="117" t="s">
        <v>633</v>
      </c>
      <c r="K2292" s="427">
        <v>40218</v>
      </c>
      <c r="L2292" s="117">
        <v>1247.9999999999932</v>
      </c>
    </row>
    <row r="2293" spans="2:12" x14ac:dyDescent="0.25">
      <c r="B2293" s="49">
        <f t="shared" ref="B2293" si="1731">B2292+1</f>
        <v>2281</v>
      </c>
      <c r="C2293" s="427">
        <v>40218</v>
      </c>
      <c r="D2293" s="474">
        <v>268</v>
      </c>
      <c r="F2293" s="464">
        <v>42982</v>
      </c>
      <c r="G2293" s="117" t="s">
        <v>1988</v>
      </c>
      <c r="K2293" s="427">
        <v>40218</v>
      </c>
      <c r="L2293" s="117">
        <v>536</v>
      </c>
    </row>
    <row r="2294" spans="2:12" x14ac:dyDescent="0.25">
      <c r="B2294" s="49">
        <f t="shared" ref="B2294" si="1732">B2293+1</f>
        <v>2282</v>
      </c>
      <c r="C2294" s="427">
        <v>40218</v>
      </c>
      <c r="D2294" s="474">
        <v>508.00000000000455</v>
      </c>
      <c r="F2294" s="464">
        <v>42983</v>
      </c>
      <c r="G2294" s="117" t="s">
        <v>467</v>
      </c>
      <c r="K2294" s="427">
        <v>40218</v>
      </c>
      <c r="L2294" s="117">
        <v>1016.0000000000091</v>
      </c>
    </row>
    <row r="2295" spans="2:12" x14ac:dyDescent="0.25">
      <c r="B2295" s="49">
        <f t="shared" ref="B2295" si="1733">B2294+1</f>
        <v>2283</v>
      </c>
      <c r="C2295" s="427">
        <v>40219</v>
      </c>
      <c r="D2295" s="474">
        <v>-82</v>
      </c>
      <c r="F2295" s="464">
        <v>42984</v>
      </c>
      <c r="G2295" s="117" t="s">
        <v>1989</v>
      </c>
      <c r="K2295" s="427">
        <v>40219</v>
      </c>
      <c r="L2295" s="117">
        <v>-164</v>
      </c>
    </row>
    <row r="2296" spans="2:12" x14ac:dyDescent="0.25">
      <c r="B2296" s="49">
        <f t="shared" ref="B2296" si="1734">B2295+1</f>
        <v>2284</v>
      </c>
      <c r="C2296" s="427">
        <v>40219</v>
      </c>
      <c r="D2296" s="474">
        <v>258.00000000000455</v>
      </c>
      <c r="F2296" s="464">
        <v>42985</v>
      </c>
      <c r="G2296" s="117" t="s">
        <v>1453</v>
      </c>
      <c r="K2296" s="427">
        <v>40219</v>
      </c>
      <c r="L2296" s="117">
        <v>516.00000000000909</v>
      </c>
    </row>
    <row r="2297" spans="2:12" x14ac:dyDescent="0.25">
      <c r="B2297" s="49">
        <f t="shared" ref="B2297" si="1735">B2296+1</f>
        <v>2285</v>
      </c>
      <c r="C2297" s="426">
        <v>40220</v>
      </c>
      <c r="D2297" s="473">
        <v>262</v>
      </c>
      <c r="F2297" s="464">
        <v>42986</v>
      </c>
      <c r="G2297" s="117" t="s">
        <v>1628</v>
      </c>
      <c r="K2297" s="426">
        <v>40220</v>
      </c>
      <c r="L2297" s="467">
        <v>1048</v>
      </c>
    </row>
    <row r="2298" spans="2:12" x14ac:dyDescent="0.25">
      <c r="B2298" s="49">
        <f t="shared" ref="B2298" si="1736">B2297+1</f>
        <v>2286</v>
      </c>
      <c r="C2298" s="428">
        <v>40220</v>
      </c>
      <c r="D2298" s="473">
        <v>63</v>
      </c>
      <c r="F2298" s="464">
        <v>42988</v>
      </c>
      <c r="G2298" s="117" t="s">
        <v>734</v>
      </c>
      <c r="K2298" s="428">
        <v>40220</v>
      </c>
      <c r="L2298" s="467">
        <v>126</v>
      </c>
    </row>
    <row r="2299" spans="2:12" x14ac:dyDescent="0.25">
      <c r="B2299" s="49">
        <f t="shared" ref="B2299" si="1737">B2298+1</f>
        <v>2287</v>
      </c>
      <c r="C2299" s="427">
        <v>40220</v>
      </c>
      <c r="D2299" s="474">
        <v>208</v>
      </c>
      <c r="F2299" s="464">
        <v>42989</v>
      </c>
      <c r="G2299" s="117" t="s">
        <v>719</v>
      </c>
      <c r="K2299" s="427">
        <v>40220</v>
      </c>
      <c r="L2299" s="117">
        <v>416</v>
      </c>
    </row>
    <row r="2300" spans="2:12" x14ac:dyDescent="0.25">
      <c r="B2300" s="49">
        <f t="shared" ref="B2300" si="1738">B2299+1</f>
        <v>2288</v>
      </c>
      <c r="C2300" s="427">
        <v>40220</v>
      </c>
      <c r="D2300" s="474">
        <v>438</v>
      </c>
      <c r="F2300" s="464">
        <v>42990</v>
      </c>
      <c r="G2300" s="117" t="s">
        <v>1559</v>
      </c>
      <c r="K2300" s="427">
        <v>40220</v>
      </c>
      <c r="L2300" s="117">
        <v>876</v>
      </c>
    </row>
    <row r="2301" spans="2:12" x14ac:dyDescent="0.25">
      <c r="B2301" s="49">
        <f t="shared" ref="B2301" si="1739">B2300+1</f>
        <v>2289</v>
      </c>
      <c r="C2301" s="426">
        <v>40224</v>
      </c>
      <c r="D2301" s="473">
        <v>24.5</v>
      </c>
      <c r="F2301" s="464">
        <v>42992</v>
      </c>
      <c r="G2301" s="117" t="s">
        <v>1990</v>
      </c>
      <c r="K2301" s="426">
        <v>40224</v>
      </c>
      <c r="L2301" s="467">
        <v>98</v>
      </c>
    </row>
    <row r="2302" spans="2:12" x14ac:dyDescent="0.25">
      <c r="B2302" s="49">
        <f t="shared" ref="B2302" si="1740">B2301+1</f>
        <v>2290</v>
      </c>
      <c r="C2302" s="426">
        <v>40225</v>
      </c>
      <c r="D2302" s="473">
        <v>387</v>
      </c>
      <c r="F2302" s="464">
        <v>42993</v>
      </c>
      <c r="G2302" s="117" t="s">
        <v>883</v>
      </c>
      <c r="K2302" s="426">
        <v>40225</v>
      </c>
      <c r="L2302" s="467">
        <v>1548</v>
      </c>
    </row>
    <row r="2303" spans="2:12" x14ac:dyDescent="0.25">
      <c r="B2303" s="49">
        <f t="shared" ref="B2303" si="1741">B2302+1</f>
        <v>2291</v>
      </c>
      <c r="C2303" s="427">
        <v>40225</v>
      </c>
      <c r="D2303" s="474">
        <v>688</v>
      </c>
      <c r="F2303" s="464">
        <v>42997</v>
      </c>
      <c r="G2303" s="117" t="s">
        <v>513</v>
      </c>
      <c r="K2303" s="427">
        <v>40225</v>
      </c>
      <c r="L2303" s="117">
        <v>1376</v>
      </c>
    </row>
    <row r="2304" spans="2:12" x14ac:dyDescent="0.25">
      <c r="B2304" s="49">
        <f t="shared" ref="B2304" si="1742">B2303+1</f>
        <v>2292</v>
      </c>
      <c r="C2304" s="427">
        <v>40228</v>
      </c>
      <c r="D2304" s="474">
        <v>178</v>
      </c>
      <c r="F2304" s="464">
        <v>42998</v>
      </c>
      <c r="G2304" s="117" t="s">
        <v>1009</v>
      </c>
      <c r="K2304" s="427">
        <v>40228</v>
      </c>
      <c r="L2304" s="117">
        <v>356</v>
      </c>
    </row>
    <row r="2305" spans="2:12" x14ac:dyDescent="0.25">
      <c r="B2305" s="49">
        <f t="shared" ref="B2305" si="1743">B2304+1</f>
        <v>2293</v>
      </c>
      <c r="C2305" s="427">
        <v>40228</v>
      </c>
      <c r="D2305" s="474">
        <v>268.00000000000682</v>
      </c>
      <c r="F2305" s="464">
        <v>42999</v>
      </c>
      <c r="G2305" s="117" t="s">
        <v>586</v>
      </c>
      <c r="K2305" s="427">
        <v>40228</v>
      </c>
      <c r="L2305" s="117">
        <v>536.00000000001364</v>
      </c>
    </row>
    <row r="2306" spans="2:12" x14ac:dyDescent="0.25">
      <c r="B2306" s="49">
        <f t="shared" ref="B2306" si="1744">B2305+1</f>
        <v>2294</v>
      </c>
      <c r="C2306" s="428">
        <v>40231</v>
      </c>
      <c r="D2306" s="473">
        <v>193</v>
      </c>
      <c r="F2306" s="464">
        <v>43000</v>
      </c>
      <c r="G2306" s="117" t="s">
        <v>1057</v>
      </c>
      <c r="K2306" s="428">
        <v>40231</v>
      </c>
      <c r="L2306" s="467">
        <v>386</v>
      </c>
    </row>
    <row r="2307" spans="2:12" x14ac:dyDescent="0.25">
      <c r="B2307" s="49">
        <f t="shared" ref="B2307" si="1745">B2306+1</f>
        <v>2295</v>
      </c>
      <c r="C2307" s="427">
        <v>40231</v>
      </c>
      <c r="D2307" s="474">
        <v>88</v>
      </c>
      <c r="F2307" s="464">
        <v>43002</v>
      </c>
      <c r="G2307" s="117" t="s">
        <v>698</v>
      </c>
      <c r="K2307" s="427">
        <v>40231</v>
      </c>
      <c r="L2307" s="117">
        <v>176</v>
      </c>
    </row>
    <row r="2308" spans="2:12" x14ac:dyDescent="0.25">
      <c r="B2308" s="49">
        <f t="shared" ref="B2308" si="1746">B2307+1</f>
        <v>2296</v>
      </c>
      <c r="C2308" s="427">
        <v>40231</v>
      </c>
      <c r="D2308" s="474">
        <v>207.99999999999318</v>
      </c>
      <c r="F2308" s="464">
        <v>43003</v>
      </c>
      <c r="G2308" s="117" t="s">
        <v>907</v>
      </c>
      <c r="K2308" s="427">
        <v>40231</v>
      </c>
      <c r="L2308" s="117">
        <v>415.99999999998636</v>
      </c>
    </row>
    <row r="2309" spans="2:12" x14ac:dyDescent="0.25">
      <c r="B2309" s="49">
        <f t="shared" ref="B2309" si="1747">B2308+1</f>
        <v>2297</v>
      </c>
      <c r="C2309" s="426">
        <v>40232</v>
      </c>
      <c r="D2309" s="473">
        <v>224.5</v>
      </c>
      <c r="F2309" s="464">
        <v>43004</v>
      </c>
      <c r="G2309" s="117" t="s">
        <v>1991</v>
      </c>
      <c r="K2309" s="426">
        <v>40232</v>
      </c>
      <c r="L2309" s="467">
        <v>898</v>
      </c>
    </row>
    <row r="2310" spans="2:12" x14ac:dyDescent="0.25">
      <c r="B2310" s="49">
        <f t="shared" ref="B2310" si="1748">B2309+1</f>
        <v>2298</v>
      </c>
      <c r="C2310" s="428">
        <v>40232</v>
      </c>
      <c r="D2310" s="473">
        <v>-92</v>
      </c>
      <c r="F2310" s="464">
        <v>43005</v>
      </c>
      <c r="G2310" s="117" t="s">
        <v>1327</v>
      </c>
      <c r="K2310" s="428">
        <v>40232</v>
      </c>
      <c r="L2310" s="467">
        <v>-184</v>
      </c>
    </row>
    <row r="2311" spans="2:12" x14ac:dyDescent="0.25">
      <c r="B2311" s="49">
        <f t="shared" ref="B2311" si="1749">B2310+1</f>
        <v>2299</v>
      </c>
      <c r="C2311" s="427">
        <v>40232</v>
      </c>
      <c r="D2311" s="474">
        <v>173</v>
      </c>
      <c r="F2311" s="464">
        <v>43007</v>
      </c>
      <c r="G2311" s="117" t="s">
        <v>1814</v>
      </c>
      <c r="K2311" s="427">
        <v>40232</v>
      </c>
      <c r="L2311" s="117">
        <v>346</v>
      </c>
    </row>
    <row r="2312" spans="2:12" x14ac:dyDescent="0.25">
      <c r="B2312" s="49">
        <f t="shared" ref="B2312" si="1750">B2311+1</f>
        <v>2300</v>
      </c>
      <c r="C2312" s="427">
        <v>40232</v>
      </c>
      <c r="D2312" s="474">
        <v>348.00000000000227</v>
      </c>
      <c r="F2312" s="464">
        <v>43013</v>
      </c>
      <c r="G2312" s="117" t="s">
        <v>1182</v>
      </c>
      <c r="K2312" s="427">
        <v>40232</v>
      </c>
      <c r="L2312" s="117">
        <v>696.00000000000455</v>
      </c>
    </row>
    <row r="2313" spans="2:12" x14ac:dyDescent="0.25">
      <c r="B2313" s="49">
        <f t="shared" ref="B2313" si="1751">B2312+1</f>
        <v>2301</v>
      </c>
      <c r="C2313" s="426">
        <v>40233</v>
      </c>
      <c r="D2313" s="473">
        <v>-88</v>
      </c>
      <c r="F2313" s="464">
        <v>43016</v>
      </c>
      <c r="G2313" s="117" t="s">
        <v>1616</v>
      </c>
      <c r="K2313" s="426">
        <v>40233</v>
      </c>
      <c r="L2313" s="467">
        <v>-352</v>
      </c>
    </row>
    <row r="2314" spans="2:12" x14ac:dyDescent="0.25">
      <c r="B2314" s="49">
        <f t="shared" ref="B2314" si="1752">B2313+1</f>
        <v>2302</v>
      </c>
      <c r="C2314" s="428">
        <v>40233</v>
      </c>
      <c r="D2314" s="473">
        <v>98</v>
      </c>
      <c r="F2314" s="464">
        <v>43017</v>
      </c>
      <c r="G2314" s="117" t="s">
        <v>1992</v>
      </c>
      <c r="K2314" s="428">
        <v>40233</v>
      </c>
      <c r="L2314" s="467">
        <v>196</v>
      </c>
    </row>
    <row r="2315" spans="2:12" x14ac:dyDescent="0.25">
      <c r="B2315" s="49">
        <f t="shared" ref="B2315" si="1753">B2314+1</f>
        <v>2303</v>
      </c>
      <c r="C2315" s="427">
        <v>40233</v>
      </c>
      <c r="D2315" s="474">
        <v>-42.000000000001137</v>
      </c>
      <c r="F2315" s="464">
        <v>43018</v>
      </c>
      <c r="G2315" s="117" t="s">
        <v>1993</v>
      </c>
      <c r="K2315" s="427">
        <v>40233</v>
      </c>
      <c r="L2315" s="117">
        <v>-252.00000000000682</v>
      </c>
    </row>
    <row r="2316" spans="2:12" x14ac:dyDescent="0.25">
      <c r="B2316" s="49">
        <f t="shared" ref="B2316" si="1754">B2315+1</f>
        <v>2304</v>
      </c>
      <c r="C2316" s="426">
        <v>40235</v>
      </c>
      <c r="D2316" s="473">
        <v>112.00000000000001</v>
      </c>
      <c r="F2316" s="464">
        <v>43020</v>
      </c>
      <c r="G2316" s="117" t="s">
        <v>484</v>
      </c>
      <c r="K2316" s="426">
        <v>40235</v>
      </c>
      <c r="L2316" s="467">
        <v>448.00000000000006</v>
      </c>
    </row>
    <row r="2317" spans="2:12" x14ac:dyDescent="0.25">
      <c r="B2317" s="49">
        <f t="shared" ref="B2317" si="1755">B2316+1</f>
        <v>2305</v>
      </c>
      <c r="C2317" s="427">
        <v>40238</v>
      </c>
      <c r="D2317" s="474">
        <v>148.00000000000227</v>
      </c>
      <c r="F2317" s="464">
        <v>43021</v>
      </c>
      <c r="G2317" s="117" t="s">
        <v>795</v>
      </c>
      <c r="K2317" s="427">
        <v>40238</v>
      </c>
      <c r="L2317" s="117">
        <v>888.00000000001364</v>
      </c>
    </row>
    <row r="2318" spans="2:12" x14ac:dyDescent="0.25">
      <c r="B2318" s="49">
        <f t="shared" ref="B2318" si="1756">B2317+1</f>
        <v>2306</v>
      </c>
      <c r="C2318" s="427">
        <v>40245</v>
      </c>
      <c r="D2318" s="474">
        <v>47.999999999990905</v>
      </c>
      <c r="F2318" s="464">
        <v>43024</v>
      </c>
      <c r="G2318" s="117" t="s">
        <v>1096</v>
      </c>
      <c r="K2318" s="427">
        <v>40245</v>
      </c>
      <c r="L2318" s="117">
        <v>95.99999999998181</v>
      </c>
    </row>
    <row r="2319" spans="2:12" x14ac:dyDescent="0.25">
      <c r="B2319" s="49">
        <f t="shared" ref="B2319" si="1757">B2318+1</f>
        <v>2307</v>
      </c>
      <c r="C2319" s="427">
        <v>40246</v>
      </c>
      <c r="D2319" s="474">
        <v>-57</v>
      </c>
      <c r="F2319" s="464">
        <v>43025</v>
      </c>
      <c r="G2319" s="117" t="s">
        <v>698</v>
      </c>
      <c r="K2319" s="427">
        <v>40246</v>
      </c>
      <c r="L2319" s="117">
        <v>-114</v>
      </c>
    </row>
    <row r="2320" spans="2:12" x14ac:dyDescent="0.25">
      <c r="B2320" s="49">
        <f t="shared" ref="B2320" si="1758">B2319+1</f>
        <v>2308</v>
      </c>
      <c r="C2320" s="427">
        <v>40246</v>
      </c>
      <c r="D2320" s="474">
        <v>-242.00000000000682</v>
      </c>
      <c r="F2320" s="464">
        <v>43026</v>
      </c>
      <c r="G2320" s="117" t="s">
        <v>1036</v>
      </c>
      <c r="K2320" s="427">
        <v>40246</v>
      </c>
      <c r="L2320" s="117">
        <v>-484.00000000001364</v>
      </c>
    </row>
    <row r="2321" spans="2:12" x14ac:dyDescent="0.25">
      <c r="B2321" s="49">
        <f t="shared" ref="B2321" si="1759">B2320+1</f>
        <v>2309</v>
      </c>
      <c r="C2321" s="427">
        <v>40247</v>
      </c>
      <c r="D2321" s="474">
        <v>48.000000000002274</v>
      </c>
      <c r="F2321" s="464">
        <v>43027</v>
      </c>
      <c r="G2321" s="117" t="s">
        <v>1994</v>
      </c>
      <c r="K2321" s="427">
        <v>40247</v>
      </c>
      <c r="L2321" s="117">
        <v>96.000000000004547</v>
      </c>
    </row>
    <row r="2322" spans="2:12" x14ac:dyDescent="0.25">
      <c r="B2322" s="49">
        <f t="shared" ref="B2322" si="1760">B2321+1</f>
        <v>2310</v>
      </c>
      <c r="C2322" s="427">
        <v>40248</v>
      </c>
      <c r="D2322" s="474">
        <v>-137</v>
      </c>
      <c r="F2322" s="464">
        <v>43028</v>
      </c>
      <c r="G2322" s="117" t="s">
        <v>1489</v>
      </c>
      <c r="K2322" s="427">
        <v>40248</v>
      </c>
      <c r="L2322" s="117">
        <v>-274</v>
      </c>
    </row>
    <row r="2323" spans="2:12" x14ac:dyDescent="0.25">
      <c r="B2323" s="49">
        <f t="shared" ref="B2323" si="1761">B2322+1</f>
        <v>2311</v>
      </c>
      <c r="C2323" s="427">
        <v>40248</v>
      </c>
      <c r="D2323" s="474">
        <v>-82.000000000004547</v>
      </c>
      <c r="F2323" s="464">
        <v>43032</v>
      </c>
      <c r="G2323" s="117" t="s">
        <v>1995</v>
      </c>
      <c r="K2323" s="427">
        <v>40248</v>
      </c>
      <c r="L2323" s="117">
        <v>-164.00000000000909</v>
      </c>
    </row>
    <row r="2324" spans="2:12" x14ac:dyDescent="0.25">
      <c r="B2324" s="49">
        <f t="shared" ref="B2324" si="1762">B2323+1</f>
        <v>2312</v>
      </c>
      <c r="C2324" s="427">
        <v>40249</v>
      </c>
      <c r="D2324" s="474">
        <v>63</v>
      </c>
      <c r="F2324" s="464">
        <v>43033</v>
      </c>
      <c r="G2324" s="117" t="s">
        <v>1996</v>
      </c>
      <c r="K2324" s="427">
        <v>40249</v>
      </c>
      <c r="L2324" s="117">
        <v>378</v>
      </c>
    </row>
    <row r="2325" spans="2:12" x14ac:dyDescent="0.25">
      <c r="B2325" s="49">
        <f t="shared" ref="B2325" si="1763">B2324+1</f>
        <v>2313</v>
      </c>
      <c r="C2325" s="426">
        <v>40252</v>
      </c>
      <c r="D2325" s="473">
        <v>-188</v>
      </c>
      <c r="F2325" s="464">
        <v>43034</v>
      </c>
      <c r="G2325" s="117" t="s">
        <v>1997</v>
      </c>
      <c r="K2325" s="426">
        <v>40252</v>
      </c>
      <c r="L2325" s="467">
        <v>-752</v>
      </c>
    </row>
    <row r="2326" spans="2:12" x14ac:dyDescent="0.25">
      <c r="B2326" s="49">
        <f t="shared" ref="B2326" si="1764">B2325+1</f>
        <v>2314</v>
      </c>
      <c r="C2326" s="427">
        <v>40252</v>
      </c>
      <c r="D2326" s="474">
        <v>-97.000000000002274</v>
      </c>
      <c r="F2326" s="464">
        <v>43035</v>
      </c>
      <c r="G2326" s="117" t="s">
        <v>1998</v>
      </c>
      <c r="K2326" s="427">
        <v>40252</v>
      </c>
      <c r="L2326" s="117">
        <v>-582.00000000001364</v>
      </c>
    </row>
    <row r="2327" spans="2:12" x14ac:dyDescent="0.25">
      <c r="B2327" s="49">
        <f t="shared" ref="B2327" si="1765">B2326+1</f>
        <v>2315</v>
      </c>
      <c r="C2327" s="428">
        <v>40253</v>
      </c>
      <c r="D2327" s="473">
        <v>43</v>
      </c>
      <c r="F2327" s="464">
        <v>43038</v>
      </c>
      <c r="G2327" s="117" t="s">
        <v>607</v>
      </c>
      <c r="K2327" s="428">
        <v>40253</v>
      </c>
      <c r="L2327" s="467">
        <v>86</v>
      </c>
    </row>
    <row r="2328" spans="2:12" x14ac:dyDescent="0.25">
      <c r="B2328" s="49">
        <f t="shared" ref="B2328" si="1766">B2327+1</f>
        <v>2316</v>
      </c>
      <c r="C2328" s="427">
        <v>40253</v>
      </c>
      <c r="D2328" s="474">
        <v>48.000000000002274</v>
      </c>
      <c r="F2328" s="464">
        <v>43039</v>
      </c>
      <c r="G2328" s="117" t="s">
        <v>1999</v>
      </c>
      <c r="K2328" s="427">
        <v>40253</v>
      </c>
      <c r="L2328" s="117">
        <v>288.00000000001364</v>
      </c>
    </row>
    <row r="2329" spans="2:12" x14ac:dyDescent="0.25">
      <c r="B2329" s="49">
        <f t="shared" ref="B2329" si="1767">B2328+1</f>
        <v>2317</v>
      </c>
      <c r="C2329" s="426">
        <v>40256</v>
      </c>
      <c r="D2329" s="473">
        <v>-25.5</v>
      </c>
      <c r="F2329" s="464">
        <v>43040</v>
      </c>
      <c r="G2329" s="117" t="s">
        <v>2000</v>
      </c>
      <c r="K2329" s="426">
        <v>40256</v>
      </c>
      <c r="L2329" s="467">
        <v>-102</v>
      </c>
    </row>
    <row r="2330" spans="2:12" x14ac:dyDescent="0.25">
      <c r="B2330" s="49">
        <f t="shared" ref="B2330" si="1768">B2329+1</f>
        <v>2318</v>
      </c>
      <c r="C2330" s="427">
        <v>40256</v>
      </c>
      <c r="D2330" s="474">
        <v>32.999999999998863</v>
      </c>
      <c r="F2330" s="464">
        <v>43041</v>
      </c>
      <c r="G2330" s="117" t="s">
        <v>497</v>
      </c>
      <c r="K2330" s="427">
        <v>40256</v>
      </c>
      <c r="L2330" s="117">
        <v>197.99999999999318</v>
      </c>
    </row>
    <row r="2331" spans="2:12" x14ac:dyDescent="0.25">
      <c r="B2331" s="49">
        <f t="shared" ref="B2331" si="1769">B2330+1</f>
        <v>2319</v>
      </c>
      <c r="C2331" s="427">
        <v>40256</v>
      </c>
      <c r="D2331" s="474">
        <v>27.999999999997726</v>
      </c>
      <c r="F2331" s="464">
        <v>43042</v>
      </c>
      <c r="G2331" s="117" t="s">
        <v>2001</v>
      </c>
      <c r="K2331" s="427">
        <v>40256</v>
      </c>
      <c r="L2331" s="117">
        <v>55.999999999995453</v>
      </c>
    </row>
    <row r="2332" spans="2:12" x14ac:dyDescent="0.25">
      <c r="B2332" s="49">
        <f t="shared" ref="B2332" si="1770">B2331+1</f>
        <v>2320</v>
      </c>
      <c r="C2332" s="426">
        <v>40259</v>
      </c>
      <c r="D2332" s="473">
        <v>-13</v>
      </c>
      <c r="F2332" s="464">
        <v>43045</v>
      </c>
      <c r="G2332" s="117" t="s">
        <v>736</v>
      </c>
      <c r="K2332" s="426">
        <v>40259</v>
      </c>
      <c r="L2332" s="467">
        <v>-52</v>
      </c>
    </row>
    <row r="2333" spans="2:12" x14ac:dyDescent="0.25">
      <c r="B2333" s="49">
        <f t="shared" ref="B2333" si="1771">B2332+1</f>
        <v>2321</v>
      </c>
      <c r="C2333" s="427">
        <v>40259</v>
      </c>
      <c r="D2333" s="474">
        <v>-87</v>
      </c>
      <c r="F2333" s="464">
        <v>43046</v>
      </c>
      <c r="G2333" s="117" t="s">
        <v>1974</v>
      </c>
      <c r="K2333" s="427">
        <v>40259</v>
      </c>
      <c r="L2333" s="117">
        <v>-522</v>
      </c>
    </row>
    <row r="2334" spans="2:12" x14ac:dyDescent="0.25">
      <c r="B2334" s="49">
        <f t="shared" ref="B2334" si="1772">B2333+1</f>
        <v>2322</v>
      </c>
      <c r="C2334" s="427">
        <v>40259</v>
      </c>
      <c r="D2334" s="474">
        <v>188</v>
      </c>
      <c r="F2334" s="464">
        <v>43047</v>
      </c>
      <c r="G2334" s="117" t="s">
        <v>2002</v>
      </c>
      <c r="K2334" s="427">
        <v>40259</v>
      </c>
      <c r="L2334" s="117">
        <v>376</v>
      </c>
    </row>
    <row r="2335" spans="2:12" x14ac:dyDescent="0.25">
      <c r="B2335" s="49">
        <f t="shared" ref="B2335" si="1773">B2334+1</f>
        <v>2323</v>
      </c>
      <c r="C2335" s="427">
        <v>40259</v>
      </c>
      <c r="D2335" s="474">
        <v>315.99999999999773</v>
      </c>
      <c r="F2335" s="464">
        <v>43049</v>
      </c>
      <c r="G2335" s="117" t="s">
        <v>2003</v>
      </c>
      <c r="K2335" s="427">
        <v>40259</v>
      </c>
      <c r="L2335" s="117">
        <v>631.99999999999545</v>
      </c>
    </row>
    <row r="2336" spans="2:12" x14ac:dyDescent="0.25">
      <c r="B2336" s="49">
        <f t="shared" ref="B2336" si="1774">B2335+1</f>
        <v>2324</v>
      </c>
      <c r="C2336" s="426">
        <v>40262</v>
      </c>
      <c r="D2336" s="473">
        <v>62</v>
      </c>
      <c r="F2336" s="464">
        <v>43052</v>
      </c>
      <c r="G2336" s="117" t="s">
        <v>1438</v>
      </c>
      <c r="K2336" s="426">
        <v>40262</v>
      </c>
      <c r="L2336" s="467">
        <v>248</v>
      </c>
    </row>
    <row r="2337" spans="2:12" x14ac:dyDescent="0.25">
      <c r="B2337" s="49">
        <f t="shared" ref="B2337" si="1775">B2336+1</f>
        <v>2325</v>
      </c>
      <c r="C2337" s="428">
        <v>40262</v>
      </c>
      <c r="D2337" s="473">
        <v>218</v>
      </c>
      <c r="F2337" s="464">
        <v>43053</v>
      </c>
      <c r="G2337" s="117" t="s">
        <v>1629</v>
      </c>
      <c r="K2337" s="428">
        <v>40262</v>
      </c>
      <c r="L2337" s="467">
        <v>436</v>
      </c>
    </row>
    <row r="2338" spans="2:12" x14ac:dyDescent="0.25">
      <c r="B2338" s="49">
        <f t="shared" ref="B2338" si="1776">B2337+1</f>
        <v>2326</v>
      </c>
      <c r="C2338" s="427">
        <v>40262</v>
      </c>
      <c r="D2338" s="474">
        <v>148.00000000000227</v>
      </c>
      <c r="F2338" s="464">
        <v>43054</v>
      </c>
      <c r="G2338" s="117" t="s">
        <v>2004</v>
      </c>
      <c r="K2338" s="427">
        <v>40262</v>
      </c>
      <c r="L2338" s="117">
        <v>888.00000000001364</v>
      </c>
    </row>
    <row r="2339" spans="2:12" x14ac:dyDescent="0.25">
      <c r="B2339" s="49">
        <f t="shared" ref="B2339" si="1777">B2338+1</f>
        <v>2327</v>
      </c>
      <c r="C2339" s="426">
        <v>40263</v>
      </c>
      <c r="D2339" s="473">
        <v>187</v>
      </c>
      <c r="F2339" s="464">
        <v>43055</v>
      </c>
      <c r="G2339" s="117" t="s">
        <v>2005</v>
      </c>
      <c r="K2339" s="426">
        <v>40263</v>
      </c>
      <c r="L2339" s="467">
        <v>748</v>
      </c>
    </row>
    <row r="2340" spans="2:12" x14ac:dyDescent="0.25">
      <c r="B2340" s="49">
        <f t="shared" ref="B2340" si="1778">B2339+1</f>
        <v>2328</v>
      </c>
      <c r="C2340" s="428">
        <v>40263</v>
      </c>
      <c r="D2340" s="473">
        <v>223</v>
      </c>
      <c r="F2340" s="464">
        <v>43056</v>
      </c>
      <c r="G2340" s="117" t="s">
        <v>2006</v>
      </c>
      <c r="K2340" s="428">
        <v>40263</v>
      </c>
      <c r="L2340" s="467">
        <v>446</v>
      </c>
    </row>
    <row r="2341" spans="2:12" x14ac:dyDescent="0.25">
      <c r="B2341" s="49">
        <f t="shared" ref="B2341" si="1779">B2340+1</f>
        <v>2329</v>
      </c>
      <c r="C2341" s="427">
        <v>40263</v>
      </c>
      <c r="D2341" s="474">
        <v>143.00000000000114</v>
      </c>
      <c r="F2341" s="464">
        <v>43059</v>
      </c>
      <c r="G2341" s="117" t="s">
        <v>2007</v>
      </c>
      <c r="K2341" s="427">
        <v>40263</v>
      </c>
      <c r="L2341" s="117">
        <v>858.00000000000682</v>
      </c>
    </row>
    <row r="2342" spans="2:12" x14ac:dyDescent="0.25">
      <c r="B2342" s="49">
        <f t="shared" ref="B2342" si="1780">B2341+1</f>
        <v>2330</v>
      </c>
      <c r="C2342" s="427">
        <v>40263</v>
      </c>
      <c r="D2342" s="474">
        <v>178</v>
      </c>
      <c r="F2342" s="464">
        <v>43060</v>
      </c>
      <c r="G2342" s="117" t="s">
        <v>747</v>
      </c>
      <c r="K2342" s="427">
        <v>40263</v>
      </c>
      <c r="L2342" s="117">
        <v>356</v>
      </c>
    </row>
    <row r="2343" spans="2:12" x14ac:dyDescent="0.25">
      <c r="B2343" s="49">
        <f t="shared" ref="B2343" si="1781">B2342+1</f>
        <v>2331</v>
      </c>
      <c r="C2343" s="427">
        <v>40263</v>
      </c>
      <c r="D2343" s="474">
        <v>388</v>
      </c>
      <c r="F2343" s="464">
        <v>43061</v>
      </c>
      <c r="G2343" s="117" t="s">
        <v>598</v>
      </c>
      <c r="K2343" s="427">
        <v>40263</v>
      </c>
      <c r="L2343" s="117">
        <v>776</v>
      </c>
    </row>
    <row r="2344" spans="2:12" x14ac:dyDescent="0.25">
      <c r="B2344" s="49">
        <f t="shared" ref="B2344" si="1782">B2343+1</f>
        <v>2332</v>
      </c>
      <c r="C2344" s="426">
        <v>40266</v>
      </c>
      <c r="D2344" s="473">
        <v>162</v>
      </c>
      <c r="F2344" s="464">
        <v>43062</v>
      </c>
      <c r="G2344" s="117" t="s">
        <v>546</v>
      </c>
      <c r="K2344" s="426">
        <v>40266</v>
      </c>
      <c r="L2344" s="467">
        <v>648</v>
      </c>
    </row>
    <row r="2345" spans="2:12" x14ac:dyDescent="0.25">
      <c r="B2345" s="49">
        <f t="shared" ref="B2345" si="1783">B2344+1</f>
        <v>2333</v>
      </c>
      <c r="C2345" s="428">
        <v>40266</v>
      </c>
      <c r="D2345" s="473">
        <v>53</v>
      </c>
      <c r="F2345" s="464">
        <v>43063</v>
      </c>
      <c r="G2345" s="117" t="s">
        <v>2008</v>
      </c>
      <c r="K2345" s="428">
        <v>40266</v>
      </c>
      <c r="L2345" s="467">
        <v>106</v>
      </c>
    </row>
    <row r="2346" spans="2:12" x14ac:dyDescent="0.25">
      <c r="B2346" s="49">
        <f t="shared" ref="B2346" si="1784">B2345+1</f>
        <v>2334</v>
      </c>
      <c r="C2346" s="427">
        <v>40268</v>
      </c>
      <c r="D2346" s="474">
        <v>-212</v>
      </c>
      <c r="F2346" s="464">
        <v>43066</v>
      </c>
      <c r="G2346" s="117" t="s">
        <v>534</v>
      </c>
      <c r="K2346" s="427">
        <v>40268</v>
      </c>
      <c r="L2346" s="117">
        <v>-424</v>
      </c>
    </row>
    <row r="2347" spans="2:12" x14ac:dyDescent="0.25">
      <c r="B2347" s="49">
        <f t="shared" ref="B2347" si="1785">B2346+1</f>
        <v>2335</v>
      </c>
      <c r="C2347" s="426">
        <v>40269</v>
      </c>
      <c r="D2347" s="473">
        <v>187</v>
      </c>
      <c r="F2347" s="464">
        <v>43067</v>
      </c>
      <c r="G2347" s="117" t="s">
        <v>656</v>
      </c>
      <c r="K2347" s="426">
        <v>40269</v>
      </c>
      <c r="L2347" s="467">
        <v>748</v>
      </c>
    </row>
    <row r="2348" spans="2:12" x14ac:dyDescent="0.25">
      <c r="B2348" s="49">
        <f t="shared" ref="B2348" si="1786">B2347+1</f>
        <v>2336</v>
      </c>
      <c r="C2348" s="428">
        <v>40269</v>
      </c>
      <c r="D2348" s="473">
        <v>83</v>
      </c>
      <c r="F2348" s="464">
        <v>43069</v>
      </c>
      <c r="G2348" s="117" t="s">
        <v>1345</v>
      </c>
      <c r="K2348" s="428">
        <v>40269</v>
      </c>
      <c r="L2348" s="467">
        <v>166</v>
      </c>
    </row>
    <row r="2349" spans="2:12" x14ac:dyDescent="0.25">
      <c r="B2349" s="49">
        <f t="shared" ref="B2349" si="1787">B2348+1</f>
        <v>2337</v>
      </c>
      <c r="C2349" s="427">
        <v>40269</v>
      </c>
      <c r="D2349" s="474">
        <v>132.99999999999886</v>
      </c>
      <c r="F2349" s="464">
        <v>43070</v>
      </c>
      <c r="G2349" s="117" t="s">
        <v>2009</v>
      </c>
      <c r="K2349" s="427">
        <v>40269</v>
      </c>
      <c r="L2349" s="117">
        <v>797.99999999999318</v>
      </c>
    </row>
    <row r="2350" spans="2:12" x14ac:dyDescent="0.25">
      <c r="B2350" s="49">
        <f t="shared" ref="B2350" si="1788">B2349+1</f>
        <v>2338</v>
      </c>
      <c r="C2350" s="427">
        <v>40269</v>
      </c>
      <c r="D2350" s="474">
        <v>348.00000000000227</v>
      </c>
      <c r="F2350" s="464">
        <v>43073</v>
      </c>
      <c r="G2350" s="117" t="s">
        <v>479</v>
      </c>
      <c r="K2350" s="427">
        <v>40269</v>
      </c>
      <c r="L2350" s="117">
        <v>696.00000000000455</v>
      </c>
    </row>
    <row r="2351" spans="2:12" x14ac:dyDescent="0.25">
      <c r="B2351" s="49">
        <f t="shared" ref="B2351" si="1789">B2350+1</f>
        <v>2339</v>
      </c>
      <c r="C2351" s="428">
        <v>40270</v>
      </c>
      <c r="D2351" s="473">
        <v>78</v>
      </c>
      <c r="F2351" s="464">
        <v>43074</v>
      </c>
      <c r="G2351" s="117" t="s">
        <v>2010</v>
      </c>
      <c r="K2351" s="428">
        <v>40270</v>
      </c>
      <c r="L2351" s="467">
        <v>156</v>
      </c>
    </row>
    <row r="2352" spans="2:12" x14ac:dyDescent="0.25">
      <c r="B2352" s="49">
        <f t="shared" ref="B2352" si="1790">B2351+1</f>
        <v>2340</v>
      </c>
      <c r="C2352" s="428">
        <v>40273</v>
      </c>
      <c r="D2352" s="473">
        <v>-87</v>
      </c>
      <c r="F2352" s="464">
        <v>43075</v>
      </c>
      <c r="G2352" s="117" t="s">
        <v>2011</v>
      </c>
      <c r="K2352" s="428">
        <v>40273</v>
      </c>
      <c r="L2352" s="467">
        <v>-174</v>
      </c>
    </row>
    <row r="2353" spans="2:12" x14ac:dyDescent="0.25">
      <c r="B2353" s="49">
        <f t="shared" ref="B2353" si="1791">B2352+1</f>
        <v>2341</v>
      </c>
      <c r="C2353" s="427">
        <v>40275</v>
      </c>
      <c r="D2353" s="474">
        <v>-112.00000000000001</v>
      </c>
      <c r="F2353" s="464">
        <v>43076</v>
      </c>
      <c r="G2353" s="117" t="s">
        <v>2004</v>
      </c>
      <c r="K2353" s="427">
        <v>40275</v>
      </c>
      <c r="L2353" s="117">
        <v>-224.00000000000003</v>
      </c>
    </row>
    <row r="2354" spans="2:12" x14ac:dyDescent="0.25">
      <c r="B2354" s="49">
        <f t="shared" ref="B2354" si="1792">B2353+1</f>
        <v>2342</v>
      </c>
      <c r="C2354" s="426">
        <v>40276</v>
      </c>
      <c r="D2354" s="473">
        <v>-238</v>
      </c>
      <c r="F2354" s="464">
        <v>43083</v>
      </c>
      <c r="G2354" s="117" t="s">
        <v>1534</v>
      </c>
      <c r="K2354" s="426">
        <v>40276</v>
      </c>
      <c r="L2354" s="467">
        <v>-952</v>
      </c>
    </row>
    <row r="2355" spans="2:12" x14ac:dyDescent="0.25">
      <c r="B2355" s="49">
        <f t="shared" ref="B2355" si="1793">B2354+1</f>
        <v>2343</v>
      </c>
      <c r="C2355" s="428">
        <v>40276</v>
      </c>
      <c r="D2355" s="473">
        <v>-97</v>
      </c>
      <c r="F2355" s="464">
        <v>43084</v>
      </c>
      <c r="G2355" s="117" t="s">
        <v>2012</v>
      </c>
      <c r="K2355" s="428">
        <v>40276</v>
      </c>
      <c r="L2355" s="467">
        <v>-194</v>
      </c>
    </row>
    <row r="2356" spans="2:12" x14ac:dyDescent="0.25">
      <c r="B2356" s="49">
        <f t="shared" ref="B2356" si="1794">B2355+1</f>
        <v>2344</v>
      </c>
      <c r="C2356" s="427">
        <v>40276</v>
      </c>
      <c r="D2356" s="474">
        <v>-217.00000000000114</v>
      </c>
      <c r="F2356" s="464">
        <v>43089</v>
      </c>
      <c r="G2356" s="117" t="s">
        <v>1391</v>
      </c>
      <c r="K2356" s="427">
        <v>40276</v>
      </c>
      <c r="L2356" s="117">
        <v>-1302.0000000000068</v>
      </c>
    </row>
    <row r="2357" spans="2:12" x14ac:dyDescent="0.25">
      <c r="B2357" s="49">
        <f t="shared" ref="B2357" si="1795">B2356+1</f>
        <v>2345</v>
      </c>
      <c r="C2357" s="427">
        <v>40277</v>
      </c>
      <c r="D2357" s="474">
        <v>-6.9999999999988631</v>
      </c>
      <c r="F2357" s="464">
        <v>43090</v>
      </c>
      <c r="G2357" s="117" t="s">
        <v>2013</v>
      </c>
      <c r="K2357" s="427">
        <v>40277</v>
      </c>
      <c r="L2357" s="117">
        <v>-41.999999999993179</v>
      </c>
    </row>
    <row r="2358" spans="2:12" x14ac:dyDescent="0.25">
      <c r="B2358" s="49">
        <f t="shared" ref="B2358" si="1796">B2357+1</f>
        <v>2346</v>
      </c>
      <c r="C2358" s="427">
        <v>40284</v>
      </c>
      <c r="D2358" s="474">
        <v>-112</v>
      </c>
      <c r="F2358" s="464">
        <v>43091</v>
      </c>
      <c r="G2358" s="117" t="s">
        <v>1623</v>
      </c>
      <c r="K2358" s="427">
        <v>40284</v>
      </c>
      <c r="L2358" s="117">
        <v>-224</v>
      </c>
    </row>
    <row r="2359" spans="2:12" x14ac:dyDescent="0.25">
      <c r="B2359" s="49">
        <f t="shared" ref="B2359" si="1797">B2358+1</f>
        <v>2347</v>
      </c>
      <c r="C2359" s="427">
        <v>40284</v>
      </c>
      <c r="D2359" s="474">
        <v>-342.00000000000682</v>
      </c>
      <c r="K2359" s="427">
        <v>40284</v>
      </c>
      <c r="L2359" s="117">
        <v>-684.00000000001364</v>
      </c>
    </row>
    <row r="2360" spans="2:12" x14ac:dyDescent="0.25">
      <c r="B2360" s="49">
        <f t="shared" ref="B2360" si="1798">B2359+1</f>
        <v>2348</v>
      </c>
      <c r="C2360" s="426">
        <v>40287</v>
      </c>
      <c r="D2360" s="473">
        <v>-75.5</v>
      </c>
      <c r="K2360" s="426">
        <v>40287</v>
      </c>
      <c r="L2360" s="467">
        <v>-302</v>
      </c>
    </row>
    <row r="2361" spans="2:12" x14ac:dyDescent="0.25">
      <c r="B2361" s="49">
        <f t="shared" ref="B2361" si="1799">B2360+1</f>
        <v>2349</v>
      </c>
      <c r="C2361" s="428">
        <v>40287</v>
      </c>
      <c r="D2361" s="473">
        <v>-22</v>
      </c>
      <c r="K2361" s="428">
        <v>40287</v>
      </c>
      <c r="L2361" s="467">
        <v>-44</v>
      </c>
    </row>
    <row r="2362" spans="2:12" x14ac:dyDescent="0.25">
      <c r="B2362" s="49">
        <f t="shared" ref="B2362" si="1800">B2361+1</f>
        <v>2350</v>
      </c>
      <c r="C2362" s="427">
        <v>40287</v>
      </c>
      <c r="D2362" s="474">
        <v>-262</v>
      </c>
      <c r="K2362" s="427">
        <v>40287</v>
      </c>
      <c r="L2362" s="117">
        <v>-1572</v>
      </c>
    </row>
    <row r="2363" spans="2:12" x14ac:dyDescent="0.25">
      <c r="B2363" s="49">
        <f t="shared" ref="B2363" si="1801">B2362+1</f>
        <v>2351</v>
      </c>
      <c r="C2363" s="427">
        <v>40287</v>
      </c>
      <c r="D2363" s="474">
        <v>23</v>
      </c>
      <c r="K2363" s="427">
        <v>40287</v>
      </c>
      <c r="L2363" s="117">
        <v>46</v>
      </c>
    </row>
    <row r="2364" spans="2:12" x14ac:dyDescent="0.25">
      <c r="B2364" s="49">
        <f t="shared" ref="B2364" si="1802">B2363+1</f>
        <v>2352</v>
      </c>
      <c r="C2364" s="427">
        <v>40287</v>
      </c>
      <c r="D2364" s="474">
        <v>138</v>
      </c>
      <c r="K2364" s="427">
        <v>40287</v>
      </c>
      <c r="L2364" s="117">
        <v>276</v>
      </c>
    </row>
    <row r="2365" spans="2:12" x14ac:dyDescent="0.25">
      <c r="B2365" s="49">
        <f t="shared" ref="B2365" si="1803">B2364+1</f>
        <v>2353</v>
      </c>
      <c r="C2365" s="428">
        <v>40288</v>
      </c>
      <c r="D2365" s="473">
        <v>123</v>
      </c>
      <c r="K2365" s="428">
        <v>40288</v>
      </c>
      <c r="L2365" s="467">
        <v>246</v>
      </c>
    </row>
    <row r="2366" spans="2:12" x14ac:dyDescent="0.25">
      <c r="B2366" s="49">
        <f t="shared" ref="B2366" si="1804">B2365+1</f>
        <v>2354</v>
      </c>
      <c r="C2366" s="427">
        <v>40288</v>
      </c>
      <c r="D2366" s="474">
        <v>-47.000000000002274</v>
      </c>
      <c r="K2366" s="427">
        <v>40288</v>
      </c>
      <c r="L2366" s="117">
        <v>-282.00000000001364</v>
      </c>
    </row>
    <row r="2367" spans="2:12" x14ac:dyDescent="0.25">
      <c r="B2367" s="49">
        <f t="shared" ref="B2367" si="1805">B2366+1</f>
        <v>2355</v>
      </c>
      <c r="C2367" s="426">
        <v>40290</v>
      </c>
      <c r="D2367" s="473">
        <v>187</v>
      </c>
      <c r="K2367" s="426">
        <v>40290</v>
      </c>
      <c r="L2367" s="467">
        <v>748</v>
      </c>
    </row>
    <row r="2368" spans="2:12" x14ac:dyDescent="0.25">
      <c r="B2368" s="49">
        <f t="shared" ref="B2368" si="1806">B2367+1</f>
        <v>2356</v>
      </c>
      <c r="C2368" s="427">
        <v>40290</v>
      </c>
      <c r="D2368" s="474">
        <v>123</v>
      </c>
      <c r="K2368" s="427">
        <v>40290</v>
      </c>
      <c r="L2368" s="117">
        <v>246</v>
      </c>
    </row>
    <row r="2369" spans="2:12" x14ac:dyDescent="0.25">
      <c r="B2369" s="49">
        <f t="shared" ref="B2369" si="1807">B2368+1</f>
        <v>2357</v>
      </c>
      <c r="C2369" s="427">
        <v>40290</v>
      </c>
      <c r="D2369" s="474">
        <v>178.00000000000909</v>
      </c>
      <c r="K2369" s="427">
        <v>40290</v>
      </c>
      <c r="L2369" s="117">
        <v>356.00000000001819</v>
      </c>
    </row>
    <row r="2370" spans="2:12" x14ac:dyDescent="0.25">
      <c r="B2370" s="49">
        <f t="shared" ref="B2370" si="1808">B2369+1</f>
        <v>2358</v>
      </c>
      <c r="C2370" s="427">
        <v>40291</v>
      </c>
      <c r="D2370" s="474">
        <v>308.00000000000455</v>
      </c>
      <c r="K2370" s="427">
        <v>40291</v>
      </c>
      <c r="L2370" s="117">
        <v>616.00000000000909</v>
      </c>
    </row>
    <row r="2371" spans="2:12" x14ac:dyDescent="0.25">
      <c r="B2371" s="49">
        <f t="shared" ref="B2371" si="1809">B2370+1</f>
        <v>2359</v>
      </c>
      <c r="C2371" s="427">
        <v>40294</v>
      </c>
      <c r="D2371" s="474">
        <v>377.99999999999773</v>
      </c>
      <c r="K2371" s="427">
        <v>40294</v>
      </c>
      <c r="L2371" s="117">
        <v>755.99999999999545</v>
      </c>
    </row>
    <row r="2372" spans="2:12" x14ac:dyDescent="0.25">
      <c r="B2372" s="49">
        <f t="shared" ref="B2372" si="1810">B2371+1</f>
        <v>2360</v>
      </c>
      <c r="C2372" s="426">
        <v>40295</v>
      </c>
      <c r="D2372" s="473">
        <v>-75.5</v>
      </c>
      <c r="K2372" s="426">
        <v>40295</v>
      </c>
      <c r="L2372" s="467">
        <v>-302</v>
      </c>
    </row>
    <row r="2373" spans="2:12" x14ac:dyDescent="0.25">
      <c r="B2373" s="49">
        <f t="shared" ref="B2373" si="1811">B2372+1</f>
        <v>2361</v>
      </c>
      <c r="C2373" s="428">
        <v>40295</v>
      </c>
      <c r="D2373" s="473">
        <v>-147</v>
      </c>
      <c r="K2373" s="428">
        <v>40295</v>
      </c>
      <c r="L2373" s="467">
        <v>-294</v>
      </c>
    </row>
    <row r="2374" spans="2:12" x14ac:dyDescent="0.25">
      <c r="B2374" s="49">
        <f t="shared" ref="B2374" si="1812">B2373+1</f>
        <v>2362</v>
      </c>
      <c r="C2374" s="427">
        <v>40295</v>
      </c>
      <c r="D2374" s="474">
        <v>-17.000000000001137</v>
      </c>
      <c r="K2374" s="427">
        <v>40295</v>
      </c>
      <c r="L2374" s="117">
        <v>-102.00000000000682</v>
      </c>
    </row>
    <row r="2375" spans="2:12" x14ac:dyDescent="0.25">
      <c r="B2375" s="49">
        <f t="shared" ref="B2375" si="1813">B2374+1</f>
        <v>2363</v>
      </c>
      <c r="C2375" s="427">
        <v>40295</v>
      </c>
      <c r="D2375" s="474">
        <v>-102</v>
      </c>
      <c r="K2375" s="427">
        <v>40295</v>
      </c>
      <c r="L2375" s="117">
        <v>-204</v>
      </c>
    </row>
    <row r="2376" spans="2:12" x14ac:dyDescent="0.25">
      <c r="B2376" s="49">
        <f t="shared" ref="B2376" si="1814">B2375+1</f>
        <v>2364</v>
      </c>
      <c r="C2376" s="427">
        <v>40295</v>
      </c>
      <c r="D2376" s="474">
        <v>-362</v>
      </c>
      <c r="K2376" s="427">
        <v>40295</v>
      </c>
      <c r="L2376" s="117">
        <v>-724</v>
      </c>
    </row>
    <row r="2377" spans="2:12" x14ac:dyDescent="0.25">
      <c r="B2377" s="49">
        <f t="shared" ref="B2377" si="1815">B2376+1</f>
        <v>2365</v>
      </c>
      <c r="C2377" s="426">
        <v>40296</v>
      </c>
      <c r="D2377" s="473">
        <v>24.5</v>
      </c>
      <c r="K2377" s="426">
        <v>40296</v>
      </c>
      <c r="L2377" s="467">
        <v>98</v>
      </c>
    </row>
    <row r="2378" spans="2:12" x14ac:dyDescent="0.25">
      <c r="B2378" s="49">
        <f t="shared" ref="B2378" si="1816">B2377+1</f>
        <v>2366</v>
      </c>
      <c r="C2378" s="428">
        <v>40296</v>
      </c>
      <c r="D2378" s="473">
        <v>263</v>
      </c>
      <c r="K2378" s="428">
        <v>40296</v>
      </c>
      <c r="L2378" s="467">
        <v>526</v>
      </c>
    </row>
    <row r="2379" spans="2:12" x14ac:dyDescent="0.25">
      <c r="B2379" s="49">
        <f t="shared" ref="B2379" si="1817">B2378+1</f>
        <v>2367</v>
      </c>
      <c r="C2379" s="427">
        <v>40296</v>
      </c>
      <c r="D2379" s="474">
        <v>-121.9999999999966</v>
      </c>
      <c r="K2379" s="427">
        <v>40296</v>
      </c>
      <c r="L2379" s="117">
        <v>-731.99999999997965</v>
      </c>
    </row>
    <row r="2380" spans="2:12" x14ac:dyDescent="0.25">
      <c r="B2380" s="49">
        <f t="shared" ref="B2380" si="1818">B2379+1</f>
        <v>2368</v>
      </c>
      <c r="C2380" s="427">
        <v>40296</v>
      </c>
      <c r="D2380" s="474">
        <v>28</v>
      </c>
      <c r="K2380" s="427">
        <v>40296</v>
      </c>
      <c r="L2380" s="117">
        <v>56</v>
      </c>
    </row>
    <row r="2381" spans="2:12" x14ac:dyDescent="0.25">
      <c r="B2381" s="49">
        <f t="shared" ref="B2381" si="1819">B2380+1</f>
        <v>2369</v>
      </c>
      <c r="C2381" s="427">
        <v>40296</v>
      </c>
      <c r="D2381" s="474">
        <v>67.999999999995453</v>
      </c>
      <c r="K2381" s="427">
        <v>40296</v>
      </c>
      <c r="L2381" s="117">
        <v>135.99999999999091</v>
      </c>
    </row>
    <row r="2382" spans="2:12" x14ac:dyDescent="0.25">
      <c r="B2382" s="49">
        <f t="shared" ref="B2382" si="1820">B2381+1</f>
        <v>2370</v>
      </c>
      <c r="C2382" s="426">
        <v>40301</v>
      </c>
      <c r="D2382" s="473">
        <v>49.5</v>
      </c>
      <c r="K2382" s="426">
        <v>40301</v>
      </c>
      <c r="L2382" s="467">
        <v>198</v>
      </c>
    </row>
    <row r="2383" spans="2:12" x14ac:dyDescent="0.25">
      <c r="B2383" s="49">
        <f t="shared" ref="B2383" si="1821">B2382+1</f>
        <v>2371</v>
      </c>
      <c r="C2383" s="428">
        <v>40301</v>
      </c>
      <c r="D2383" s="473">
        <v>68</v>
      </c>
      <c r="K2383" s="428">
        <v>40301</v>
      </c>
      <c r="L2383" s="467">
        <v>136</v>
      </c>
    </row>
    <row r="2384" spans="2:12" x14ac:dyDescent="0.25">
      <c r="B2384" s="49">
        <f t="shared" ref="B2384" si="1822">B2383+1</f>
        <v>2372</v>
      </c>
      <c r="C2384" s="427">
        <v>40301</v>
      </c>
      <c r="D2384" s="474">
        <v>102.99999999999771</v>
      </c>
      <c r="K2384" s="427">
        <v>40301</v>
      </c>
      <c r="L2384" s="117">
        <v>617.99999999998624</v>
      </c>
    </row>
    <row r="2385" spans="2:12" x14ac:dyDescent="0.25">
      <c r="B2385" s="49">
        <f t="shared" ref="B2385" si="1823">B2384+1</f>
        <v>2373</v>
      </c>
      <c r="C2385" s="427">
        <v>40301</v>
      </c>
      <c r="D2385" s="474">
        <v>23</v>
      </c>
      <c r="K2385" s="427">
        <v>40301</v>
      </c>
      <c r="L2385" s="117">
        <v>46</v>
      </c>
    </row>
    <row r="2386" spans="2:12" x14ac:dyDescent="0.25">
      <c r="B2386" s="49">
        <f t="shared" ref="B2386" si="1824">B2385+1</f>
        <v>2374</v>
      </c>
      <c r="C2386" s="427">
        <v>40301</v>
      </c>
      <c r="D2386" s="474">
        <v>107.99999999999316</v>
      </c>
      <c r="K2386" s="427">
        <v>40301</v>
      </c>
      <c r="L2386" s="117">
        <v>215.99999999998633</v>
      </c>
    </row>
    <row r="2387" spans="2:12" x14ac:dyDescent="0.25">
      <c r="B2387" s="49">
        <f t="shared" ref="B2387" si="1825">B2386+1</f>
        <v>2375</v>
      </c>
      <c r="C2387" s="427">
        <v>40302</v>
      </c>
      <c r="D2387" s="474">
        <v>-467</v>
      </c>
      <c r="K2387" s="427">
        <v>40302</v>
      </c>
      <c r="L2387" s="117">
        <v>-934</v>
      </c>
    </row>
    <row r="2388" spans="2:12" x14ac:dyDescent="0.25">
      <c r="B2388" s="49">
        <f t="shared" ref="B2388" si="1826">B2387+1</f>
        <v>2376</v>
      </c>
      <c r="C2388" s="427">
        <v>40302</v>
      </c>
      <c r="D2388" s="474">
        <v>-842.00000000000671</v>
      </c>
      <c r="K2388" s="427">
        <v>40302</v>
      </c>
      <c r="L2388" s="117">
        <v>-1684.0000000000134</v>
      </c>
    </row>
    <row r="2389" spans="2:12" x14ac:dyDescent="0.25">
      <c r="B2389" s="49">
        <f t="shared" ref="B2389" si="1827">B2388+1</f>
        <v>2377</v>
      </c>
      <c r="C2389" s="426">
        <v>40303</v>
      </c>
      <c r="D2389" s="473">
        <v>-88</v>
      </c>
      <c r="K2389" s="426">
        <v>40303</v>
      </c>
      <c r="L2389" s="467">
        <v>-352</v>
      </c>
    </row>
    <row r="2390" spans="2:12" x14ac:dyDescent="0.25">
      <c r="B2390" s="49">
        <f t="shared" ref="B2390" si="1828">B2389+1</f>
        <v>2378</v>
      </c>
      <c r="C2390" s="428">
        <v>40303</v>
      </c>
      <c r="D2390" s="473">
        <v>-372</v>
      </c>
      <c r="K2390" s="428">
        <v>40303</v>
      </c>
      <c r="L2390" s="467">
        <v>-744</v>
      </c>
    </row>
    <row r="2391" spans="2:12" x14ac:dyDescent="0.25">
      <c r="B2391" s="49">
        <f t="shared" ref="B2391" si="1829">B2390+1</f>
        <v>2379</v>
      </c>
      <c r="C2391" s="427">
        <v>40303</v>
      </c>
      <c r="D2391" s="474">
        <v>143.00000000000114</v>
      </c>
      <c r="K2391" s="427">
        <v>40303</v>
      </c>
      <c r="L2391" s="117">
        <v>858.00000000000682</v>
      </c>
    </row>
    <row r="2392" spans="2:12" x14ac:dyDescent="0.25">
      <c r="B2392" s="49">
        <f t="shared" ref="B2392" si="1830">B2391+1</f>
        <v>2380</v>
      </c>
      <c r="C2392" s="426">
        <v>40304</v>
      </c>
      <c r="D2392" s="473">
        <v>-363</v>
      </c>
      <c r="K2392" s="426">
        <v>40304</v>
      </c>
      <c r="L2392" s="467">
        <v>-1452</v>
      </c>
    </row>
    <row r="2393" spans="2:12" x14ac:dyDescent="0.25">
      <c r="B2393" s="49">
        <f t="shared" ref="B2393" si="1831">B2392+1</f>
        <v>2381</v>
      </c>
      <c r="C2393" s="428">
        <v>40304</v>
      </c>
      <c r="D2393" s="473">
        <v>-392</v>
      </c>
      <c r="K2393" s="428">
        <v>40304</v>
      </c>
      <c r="L2393" s="467">
        <v>-784</v>
      </c>
    </row>
    <row r="2394" spans="2:12" x14ac:dyDescent="0.25">
      <c r="B2394" s="49">
        <f t="shared" ref="B2394" si="1832">B2393+1</f>
        <v>2382</v>
      </c>
      <c r="C2394" s="427">
        <v>40304</v>
      </c>
      <c r="D2394" s="474">
        <v>-12</v>
      </c>
      <c r="K2394" s="427">
        <v>40304</v>
      </c>
      <c r="L2394" s="117">
        <v>-72</v>
      </c>
    </row>
    <row r="2395" spans="2:12" x14ac:dyDescent="0.25">
      <c r="B2395" s="49">
        <f t="shared" ref="B2395" si="1833">B2394+1</f>
        <v>2383</v>
      </c>
      <c r="C2395" s="427">
        <v>40304</v>
      </c>
      <c r="D2395" s="474">
        <v>-811.99999999999989</v>
      </c>
      <c r="K2395" s="427">
        <v>40304</v>
      </c>
      <c r="L2395" s="117">
        <v>-1623.9999999999998</v>
      </c>
    </row>
    <row r="2396" spans="2:12" x14ac:dyDescent="0.25">
      <c r="B2396" s="49">
        <f t="shared" ref="B2396" si="1834">B2395+1</f>
        <v>2384</v>
      </c>
      <c r="C2396" s="426">
        <v>40305</v>
      </c>
      <c r="D2396" s="473">
        <v>374.5</v>
      </c>
      <c r="K2396" s="426">
        <v>40305</v>
      </c>
      <c r="L2396" s="467">
        <v>1498</v>
      </c>
    </row>
    <row r="2397" spans="2:12" x14ac:dyDescent="0.25">
      <c r="B2397" s="49">
        <f t="shared" ref="B2397" si="1835">B2396+1</f>
        <v>2385</v>
      </c>
      <c r="C2397" s="428">
        <v>40305</v>
      </c>
      <c r="D2397" s="473">
        <v>268</v>
      </c>
      <c r="K2397" s="428">
        <v>40305</v>
      </c>
      <c r="L2397" s="467">
        <v>536</v>
      </c>
    </row>
    <row r="2398" spans="2:12" x14ac:dyDescent="0.25">
      <c r="B2398" s="49">
        <f t="shared" ref="B2398" si="1836">B2397+1</f>
        <v>2386</v>
      </c>
      <c r="C2398" s="427">
        <v>40305</v>
      </c>
      <c r="D2398" s="474">
        <v>118.00000000000112</v>
      </c>
      <c r="K2398" s="427">
        <v>40305</v>
      </c>
      <c r="L2398" s="117">
        <v>708.00000000000671</v>
      </c>
    </row>
    <row r="2399" spans="2:12" x14ac:dyDescent="0.25">
      <c r="B2399" s="49">
        <f t="shared" ref="B2399" si="1837">B2398+1</f>
        <v>2387</v>
      </c>
      <c r="C2399" s="426">
        <v>40308</v>
      </c>
      <c r="D2399" s="473">
        <v>1299.5</v>
      </c>
      <c r="K2399" s="426">
        <v>40308</v>
      </c>
      <c r="L2399" s="467">
        <v>5198</v>
      </c>
    </row>
    <row r="2400" spans="2:12" x14ac:dyDescent="0.25">
      <c r="B2400" s="49">
        <f t="shared" ref="B2400" si="1838">B2399+1</f>
        <v>2388</v>
      </c>
      <c r="C2400" s="428">
        <v>40308</v>
      </c>
      <c r="D2400" s="473">
        <v>878</v>
      </c>
      <c r="K2400" s="428">
        <v>40308</v>
      </c>
      <c r="L2400" s="467">
        <v>1756</v>
      </c>
    </row>
    <row r="2401" spans="2:12" x14ac:dyDescent="0.25">
      <c r="B2401" s="49">
        <f t="shared" ref="B2401" si="1839">B2400+1</f>
        <v>2389</v>
      </c>
      <c r="C2401" s="427">
        <v>40308</v>
      </c>
      <c r="D2401" s="474">
        <v>1338</v>
      </c>
      <c r="K2401" s="427">
        <v>40308</v>
      </c>
      <c r="L2401" s="117">
        <v>8028</v>
      </c>
    </row>
    <row r="2402" spans="2:12" x14ac:dyDescent="0.25">
      <c r="B2402" s="49">
        <f t="shared" ref="B2402" si="1840">B2401+1</f>
        <v>2390</v>
      </c>
      <c r="C2402" s="426">
        <v>40310</v>
      </c>
      <c r="D2402" s="473">
        <v>449.5</v>
      </c>
      <c r="K2402" s="426">
        <v>40310</v>
      </c>
      <c r="L2402" s="467">
        <v>1798</v>
      </c>
    </row>
    <row r="2403" spans="2:12" x14ac:dyDescent="0.25">
      <c r="B2403" s="49">
        <f t="shared" ref="B2403" si="1841">B2402+1</f>
        <v>2391</v>
      </c>
      <c r="C2403" s="428">
        <v>40310</v>
      </c>
      <c r="D2403" s="473">
        <v>468</v>
      </c>
      <c r="K2403" s="428">
        <v>40310</v>
      </c>
      <c r="L2403" s="467">
        <v>936</v>
      </c>
    </row>
    <row r="2404" spans="2:12" x14ac:dyDescent="0.25">
      <c r="B2404" s="49">
        <f t="shared" ref="B2404" si="1842">B2403+1</f>
        <v>2392</v>
      </c>
      <c r="C2404" s="427">
        <v>40310</v>
      </c>
      <c r="D2404" s="474">
        <v>233</v>
      </c>
      <c r="K2404" s="427">
        <v>40310</v>
      </c>
      <c r="L2404" s="117">
        <v>466</v>
      </c>
    </row>
    <row r="2405" spans="2:12" x14ac:dyDescent="0.25">
      <c r="B2405" s="49">
        <f t="shared" ref="B2405" si="1843">B2404+1</f>
        <v>2393</v>
      </c>
      <c r="C2405" s="427">
        <v>40310</v>
      </c>
      <c r="D2405" s="474">
        <v>267.99999999999545</v>
      </c>
      <c r="K2405" s="427">
        <v>40310</v>
      </c>
      <c r="L2405" s="117">
        <v>535.99999999999091</v>
      </c>
    </row>
    <row r="2406" spans="2:12" x14ac:dyDescent="0.25">
      <c r="B2406" s="49">
        <f t="shared" ref="B2406" si="1844">B2405+1</f>
        <v>2394</v>
      </c>
      <c r="C2406" s="427">
        <v>40311</v>
      </c>
      <c r="D2406" s="474">
        <v>358.00000000000455</v>
      </c>
      <c r="K2406" s="427">
        <v>40311</v>
      </c>
      <c r="L2406" s="117">
        <v>716.00000000000909</v>
      </c>
    </row>
    <row r="2407" spans="2:12" x14ac:dyDescent="0.25">
      <c r="B2407" s="49">
        <f t="shared" ref="B2407" si="1845">B2406+1</f>
        <v>2395</v>
      </c>
      <c r="C2407" s="426">
        <v>40312</v>
      </c>
      <c r="D2407" s="473">
        <v>-188</v>
      </c>
      <c r="K2407" s="426">
        <v>40312</v>
      </c>
      <c r="L2407" s="467">
        <v>-752</v>
      </c>
    </row>
    <row r="2408" spans="2:12" x14ac:dyDescent="0.25">
      <c r="B2408" s="49">
        <f t="shared" ref="B2408" si="1846">B2407+1</f>
        <v>2396</v>
      </c>
      <c r="C2408" s="428">
        <v>40312</v>
      </c>
      <c r="D2408" s="473">
        <v>-282</v>
      </c>
      <c r="K2408" s="428">
        <v>40312</v>
      </c>
      <c r="L2408" s="467">
        <v>-564</v>
      </c>
    </row>
    <row r="2409" spans="2:12" x14ac:dyDescent="0.25">
      <c r="B2409" s="49">
        <f t="shared" ref="B2409" si="1847">B2408+1</f>
        <v>2397</v>
      </c>
      <c r="C2409" s="427">
        <v>40312</v>
      </c>
      <c r="D2409" s="474">
        <v>-147.00000000000227</v>
      </c>
      <c r="K2409" s="427">
        <v>40312</v>
      </c>
      <c r="L2409" s="117">
        <v>-882.00000000001364</v>
      </c>
    </row>
    <row r="2410" spans="2:12" x14ac:dyDescent="0.25">
      <c r="B2410" s="49">
        <f t="shared" ref="B2410" si="1848">B2409+1</f>
        <v>2398</v>
      </c>
      <c r="C2410" s="427">
        <v>40312</v>
      </c>
      <c r="D2410" s="474">
        <v>-432</v>
      </c>
      <c r="K2410" s="427">
        <v>40312</v>
      </c>
      <c r="L2410" s="117">
        <v>-864</v>
      </c>
    </row>
    <row r="2411" spans="2:12" x14ac:dyDescent="0.25">
      <c r="B2411" s="49">
        <f t="shared" ref="B2411" si="1849">B2410+1</f>
        <v>2399</v>
      </c>
      <c r="C2411" s="427">
        <v>40312</v>
      </c>
      <c r="D2411" s="474">
        <v>-691.99999999999545</v>
      </c>
      <c r="K2411" s="427">
        <v>40312</v>
      </c>
      <c r="L2411" s="117">
        <v>-1383.9999999999909</v>
      </c>
    </row>
    <row r="2412" spans="2:12" x14ac:dyDescent="0.25">
      <c r="B2412" s="49">
        <f t="shared" ref="B2412" si="1850">B2411+1</f>
        <v>2400</v>
      </c>
      <c r="C2412" s="426">
        <v>40315</v>
      </c>
      <c r="D2412" s="473">
        <v>-350.5</v>
      </c>
      <c r="K2412" s="426">
        <v>40315</v>
      </c>
      <c r="L2412" s="467">
        <v>-1402</v>
      </c>
    </row>
    <row r="2413" spans="2:12" x14ac:dyDescent="0.25">
      <c r="B2413" s="49">
        <f t="shared" ref="B2413" si="1851">B2412+1</f>
        <v>2401</v>
      </c>
      <c r="C2413" s="428">
        <v>40315</v>
      </c>
      <c r="D2413" s="473">
        <v>-412</v>
      </c>
      <c r="K2413" s="428">
        <v>40315</v>
      </c>
      <c r="L2413" s="467">
        <v>-824</v>
      </c>
    </row>
    <row r="2414" spans="2:12" x14ac:dyDescent="0.25">
      <c r="B2414" s="49">
        <f t="shared" ref="B2414" si="1852">B2413+1</f>
        <v>2402</v>
      </c>
      <c r="C2414" s="427">
        <v>40315</v>
      </c>
      <c r="D2414" s="474">
        <v>-47.000000000002274</v>
      </c>
      <c r="K2414" s="427">
        <v>40315</v>
      </c>
      <c r="L2414" s="117">
        <v>-282.00000000001364</v>
      </c>
    </row>
    <row r="2415" spans="2:12" x14ac:dyDescent="0.25">
      <c r="B2415" s="49">
        <f t="shared" ref="B2415" si="1853">B2414+1</f>
        <v>2403</v>
      </c>
      <c r="C2415" s="426">
        <v>40317</v>
      </c>
      <c r="D2415" s="473">
        <v>124.50000000000001</v>
      </c>
      <c r="K2415" s="426">
        <v>40317</v>
      </c>
      <c r="L2415" s="467">
        <v>498.00000000000006</v>
      </c>
    </row>
    <row r="2416" spans="2:12" x14ac:dyDescent="0.25">
      <c r="B2416" s="49">
        <f t="shared" ref="B2416" si="1854">B2415+1</f>
        <v>2404</v>
      </c>
      <c r="C2416" s="428">
        <v>40317</v>
      </c>
      <c r="D2416" s="473">
        <v>123</v>
      </c>
      <c r="K2416" s="428">
        <v>40317</v>
      </c>
      <c r="L2416" s="467">
        <v>246</v>
      </c>
    </row>
    <row r="2417" spans="2:12" x14ac:dyDescent="0.25">
      <c r="B2417" s="49">
        <f t="shared" ref="B2417" si="1855">B2416+1</f>
        <v>2405</v>
      </c>
      <c r="C2417" s="427">
        <v>40317</v>
      </c>
      <c r="D2417" s="474">
        <v>288</v>
      </c>
      <c r="K2417" s="427">
        <v>40317</v>
      </c>
      <c r="L2417" s="117">
        <v>1728</v>
      </c>
    </row>
    <row r="2418" spans="2:12" x14ac:dyDescent="0.25">
      <c r="B2418" s="49">
        <f t="shared" ref="B2418" si="1856">B2417+1</f>
        <v>2406</v>
      </c>
      <c r="C2418" s="427">
        <v>40317</v>
      </c>
      <c r="D2418" s="474">
        <v>173</v>
      </c>
      <c r="K2418" s="427">
        <v>40317</v>
      </c>
      <c r="L2418" s="117">
        <v>346</v>
      </c>
    </row>
    <row r="2419" spans="2:12" x14ac:dyDescent="0.25">
      <c r="B2419" s="49">
        <f t="shared" ref="B2419" si="1857">B2418+1</f>
        <v>2407</v>
      </c>
      <c r="C2419" s="427">
        <v>40317</v>
      </c>
      <c r="D2419" s="474">
        <v>188</v>
      </c>
      <c r="K2419" s="427">
        <v>40317</v>
      </c>
      <c r="L2419" s="117">
        <v>376</v>
      </c>
    </row>
    <row r="2420" spans="2:12" x14ac:dyDescent="0.25">
      <c r="B2420" s="49">
        <f t="shared" ref="B2420" si="1858">B2419+1</f>
        <v>2408</v>
      </c>
      <c r="C2420" s="426">
        <v>40318</v>
      </c>
      <c r="D2420" s="473">
        <v>-350.5</v>
      </c>
      <c r="K2420" s="426">
        <v>40318</v>
      </c>
      <c r="L2420" s="467">
        <v>-1402</v>
      </c>
    </row>
    <row r="2421" spans="2:12" x14ac:dyDescent="0.25">
      <c r="B2421" s="49">
        <f t="shared" ref="B2421" si="1859">B2420+1</f>
        <v>2409</v>
      </c>
      <c r="C2421" s="428">
        <v>40318</v>
      </c>
      <c r="D2421" s="473">
        <v>-407</v>
      </c>
      <c r="K2421" s="428">
        <v>40318</v>
      </c>
      <c r="L2421" s="467">
        <v>-814</v>
      </c>
    </row>
    <row r="2422" spans="2:12" x14ac:dyDescent="0.25">
      <c r="B2422" s="49">
        <f t="shared" ref="B2422" si="1860">B2421+1</f>
        <v>2410</v>
      </c>
      <c r="C2422" s="427">
        <v>40318</v>
      </c>
      <c r="D2422" s="474">
        <v>-112.00000000000001</v>
      </c>
      <c r="K2422" s="427">
        <v>40318</v>
      </c>
      <c r="L2422" s="117">
        <v>-672.00000000000011</v>
      </c>
    </row>
    <row r="2423" spans="2:12" x14ac:dyDescent="0.25">
      <c r="B2423" s="49">
        <f t="shared" ref="B2423" si="1861">B2422+1</f>
        <v>2411</v>
      </c>
      <c r="C2423" s="426">
        <v>40319</v>
      </c>
      <c r="D2423" s="473">
        <v>524.5</v>
      </c>
      <c r="K2423" s="426">
        <v>40319</v>
      </c>
      <c r="L2423" s="467">
        <v>2098</v>
      </c>
    </row>
    <row r="2424" spans="2:12" x14ac:dyDescent="0.25">
      <c r="B2424" s="49">
        <f t="shared" ref="B2424" si="1862">B2423+1</f>
        <v>2412</v>
      </c>
      <c r="C2424" s="428">
        <v>40319</v>
      </c>
      <c r="D2424" s="473">
        <v>-97</v>
      </c>
      <c r="K2424" s="428">
        <v>40319</v>
      </c>
      <c r="L2424" s="467">
        <v>-194</v>
      </c>
    </row>
    <row r="2425" spans="2:12" x14ac:dyDescent="0.25">
      <c r="B2425" s="49">
        <f t="shared" ref="B2425" si="1863">B2424+1</f>
        <v>2413</v>
      </c>
      <c r="C2425" s="427">
        <v>40319</v>
      </c>
      <c r="D2425" s="474">
        <v>293.00000000000114</v>
      </c>
      <c r="K2425" s="427">
        <v>40319</v>
      </c>
      <c r="L2425" s="117">
        <v>1758.0000000000068</v>
      </c>
    </row>
    <row r="2426" spans="2:12" x14ac:dyDescent="0.25">
      <c r="B2426" s="49">
        <f t="shared" ref="B2426" si="1864">B2425+1</f>
        <v>2414</v>
      </c>
      <c r="C2426" s="427">
        <v>40319</v>
      </c>
      <c r="D2426" s="474">
        <v>468</v>
      </c>
      <c r="K2426" s="427">
        <v>40319</v>
      </c>
      <c r="L2426" s="117">
        <v>936</v>
      </c>
    </row>
    <row r="2427" spans="2:12" x14ac:dyDescent="0.25">
      <c r="B2427" s="49">
        <f t="shared" ref="B2427" si="1865">B2426+1</f>
        <v>2415</v>
      </c>
      <c r="C2427" s="427">
        <v>40319</v>
      </c>
      <c r="D2427" s="474">
        <v>688</v>
      </c>
      <c r="K2427" s="427">
        <v>40319</v>
      </c>
      <c r="L2427" s="117">
        <v>1376</v>
      </c>
    </row>
    <row r="2428" spans="2:12" x14ac:dyDescent="0.25">
      <c r="B2428" s="49">
        <f t="shared" ref="B2428" si="1866">B2427+1</f>
        <v>2416</v>
      </c>
      <c r="C2428" s="426">
        <v>40323</v>
      </c>
      <c r="D2428" s="473">
        <v>-338</v>
      </c>
      <c r="K2428" s="426">
        <v>40323</v>
      </c>
      <c r="L2428" s="467">
        <v>-1352</v>
      </c>
    </row>
    <row r="2429" spans="2:12" x14ac:dyDescent="0.25">
      <c r="B2429" s="49">
        <f t="shared" ref="B2429" si="1867">B2428+1</f>
        <v>2417</v>
      </c>
      <c r="C2429" s="428">
        <v>40323</v>
      </c>
      <c r="D2429" s="473">
        <v>-392</v>
      </c>
      <c r="K2429" s="428">
        <v>40323</v>
      </c>
      <c r="L2429" s="467">
        <v>-784</v>
      </c>
    </row>
    <row r="2430" spans="2:12" x14ac:dyDescent="0.25">
      <c r="B2430" s="49">
        <f t="shared" ref="B2430" si="1868">B2429+1</f>
        <v>2418</v>
      </c>
      <c r="C2430" s="427">
        <v>40323</v>
      </c>
      <c r="D2430" s="474">
        <v>-492.00000000000114</v>
      </c>
      <c r="K2430" s="427">
        <v>40323</v>
      </c>
      <c r="L2430" s="117">
        <v>-2952.0000000000068</v>
      </c>
    </row>
    <row r="2431" spans="2:12" x14ac:dyDescent="0.25">
      <c r="B2431" s="49">
        <f t="shared" ref="B2431" si="1869">B2430+1</f>
        <v>2419</v>
      </c>
      <c r="C2431" s="427">
        <v>40323</v>
      </c>
      <c r="D2431" s="474">
        <v>-512</v>
      </c>
      <c r="K2431" s="427">
        <v>40323</v>
      </c>
      <c r="L2431" s="117">
        <v>-1024</v>
      </c>
    </row>
    <row r="2432" spans="2:12" x14ac:dyDescent="0.25">
      <c r="B2432" s="49">
        <f t="shared" ref="B2432" si="1870">B2431+1</f>
        <v>2420</v>
      </c>
      <c r="C2432" s="427">
        <v>40323</v>
      </c>
      <c r="D2432" s="474">
        <v>-752.00000000000909</v>
      </c>
      <c r="K2432" s="427">
        <v>40323</v>
      </c>
      <c r="L2432" s="117">
        <v>-1504.0000000000182</v>
      </c>
    </row>
    <row r="2433" spans="2:12" x14ac:dyDescent="0.25">
      <c r="B2433" s="49">
        <f t="shared" ref="B2433" si="1871">B2432+1</f>
        <v>2421</v>
      </c>
      <c r="C2433" s="426">
        <v>40325</v>
      </c>
      <c r="D2433" s="473">
        <v>1224.5</v>
      </c>
      <c r="K2433" s="426">
        <v>40325</v>
      </c>
      <c r="L2433" s="467">
        <v>4898</v>
      </c>
    </row>
    <row r="2434" spans="2:12" x14ac:dyDescent="0.25">
      <c r="B2434" s="49">
        <f t="shared" ref="B2434" si="1872">B2433+1</f>
        <v>2422</v>
      </c>
      <c r="C2434" s="428">
        <v>40325</v>
      </c>
      <c r="D2434" s="473">
        <v>838</v>
      </c>
      <c r="K2434" s="428">
        <v>40325</v>
      </c>
      <c r="L2434" s="467">
        <v>1676</v>
      </c>
    </row>
    <row r="2435" spans="2:12" x14ac:dyDescent="0.25">
      <c r="B2435" s="49">
        <f t="shared" ref="B2435" si="1873">B2434+1</f>
        <v>2423</v>
      </c>
      <c r="C2435" s="427">
        <v>40325</v>
      </c>
      <c r="D2435" s="474">
        <v>938</v>
      </c>
      <c r="K2435" s="427">
        <v>40325</v>
      </c>
      <c r="L2435" s="117">
        <v>1876</v>
      </c>
    </row>
    <row r="2436" spans="2:12" x14ac:dyDescent="0.25">
      <c r="B2436" s="49">
        <f t="shared" ref="B2436" si="1874">B2435+1</f>
        <v>2424</v>
      </c>
      <c r="C2436" s="427">
        <v>40325</v>
      </c>
      <c r="D2436" s="474">
        <v>2328.0000000000091</v>
      </c>
      <c r="K2436" s="427">
        <v>40325</v>
      </c>
      <c r="L2436" s="117">
        <v>4656.0000000000182</v>
      </c>
    </row>
    <row r="2437" spans="2:12" x14ac:dyDescent="0.25">
      <c r="B2437" s="49">
        <f t="shared" ref="B2437" si="1875">B2436+1</f>
        <v>2425</v>
      </c>
      <c r="C2437" s="426">
        <v>40329</v>
      </c>
      <c r="D2437" s="473">
        <v>362</v>
      </c>
      <c r="K2437" s="426">
        <v>40329</v>
      </c>
      <c r="L2437" s="467">
        <v>1448</v>
      </c>
    </row>
    <row r="2438" spans="2:12" x14ac:dyDescent="0.25">
      <c r="B2438" s="49">
        <f t="shared" ref="B2438" si="1876">B2437+1</f>
        <v>2426</v>
      </c>
      <c r="C2438" s="428">
        <v>40329</v>
      </c>
      <c r="D2438" s="473">
        <v>198</v>
      </c>
      <c r="K2438" s="428">
        <v>40329</v>
      </c>
      <c r="L2438" s="467">
        <v>396</v>
      </c>
    </row>
    <row r="2439" spans="2:12" x14ac:dyDescent="0.25">
      <c r="B2439" s="49">
        <f t="shared" ref="B2439" si="1877">B2438+1</f>
        <v>2427</v>
      </c>
      <c r="C2439" s="427">
        <v>40329</v>
      </c>
      <c r="D2439" s="474">
        <v>208.00000000000455</v>
      </c>
      <c r="K2439" s="427">
        <v>40329</v>
      </c>
      <c r="L2439" s="117">
        <v>1248.0000000000273</v>
      </c>
    </row>
    <row r="2440" spans="2:12" x14ac:dyDescent="0.25">
      <c r="B2440" s="49">
        <f t="shared" ref="B2440" si="1878">B2439+1</f>
        <v>2428</v>
      </c>
      <c r="C2440" s="427">
        <v>40329</v>
      </c>
      <c r="D2440" s="474">
        <v>313</v>
      </c>
      <c r="K2440" s="427">
        <v>40329</v>
      </c>
      <c r="L2440" s="117">
        <v>626</v>
      </c>
    </row>
    <row r="2441" spans="2:12" x14ac:dyDescent="0.25">
      <c r="B2441" s="49">
        <f t="shared" ref="B2441" si="1879">B2440+1</f>
        <v>2429</v>
      </c>
      <c r="C2441" s="427">
        <v>40329</v>
      </c>
      <c r="D2441" s="474">
        <v>528.00000000000909</v>
      </c>
      <c r="K2441" s="427">
        <v>40329</v>
      </c>
      <c r="L2441" s="117">
        <v>1056.0000000000182</v>
      </c>
    </row>
    <row r="2442" spans="2:12" x14ac:dyDescent="0.25">
      <c r="B2442" s="49">
        <f t="shared" ref="B2442" si="1880">B2441+1</f>
        <v>2430</v>
      </c>
      <c r="C2442" s="426">
        <v>40330</v>
      </c>
      <c r="D2442" s="473">
        <v>-338</v>
      </c>
      <c r="K2442" s="426">
        <v>40330</v>
      </c>
      <c r="L2442" s="467">
        <v>-1352</v>
      </c>
    </row>
    <row r="2443" spans="2:12" x14ac:dyDescent="0.25">
      <c r="B2443" s="49">
        <f t="shared" ref="B2443" si="1881">B2442+1</f>
        <v>2431</v>
      </c>
      <c r="C2443" s="428">
        <v>40330</v>
      </c>
      <c r="D2443" s="473">
        <v>-402</v>
      </c>
      <c r="K2443" s="428">
        <v>40330</v>
      </c>
      <c r="L2443" s="467">
        <v>-804</v>
      </c>
    </row>
    <row r="2444" spans="2:12" x14ac:dyDescent="0.25">
      <c r="B2444" s="49">
        <f t="shared" ref="B2444" si="1882">B2443+1</f>
        <v>2432</v>
      </c>
      <c r="C2444" s="427">
        <v>40330</v>
      </c>
      <c r="D2444" s="474">
        <v>-447.00000000000227</v>
      </c>
      <c r="K2444" s="427">
        <v>40330</v>
      </c>
      <c r="L2444" s="117">
        <v>-2682.0000000000136</v>
      </c>
    </row>
    <row r="2445" spans="2:12" x14ac:dyDescent="0.25">
      <c r="B2445" s="49">
        <f t="shared" ref="B2445" si="1883">B2444+1</f>
        <v>2433</v>
      </c>
      <c r="C2445" s="426">
        <v>40331</v>
      </c>
      <c r="D2445" s="473">
        <v>187</v>
      </c>
      <c r="K2445" s="426">
        <v>40331</v>
      </c>
      <c r="L2445" s="467">
        <v>748</v>
      </c>
    </row>
    <row r="2446" spans="2:12" x14ac:dyDescent="0.25">
      <c r="B2446" s="49">
        <f t="shared" ref="B2446" si="1884">B2445+1</f>
        <v>2434</v>
      </c>
      <c r="C2446" s="428">
        <v>40331</v>
      </c>
      <c r="D2446" s="473">
        <v>128</v>
      </c>
      <c r="K2446" s="428">
        <v>40331</v>
      </c>
      <c r="L2446" s="467">
        <v>256</v>
      </c>
    </row>
    <row r="2447" spans="2:12" x14ac:dyDescent="0.25">
      <c r="B2447" s="49">
        <f t="shared" ref="B2447" si="1885">B2446+1</f>
        <v>2435</v>
      </c>
      <c r="C2447" s="427">
        <v>40331</v>
      </c>
      <c r="D2447" s="474">
        <v>123.00000000000226</v>
      </c>
      <c r="K2447" s="427">
        <v>40331</v>
      </c>
      <c r="L2447" s="117">
        <v>738.00000000001353</v>
      </c>
    </row>
    <row r="2448" spans="2:12" x14ac:dyDescent="0.25">
      <c r="B2448" s="49">
        <f t="shared" ref="B2448" si="1886">B2447+1</f>
        <v>2436</v>
      </c>
      <c r="C2448" s="427">
        <v>40331</v>
      </c>
      <c r="D2448" s="474">
        <v>188</v>
      </c>
      <c r="K2448" s="427">
        <v>40331</v>
      </c>
      <c r="L2448" s="117">
        <v>376</v>
      </c>
    </row>
    <row r="2449" spans="2:12" x14ac:dyDescent="0.25">
      <c r="B2449" s="49">
        <f t="shared" ref="B2449" si="1887">B2448+1</f>
        <v>2437</v>
      </c>
      <c r="C2449" s="427">
        <v>40331</v>
      </c>
      <c r="D2449" s="474">
        <v>438</v>
      </c>
      <c r="K2449" s="427">
        <v>40331</v>
      </c>
      <c r="L2449" s="117">
        <v>876</v>
      </c>
    </row>
    <row r="2450" spans="2:12" x14ac:dyDescent="0.25">
      <c r="B2450" s="49">
        <f t="shared" ref="B2450" si="1888">B2449+1</f>
        <v>2438</v>
      </c>
      <c r="C2450" s="426">
        <v>40336</v>
      </c>
      <c r="D2450" s="473">
        <v>-325.5</v>
      </c>
      <c r="K2450" s="426">
        <v>40336</v>
      </c>
      <c r="L2450" s="467">
        <v>-1302</v>
      </c>
    </row>
    <row r="2451" spans="2:12" x14ac:dyDescent="0.25">
      <c r="B2451" s="49">
        <f t="shared" ref="B2451" si="1889">B2450+1</f>
        <v>2439</v>
      </c>
      <c r="C2451" s="428">
        <v>40336</v>
      </c>
      <c r="D2451" s="473">
        <v>228</v>
      </c>
      <c r="K2451" s="428">
        <v>40336</v>
      </c>
      <c r="L2451" s="467">
        <v>456</v>
      </c>
    </row>
    <row r="2452" spans="2:12" x14ac:dyDescent="0.25">
      <c r="B2452" s="49">
        <f t="shared" ref="B2452" si="1890">B2451+1</f>
        <v>2440</v>
      </c>
      <c r="C2452" s="427">
        <v>40336</v>
      </c>
      <c r="D2452" s="474">
        <v>-17.000000000001137</v>
      </c>
      <c r="K2452" s="427">
        <v>40336</v>
      </c>
      <c r="L2452" s="117">
        <v>-102.00000000000682</v>
      </c>
    </row>
    <row r="2453" spans="2:12" x14ac:dyDescent="0.25">
      <c r="B2453" s="49">
        <f t="shared" ref="B2453" si="1891">B2452+1</f>
        <v>2441</v>
      </c>
      <c r="C2453" s="427">
        <v>40336</v>
      </c>
      <c r="D2453" s="474">
        <v>178</v>
      </c>
      <c r="K2453" s="427">
        <v>40336</v>
      </c>
      <c r="L2453" s="117">
        <v>356</v>
      </c>
    </row>
    <row r="2454" spans="2:12" x14ac:dyDescent="0.25">
      <c r="B2454" s="49">
        <f t="shared" ref="B2454" si="1892">B2453+1</f>
        <v>2442</v>
      </c>
      <c r="C2454" s="427">
        <v>40336</v>
      </c>
      <c r="D2454" s="474">
        <v>-751.99999999999773</v>
      </c>
      <c r="K2454" s="427">
        <v>40336</v>
      </c>
      <c r="L2454" s="117">
        <v>-1503.9999999999955</v>
      </c>
    </row>
    <row r="2455" spans="2:12" x14ac:dyDescent="0.25">
      <c r="B2455" s="49">
        <f t="shared" ref="B2455" si="1893">B2454+1</f>
        <v>2443</v>
      </c>
      <c r="C2455" s="426">
        <v>40337</v>
      </c>
      <c r="D2455" s="473">
        <v>362</v>
      </c>
      <c r="K2455" s="426">
        <v>40337</v>
      </c>
      <c r="L2455" s="467">
        <v>1448</v>
      </c>
    </row>
    <row r="2456" spans="2:12" x14ac:dyDescent="0.25">
      <c r="B2456" s="49">
        <f t="shared" ref="B2456" si="1894">B2455+1</f>
        <v>2444</v>
      </c>
      <c r="C2456" s="428">
        <v>40337</v>
      </c>
      <c r="D2456" s="473">
        <v>368</v>
      </c>
      <c r="K2456" s="428">
        <v>40337</v>
      </c>
      <c r="L2456" s="467">
        <v>736</v>
      </c>
    </row>
    <row r="2457" spans="2:12" x14ac:dyDescent="0.25">
      <c r="B2457" s="49">
        <f t="shared" ref="B2457" si="1895">B2456+1</f>
        <v>2445</v>
      </c>
      <c r="C2457" s="427">
        <v>40337</v>
      </c>
      <c r="D2457" s="474">
        <v>198.00000000000227</v>
      </c>
      <c r="K2457" s="427">
        <v>40337</v>
      </c>
      <c r="L2457" s="117">
        <v>1188.0000000000136</v>
      </c>
    </row>
    <row r="2458" spans="2:12" x14ac:dyDescent="0.25">
      <c r="B2458" s="49">
        <f t="shared" ref="B2458" si="1896">B2457+1</f>
        <v>2446</v>
      </c>
      <c r="C2458" s="427">
        <v>40337</v>
      </c>
      <c r="D2458" s="474">
        <v>568.00000000000682</v>
      </c>
      <c r="K2458" s="427">
        <v>40337</v>
      </c>
      <c r="L2458" s="117">
        <v>1136.0000000000136</v>
      </c>
    </row>
    <row r="2459" spans="2:12" x14ac:dyDescent="0.25">
      <c r="B2459" s="49">
        <f t="shared" ref="B2459" si="1897">B2458+1</f>
        <v>2447</v>
      </c>
      <c r="C2459" s="428">
        <v>40338</v>
      </c>
      <c r="D2459" s="473">
        <v>-17</v>
      </c>
      <c r="K2459" s="428">
        <v>40338</v>
      </c>
      <c r="L2459" s="467">
        <v>-34</v>
      </c>
    </row>
    <row r="2460" spans="2:12" x14ac:dyDescent="0.25">
      <c r="B2460" s="49">
        <f t="shared" ref="B2460" si="1898">B2459+1</f>
        <v>2448</v>
      </c>
      <c r="C2460" s="427">
        <v>40338</v>
      </c>
      <c r="D2460" s="474">
        <v>77.999999999997726</v>
      </c>
      <c r="K2460" s="427">
        <v>40338</v>
      </c>
      <c r="L2460" s="117">
        <v>467.99999999998636</v>
      </c>
    </row>
    <row r="2461" spans="2:12" x14ac:dyDescent="0.25">
      <c r="B2461" s="49">
        <f t="shared" ref="B2461" si="1899">B2460+1</f>
        <v>2449</v>
      </c>
      <c r="C2461" s="427">
        <v>40338</v>
      </c>
      <c r="D2461" s="474">
        <v>258.00000000000455</v>
      </c>
      <c r="K2461" s="427">
        <v>40338</v>
      </c>
      <c r="L2461" s="117">
        <v>516.00000000000909</v>
      </c>
    </row>
    <row r="2462" spans="2:12" x14ac:dyDescent="0.25">
      <c r="B2462" s="49">
        <f t="shared" ref="B2462" si="1900">B2461+1</f>
        <v>2450</v>
      </c>
      <c r="C2462" s="426">
        <v>40339</v>
      </c>
      <c r="D2462" s="473">
        <v>312</v>
      </c>
      <c r="K2462" s="426">
        <v>40339</v>
      </c>
      <c r="L2462" s="467">
        <v>1248</v>
      </c>
    </row>
    <row r="2463" spans="2:12" x14ac:dyDescent="0.25">
      <c r="B2463" s="49">
        <f t="shared" ref="B2463" si="1901">B2462+1</f>
        <v>2451</v>
      </c>
      <c r="C2463" s="428">
        <v>40339</v>
      </c>
      <c r="D2463" s="473">
        <v>213</v>
      </c>
      <c r="K2463" s="428">
        <v>40339</v>
      </c>
      <c r="L2463" s="467">
        <v>426</v>
      </c>
    </row>
    <row r="2464" spans="2:12" x14ac:dyDescent="0.25">
      <c r="B2464" s="49">
        <f t="shared" ref="B2464" si="1902">B2463+1</f>
        <v>2452</v>
      </c>
      <c r="C2464" s="427">
        <v>40339</v>
      </c>
      <c r="D2464" s="474">
        <v>388</v>
      </c>
      <c r="K2464" s="427">
        <v>40339</v>
      </c>
      <c r="L2464" s="117">
        <v>776</v>
      </c>
    </row>
    <row r="2465" spans="2:12" x14ac:dyDescent="0.25">
      <c r="B2465" s="49">
        <f t="shared" ref="B2465" si="1903">B2464+1</f>
        <v>2453</v>
      </c>
      <c r="C2465" s="427">
        <v>40339</v>
      </c>
      <c r="D2465" s="474">
        <v>617.99999999999545</v>
      </c>
      <c r="K2465" s="427">
        <v>40339</v>
      </c>
      <c r="L2465" s="117">
        <v>1235.9999999999909</v>
      </c>
    </row>
    <row r="2466" spans="2:12" x14ac:dyDescent="0.25">
      <c r="B2466" s="49">
        <f t="shared" ref="B2466" si="1904">B2465+1</f>
        <v>2454</v>
      </c>
      <c r="C2466" s="426">
        <v>40344</v>
      </c>
      <c r="D2466" s="473">
        <v>99.5</v>
      </c>
      <c r="K2466" s="426">
        <v>40344</v>
      </c>
      <c r="L2466" s="467">
        <v>398</v>
      </c>
    </row>
    <row r="2467" spans="2:12" x14ac:dyDescent="0.25">
      <c r="B2467" s="49">
        <f t="shared" ref="B2467" si="1905">B2466+1</f>
        <v>2455</v>
      </c>
      <c r="C2467" s="427">
        <v>40344</v>
      </c>
      <c r="D2467" s="474">
        <v>198</v>
      </c>
      <c r="K2467" s="427">
        <v>40344</v>
      </c>
      <c r="L2467" s="117">
        <v>396</v>
      </c>
    </row>
    <row r="2468" spans="2:12" x14ac:dyDescent="0.25">
      <c r="B2468" s="49">
        <f t="shared" ref="B2468" si="1906">B2467+1</f>
        <v>2456</v>
      </c>
      <c r="C2468" s="427">
        <v>40344</v>
      </c>
      <c r="D2468" s="474">
        <v>148.00000000000227</v>
      </c>
      <c r="K2468" s="427">
        <v>40344</v>
      </c>
      <c r="L2468" s="117">
        <v>296.00000000000455</v>
      </c>
    </row>
    <row r="2469" spans="2:12" x14ac:dyDescent="0.25">
      <c r="B2469" s="49">
        <f t="shared" ref="B2469" si="1907">B2468+1</f>
        <v>2457</v>
      </c>
      <c r="C2469" s="426">
        <v>40346</v>
      </c>
      <c r="D2469" s="473">
        <v>-112.99999999999999</v>
      </c>
      <c r="K2469" s="426">
        <v>40346</v>
      </c>
      <c r="L2469" s="467">
        <v>-451.99999999999994</v>
      </c>
    </row>
    <row r="2470" spans="2:12" x14ac:dyDescent="0.25">
      <c r="B2470" s="49">
        <f t="shared" ref="B2470" si="1908">B2469+1</f>
        <v>2458</v>
      </c>
      <c r="C2470" s="427">
        <v>40346</v>
      </c>
      <c r="D2470" s="474">
        <v>-72.000000000002274</v>
      </c>
      <c r="K2470" s="427">
        <v>40346</v>
      </c>
      <c r="L2470" s="117">
        <v>-432.00000000001364</v>
      </c>
    </row>
    <row r="2471" spans="2:12" x14ac:dyDescent="0.25">
      <c r="B2471" s="49">
        <f t="shared" ref="B2471" si="1909">B2470+1</f>
        <v>2459</v>
      </c>
      <c r="C2471" s="427">
        <v>40346</v>
      </c>
      <c r="D2471" s="474">
        <v>183</v>
      </c>
      <c r="K2471" s="427">
        <v>40346</v>
      </c>
      <c r="L2471" s="117">
        <v>366</v>
      </c>
    </row>
    <row r="2472" spans="2:12" x14ac:dyDescent="0.25">
      <c r="B2472" s="49">
        <f t="shared" ref="B2472" si="1910">B2471+1</f>
        <v>2460</v>
      </c>
      <c r="C2472" s="427">
        <v>40346</v>
      </c>
      <c r="D2472" s="474">
        <v>278.00000000000909</v>
      </c>
      <c r="K2472" s="427">
        <v>40346</v>
      </c>
      <c r="L2472" s="117">
        <v>556.00000000001819</v>
      </c>
    </row>
    <row r="2473" spans="2:12" x14ac:dyDescent="0.25">
      <c r="B2473" s="49">
        <f t="shared" ref="B2473" si="1911">B2472+1</f>
        <v>2461</v>
      </c>
      <c r="C2473" s="426">
        <v>40351</v>
      </c>
      <c r="D2473" s="473">
        <v>37</v>
      </c>
      <c r="K2473" s="426">
        <v>40351</v>
      </c>
      <c r="L2473" s="467">
        <v>148</v>
      </c>
    </row>
    <row r="2474" spans="2:12" x14ac:dyDescent="0.25">
      <c r="B2474" s="49">
        <f t="shared" ref="B2474" si="1912">B2473+1</f>
        <v>2462</v>
      </c>
      <c r="C2474" s="428">
        <v>40351</v>
      </c>
      <c r="D2474" s="473">
        <v>3.0000000000000004</v>
      </c>
      <c r="K2474" s="428">
        <v>40351</v>
      </c>
      <c r="L2474" s="467">
        <v>6.0000000000000009</v>
      </c>
    </row>
    <row r="2475" spans="2:12" x14ac:dyDescent="0.25">
      <c r="B2475" s="49">
        <f t="shared" ref="B2475" si="1913">B2474+1</f>
        <v>2463</v>
      </c>
      <c r="C2475" s="427">
        <v>40351</v>
      </c>
      <c r="D2475" s="474">
        <v>23.000000000002274</v>
      </c>
      <c r="K2475" s="427">
        <v>40351</v>
      </c>
      <c r="L2475" s="117">
        <v>138.00000000001364</v>
      </c>
    </row>
    <row r="2476" spans="2:12" x14ac:dyDescent="0.25">
      <c r="B2476" s="49">
        <f t="shared" ref="B2476" si="1914">B2475+1</f>
        <v>2464</v>
      </c>
      <c r="C2476" s="426">
        <v>40352</v>
      </c>
      <c r="D2476" s="473">
        <v>137</v>
      </c>
      <c r="K2476" s="426">
        <v>40352</v>
      </c>
      <c r="L2476" s="467">
        <v>548</v>
      </c>
    </row>
    <row r="2477" spans="2:12" x14ac:dyDescent="0.25">
      <c r="B2477" s="49">
        <f t="shared" ref="B2477" si="1915">B2476+1</f>
        <v>2465</v>
      </c>
      <c r="C2477" s="428">
        <v>40352</v>
      </c>
      <c r="D2477" s="473">
        <v>118</v>
      </c>
      <c r="K2477" s="428">
        <v>40352</v>
      </c>
      <c r="L2477" s="467">
        <v>236</v>
      </c>
    </row>
    <row r="2478" spans="2:12" x14ac:dyDescent="0.25">
      <c r="B2478" s="49">
        <f t="shared" ref="B2478" si="1916">B2477+1</f>
        <v>2466</v>
      </c>
      <c r="C2478" s="427">
        <v>40352</v>
      </c>
      <c r="D2478" s="474">
        <v>98.000000000002274</v>
      </c>
      <c r="K2478" s="427">
        <v>40352</v>
      </c>
      <c r="L2478" s="117">
        <v>588.00000000001364</v>
      </c>
    </row>
    <row r="2479" spans="2:12" x14ac:dyDescent="0.25">
      <c r="B2479" s="49">
        <f t="shared" ref="B2479" si="1917">B2478+1</f>
        <v>2467</v>
      </c>
      <c r="C2479" s="427">
        <v>40352</v>
      </c>
      <c r="D2479" s="474">
        <v>58</v>
      </c>
      <c r="K2479" s="427">
        <v>40352</v>
      </c>
      <c r="L2479" s="117">
        <v>116</v>
      </c>
    </row>
    <row r="2480" spans="2:12" x14ac:dyDescent="0.25">
      <c r="B2480" s="49">
        <f t="shared" ref="B2480" si="1918">B2479+1</f>
        <v>2468</v>
      </c>
      <c r="C2480" s="427">
        <v>40352</v>
      </c>
      <c r="D2480" s="474">
        <v>208.00000000000455</v>
      </c>
      <c r="K2480" s="427">
        <v>40352</v>
      </c>
      <c r="L2480" s="117">
        <v>416.00000000000909</v>
      </c>
    </row>
    <row r="2481" spans="2:12" x14ac:dyDescent="0.25">
      <c r="B2481" s="49">
        <f t="shared" ref="B2481" si="1919">B2480+1</f>
        <v>2469</v>
      </c>
      <c r="C2481" s="426">
        <v>40353</v>
      </c>
      <c r="D2481" s="473">
        <v>-200.5</v>
      </c>
      <c r="K2481" s="426">
        <v>40353</v>
      </c>
      <c r="L2481" s="467">
        <v>-802</v>
      </c>
    </row>
    <row r="2482" spans="2:12" x14ac:dyDescent="0.25">
      <c r="B2482" s="49">
        <f t="shared" ref="B2482" si="1920">B2481+1</f>
        <v>2470</v>
      </c>
      <c r="C2482" s="428">
        <v>40353</v>
      </c>
      <c r="D2482" s="473">
        <v>-102</v>
      </c>
      <c r="K2482" s="428">
        <v>40353</v>
      </c>
      <c r="L2482" s="467">
        <v>-204</v>
      </c>
    </row>
    <row r="2483" spans="2:12" x14ac:dyDescent="0.25">
      <c r="B2483" s="49">
        <f t="shared" ref="B2483" si="1921">B2482+1</f>
        <v>2471</v>
      </c>
      <c r="C2483" s="427">
        <v>40353</v>
      </c>
      <c r="D2483" s="474">
        <v>-51.999999999997726</v>
      </c>
      <c r="K2483" s="427">
        <v>40353</v>
      </c>
      <c r="L2483" s="117">
        <v>-311.99999999998636</v>
      </c>
    </row>
    <row r="2484" spans="2:12" x14ac:dyDescent="0.25">
      <c r="B2484" s="49">
        <f t="shared" ref="B2484" si="1922">B2483+1</f>
        <v>2472</v>
      </c>
      <c r="C2484" s="427">
        <v>40353</v>
      </c>
      <c r="D2484" s="474">
        <v>-142</v>
      </c>
      <c r="K2484" s="427">
        <v>40353</v>
      </c>
      <c r="L2484" s="117">
        <v>-284</v>
      </c>
    </row>
    <row r="2485" spans="2:12" x14ac:dyDescent="0.25">
      <c r="B2485" s="49">
        <f t="shared" ref="B2485" si="1923">B2484+1</f>
        <v>2473</v>
      </c>
      <c r="C2485" s="427">
        <v>40353</v>
      </c>
      <c r="D2485" s="474">
        <v>-222.00000000000227</v>
      </c>
      <c r="K2485" s="427">
        <v>40353</v>
      </c>
      <c r="L2485" s="117">
        <v>-444.00000000000455</v>
      </c>
    </row>
    <row r="2486" spans="2:12" x14ac:dyDescent="0.25">
      <c r="B2486" s="49">
        <f t="shared" ref="B2486" si="1924">B2485+1</f>
        <v>2474</v>
      </c>
      <c r="C2486" s="426">
        <v>40354</v>
      </c>
      <c r="D2486" s="473">
        <v>12</v>
      </c>
      <c r="K2486" s="426">
        <v>40354</v>
      </c>
      <c r="L2486" s="467">
        <v>48</v>
      </c>
    </row>
    <row r="2487" spans="2:12" x14ac:dyDescent="0.25">
      <c r="B2487" s="49">
        <f t="shared" ref="B2487" si="1925">B2486+1</f>
        <v>2475</v>
      </c>
      <c r="C2487" s="428">
        <v>40354</v>
      </c>
      <c r="D2487" s="473">
        <v>-52</v>
      </c>
      <c r="K2487" s="428">
        <v>40354</v>
      </c>
      <c r="L2487" s="467">
        <v>-104</v>
      </c>
    </row>
    <row r="2488" spans="2:12" x14ac:dyDescent="0.25">
      <c r="B2488" s="49">
        <f t="shared" ref="B2488" si="1926">B2487+1</f>
        <v>2476</v>
      </c>
      <c r="C2488" s="427">
        <v>40354</v>
      </c>
      <c r="D2488" s="474">
        <v>-6.9999999999988631</v>
      </c>
      <c r="K2488" s="427">
        <v>40354</v>
      </c>
      <c r="L2488" s="117">
        <v>-41.999999999993179</v>
      </c>
    </row>
    <row r="2489" spans="2:12" x14ac:dyDescent="0.25">
      <c r="B2489" s="49">
        <f t="shared" ref="B2489" si="1927">B2488+1</f>
        <v>2477</v>
      </c>
      <c r="C2489" s="427">
        <v>40354</v>
      </c>
      <c r="D2489" s="474">
        <v>53</v>
      </c>
      <c r="K2489" s="427">
        <v>40354</v>
      </c>
      <c r="L2489" s="117">
        <v>106</v>
      </c>
    </row>
    <row r="2490" spans="2:12" x14ac:dyDescent="0.25">
      <c r="B2490" s="49">
        <f t="shared" ref="B2490" si="1928">B2489+1</f>
        <v>2478</v>
      </c>
      <c r="C2490" s="427">
        <v>40354</v>
      </c>
      <c r="D2490" s="474">
        <v>208.00000000000455</v>
      </c>
      <c r="K2490" s="427">
        <v>40354</v>
      </c>
      <c r="L2490" s="117">
        <v>416.00000000000909</v>
      </c>
    </row>
    <row r="2491" spans="2:12" x14ac:dyDescent="0.25">
      <c r="B2491" s="49">
        <f t="shared" ref="B2491" si="1929">B2490+1</f>
        <v>2479</v>
      </c>
      <c r="C2491" s="428">
        <v>40357</v>
      </c>
      <c r="D2491" s="473">
        <v>-37</v>
      </c>
      <c r="K2491" s="428">
        <v>40357</v>
      </c>
      <c r="L2491" s="467">
        <v>-74</v>
      </c>
    </row>
    <row r="2492" spans="2:12" x14ac:dyDescent="0.25">
      <c r="B2492" s="49">
        <f t="shared" ref="B2492" si="1930">B2491+1</f>
        <v>2480</v>
      </c>
      <c r="C2492" s="426">
        <v>40358</v>
      </c>
      <c r="D2492" s="473">
        <v>-338</v>
      </c>
      <c r="K2492" s="426">
        <v>40358</v>
      </c>
      <c r="L2492" s="467">
        <v>-1352</v>
      </c>
    </row>
    <row r="2493" spans="2:12" x14ac:dyDescent="0.25">
      <c r="B2493" s="49">
        <f t="shared" ref="B2493" si="1931">B2492+1</f>
        <v>2481</v>
      </c>
      <c r="C2493" s="428">
        <v>40358</v>
      </c>
      <c r="D2493" s="473">
        <v>-397</v>
      </c>
      <c r="K2493" s="428">
        <v>40358</v>
      </c>
      <c r="L2493" s="467">
        <v>-794</v>
      </c>
    </row>
    <row r="2494" spans="2:12" x14ac:dyDescent="0.25">
      <c r="B2494" s="49">
        <f t="shared" ref="B2494" si="1932">B2493+1</f>
        <v>2482</v>
      </c>
      <c r="C2494" s="427">
        <v>40358</v>
      </c>
      <c r="D2494" s="474">
        <v>-362</v>
      </c>
      <c r="K2494" s="427">
        <v>40358</v>
      </c>
      <c r="L2494" s="117">
        <v>-2172</v>
      </c>
    </row>
    <row r="2495" spans="2:12" x14ac:dyDescent="0.25">
      <c r="B2495" s="49">
        <f t="shared" ref="B2495" si="1933">B2494+1</f>
        <v>2483</v>
      </c>
      <c r="C2495" s="427">
        <v>40358</v>
      </c>
      <c r="D2495" s="474">
        <v>-532</v>
      </c>
      <c r="K2495" s="427">
        <v>40358</v>
      </c>
      <c r="L2495" s="117">
        <v>-1064</v>
      </c>
    </row>
    <row r="2496" spans="2:12" x14ac:dyDescent="0.25">
      <c r="B2496" s="49">
        <f t="shared" ref="B2496" si="1934">B2495+1</f>
        <v>2484</v>
      </c>
      <c r="C2496" s="427">
        <v>40358</v>
      </c>
      <c r="D2496" s="474">
        <v>-751.99999999999773</v>
      </c>
      <c r="K2496" s="427">
        <v>40358</v>
      </c>
      <c r="L2496" s="117">
        <v>-1503.9999999999955</v>
      </c>
    </row>
    <row r="2497" spans="2:12" x14ac:dyDescent="0.25">
      <c r="B2497" s="49">
        <f t="shared" ref="B2497" si="1935">B2496+1</f>
        <v>2485</v>
      </c>
      <c r="C2497" s="426">
        <v>40359</v>
      </c>
      <c r="D2497" s="473">
        <v>399.5</v>
      </c>
      <c r="K2497" s="426">
        <v>40359</v>
      </c>
      <c r="L2497" s="467">
        <v>1598</v>
      </c>
    </row>
    <row r="2498" spans="2:12" x14ac:dyDescent="0.25">
      <c r="B2498" s="49">
        <f t="shared" ref="B2498" si="1936">B2497+1</f>
        <v>2486</v>
      </c>
      <c r="C2498" s="428">
        <v>40359</v>
      </c>
      <c r="D2498" s="473">
        <v>188</v>
      </c>
      <c r="K2498" s="428">
        <v>40359</v>
      </c>
      <c r="L2498" s="467">
        <v>376</v>
      </c>
    </row>
    <row r="2499" spans="2:12" x14ac:dyDescent="0.25">
      <c r="B2499" s="49">
        <f t="shared" ref="B2499" si="1937">B2498+1</f>
        <v>2487</v>
      </c>
      <c r="C2499" s="427">
        <v>40359</v>
      </c>
      <c r="D2499" s="474">
        <v>157.99999999999886</v>
      </c>
      <c r="K2499" s="427">
        <v>40359</v>
      </c>
      <c r="L2499" s="117">
        <v>947.99999999999318</v>
      </c>
    </row>
    <row r="2500" spans="2:12" x14ac:dyDescent="0.25">
      <c r="B2500" s="49">
        <f t="shared" ref="B2500" si="1938">B2499+1</f>
        <v>2488</v>
      </c>
      <c r="C2500" s="427">
        <v>40359</v>
      </c>
      <c r="D2500" s="474">
        <v>253</v>
      </c>
      <c r="K2500" s="427">
        <v>40359</v>
      </c>
      <c r="L2500" s="117">
        <v>506</v>
      </c>
    </row>
    <row r="2501" spans="2:12" x14ac:dyDescent="0.25">
      <c r="B2501" s="49">
        <f t="shared" ref="B2501" si="1939">B2500+1</f>
        <v>2489</v>
      </c>
      <c r="C2501" s="427">
        <v>40359</v>
      </c>
      <c r="D2501" s="474">
        <v>527.99999999999773</v>
      </c>
      <c r="K2501" s="427">
        <v>40359</v>
      </c>
      <c r="L2501" s="117">
        <v>1055.9999999999955</v>
      </c>
    </row>
    <row r="2502" spans="2:12" x14ac:dyDescent="0.25">
      <c r="B2502" s="49">
        <f t="shared" ref="B2502" si="1940">B2501+1</f>
        <v>2490</v>
      </c>
      <c r="C2502" s="426">
        <v>40360</v>
      </c>
      <c r="D2502" s="473">
        <v>-325.5</v>
      </c>
      <c r="K2502" s="426">
        <v>40360</v>
      </c>
      <c r="L2502" s="467">
        <v>-1302</v>
      </c>
    </row>
    <row r="2503" spans="2:12" x14ac:dyDescent="0.25">
      <c r="B2503" s="49">
        <f t="shared" ref="B2503" si="1941">B2502+1</f>
        <v>2491</v>
      </c>
      <c r="C2503" s="428">
        <v>40360</v>
      </c>
      <c r="D2503" s="473">
        <v>-102</v>
      </c>
      <c r="K2503" s="428">
        <v>40360</v>
      </c>
      <c r="L2503" s="467">
        <v>-204</v>
      </c>
    </row>
    <row r="2504" spans="2:12" x14ac:dyDescent="0.25">
      <c r="B2504" s="49">
        <f t="shared" ref="B2504" si="1942">B2503+1</f>
        <v>2492</v>
      </c>
      <c r="C2504" s="427">
        <v>40360</v>
      </c>
      <c r="D2504" s="474">
        <v>-112.00000000000001</v>
      </c>
      <c r="K2504" s="427">
        <v>40360</v>
      </c>
      <c r="L2504" s="117">
        <v>-672.00000000000011</v>
      </c>
    </row>
    <row r="2505" spans="2:12" x14ac:dyDescent="0.25">
      <c r="B2505" s="49">
        <f t="shared" ref="B2505" si="1943">B2504+1</f>
        <v>2493</v>
      </c>
      <c r="C2505" s="427">
        <v>40360</v>
      </c>
      <c r="D2505" s="474">
        <v>63</v>
      </c>
      <c r="K2505" s="427">
        <v>40360</v>
      </c>
      <c r="L2505" s="117">
        <v>126</v>
      </c>
    </row>
    <row r="2506" spans="2:12" x14ac:dyDescent="0.25">
      <c r="B2506" s="49">
        <f t="shared" ref="B2506" si="1944">B2505+1</f>
        <v>2494</v>
      </c>
      <c r="C2506" s="427">
        <v>40360</v>
      </c>
      <c r="D2506" s="474">
        <v>138</v>
      </c>
      <c r="K2506" s="427">
        <v>40360</v>
      </c>
      <c r="L2506" s="117">
        <v>276</v>
      </c>
    </row>
    <row r="2507" spans="2:12" x14ac:dyDescent="0.25">
      <c r="B2507" s="49">
        <f t="shared" ref="B2507" si="1945">B2506+1</f>
        <v>2495</v>
      </c>
      <c r="C2507" s="426">
        <v>40361</v>
      </c>
      <c r="D2507" s="473">
        <v>-138</v>
      </c>
      <c r="K2507" s="426">
        <v>40361</v>
      </c>
      <c r="L2507" s="467">
        <v>-552</v>
      </c>
    </row>
    <row r="2508" spans="2:12" x14ac:dyDescent="0.25">
      <c r="B2508" s="49">
        <f t="shared" ref="B2508" si="1946">B2507+1</f>
        <v>2496</v>
      </c>
      <c r="C2508" s="428">
        <v>40361</v>
      </c>
      <c r="D2508" s="473">
        <v>43</v>
      </c>
      <c r="K2508" s="428">
        <v>40361</v>
      </c>
      <c r="L2508" s="467">
        <v>86</v>
      </c>
    </row>
    <row r="2509" spans="2:12" x14ac:dyDescent="0.25">
      <c r="B2509" s="49">
        <f t="shared" ref="B2509" si="1947">B2508+1</f>
        <v>2497</v>
      </c>
      <c r="C2509" s="427">
        <v>40361</v>
      </c>
      <c r="D2509" s="474">
        <v>-101.99999999999774</v>
      </c>
      <c r="K2509" s="427">
        <v>40361</v>
      </c>
      <c r="L2509" s="117">
        <v>-611.99999999998647</v>
      </c>
    </row>
    <row r="2510" spans="2:12" x14ac:dyDescent="0.25">
      <c r="B2510" s="49">
        <f t="shared" ref="B2510" si="1948">B2509+1</f>
        <v>2498</v>
      </c>
      <c r="C2510" s="426">
        <v>40364</v>
      </c>
      <c r="D2510" s="473">
        <v>-38</v>
      </c>
      <c r="K2510" s="426">
        <v>40364</v>
      </c>
      <c r="L2510" s="467">
        <v>-152</v>
      </c>
    </row>
    <row r="2511" spans="2:12" x14ac:dyDescent="0.25">
      <c r="B2511" s="49">
        <f t="shared" ref="B2511" si="1949">B2510+1</f>
        <v>2499</v>
      </c>
      <c r="C2511" s="428">
        <v>40364</v>
      </c>
      <c r="D2511" s="473">
        <v>128</v>
      </c>
      <c r="K2511" s="428">
        <v>40364</v>
      </c>
      <c r="L2511" s="467">
        <v>256</v>
      </c>
    </row>
    <row r="2512" spans="2:12" x14ac:dyDescent="0.25">
      <c r="B2512" s="49">
        <f t="shared" ref="B2512" si="1950">B2511+1</f>
        <v>2500</v>
      </c>
      <c r="C2512" s="427">
        <v>40364</v>
      </c>
      <c r="D2512" s="474">
        <v>-27.000000000003411</v>
      </c>
      <c r="K2512" s="427">
        <v>40364</v>
      </c>
      <c r="L2512" s="117">
        <v>-162.00000000002046</v>
      </c>
    </row>
    <row r="2513" spans="2:12" x14ac:dyDescent="0.25">
      <c r="B2513" s="49">
        <f t="shared" ref="B2513" si="1951">B2512+1</f>
        <v>2501</v>
      </c>
      <c r="C2513" s="427">
        <v>40364</v>
      </c>
      <c r="D2513" s="474">
        <v>23</v>
      </c>
      <c r="K2513" s="427">
        <v>40364</v>
      </c>
      <c r="L2513" s="117">
        <v>46</v>
      </c>
    </row>
    <row r="2514" spans="2:12" x14ac:dyDescent="0.25">
      <c r="B2514" s="49">
        <f t="shared" ref="B2514" si="1952">B2513+1</f>
        <v>2502</v>
      </c>
      <c r="C2514" s="427">
        <v>40364</v>
      </c>
      <c r="D2514" s="474">
        <v>-252.00000000000909</v>
      </c>
      <c r="K2514" s="427">
        <v>40364</v>
      </c>
      <c r="L2514" s="117">
        <v>-504.00000000001819</v>
      </c>
    </row>
    <row r="2515" spans="2:12" x14ac:dyDescent="0.25">
      <c r="B2515" s="49">
        <f t="shared" ref="B2515" si="1953">B2514+1</f>
        <v>2503</v>
      </c>
      <c r="C2515" s="426">
        <v>40365</v>
      </c>
      <c r="D2515" s="473">
        <v>-313</v>
      </c>
      <c r="K2515" s="426">
        <v>40365</v>
      </c>
      <c r="L2515" s="467">
        <v>-1252</v>
      </c>
    </row>
    <row r="2516" spans="2:12" x14ac:dyDescent="0.25">
      <c r="B2516" s="49">
        <f t="shared" ref="B2516" si="1954">B2515+1</f>
        <v>2504</v>
      </c>
      <c r="C2516" s="428">
        <v>40365</v>
      </c>
      <c r="D2516" s="473">
        <v>63</v>
      </c>
      <c r="K2516" s="428">
        <v>40365</v>
      </c>
      <c r="L2516" s="467">
        <v>126</v>
      </c>
    </row>
    <row r="2517" spans="2:12" x14ac:dyDescent="0.25">
      <c r="B2517" s="49">
        <f t="shared" ref="B2517" si="1955">B2516+1</f>
        <v>2505</v>
      </c>
      <c r="C2517" s="427">
        <v>40365</v>
      </c>
      <c r="D2517" s="474">
        <v>368.00000000000114</v>
      </c>
      <c r="K2517" s="427">
        <v>40365</v>
      </c>
      <c r="L2517" s="117">
        <v>2208.0000000000068</v>
      </c>
    </row>
    <row r="2518" spans="2:12" x14ac:dyDescent="0.25">
      <c r="B2518" s="49">
        <f t="shared" ref="B2518" si="1956">B2517+1</f>
        <v>2506</v>
      </c>
      <c r="C2518" s="427">
        <v>40365</v>
      </c>
      <c r="D2518" s="474">
        <v>323</v>
      </c>
      <c r="K2518" s="427">
        <v>40365</v>
      </c>
      <c r="L2518" s="117">
        <v>646</v>
      </c>
    </row>
    <row r="2519" spans="2:12" x14ac:dyDescent="0.25">
      <c r="B2519" s="49">
        <f t="shared" ref="B2519" si="1957">B2518+1</f>
        <v>2507</v>
      </c>
      <c r="C2519" s="427">
        <v>40365</v>
      </c>
      <c r="D2519" s="474">
        <v>667.99999999999545</v>
      </c>
      <c r="K2519" s="427">
        <v>40365</v>
      </c>
      <c r="L2519" s="117">
        <v>1335.9999999999909</v>
      </c>
    </row>
    <row r="2520" spans="2:12" x14ac:dyDescent="0.25">
      <c r="B2520" s="49">
        <f t="shared" ref="B2520" si="1958">B2519+1</f>
        <v>2508</v>
      </c>
      <c r="C2520" s="427">
        <v>40366</v>
      </c>
      <c r="D2520" s="474">
        <v>-146.99999999999659</v>
      </c>
      <c r="K2520" s="427">
        <v>40366</v>
      </c>
      <c r="L2520" s="117">
        <v>-881.99999999997954</v>
      </c>
    </row>
    <row r="2521" spans="2:12" x14ac:dyDescent="0.25">
      <c r="B2521" s="49">
        <f t="shared" ref="B2521" si="1959">B2520+1</f>
        <v>2509</v>
      </c>
      <c r="C2521" s="427">
        <v>40371</v>
      </c>
      <c r="D2521" s="474">
        <v>38</v>
      </c>
      <c r="K2521" s="427">
        <v>40371</v>
      </c>
      <c r="L2521" s="117">
        <v>76</v>
      </c>
    </row>
    <row r="2522" spans="2:12" x14ac:dyDescent="0.25">
      <c r="B2522" s="49">
        <f t="shared" ref="B2522" si="1960">B2521+1</f>
        <v>2510</v>
      </c>
      <c r="C2522" s="427">
        <v>40372</v>
      </c>
      <c r="D2522" s="474">
        <v>-167.00000000000114</v>
      </c>
      <c r="K2522" s="427">
        <v>40372</v>
      </c>
      <c r="L2522" s="117">
        <v>-1002.0000000000068</v>
      </c>
    </row>
    <row r="2523" spans="2:12" x14ac:dyDescent="0.25">
      <c r="B2523" s="49">
        <f t="shared" ref="B2523" si="1961">B2522+1</f>
        <v>2511</v>
      </c>
      <c r="C2523" s="427">
        <v>40374</v>
      </c>
      <c r="D2523" s="474">
        <v>-96.999999999996589</v>
      </c>
      <c r="K2523" s="427">
        <v>40374</v>
      </c>
      <c r="L2523" s="117">
        <v>-581.99999999997954</v>
      </c>
    </row>
    <row r="2524" spans="2:12" x14ac:dyDescent="0.25">
      <c r="B2524" s="49">
        <f t="shared" ref="B2524" si="1962">B2523+1</f>
        <v>2512</v>
      </c>
      <c r="C2524" s="427">
        <v>40375</v>
      </c>
      <c r="D2524" s="474">
        <v>-72.000000000002274</v>
      </c>
      <c r="K2524" s="427">
        <v>40375</v>
      </c>
      <c r="L2524" s="117">
        <v>-432.00000000001364</v>
      </c>
    </row>
    <row r="2525" spans="2:12" x14ac:dyDescent="0.25">
      <c r="B2525" s="49">
        <f t="shared" ref="B2525" si="1963">B2524+1</f>
        <v>2513</v>
      </c>
      <c r="C2525" s="426">
        <v>40378</v>
      </c>
      <c r="D2525" s="473">
        <v>174.5</v>
      </c>
      <c r="K2525" s="426">
        <v>40378</v>
      </c>
      <c r="L2525" s="467">
        <v>698</v>
      </c>
    </row>
    <row r="2526" spans="2:12" x14ac:dyDescent="0.25">
      <c r="B2526" s="49">
        <f t="shared" ref="B2526" si="1964">B2525+1</f>
        <v>2514</v>
      </c>
      <c r="C2526" s="428">
        <v>40378</v>
      </c>
      <c r="D2526" s="473">
        <v>98</v>
      </c>
      <c r="K2526" s="428">
        <v>40378</v>
      </c>
      <c r="L2526" s="467">
        <v>196</v>
      </c>
    </row>
    <row r="2527" spans="2:12" x14ac:dyDescent="0.25">
      <c r="B2527" s="49">
        <f t="shared" ref="B2527" si="1965">B2526+1</f>
        <v>2515</v>
      </c>
      <c r="C2527" s="427">
        <v>40378</v>
      </c>
      <c r="D2527" s="474">
        <v>-12</v>
      </c>
      <c r="K2527" s="427">
        <v>40378</v>
      </c>
      <c r="L2527" s="117">
        <v>-72</v>
      </c>
    </row>
    <row r="2528" spans="2:12" x14ac:dyDescent="0.25">
      <c r="B2528" s="49">
        <f t="shared" ref="B2528" si="1966">B2527+1</f>
        <v>2516</v>
      </c>
      <c r="C2528" s="427">
        <v>40378</v>
      </c>
      <c r="D2528" s="474">
        <v>198</v>
      </c>
      <c r="K2528" s="427">
        <v>40378</v>
      </c>
      <c r="L2528" s="117">
        <v>396</v>
      </c>
    </row>
    <row r="2529" spans="2:12" x14ac:dyDescent="0.25">
      <c r="B2529" s="49">
        <f t="shared" ref="B2529" si="1967">B2528+1</f>
        <v>2517</v>
      </c>
      <c r="C2529" s="427">
        <v>40378</v>
      </c>
      <c r="D2529" s="474">
        <v>327.99999999999773</v>
      </c>
      <c r="K2529" s="427">
        <v>40378</v>
      </c>
      <c r="L2529" s="117">
        <v>655.99999999999545</v>
      </c>
    </row>
    <row r="2530" spans="2:12" x14ac:dyDescent="0.25">
      <c r="B2530" s="49">
        <f t="shared" ref="B2530" si="1968">B2529+1</f>
        <v>2518</v>
      </c>
      <c r="C2530" s="427">
        <v>40379</v>
      </c>
      <c r="D2530" s="474">
        <v>158</v>
      </c>
      <c r="K2530" s="427">
        <v>40379</v>
      </c>
      <c r="L2530" s="117">
        <v>316</v>
      </c>
    </row>
    <row r="2531" spans="2:12" x14ac:dyDescent="0.25">
      <c r="B2531" s="49">
        <f t="shared" ref="B2531" si="1969">B2530+1</f>
        <v>2519</v>
      </c>
      <c r="C2531" s="427">
        <v>40379</v>
      </c>
      <c r="D2531" s="474">
        <v>148.00000000000227</v>
      </c>
      <c r="K2531" s="427">
        <v>40379</v>
      </c>
      <c r="L2531" s="117">
        <v>296.00000000000455</v>
      </c>
    </row>
    <row r="2532" spans="2:12" x14ac:dyDescent="0.25">
      <c r="B2532" s="49">
        <f t="shared" ref="B2532" si="1970">B2531+1</f>
        <v>2520</v>
      </c>
      <c r="C2532" s="426">
        <v>40381</v>
      </c>
      <c r="D2532" s="473">
        <v>199.5</v>
      </c>
      <c r="K2532" s="426">
        <v>40381</v>
      </c>
      <c r="L2532" s="467">
        <v>798</v>
      </c>
    </row>
    <row r="2533" spans="2:12" x14ac:dyDescent="0.25">
      <c r="B2533" s="49">
        <f t="shared" ref="B2533" si="1971">B2532+1</f>
        <v>2521</v>
      </c>
      <c r="C2533" s="428">
        <v>40381</v>
      </c>
      <c r="D2533" s="473">
        <v>73</v>
      </c>
      <c r="K2533" s="428">
        <v>40381</v>
      </c>
      <c r="L2533" s="467">
        <v>146</v>
      </c>
    </row>
    <row r="2534" spans="2:12" x14ac:dyDescent="0.25">
      <c r="B2534" s="49">
        <f t="shared" ref="B2534" si="1972">B2533+1</f>
        <v>2522</v>
      </c>
      <c r="C2534" s="427">
        <v>40381</v>
      </c>
      <c r="D2534" s="474">
        <v>123.00000000000226</v>
      </c>
      <c r="K2534" s="427">
        <v>40381</v>
      </c>
      <c r="L2534" s="117">
        <v>738.00000000001353</v>
      </c>
    </row>
    <row r="2535" spans="2:12" x14ac:dyDescent="0.25">
      <c r="B2535" s="49">
        <f t="shared" ref="B2535" si="1973">B2534+1</f>
        <v>2523</v>
      </c>
      <c r="C2535" s="427">
        <v>40381</v>
      </c>
      <c r="D2535" s="474">
        <v>163</v>
      </c>
      <c r="K2535" s="427">
        <v>40381</v>
      </c>
      <c r="L2535" s="117">
        <v>326</v>
      </c>
    </row>
    <row r="2536" spans="2:12" x14ac:dyDescent="0.25">
      <c r="B2536" s="49">
        <f t="shared" ref="B2536" si="1974">B2535+1</f>
        <v>2524</v>
      </c>
      <c r="C2536" s="427">
        <v>40381</v>
      </c>
      <c r="D2536" s="474">
        <v>188</v>
      </c>
      <c r="K2536" s="427">
        <v>40381</v>
      </c>
      <c r="L2536" s="117">
        <v>376</v>
      </c>
    </row>
    <row r="2537" spans="2:12" x14ac:dyDescent="0.25">
      <c r="B2537" s="49">
        <f t="shared" ref="B2537" si="1975">B2536+1</f>
        <v>2525</v>
      </c>
      <c r="C2537" s="427">
        <v>40382</v>
      </c>
      <c r="D2537" s="474">
        <v>298.00000000000227</v>
      </c>
      <c r="K2537" s="427">
        <v>40382</v>
      </c>
      <c r="L2537" s="117">
        <v>596.00000000000455</v>
      </c>
    </row>
    <row r="2538" spans="2:12" x14ac:dyDescent="0.25">
      <c r="B2538" s="49">
        <f t="shared" ref="B2538" si="1976">B2537+1</f>
        <v>2526</v>
      </c>
      <c r="C2538" s="426">
        <v>40387</v>
      </c>
      <c r="D2538" s="473">
        <v>99.5</v>
      </c>
      <c r="K2538" s="426">
        <v>40387</v>
      </c>
      <c r="L2538" s="467">
        <v>398</v>
      </c>
    </row>
    <row r="2539" spans="2:12" x14ac:dyDescent="0.25">
      <c r="B2539" s="49">
        <f t="shared" ref="B2539" si="1977">B2538+1</f>
        <v>2527</v>
      </c>
      <c r="C2539" s="428">
        <v>40387</v>
      </c>
      <c r="D2539" s="473">
        <v>-57</v>
      </c>
      <c r="K2539" s="428">
        <v>40387</v>
      </c>
      <c r="L2539" s="467">
        <v>-114</v>
      </c>
    </row>
    <row r="2540" spans="2:12" x14ac:dyDescent="0.25">
      <c r="B2540" s="49">
        <f t="shared" ref="B2540" si="1978">B2539+1</f>
        <v>2528</v>
      </c>
      <c r="C2540" s="427">
        <v>40387</v>
      </c>
      <c r="D2540" s="474">
        <v>102.99999999999771</v>
      </c>
      <c r="K2540" s="427">
        <v>40387</v>
      </c>
      <c r="L2540" s="117">
        <v>617.99999999998624</v>
      </c>
    </row>
    <row r="2541" spans="2:12" x14ac:dyDescent="0.25">
      <c r="B2541" s="49">
        <f t="shared" ref="B2541" si="1979">B2540+1</f>
        <v>2529</v>
      </c>
      <c r="C2541" s="427">
        <v>40387</v>
      </c>
      <c r="D2541" s="474">
        <v>168</v>
      </c>
      <c r="K2541" s="427">
        <v>40387</v>
      </c>
      <c r="L2541" s="117">
        <v>336</v>
      </c>
    </row>
    <row r="2542" spans="2:12" x14ac:dyDescent="0.25">
      <c r="B2542" s="49">
        <f t="shared" ref="B2542" si="1980">B2541+1</f>
        <v>2530</v>
      </c>
      <c r="C2542" s="426">
        <v>40388</v>
      </c>
      <c r="D2542" s="473">
        <v>187</v>
      </c>
      <c r="K2542" s="426">
        <v>40388</v>
      </c>
      <c r="L2542" s="467">
        <v>748</v>
      </c>
    </row>
    <row r="2543" spans="2:12" x14ac:dyDescent="0.25">
      <c r="B2543" s="49">
        <f t="shared" ref="B2543" si="1981">B2542+1</f>
        <v>2531</v>
      </c>
      <c r="C2543" s="428">
        <v>40388</v>
      </c>
      <c r="D2543" s="473">
        <v>273</v>
      </c>
      <c r="K2543" s="428">
        <v>40388</v>
      </c>
      <c r="L2543" s="467">
        <v>546</v>
      </c>
    </row>
    <row r="2544" spans="2:12" x14ac:dyDescent="0.25">
      <c r="B2544" s="49">
        <f t="shared" ref="B2544" si="1982">B2543+1</f>
        <v>2532</v>
      </c>
      <c r="C2544" s="427">
        <v>40388</v>
      </c>
      <c r="D2544" s="474">
        <v>168.00000000000114</v>
      </c>
      <c r="K2544" s="427">
        <v>40388</v>
      </c>
      <c r="L2544" s="117">
        <v>1008.0000000000068</v>
      </c>
    </row>
    <row r="2545" spans="2:12" x14ac:dyDescent="0.25">
      <c r="B2545" s="49">
        <f t="shared" ref="B2545" si="1983">B2544+1</f>
        <v>2533</v>
      </c>
      <c r="C2545" s="427">
        <v>40388</v>
      </c>
      <c r="D2545" s="474">
        <v>277.99999999999773</v>
      </c>
      <c r="K2545" s="427">
        <v>40388</v>
      </c>
      <c r="L2545" s="117">
        <v>555.99999999999545</v>
      </c>
    </row>
    <row r="2546" spans="2:12" x14ac:dyDescent="0.25">
      <c r="B2546" s="49">
        <f t="shared" ref="B2546" si="1984">B2545+1</f>
        <v>2534</v>
      </c>
      <c r="C2546" s="426">
        <v>40389</v>
      </c>
      <c r="D2546" s="473">
        <v>-338</v>
      </c>
      <c r="K2546" s="426">
        <v>40389</v>
      </c>
      <c r="L2546" s="467">
        <v>-1352</v>
      </c>
    </row>
    <row r="2547" spans="2:12" x14ac:dyDescent="0.25">
      <c r="B2547" s="49">
        <f t="shared" ref="B2547" si="1985">B2546+1</f>
        <v>2535</v>
      </c>
      <c r="C2547" s="428">
        <v>40389</v>
      </c>
      <c r="D2547" s="473">
        <v>-402</v>
      </c>
      <c r="K2547" s="428">
        <v>40389</v>
      </c>
      <c r="L2547" s="467">
        <v>-804</v>
      </c>
    </row>
    <row r="2548" spans="2:12" x14ac:dyDescent="0.25">
      <c r="B2548" s="49">
        <f t="shared" ref="B2548" si="1986">B2547+1</f>
        <v>2536</v>
      </c>
      <c r="C2548" s="427">
        <v>40389</v>
      </c>
      <c r="D2548" s="474">
        <v>-137</v>
      </c>
      <c r="K2548" s="427">
        <v>40389</v>
      </c>
      <c r="L2548" s="117">
        <v>-822</v>
      </c>
    </row>
    <row r="2549" spans="2:12" x14ac:dyDescent="0.25">
      <c r="B2549" s="49">
        <f t="shared" ref="B2549" si="1987">B2548+1</f>
        <v>2537</v>
      </c>
      <c r="C2549" s="427">
        <v>40389</v>
      </c>
      <c r="D2549" s="474">
        <v>-532</v>
      </c>
      <c r="K2549" s="427">
        <v>40389</v>
      </c>
      <c r="L2549" s="117">
        <v>-1064</v>
      </c>
    </row>
    <row r="2550" spans="2:12" x14ac:dyDescent="0.25">
      <c r="B2550" s="49">
        <f t="shared" ref="B2550" si="1988">B2549+1</f>
        <v>2538</v>
      </c>
      <c r="C2550" s="427">
        <v>40389</v>
      </c>
      <c r="D2550" s="474">
        <v>-762</v>
      </c>
      <c r="K2550" s="427">
        <v>40389</v>
      </c>
      <c r="L2550" s="117">
        <v>-1524</v>
      </c>
    </row>
    <row r="2551" spans="2:12" x14ac:dyDescent="0.25">
      <c r="B2551" s="49">
        <f t="shared" ref="B2551" si="1989">B2550+1</f>
        <v>2539</v>
      </c>
      <c r="C2551" s="427">
        <v>40393</v>
      </c>
      <c r="D2551" s="474">
        <v>-97</v>
      </c>
      <c r="K2551" s="427">
        <v>40393</v>
      </c>
      <c r="L2551" s="117">
        <v>-194</v>
      </c>
    </row>
    <row r="2552" spans="2:12" x14ac:dyDescent="0.25">
      <c r="B2552" s="49">
        <f t="shared" ref="B2552" si="1990">B2551+1</f>
        <v>2540</v>
      </c>
      <c r="C2552" s="427">
        <v>40393</v>
      </c>
      <c r="D2552" s="474">
        <v>-212</v>
      </c>
      <c r="K2552" s="427">
        <v>40393</v>
      </c>
      <c r="L2552" s="117">
        <v>-424</v>
      </c>
    </row>
    <row r="2553" spans="2:12" x14ac:dyDescent="0.25">
      <c r="B2553" s="49">
        <f t="shared" ref="B2553" si="1991">B2552+1</f>
        <v>2541</v>
      </c>
      <c r="C2553" s="426">
        <v>40394</v>
      </c>
      <c r="D2553" s="473">
        <v>-200.5</v>
      </c>
      <c r="K2553" s="426">
        <v>40394</v>
      </c>
      <c r="L2553" s="467">
        <v>-802</v>
      </c>
    </row>
    <row r="2554" spans="2:12" x14ac:dyDescent="0.25">
      <c r="B2554" s="49">
        <f t="shared" ref="B2554" si="1992">B2553+1</f>
        <v>2542</v>
      </c>
      <c r="C2554" s="428">
        <v>40394</v>
      </c>
      <c r="D2554" s="473">
        <v>68</v>
      </c>
      <c r="K2554" s="428">
        <v>40394</v>
      </c>
      <c r="L2554" s="467">
        <v>136</v>
      </c>
    </row>
    <row r="2555" spans="2:12" x14ac:dyDescent="0.25">
      <c r="B2555" s="49">
        <f t="shared" ref="B2555" si="1993">B2554+1</f>
        <v>2543</v>
      </c>
      <c r="C2555" s="427">
        <v>40394</v>
      </c>
      <c r="D2555" s="474">
        <v>-192.00000000000114</v>
      </c>
      <c r="K2555" s="427">
        <v>40394</v>
      </c>
      <c r="L2555" s="117">
        <v>-1152.0000000000068</v>
      </c>
    </row>
    <row r="2556" spans="2:12" x14ac:dyDescent="0.25">
      <c r="B2556" s="49">
        <f t="shared" ref="B2556" si="1994">B2555+1</f>
        <v>2544</v>
      </c>
      <c r="C2556" s="427">
        <v>40395</v>
      </c>
      <c r="D2556" s="474">
        <v>-232</v>
      </c>
      <c r="K2556" s="427">
        <v>40395</v>
      </c>
      <c r="L2556" s="117">
        <v>-464</v>
      </c>
    </row>
    <row r="2557" spans="2:12" x14ac:dyDescent="0.25">
      <c r="B2557" s="49">
        <f t="shared" ref="B2557" si="1995">B2556+1</f>
        <v>2545</v>
      </c>
      <c r="C2557" s="426">
        <v>40396</v>
      </c>
      <c r="D2557" s="473">
        <v>37</v>
      </c>
      <c r="K2557" s="426">
        <v>40396</v>
      </c>
      <c r="L2557" s="467">
        <v>148</v>
      </c>
    </row>
    <row r="2558" spans="2:12" x14ac:dyDescent="0.25">
      <c r="B2558" s="49">
        <f t="shared" ref="B2558" si="1996">B2557+1</f>
        <v>2546</v>
      </c>
      <c r="C2558" s="428">
        <v>40396</v>
      </c>
      <c r="D2558" s="473">
        <v>-412</v>
      </c>
      <c r="K2558" s="428">
        <v>40396</v>
      </c>
      <c r="L2558" s="467">
        <v>-824</v>
      </c>
    </row>
    <row r="2559" spans="2:12" x14ac:dyDescent="0.25">
      <c r="B2559" s="49">
        <f t="shared" ref="B2559" si="1997">B2558+1</f>
        <v>2547</v>
      </c>
      <c r="C2559" s="427">
        <v>40396</v>
      </c>
      <c r="D2559" s="474">
        <v>-67.000000000001137</v>
      </c>
      <c r="K2559" s="427">
        <v>40396</v>
      </c>
      <c r="L2559" s="117">
        <v>-402.00000000000682</v>
      </c>
    </row>
    <row r="2560" spans="2:12" x14ac:dyDescent="0.25">
      <c r="B2560" s="49">
        <f t="shared" ref="B2560" si="1998">B2559+1</f>
        <v>2548</v>
      </c>
      <c r="C2560" s="426">
        <v>40399</v>
      </c>
      <c r="D2560" s="473">
        <v>237</v>
      </c>
      <c r="K2560" s="426">
        <v>40399</v>
      </c>
      <c r="L2560" s="467">
        <v>948</v>
      </c>
    </row>
    <row r="2561" spans="2:12" x14ac:dyDescent="0.25">
      <c r="B2561" s="49">
        <f t="shared" ref="B2561" si="1999">B2560+1</f>
        <v>2549</v>
      </c>
      <c r="C2561" s="428">
        <v>40399</v>
      </c>
      <c r="D2561" s="473">
        <v>118</v>
      </c>
      <c r="K2561" s="428">
        <v>40399</v>
      </c>
      <c r="L2561" s="467">
        <v>236</v>
      </c>
    </row>
    <row r="2562" spans="2:12" x14ac:dyDescent="0.25">
      <c r="B2562" s="49">
        <f t="shared" ref="B2562" si="2000">B2561+1</f>
        <v>2550</v>
      </c>
      <c r="C2562" s="427">
        <v>40399</v>
      </c>
      <c r="D2562" s="474">
        <v>188</v>
      </c>
      <c r="K2562" s="427">
        <v>40399</v>
      </c>
      <c r="L2562" s="117">
        <v>1128</v>
      </c>
    </row>
    <row r="2563" spans="2:12" x14ac:dyDescent="0.25">
      <c r="B2563" s="49">
        <f t="shared" ref="B2563" si="2001">B2562+1</f>
        <v>2551</v>
      </c>
      <c r="C2563" s="426">
        <v>40401</v>
      </c>
      <c r="D2563" s="473">
        <v>-350.5</v>
      </c>
      <c r="K2563" s="426">
        <v>40401</v>
      </c>
      <c r="L2563" s="467">
        <v>-1402</v>
      </c>
    </row>
    <row r="2564" spans="2:12" x14ac:dyDescent="0.25">
      <c r="B2564" s="49">
        <f t="shared" ref="B2564" si="2002">B2563+1</f>
        <v>2552</v>
      </c>
      <c r="C2564" s="428">
        <v>40401</v>
      </c>
      <c r="D2564" s="473">
        <v>-412</v>
      </c>
      <c r="K2564" s="428">
        <v>40401</v>
      </c>
      <c r="L2564" s="467">
        <v>-824</v>
      </c>
    </row>
    <row r="2565" spans="2:12" x14ac:dyDescent="0.25">
      <c r="B2565" s="49">
        <f t="shared" ref="B2565" si="2003">B2564+1</f>
        <v>2553</v>
      </c>
      <c r="C2565" s="427">
        <v>40401</v>
      </c>
      <c r="D2565" s="474">
        <v>-396.99999999999659</v>
      </c>
      <c r="K2565" s="427">
        <v>40401</v>
      </c>
      <c r="L2565" s="117">
        <v>-2381.9999999999795</v>
      </c>
    </row>
    <row r="2566" spans="2:12" x14ac:dyDescent="0.25">
      <c r="B2566" s="49">
        <f t="shared" ref="B2566" si="2004">B2565+1</f>
        <v>2554</v>
      </c>
      <c r="C2566" s="426">
        <v>40402</v>
      </c>
      <c r="D2566" s="473">
        <v>487</v>
      </c>
      <c r="K2566" s="426">
        <v>40402</v>
      </c>
      <c r="L2566" s="467">
        <v>1948</v>
      </c>
    </row>
    <row r="2567" spans="2:12" x14ac:dyDescent="0.25">
      <c r="B2567" s="49">
        <f t="shared" ref="B2567" si="2005">B2566+1</f>
        <v>2555</v>
      </c>
      <c r="C2567" s="428">
        <v>40402</v>
      </c>
      <c r="D2567" s="473">
        <v>238</v>
      </c>
      <c r="K2567" s="428">
        <v>40402</v>
      </c>
      <c r="L2567" s="467">
        <v>476</v>
      </c>
    </row>
    <row r="2568" spans="2:12" x14ac:dyDescent="0.25">
      <c r="B2568" s="49">
        <f t="shared" ref="B2568" si="2006">B2567+1</f>
        <v>2556</v>
      </c>
      <c r="C2568" s="427">
        <v>40402</v>
      </c>
      <c r="D2568" s="474">
        <v>323.00000000000227</v>
      </c>
      <c r="K2568" s="427">
        <v>40402</v>
      </c>
      <c r="L2568" s="117">
        <v>1938.0000000000136</v>
      </c>
    </row>
    <row r="2569" spans="2:12" x14ac:dyDescent="0.25">
      <c r="B2569" s="49">
        <f t="shared" ref="B2569" si="2007">B2568+1</f>
        <v>2557</v>
      </c>
      <c r="C2569" s="427">
        <v>40402</v>
      </c>
      <c r="D2569" s="474">
        <v>363</v>
      </c>
      <c r="K2569" s="427">
        <v>40402</v>
      </c>
      <c r="L2569" s="117">
        <v>726</v>
      </c>
    </row>
    <row r="2570" spans="2:12" x14ac:dyDescent="0.25">
      <c r="B2570" s="49">
        <f t="shared" ref="B2570" si="2008">B2569+1</f>
        <v>2558</v>
      </c>
      <c r="C2570" s="427">
        <v>40402</v>
      </c>
      <c r="D2570" s="474">
        <v>727.99999999999773</v>
      </c>
      <c r="K2570" s="427">
        <v>40402</v>
      </c>
      <c r="L2570" s="117">
        <v>1455.9999999999955</v>
      </c>
    </row>
    <row r="2571" spans="2:12" x14ac:dyDescent="0.25">
      <c r="B2571" s="49">
        <f t="shared" ref="B2571" si="2009">B2570+1</f>
        <v>2559</v>
      </c>
      <c r="C2571" s="426">
        <v>40403</v>
      </c>
      <c r="D2571" s="473">
        <v>249.5</v>
      </c>
      <c r="K2571" s="426">
        <v>40403</v>
      </c>
      <c r="L2571" s="467">
        <v>998</v>
      </c>
    </row>
    <row r="2572" spans="2:12" x14ac:dyDescent="0.25">
      <c r="B2572" s="49">
        <f t="shared" ref="B2572" si="2010">B2571+1</f>
        <v>2560</v>
      </c>
      <c r="C2572" s="428">
        <v>40403</v>
      </c>
      <c r="D2572" s="473">
        <v>218</v>
      </c>
      <c r="K2572" s="428">
        <v>40403</v>
      </c>
      <c r="L2572" s="467">
        <v>436</v>
      </c>
    </row>
    <row r="2573" spans="2:12" x14ac:dyDescent="0.25">
      <c r="B2573" s="49">
        <f t="shared" ref="B2573" si="2011">B2572+1</f>
        <v>2561</v>
      </c>
      <c r="C2573" s="427">
        <v>40403</v>
      </c>
      <c r="D2573" s="474">
        <v>183.00000000000455</v>
      </c>
      <c r="K2573" s="427">
        <v>40403</v>
      </c>
      <c r="L2573" s="117">
        <v>1098.0000000000273</v>
      </c>
    </row>
    <row r="2574" spans="2:12" x14ac:dyDescent="0.25">
      <c r="B2574" s="49">
        <f t="shared" ref="B2574" si="2012">B2573+1</f>
        <v>2562</v>
      </c>
      <c r="C2574" s="427">
        <v>40403</v>
      </c>
      <c r="D2574" s="474">
        <v>323</v>
      </c>
      <c r="K2574" s="427">
        <v>40403</v>
      </c>
      <c r="L2574" s="117">
        <v>646</v>
      </c>
    </row>
    <row r="2575" spans="2:12" x14ac:dyDescent="0.25">
      <c r="B2575" s="49">
        <f t="shared" ref="B2575" si="2013">B2574+1</f>
        <v>2563</v>
      </c>
      <c r="C2575" s="427">
        <v>40403</v>
      </c>
      <c r="D2575" s="474">
        <v>567.99999999999545</v>
      </c>
      <c r="K2575" s="427">
        <v>40403</v>
      </c>
      <c r="L2575" s="117">
        <v>1135.9999999999909</v>
      </c>
    </row>
    <row r="2576" spans="2:12" x14ac:dyDescent="0.25">
      <c r="B2576" s="49">
        <f t="shared" ref="B2576" si="2014">B2575+1</f>
        <v>2564</v>
      </c>
      <c r="C2576" s="426">
        <v>40406</v>
      </c>
      <c r="D2576" s="473">
        <v>-338</v>
      </c>
      <c r="K2576" s="426">
        <v>40406</v>
      </c>
      <c r="L2576" s="467">
        <v>-1352</v>
      </c>
    </row>
    <row r="2577" spans="2:12" x14ac:dyDescent="0.25">
      <c r="B2577" s="49">
        <f t="shared" ref="B2577" si="2015">B2576+1</f>
        <v>2565</v>
      </c>
      <c r="C2577" s="428">
        <v>40406</v>
      </c>
      <c r="D2577" s="473">
        <v>78</v>
      </c>
      <c r="K2577" s="428">
        <v>40406</v>
      </c>
      <c r="L2577" s="467">
        <v>156</v>
      </c>
    </row>
    <row r="2578" spans="2:12" x14ac:dyDescent="0.25">
      <c r="B2578" s="49">
        <f t="shared" ref="B2578" si="2016">B2577+1</f>
        <v>2566</v>
      </c>
      <c r="C2578" s="427">
        <v>40406</v>
      </c>
      <c r="D2578" s="474">
        <v>143.00000000000114</v>
      </c>
      <c r="K2578" s="427">
        <v>40406</v>
      </c>
      <c r="L2578" s="117">
        <v>858.00000000000682</v>
      </c>
    </row>
    <row r="2579" spans="2:12" x14ac:dyDescent="0.25">
      <c r="B2579" s="49">
        <f t="shared" ref="B2579" si="2017">B2578+1</f>
        <v>2567</v>
      </c>
      <c r="C2579" s="427">
        <v>40406</v>
      </c>
      <c r="D2579" s="474">
        <v>133</v>
      </c>
      <c r="K2579" s="427">
        <v>40406</v>
      </c>
      <c r="L2579" s="117">
        <v>266</v>
      </c>
    </row>
    <row r="2580" spans="2:12" x14ac:dyDescent="0.25">
      <c r="B2580" s="49">
        <f t="shared" ref="B2580" si="2018">B2579+1</f>
        <v>2568</v>
      </c>
      <c r="C2580" s="427">
        <v>40406</v>
      </c>
      <c r="D2580" s="474">
        <v>577.99999999999773</v>
      </c>
      <c r="K2580" s="427">
        <v>40406</v>
      </c>
      <c r="L2580" s="117">
        <v>1155.9999999999955</v>
      </c>
    </row>
    <row r="2581" spans="2:12" x14ac:dyDescent="0.25">
      <c r="B2581" s="49">
        <f t="shared" ref="B2581" si="2019">B2580+1</f>
        <v>2569</v>
      </c>
      <c r="C2581" s="427">
        <v>40408</v>
      </c>
      <c r="D2581" s="474">
        <v>58</v>
      </c>
      <c r="K2581" s="427">
        <v>40408</v>
      </c>
      <c r="L2581" s="117">
        <v>116</v>
      </c>
    </row>
    <row r="2582" spans="2:12" x14ac:dyDescent="0.25">
      <c r="B2582" s="49">
        <f t="shared" ref="B2582" si="2020">B2581+1</f>
        <v>2570</v>
      </c>
      <c r="C2582" s="427">
        <v>40408</v>
      </c>
      <c r="D2582" s="474">
        <v>58.000000000004547</v>
      </c>
      <c r="K2582" s="427">
        <v>40408</v>
      </c>
      <c r="L2582" s="117">
        <v>116.00000000000909</v>
      </c>
    </row>
    <row r="2583" spans="2:12" x14ac:dyDescent="0.25">
      <c r="B2583" s="49">
        <f t="shared" ref="B2583" si="2021">B2582+1</f>
        <v>2571</v>
      </c>
      <c r="C2583" s="427">
        <v>40409</v>
      </c>
      <c r="D2583" s="474">
        <v>183</v>
      </c>
      <c r="K2583" s="427">
        <v>40409</v>
      </c>
      <c r="L2583" s="117">
        <v>366</v>
      </c>
    </row>
    <row r="2584" spans="2:12" x14ac:dyDescent="0.25">
      <c r="B2584" s="49">
        <f t="shared" ref="B2584" si="2022">B2583+1</f>
        <v>2572</v>
      </c>
      <c r="C2584" s="427">
        <v>40409</v>
      </c>
      <c r="D2584" s="474">
        <v>268.00000000000682</v>
      </c>
      <c r="K2584" s="427">
        <v>40409</v>
      </c>
      <c r="L2584" s="117">
        <v>536.00000000001364</v>
      </c>
    </row>
    <row r="2585" spans="2:12" x14ac:dyDescent="0.25">
      <c r="B2585" s="49">
        <f t="shared" ref="B2585" si="2023">B2584+1</f>
        <v>2573</v>
      </c>
      <c r="C2585" s="426">
        <v>40410</v>
      </c>
      <c r="D2585" s="473">
        <v>-25.5</v>
      </c>
      <c r="K2585" s="426">
        <v>40410</v>
      </c>
      <c r="L2585" s="467">
        <v>-102</v>
      </c>
    </row>
    <row r="2586" spans="2:12" x14ac:dyDescent="0.25">
      <c r="B2586" s="49">
        <f t="shared" ref="B2586" si="2024">B2585+1</f>
        <v>2574</v>
      </c>
      <c r="C2586" s="428">
        <v>40410</v>
      </c>
      <c r="D2586" s="473">
        <v>-32</v>
      </c>
      <c r="K2586" s="428">
        <v>40410</v>
      </c>
      <c r="L2586" s="467">
        <v>-64</v>
      </c>
    </row>
    <row r="2587" spans="2:12" x14ac:dyDescent="0.25">
      <c r="B2587" s="49">
        <f t="shared" ref="B2587" si="2025">B2586+1</f>
        <v>2575</v>
      </c>
      <c r="C2587" s="427">
        <v>40410</v>
      </c>
      <c r="D2587" s="474">
        <v>-12</v>
      </c>
      <c r="K2587" s="427">
        <v>40410</v>
      </c>
      <c r="L2587" s="117">
        <v>-72</v>
      </c>
    </row>
    <row r="2588" spans="2:12" x14ac:dyDescent="0.25">
      <c r="B2588" s="49">
        <f t="shared" ref="B2588" si="2026">B2587+1</f>
        <v>2576</v>
      </c>
      <c r="C2588" s="427">
        <v>40410</v>
      </c>
      <c r="D2588" s="474">
        <v>147.99999999999091</v>
      </c>
      <c r="K2588" s="427">
        <v>40410</v>
      </c>
      <c r="L2588" s="117">
        <v>295.99999999998181</v>
      </c>
    </row>
    <row r="2589" spans="2:12" x14ac:dyDescent="0.25">
      <c r="B2589" s="49">
        <f t="shared" ref="B2589" si="2027">B2588+1</f>
        <v>2577</v>
      </c>
      <c r="C2589" s="426">
        <v>40413</v>
      </c>
      <c r="D2589" s="473">
        <v>-50.5</v>
      </c>
      <c r="K2589" s="426">
        <v>40413</v>
      </c>
      <c r="L2589" s="467">
        <v>-202</v>
      </c>
    </row>
    <row r="2590" spans="2:12" x14ac:dyDescent="0.25">
      <c r="B2590" s="49">
        <f t="shared" ref="B2590" si="2028">B2589+1</f>
        <v>2578</v>
      </c>
      <c r="C2590" s="426">
        <v>40414</v>
      </c>
      <c r="D2590" s="473">
        <v>-338</v>
      </c>
      <c r="K2590" s="426">
        <v>40414</v>
      </c>
      <c r="L2590" s="467">
        <v>-1352</v>
      </c>
    </row>
    <row r="2591" spans="2:12" x14ac:dyDescent="0.25">
      <c r="B2591" s="49">
        <f t="shared" ref="B2591" si="2029">B2590+1</f>
        <v>2579</v>
      </c>
      <c r="C2591" s="428">
        <v>40414</v>
      </c>
      <c r="D2591" s="473">
        <v>-137</v>
      </c>
      <c r="K2591" s="428">
        <v>40414</v>
      </c>
      <c r="L2591" s="467">
        <v>-274</v>
      </c>
    </row>
    <row r="2592" spans="2:12" x14ac:dyDescent="0.25">
      <c r="B2592" s="49">
        <f t="shared" ref="B2592" si="2030">B2591+1</f>
        <v>2580</v>
      </c>
      <c r="C2592" s="427">
        <v>40414</v>
      </c>
      <c r="D2592" s="474">
        <v>-207.00000000000455</v>
      </c>
      <c r="K2592" s="427">
        <v>40414</v>
      </c>
      <c r="L2592" s="117">
        <v>-1242.0000000000273</v>
      </c>
    </row>
    <row r="2593" spans="2:12" x14ac:dyDescent="0.25">
      <c r="B2593" s="49">
        <f t="shared" ref="B2593" si="2031">B2592+1</f>
        <v>2581</v>
      </c>
      <c r="C2593" s="427">
        <v>40414</v>
      </c>
      <c r="D2593" s="474">
        <v>-507</v>
      </c>
      <c r="K2593" s="427">
        <v>40414</v>
      </c>
      <c r="L2593" s="117">
        <v>-1014</v>
      </c>
    </row>
    <row r="2594" spans="2:12" x14ac:dyDescent="0.25">
      <c r="B2594" s="49">
        <f t="shared" ref="B2594" si="2032">B2593+1</f>
        <v>2582</v>
      </c>
      <c r="C2594" s="427">
        <v>40414</v>
      </c>
      <c r="D2594" s="474">
        <v>-741.99999999999545</v>
      </c>
      <c r="K2594" s="427">
        <v>40414</v>
      </c>
      <c r="L2594" s="117">
        <v>-1483.9999999999909</v>
      </c>
    </row>
    <row r="2595" spans="2:12" x14ac:dyDescent="0.25">
      <c r="B2595" s="49">
        <f t="shared" ref="B2595" si="2033">B2594+1</f>
        <v>2583</v>
      </c>
      <c r="C2595" s="426">
        <v>40415</v>
      </c>
      <c r="D2595" s="473">
        <v>187</v>
      </c>
      <c r="K2595" s="426">
        <v>40415</v>
      </c>
      <c r="L2595" s="467">
        <v>748</v>
      </c>
    </row>
    <row r="2596" spans="2:12" x14ac:dyDescent="0.25">
      <c r="B2596" s="49">
        <f t="shared" ref="B2596" si="2034">B2595+1</f>
        <v>2584</v>
      </c>
      <c r="C2596" s="428">
        <v>40415</v>
      </c>
      <c r="D2596" s="473">
        <v>13</v>
      </c>
      <c r="K2596" s="428">
        <v>40415</v>
      </c>
      <c r="L2596" s="467">
        <v>26</v>
      </c>
    </row>
    <row r="2597" spans="2:12" x14ac:dyDescent="0.25">
      <c r="B2597" s="49">
        <f t="shared" ref="B2597" si="2035">B2596+1</f>
        <v>2585</v>
      </c>
      <c r="C2597" s="427">
        <v>40415</v>
      </c>
      <c r="D2597" s="474">
        <v>18.000000000001137</v>
      </c>
      <c r="K2597" s="427">
        <v>40415</v>
      </c>
      <c r="L2597" s="117">
        <v>108.00000000000682</v>
      </c>
    </row>
    <row r="2598" spans="2:12" x14ac:dyDescent="0.25">
      <c r="B2598" s="49">
        <f t="shared" ref="B2598" si="2036">B2597+1</f>
        <v>2586</v>
      </c>
      <c r="C2598" s="427">
        <v>40415</v>
      </c>
      <c r="D2598" s="474">
        <v>63</v>
      </c>
      <c r="K2598" s="427">
        <v>40415</v>
      </c>
      <c r="L2598" s="117">
        <v>126</v>
      </c>
    </row>
    <row r="2599" spans="2:12" x14ac:dyDescent="0.25">
      <c r="B2599" s="49">
        <f t="shared" ref="B2599" si="2037">B2598+1</f>
        <v>2587</v>
      </c>
      <c r="C2599" s="427">
        <v>40415</v>
      </c>
      <c r="D2599" s="474">
        <v>238</v>
      </c>
      <c r="K2599" s="427">
        <v>40415</v>
      </c>
      <c r="L2599" s="117">
        <v>476</v>
      </c>
    </row>
    <row r="2600" spans="2:12" x14ac:dyDescent="0.25">
      <c r="B2600" s="49">
        <f t="shared" ref="B2600" si="2038">B2599+1</f>
        <v>2588</v>
      </c>
      <c r="C2600" s="426">
        <v>40417</v>
      </c>
      <c r="D2600" s="473">
        <v>74.5</v>
      </c>
      <c r="K2600" s="426">
        <v>40417</v>
      </c>
      <c r="L2600" s="467">
        <v>298</v>
      </c>
    </row>
    <row r="2601" spans="2:12" x14ac:dyDescent="0.25">
      <c r="B2601" s="49">
        <f t="shared" ref="B2601" si="2039">B2600+1</f>
        <v>2589</v>
      </c>
      <c r="C2601" s="428">
        <v>40417</v>
      </c>
      <c r="D2601" s="473">
        <v>128</v>
      </c>
      <c r="K2601" s="428">
        <v>40417</v>
      </c>
      <c r="L2601" s="467">
        <v>256</v>
      </c>
    </row>
    <row r="2602" spans="2:12" x14ac:dyDescent="0.25">
      <c r="B2602" s="49">
        <f t="shared" ref="B2602" si="2040">B2601+1</f>
        <v>2590</v>
      </c>
      <c r="C2602" s="427">
        <v>40417</v>
      </c>
      <c r="D2602" s="474">
        <v>92.999999999995453</v>
      </c>
      <c r="K2602" s="427">
        <v>40417</v>
      </c>
      <c r="L2602" s="117">
        <v>557.99999999997272</v>
      </c>
    </row>
    <row r="2603" spans="2:12" x14ac:dyDescent="0.25">
      <c r="B2603" s="49">
        <f t="shared" ref="B2603" si="2041">B2602+1</f>
        <v>2591</v>
      </c>
      <c r="C2603" s="427">
        <v>40417</v>
      </c>
      <c r="D2603" s="474">
        <v>158</v>
      </c>
      <c r="K2603" s="427">
        <v>40417</v>
      </c>
      <c r="L2603" s="117">
        <v>316</v>
      </c>
    </row>
    <row r="2604" spans="2:12" x14ac:dyDescent="0.25">
      <c r="B2604" s="49">
        <f t="shared" ref="B2604" si="2042">B2603+1</f>
        <v>2592</v>
      </c>
      <c r="C2604" s="427">
        <v>40417</v>
      </c>
      <c r="D2604" s="474">
        <v>318.00000000000682</v>
      </c>
      <c r="K2604" s="427">
        <v>40417</v>
      </c>
      <c r="L2604" s="117">
        <v>636.00000000001364</v>
      </c>
    </row>
    <row r="2605" spans="2:12" x14ac:dyDescent="0.25">
      <c r="B2605" s="49">
        <f t="shared" ref="B2605" si="2043">B2604+1</f>
        <v>2593</v>
      </c>
      <c r="C2605" s="426">
        <v>40421</v>
      </c>
      <c r="D2605" s="473">
        <v>-325.5</v>
      </c>
      <c r="K2605" s="426">
        <v>40421</v>
      </c>
      <c r="L2605" s="467">
        <v>-1302</v>
      </c>
    </row>
    <row r="2606" spans="2:12" x14ac:dyDescent="0.25">
      <c r="B2606" s="49">
        <f t="shared" ref="B2606" si="2044">B2605+1</f>
        <v>2594</v>
      </c>
      <c r="C2606" s="428">
        <v>40421</v>
      </c>
      <c r="D2606" s="473">
        <v>-262</v>
      </c>
      <c r="K2606" s="428">
        <v>40421</v>
      </c>
      <c r="L2606" s="467">
        <v>-524</v>
      </c>
    </row>
    <row r="2607" spans="2:12" x14ac:dyDescent="0.25">
      <c r="B2607" s="49">
        <f t="shared" ref="B2607" si="2045">B2606+1</f>
        <v>2595</v>
      </c>
      <c r="C2607" s="427">
        <v>40421</v>
      </c>
      <c r="D2607" s="474">
        <v>-221.99999999999659</v>
      </c>
      <c r="K2607" s="427">
        <v>40421</v>
      </c>
      <c r="L2607" s="117">
        <v>-1331.9999999999795</v>
      </c>
    </row>
    <row r="2608" spans="2:12" x14ac:dyDescent="0.25">
      <c r="B2608" s="49">
        <f t="shared" ref="B2608" si="2046">B2607+1</f>
        <v>2596</v>
      </c>
      <c r="C2608" s="427">
        <v>40421</v>
      </c>
      <c r="D2608" s="474">
        <v>-47</v>
      </c>
      <c r="K2608" s="427">
        <v>40421</v>
      </c>
      <c r="L2608" s="117">
        <v>-94</v>
      </c>
    </row>
    <row r="2609" spans="2:12" x14ac:dyDescent="0.25">
      <c r="B2609" s="49">
        <f t="shared" ref="B2609" si="2047">B2608+1</f>
        <v>2597</v>
      </c>
      <c r="C2609" s="427">
        <v>40421</v>
      </c>
      <c r="D2609" s="474">
        <v>-41.999999999995453</v>
      </c>
      <c r="K2609" s="427">
        <v>40421</v>
      </c>
      <c r="L2609" s="117">
        <v>-83.999999999990905</v>
      </c>
    </row>
    <row r="2610" spans="2:12" x14ac:dyDescent="0.25">
      <c r="B2610" s="49">
        <f t="shared" ref="B2610" si="2048">B2609+1</f>
        <v>2598</v>
      </c>
      <c r="C2610" s="428">
        <v>40422</v>
      </c>
      <c r="D2610" s="473">
        <v>153</v>
      </c>
      <c r="K2610" s="428">
        <v>40422</v>
      </c>
      <c r="L2610" s="467">
        <v>306</v>
      </c>
    </row>
    <row r="2611" spans="2:12" x14ac:dyDescent="0.25">
      <c r="B2611" s="49">
        <f t="shared" ref="B2611" si="2049">B2610+1</f>
        <v>2599</v>
      </c>
      <c r="C2611" s="427">
        <v>40422</v>
      </c>
      <c r="D2611" s="474">
        <v>33.000000000004547</v>
      </c>
      <c r="K2611" s="427">
        <v>40422</v>
      </c>
      <c r="L2611" s="117">
        <v>198.00000000002728</v>
      </c>
    </row>
    <row r="2612" spans="2:12" x14ac:dyDescent="0.25">
      <c r="B2612" s="49">
        <f t="shared" ref="B2612" si="2050">B2611+1</f>
        <v>2600</v>
      </c>
      <c r="C2612" s="427">
        <v>40428</v>
      </c>
      <c r="D2612" s="474">
        <v>-267</v>
      </c>
      <c r="K2612" s="427">
        <v>40428</v>
      </c>
      <c r="L2612" s="117">
        <v>-534</v>
      </c>
    </row>
    <row r="2613" spans="2:12" x14ac:dyDescent="0.25">
      <c r="B2613" s="49">
        <f t="shared" ref="B2613" si="2051">B2612+1</f>
        <v>2601</v>
      </c>
      <c r="C2613" s="427">
        <v>40428</v>
      </c>
      <c r="D2613" s="474">
        <v>-422.00000000000227</v>
      </c>
      <c r="K2613" s="427">
        <v>40428</v>
      </c>
      <c r="L2613" s="117">
        <v>-844.00000000000455</v>
      </c>
    </row>
    <row r="2614" spans="2:12" x14ac:dyDescent="0.25">
      <c r="B2614" s="49">
        <f t="shared" ref="B2614" si="2052">B2613+1</f>
        <v>2602</v>
      </c>
      <c r="C2614" s="426">
        <v>40429</v>
      </c>
      <c r="D2614" s="473">
        <v>-88</v>
      </c>
      <c r="K2614" s="426">
        <v>40429</v>
      </c>
      <c r="L2614" s="467">
        <v>-352</v>
      </c>
    </row>
    <row r="2615" spans="2:12" x14ac:dyDescent="0.25">
      <c r="B2615" s="49">
        <f t="shared" ref="B2615" si="2053">B2614+1</f>
        <v>2603</v>
      </c>
      <c r="C2615" s="428">
        <v>40429</v>
      </c>
      <c r="D2615" s="473">
        <v>103</v>
      </c>
      <c r="K2615" s="428">
        <v>40429</v>
      </c>
      <c r="L2615" s="467">
        <v>206</v>
      </c>
    </row>
    <row r="2616" spans="2:12" x14ac:dyDescent="0.25">
      <c r="B2616" s="49">
        <f t="shared" ref="B2616" si="2054">B2615+1</f>
        <v>2604</v>
      </c>
      <c r="C2616" s="427">
        <v>40429</v>
      </c>
      <c r="D2616" s="474">
        <v>-156.99999999999886</v>
      </c>
      <c r="K2616" s="427">
        <v>40429</v>
      </c>
      <c r="L2616" s="117">
        <v>-941.99999999999318</v>
      </c>
    </row>
    <row r="2617" spans="2:12" x14ac:dyDescent="0.25">
      <c r="B2617" s="49">
        <f t="shared" ref="B2617" si="2055">B2616+1</f>
        <v>2605</v>
      </c>
      <c r="C2617" s="427">
        <v>40429</v>
      </c>
      <c r="D2617" s="474">
        <v>193</v>
      </c>
      <c r="K2617" s="427">
        <v>40429</v>
      </c>
      <c r="L2617" s="117">
        <v>386</v>
      </c>
    </row>
    <row r="2618" spans="2:12" x14ac:dyDescent="0.25">
      <c r="B2618" s="49">
        <f t="shared" ref="B2618" si="2056">B2617+1</f>
        <v>2606</v>
      </c>
      <c r="C2618" s="427">
        <v>40429</v>
      </c>
      <c r="D2618" s="474">
        <v>48.000000000002274</v>
      </c>
      <c r="K2618" s="427">
        <v>40429</v>
      </c>
      <c r="L2618" s="117">
        <v>96.000000000004547</v>
      </c>
    </row>
    <row r="2619" spans="2:12" x14ac:dyDescent="0.25">
      <c r="B2619" s="49">
        <f t="shared" ref="B2619" si="2057">B2618+1</f>
        <v>2607</v>
      </c>
      <c r="C2619" s="427">
        <v>40430</v>
      </c>
      <c r="D2619" s="474">
        <v>158</v>
      </c>
      <c r="K2619" s="427">
        <v>40430</v>
      </c>
      <c r="L2619" s="117">
        <v>316</v>
      </c>
    </row>
    <row r="2620" spans="2:12" x14ac:dyDescent="0.25">
      <c r="B2620" s="49">
        <f t="shared" ref="B2620" si="2058">B2619+1</f>
        <v>2608</v>
      </c>
      <c r="C2620" s="427">
        <v>40430</v>
      </c>
      <c r="D2620" s="474">
        <v>277.99999999999773</v>
      </c>
      <c r="K2620" s="427">
        <v>40430</v>
      </c>
      <c r="L2620" s="117">
        <v>555.99999999999545</v>
      </c>
    </row>
    <row r="2621" spans="2:12" x14ac:dyDescent="0.25">
      <c r="B2621" s="49">
        <f t="shared" ref="B2621" si="2059">B2620+1</f>
        <v>2609</v>
      </c>
      <c r="C2621" s="427">
        <v>40431</v>
      </c>
      <c r="D2621" s="474">
        <v>63</v>
      </c>
      <c r="K2621" s="427">
        <v>40431</v>
      </c>
      <c r="L2621" s="117">
        <v>378</v>
      </c>
    </row>
    <row r="2622" spans="2:12" x14ac:dyDescent="0.25">
      <c r="B2622" s="49">
        <f t="shared" ref="B2622" si="2060">B2621+1</f>
        <v>2610</v>
      </c>
      <c r="C2622" s="427">
        <v>40431</v>
      </c>
      <c r="D2622" s="474">
        <v>168</v>
      </c>
      <c r="K2622" s="427">
        <v>40431</v>
      </c>
      <c r="L2622" s="117">
        <v>336</v>
      </c>
    </row>
    <row r="2623" spans="2:12" x14ac:dyDescent="0.25">
      <c r="B2623" s="49">
        <f t="shared" ref="B2623" si="2061">B2622+1</f>
        <v>2611</v>
      </c>
      <c r="C2623" s="427">
        <v>40431</v>
      </c>
      <c r="D2623" s="474">
        <v>317.99999999999545</v>
      </c>
      <c r="K2623" s="427">
        <v>40431</v>
      </c>
      <c r="L2623" s="117">
        <v>635.99999999999091</v>
      </c>
    </row>
    <row r="2624" spans="2:12" x14ac:dyDescent="0.25">
      <c r="B2624" s="49">
        <f t="shared" ref="B2624" si="2062">B2623+1</f>
        <v>2612</v>
      </c>
      <c r="C2624" s="426">
        <v>40436</v>
      </c>
      <c r="D2624" s="473">
        <v>224.5</v>
      </c>
      <c r="K2624" s="426">
        <v>40436</v>
      </c>
      <c r="L2624" s="467">
        <v>898</v>
      </c>
    </row>
    <row r="2625" spans="2:12" x14ac:dyDescent="0.25">
      <c r="B2625" s="49">
        <f t="shared" ref="B2625" si="2063">B2624+1</f>
        <v>2613</v>
      </c>
      <c r="C2625" s="427">
        <v>40436</v>
      </c>
      <c r="D2625" s="474">
        <v>78.000000000003411</v>
      </c>
      <c r="K2625" s="427">
        <v>40436</v>
      </c>
      <c r="L2625" s="117">
        <v>468.00000000002046</v>
      </c>
    </row>
    <row r="2626" spans="2:12" x14ac:dyDescent="0.25">
      <c r="B2626" s="49">
        <f t="shared" ref="B2626" si="2064">B2625+1</f>
        <v>2614</v>
      </c>
      <c r="C2626" s="427">
        <v>40436</v>
      </c>
      <c r="D2626" s="474">
        <v>143</v>
      </c>
      <c r="K2626" s="427">
        <v>40436</v>
      </c>
      <c r="L2626" s="117">
        <v>286</v>
      </c>
    </row>
    <row r="2627" spans="2:12" x14ac:dyDescent="0.25">
      <c r="B2627" s="49">
        <f t="shared" ref="B2627" si="2065">B2626+1</f>
        <v>2615</v>
      </c>
      <c r="C2627" s="427">
        <v>40436</v>
      </c>
      <c r="D2627" s="474">
        <v>298.00000000000227</v>
      </c>
      <c r="K2627" s="427">
        <v>40436</v>
      </c>
      <c r="L2627" s="117">
        <v>596.00000000000455</v>
      </c>
    </row>
    <row r="2628" spans="2:12" x14ac:dyDescent="0.25">
      <c r="B2628" s="49">
        <f t="shared" ref="B2628" si="2066">B2627+1</f>
        <v>2616</v>
      </c>
      <c r="C2628" s="426">
        <v>40438</v>
      </c>
      <c r="D2628" s="473">
        <v>374.5</v>
      </c>
      <c r="K2628" s="426">
        <v>40438</v>
      </c>
      <c r="L2628" s="467">
        <v>1498</v>
      </c>
    </row>
    <row r="2629" spans="2:12" x14ac:dyDescent="0.25">
      <c r="B2629" s="49">
        <f t="shared" ref="B2629" si="2067">B2628+1</f>
        <v>2617</v>
      </c>
      <c r="C2629" s="427">
        <v>40438</v>
      </c>
      <c r="D2629" s="474">
        <v>182.99999999999886</v>
      </c>
      <c r="K2629" s="427">
        <v>40438</v>
      </c>
      <c r="L2629" s="117">
        <v>1097.9999999999932</v>
      </c>
    </row>
    <row r="2630" spans="2:12" x14ac:dyDescent="0.25">
      <c r="B2630" s="49">
        <f t="shared" ref="B2630" si="2068">B2629+1</f>
        <v>2618</v>
      </c>
      <c r="C2630" s="427">
        <v>40441</v>
      </c>
      <c r="D2630" s="474">
        <v>567.99999999999545</v>
      </c>
      <c r="K2630" s="427">
        <v>40441</v>
      </c>
      <c r="L2630" s="117">
        <v>1135.9999999999909</v>
      </c>
    </row>
    <row r="2631" spans="2:12" x14ac:dyDescent="0.25">
      <c r="B2631" s="49">
        <f t="shared" ref="B2631" si="2069">B2630+1</f>
        <v>2619</v>
      </c>
      <c r="C2631" s="427">
        <v>40442</v>
      </c>
      <c r="D2631" s="474">
        <v>93</v>
      </c>
      <c r="K2631" s="427">
        <v>40442</v>
      </c>
      <c r="L2631" s="117">
        <v>186</v>
      </c>
    </row>
    <row r="2632" spans="2:12" x14ac:dyDescent="0.25">
      <c r="B2632" s="49">
        <f t="shared" ref="B2632" si="2070">B2631+1</f>
        <v>2620</v>
      </c>
      <c r="C2632" s="427">
        <v>40442</v>
      </c>
      <c r="D2632" s="474">
        <v>188</v>
      </c>
      <c r="K2632" s="427">
        <v>40442</v>
      </c>
      <c r="L2632" s="117">
        <v>376</v>
      </c>
    </row>
    <row r="2633" spans="2:12" x14ac:dyDescent="0.25">
      <c r="B2633" s="49">
        <f t="shared" ref="B2633" si="2071">B2632+1</f>
        <v>2621</v>
      </c>
      <c r="C2633" s="426">
        <v>40443</v>
      </c>
      <c r="D2633" s="473">
        <v>-100.49999999999999</v>
      </c>
      <c r="K2633" s="426">
        <v>40443</v>
      </c>
      <c r="L2633" s="467">
        <v>-401.99999999999994</v>
      </c>
    </row>
    <row r="2634" spans="2:12" x14ac:dyDescent="0.25">
      <c r="B2634" s="49">
        <f t="shared" ref="B2634" si="2072">B2633+1</f>
        <v>2622</v>
      </c>
      <c r="C2634" s="428">
        <v>40443</v>
      </c>
      <c r="D2634" s="473">
        <v>-162</v>
      </c>
      <c r="K2634" s="428">
        <v>40443</v>
      </c>
      <c r="L2634" s="467">
        <v>-324</v>
      </c>
    </row>
    <row r="2635" spans="2:12" x14ac:dyDescent="0.25">
      <c r="B2635" s="49">
        <f t="shared" ref="B2635" si="2073">B2634+1</f>
        <v>2623</v>
      </c>
      <c r="C2635" s="427">
        <v>40443</v>
      </c>
      <c r="D2635" s="474">
        <v>-137</v>
      </c>
      <c r="K2635" s="427">
        <v>40443</v>
      </c>
      <c r="L2635" s="117">
        <v>-822</v>
      </c>
    </row>
    <row r="2636" spans="2:12" x14ac:dyDescent="0.25">
      <c r="B2636" s="49">
        <f t="shared" ref="B2636" si="2074">B2635+1</f>
        <v>2624</v>
      </c>
      <c r="C2636" s="427">
        <v>40443</v>
      </c>
      <c r="D2636" s="474">
        <v>23</v>
      </c>
      <c r="K2636" s="427">
        <v>40443</v>
      </c>
      <c r="L2636" s="117">
        <v>46</v>
      </c>
    </row>
    <row r="2637" spans="2:12" x14ac:dyDescent="0.25">
      <c r="B2637" s="49">
        <f t="shared" ref="B2637" si="2075">B2636+1</f>
        <v>2625</v>
      </c>
      <c r="C2637" s="427">
        <v>40443</v>
      </c>
      <c r="D2637" s="474">
        <v>-141.99999999999545</v>
      </c>
      <c r="K2637" s="427">
        <v>40443</v>
      </c>
      <c r="L2637" s="117">
        <v>-283.99999999999091</v>
      </c>
    </row>
    <row r="2638" spans="2:12" x14ac:dyDescent="0.25">
      <c r="B2638" s="49">
        <f t="shared" ref="B2638" si="2076">B2637+1</f>
        <v>2626</v>
      </c>
      <c r="C2638" s="426">
        <v>40444</v>
      </c>
      <c r="D2638" s="473">
        <v>-75.5</v>
      </c>
      <c r="K2638" s="426">
        <v>40444</v>
      </c>
      <c r="L2638" s="467">
        <v>-302</v>
      </c>
    </row>
    <row r="2639" spans="2:12" x14ac:dyDescent="0.25">
      <c r="B2639" s="49">
        <f t="shared" ref="B2639" si="2077">B2638+1</f>
        <v>2627</v>
      </c>
      <c r="C2639" s="428">
        <v>40444</v>
      </c>
      <c r="D2639" s="473">
        <v>-427</v>
      </c>
      <c r="K2639" s="428">
        <v>40444</v>
      </c>
      <c r="L2639" s="467">
        <v>-854</v>
      </c>
    </row>
    <row r="2640" spans="2:12" x14ac:dyDescent="0.25">
      <c r="B2640" s="49">
        <f t="shared" ref="B2640" si="2078">B2639+1</f>
        <v>2628</v>
      </c>
      <c r="C2640" s="427">
        <v>40444</v>
      </c>
      <c r="D2640" s="474">
        <v>-312</v>
      </c>
      <c r="K2640" s="427">
        <v>40444</v>
      </c>
      <c r="L2640" s="117">
        <v>-1872</v>
      </c>
    </row>
    <row r="2641" spans="2:12" x14ac:dyDescent="0.25">
      <c r="B2641" s="49">
        <f t="shared" ref="B2641" si="2079">B2640+1</f>
        <v>2629</v>
      </c>
      <c r="C2641" s="426">
        <v>40445</v>
      </c>
      <c r="D2641" s="473">
        <v>112.00000000000001</v>
      </c>
      <c r="K2641" s="426">
        <v>40445</v>
      </c>
      <c r="L2641" s="467">
        <v>448.00000000000006</v>
      </c>
    </row>
    <row r="2642" spans="2:12" x14ac:dyDescent="0.25">
      <c r="B2642" s="49">
        <f t="shared" ref="B2642" si="2080">B2641+1</f>
        <v>2630</v>
      </c>
      <c r="C2642" s="428">
        <v>40445</v>
      </c>
      <c r="D2642" s="473">
        <v>443</v>
      </c>
      <c r="K2642" s="428">
        <v>40445</v>
      </c>
      <c r="L2642" s="467">
        <v>886</v>
      </c>
    </row>
    <row r="2643" spans="2:12" x14ac:dyDescent="0.25">
      <c r="B2643" s="49">
        <f t="shared" ref="B2643" si="2081">B2642+1</f>
        <v>2631</v>
      </c>
      <c r="C2643" s="427">
        <v>40445</v>
      </c>
      <c r="D2643" s="474">
        <v>233.00000000000455</v>
      </c>
      <c r="K2643" s="427">
        <v>40445</v>
      </c>
      <c r="L2643" s="117">
        <v>1398.0000000000273</v>
      </c>
    </row>
    <row r="2644" spans="2:12" x14ac:dyDescent="0.25">
      <c r="B2644" s="49">
        <f t="shared" ref="B2644" si="2082">B2643+1</f>
        <v>2632</v>
      </c>
      <c r="C2644" s="427">
        <v>40445</v>
      </c>
      <c r="D2644" s="474">
        <v>123</v>
      </c>
      <c r="K2644" s="427">
        <v>40445</v>
      </c>
      <c r="L2644" s="117">
        <v>246</v>
      </c>
    </row>
    <row r="2645" spans="2:12" x14ac:dyDescent="0.25">
      <c r="B2645" s="49">
        <f t="shared" ref="B2645" si="2083">B2644+1</f>
        <v>2633</v>
      </c>
      <c r="C2645" s="427">
        <v>40445</v>
      </c>
      <c r="D2645" s="474">
        <v>188</v>
      </c>
      <c r="K2645" s="427">
        <v>40445</v>
      </c>
      <c r="L2645" s="117">
        <v>376</v>
      </c>
    </row>
    <row r="2646" spans="2:12" x14ac:dyDescent="0.25">
      <c r="B2646" s="49">
        <f t="shared" ref="B2646" si="2084">B2645+1</f>
        <v>2634</v>
      </c>
      <c r="C2646" s="426">
        <v>40449</v>
      </c>
      <c r="D2646" s="473">
        <v>-238</v>
      </c>
      <c r="K2646" s="426">
        <v>40449</v>
      </c>
      <c r="L2646" s="467">
        <v>-952</v>
      </c>
    </row>
    <row r="2647" spans="2:12" x14ac:dyDescent="0.25">
      <c r="B2647" s="49">
        <f t="shared" ref="B2647" si="2085">B2646+1</f>
        <v>2635</v>
      </c>
      <c r="C2647" s="428">
        <v>40449</v>
      </c>
      <c r="D2647" s="473">
        <v>158</v>
      </c>
      <c r="K2647" s="428">
        <v>40449</v>
      </c>
      <c r="L2647" s="467">
        <v>316</v>
      </c>
    </row>
    <row r="2648" spans="2:12" x14ac:dyDescent="0.25">
      <c r="B2648" s="49">
        <f t="shared" ref="B2648" si="2086">B2647+1</f>
        <v>2636</v>
      </c>
      <c r="C2648" s="427">
        <v>40449</v>
      </c>
      <c r="D2648" s="474">
        <v>-76.999999999997726</v>
      </c>
      <c r="K2648" s="427">
        <v>40449</v>
      </c>
      <c r="L2648" s="117">
        <v>-461.99999999998636</v>
      </c>
    </row>
    <row r="2649" spans="2:12" x14ac:dyDescent="0.25">
      <c r="B2649" s="49">
        <f t="shared" ref="B2649" si="2087">B2648+1</f>
        <v>2637</v>
      </c>
      <c r="C2649" s="427">
        <v>40449</v>
      </c>
      <c r="D2649" s="474">
        <v>58</v>
      </c>
      <c r="K2649" s="427">
        <v>40449</v>
      </c>
      <c r="L2649" s="117">
        <v>116</v>
      </c>
    </row>
    <row r="2650" spans="2:12" x14ac:dyDescent="0.25">
      <c r="B2650" s="49">
        <f t="shared" ref="B2650" si="2088">B2649+1</f>
        <v>2638</v>
      </c>
      <c r="C2650" s="427">
        <v>40449</v>
      </c>
      <c r="D2650" s="474">
        <v>288</v>
      </c>
      <c r="K2650" s="427">
        <v>40449</v>
      </c>
      <c r="L2650" s="117">
        <v>576</v>
      </c>
    </row>
    <row r="2651" spans="2:12" x14ac:dyDescent="0.25">
      <c r="B2651" s="49">
        <f t="shared" ref="B2651" si="2089">B2650+1</f>
        <v>2639</v>
      </c>
      <c r="C2651" s="426">
        <v>40451</v>
      </c>
      <c r="D2651" s="473">
        <v>-0.50000000000000044</v>
      </c>
      <c r="K2651" s="426">
        <v>40451</v>
      </c>
      <c r="L2651" s="467">
        <v>-2.0000000000000018</v>
      </c>
    </row>
    <row r="2652" spans="2:12" x14ac:dyDescent="0.25">
      <c r="B2652" s="49">
        <f t="shared" ref="B2652" si="2090">B2651+1</f>
        <v>2640</v>
      </c>
      <c r="C2652" s="428">
        <v>40451</v>
      </c>
      <c r="D2652" s="473">
        <v>143</v>
      </c>
      <c r="K2652" s="428">
        <v>40451</v>
      </c>
      <c r="L2652" s="467">
        <v>286</v>
      </c>
    </row>
    <row r="2653" spans="2:12" x14ac:dyDescent="0.25">
      <c r="B2653" s="49">
        <f t="shared" ref="B2653" si="2091">B2652+1</f>
        <v>2641</v>
      </c>
      <c r="C2653" s="427">
        <v>40451</v>
      </c>
      <c r="D2653" s="474">
        <v>288</v>
      </c>
      <c r="K2653" s="427">
        <v>40451</v>
      </c>
      <c r="L2653" s="117">
        <v>576</v>
      </c>
    </row>
    <row r="2654" spans="2:12" x14ac:dyDescent="0.25">
      <c r="B2654" s="49">
        <f t="shared" ref="B2654" si="2092">B2653+1</f>
        <v>2642</v>
      </c>
      <c r="C2654" s="426">
        <v>40452</v>
      </c>
      <c r="D2654" s="473">
        <v>224.5</v>
      </c>
      <c r="K2654" s="426">
        <v>40452</v>
      </c>
      <c r="L2654" s="467">
        <v>898</v>
      </c>
    </row>
    <row r="2655" spans="2:12" x14ac:dyDescent="0.25">
      <c r="B2655" s="49">
        <f t="shared" ref="B2655" si="2093">B2654+1</f>
        <v>2643</v>
      </c>
      <c r="C2655" s="428">
        <v>40452</v>
      </c>
      <c r="D2655" s="473">
        <v>273</v>
      </c>
      <c r="K2655" s="428">
        <v>40452</v>
      </c>
      <c r="L2655" s="467">
        <v>546</v>
      </c>
    </row>
    <row r="2656" spans="2:12" x14ac:dyDescent="0.25">
      <c r="B2656" s="49">
        <f t="shared" ref="B2656" si="2094">B2655+1</f>
        <v>2644</v>
      </c>
      <c r="C2656" s="427">
        <v>40452</v>
      </c>
      <c r="D2656" s="474">
        <v>198.00000000000227</v>
      </c>
      <c r="K2656" s="427">
        <v>40452</v>
      </c>
      <c r="L2656" s="117">
        <v>1188.0000000000136</v>
      </c>
    </row>
    <row r="2657" spans="2:12" x14ac:dyDescent="0.25">
      <c r="B2657" s="49">
        <f t="shared" ref="B2657" si="2095">B2656+1</f>
        <v>2645</v>
      </c>
      <c r="C2657" s="427">
        <v>40452</v>
      </c>
      <c r="D2657" s="474">
        <v>398.00000000000227</v>
      </c>
      <c r="K2657" s="427">
        <v>40452</v>
      </c>
      <c r="L2657" s="117">
        <v>796.00000000000455</v>
      </c>
    </row>
    <row r="2658" spans="2:12" x14ac:dyDescent="0.25">
      <c r="B2658" s="49">
        <f t="shared" ref="B2658" si="2096">B2657+1</f>
        <v>2646</v>
      </c>
      <c r="C2658" s="428">
        <v>40455</v>
      </c>
      <c r="D2658" s="473">
        <v>-127</v>
      </c>
      <c r="K2658" s="428">
        <v>40455</v>
      </c>
      <c r="L2658" s="467">
        <v>-254</v>
      </c>
    </row>
    <row r="2659" spans="2:12" x14ac:dyDescent="0.25">
      <c r="B2659" s="49">
        <f t="shared" ref="B2659" si="2097">B2658+1</f>
        <v>2647</v>
      </c>
      <c r="C2659" s="426">
        <v>40456</v>
      </c>
      <c r="D2659" s="473">
        <v>174.5</v>
      </c>
      <c r="K2659" s="426">
        <v>40456</v>
      </c>
      <c r="L2659" s="467">
        <v>698</v>
      </c>
    </row>
    <row r="2660" spans="2:12" x14ac:dyDescent="0.25">
      <c r="B2660" s="49">
        <f t="shared" ref="B2660" si="2098">B2659+1</f>
        <v>2648</v>
      </c>
      <c r="C2660" s="428">
        <v>40456</v>
      </c>
      <c r="D2660" s="473">
        <v>373</v>
      </c>
      <c r="K2660" s="428">
        <v>40456</v>
      </c>
      <c r="L2660" s="467">
        <v>746</v>
      </c>
    </row>
    <row r="2661" spans="2:12" x14ac:dyDescent="0.25">
      <c r="B2661" s="49">
        <f t="shared" ref="B2661" si="2099">B2660+1</f>
        <v>2649</v>
      </c>
      <c r="C2661" s="427">
        <v>40456</v>
      </c>
      <c r="D2661" s="474">
        <v>138</v>
      </c>
      <c r="K2661" s="427">
        <v>40456</v>
      </c>
      <c r="L2661" s="117">
        <v>828</v>
      </c>
    </row>
    <row r="2662" spans="2:12" x14ac:dyDescent="0.25">
      <c r="B2662" s="49">
        <f t="shared" ref="B2662" si="2100">B2661+1</f>
        <v>2650</v>
      </c>
      <c r="C2662" s="428">
        <v>40458</v>
      </c>
      <c r="D2662" s="473">
        <v>213</v>
      </c>
      <c r="K2662" s="428">
        <v>40458</v>
      </c>
      <c r="L2662" s="467">
        <v>426</v>
      </c>
    </row>
    <row r="2663" spans="2:12" x14ac:dyDescent="0.25">
      <c r="B2663" s="49">
        <f t="shared" ref="B2663" si="2101">B2662+1</f>
        <v>2651</v>
      </c>
      <c r="C2663" s="427">
        <v>40458</v>
      </c>
      <c r="D2663" s="474">
        <v>52.999999999997726</v>
      </c>
      <c r="K2663" s="427">
        <v>40458</v>
      </c>
      <c r="L2663" s="117">
        <v>317.99999999998636</v>
      </c>
    </row>
    <row r="2664" spans="2:12" x14ac:dyDescent="0.25">
      <c r="B2664" s="49">
        <f t="shared" ref="B2664" si="2102">B2663+1</f>
        <v>2652</v>
      </c>
      <c r="C2664" s="426">
        <v>40459</v>
      </c>
      <c r="D2664" s="473">
        <v>-138</v>
      </c>
      <c r="K2664" s="426">
        <v>40459</v>
      </c>
      <c r="L2664" s="467">
        <v>-552</v>
      </c>
    </row>
    <row r="2665" spans="2:12" x14ac:dyDescent="0.25">
      <c r="B2665" s="49">
        <f t="shared" ref="B2665" si="2103">B2664+1</f>
        <v>2653</v>
      </c>
      <c r="C2665" s="427">
        <v>40459</v>
      </c>
      <c r="D2665" s="474">
        <v>-146.99999999999659</v>
      </c>
      <c r="K2665" s="427">
        <v>40459</v>
      </c>
      <c r="L2665" s="117">
        <v>-881.99999999997954</v>
      </c>
    </row>
    <row r="2666" spans="2:12" x14ac:dyDescent="0.25">
      <c r="B2666" s="49">
        <f t="shared" ref="B2666" si="2104">B2665+1</f>
        <v>2654</v>
      </c>
      <c r="C2666" s="427">
        <v>40465</v>
      </c>
      <c r="D2666" s="474">
        <v>203</v>
      </c>
      <c r="K2666" s="427">
        <v>40465</v>
      </c>
      <c r="L2666" s="117">
        <v>406</v>
      </c>
    </row>
    <row r="2667" spans="2:12" x14ac:dyDescent="0.25">
      <c r="B2667" s="49">
        <f t="shared" ref="B2667" si="2105">B2666+1</f>
        <v>2655</v>
      </c>
      <c r="C2667" s="426">
        <v>40466</v>
      </c>
      <c r="D2667" s="473">
        <v>-163</v>
      </c>
      <c r="K2667" s="426">
        <v>40466</v>
      </c>
      <c r="L2667" s="467">
        <v>-652</v>
      </c>
    </row>
    <row r="2668" spans="2:12" x14ac:dyDescent="0.25">
      <c r="B2668" s="49">
        <f t="shared" ref="B2668" si="2106">B2667+1</f>
        <v>2656</v>
      </c>
      <c r="C2668" s="428">
        <v>40466</v>
      </c>
      <c r="D2668" s="473">
        <v>8</v>
      </c>
      <c r="K2668" s="428">
        <v>40466</v>
      </c>
      <c r="L2668" s="467">
        <v>16</v>
      </c>
    </row>
    <row r="2669" spans="2:12" x14ac:dyDescent="0.25">
      <c r="B2669" s="49">
        <f t="shared" ref="B2669" si="2107">B2668+1</f>
        <v>2657</v>
      </c>
      <c r="C2669" s="427">
        <v>40466</v>
      </c>
      <c r="D2669" s="474">
        <v>38</v>
      </c>
      <c r="K2669" s="427">
        <v>40466</v>
      </c>
      <c r="L2669" s="117">
        <v>228</v>
      </c>
    </row>
    <row r="2670" spans="2:12" x14ac:dyDescent="0.25">
      <c r="B2670" s="49">
        <f t="shared" ref="B2670" si="2108">B2669+1</f>
        <v>2658</v>
      </c>
      <c r="C2670" s="427">
        <v>40469</v>
      </c>
      <c r="D2670" s="474">
        <v>-17.000000000001137</v>
      </c>
      <c r="K2670" s="427">
        <v>40469</v>
      </c>
      <c r="L2670" s="117">
        <v>-102.00000000000682</v>
      </c>
    </row>
    <row r="2671" spans="2:12" x14ac:dyDescent="0.25">
      <c r="B2671" s="49">
        <f t="shared" ref="B2671" si="2109">B2670+1</f>
        <v>2659</v>
      </c>
      <c r="C2671" s="426">
        <v>40471</v>
      </c>
      <c r="D2671" s="473">
        <v>162</v>
      </c>
      <c r="K2671" s="426">
        <v>40471</v>
      </c>
      <c r="L2671" s="467">
        <v>648</v>
      </c>
    </row>
    <row r="2672" spans="2:12" x14ac:dyDescent="0.25">
      <c r="B2672" s="49">
        <f t="shared" ref="B2672" si="2110">B2671+1</f>
        <v>2660</v>
      </c>
      <c r="C2672" s="428">
        <v>40471</v>
      </c>
      <c r="D2672" s="473">
        <v>108</v>
      </c>
      <c r="K2672" s="428">
        <v>40471</v>
      </c>
      <c r="L2672" s="467">
        <v>216</v>
      </c>
    </row>
    <row r="2673" spans="2:12" x14ac:dyDescent="0.25">
      <c r="B2673" s="49">
        <f t="shared" ref="B2673" si="2111">B2672+1</f>
        <v>2661</v>
      </c>
      <c r="C2673" s="427">
        <v>40471</v>
      </c>
      <c r="D2673" s="474">
        <v>263</v>
      </c>
      <c r="K2673" s="427">
        <v>40471</v>
      </c>
      <c r="L2673" s="117">
        <v>1578</v>
      </c>
    </row>
    <row r="2674" spans="2:12" x14ac:dyDescent="0.25">
      <c r="B2674" s="49">
        <f t="shared" ref="B2674" si="2112">B2673+1</f>
        <v>2662</v>
      </c>
      <c r="C2674" s="427">
        <v>40473</v>
      </c>
      <c r="D2674" s="474">
        <v>-47.000000000002274</v>
      </c>
      <c r="K2674" s="427">
        <v>40473</v>
      </c>
      <c r="L2674" s="117">
        <v>-282.00000000001364</v>
      </c>
    </row>
    <row r="2675" spans="2:12" x14ac:dyDescent="0.25">
      <c r="B2675" s="49">
        <f t="shared" ref="B2675" si="2113">B2674+1</f>
        <v>2663</v>
      </c>
      <c r="C2675" s="427">
        <v>40478</v>
      </c>
      <c r="D2675" s="474">
        <v>-342.00000000000114</v>
      </c>
      <c r="K2675" s="427">
        <v>40478</v>
      </c>
      <c r="L2675" s="117">
        <v>-2052.0000000000068</v>
      </c>
    </row>
    <row r="2676" spans="2:12" x14ac:dyDescent="0.25">
      <c r="B2676" s="49">
        <f t="shared" ref="B2676" si="2114">B2675+1</f>
        <v>2664</v>
      </c>
      <c r="C2676" s="426">
        <v>40479</v>
      </c>
      <c r="D2676" s="473">
        <v>87</v>
      </c>
      <c r="K2676" s="426">
        <v>40479</v>
      </c>
      <c r="L2676" s="467">
        <v>348</v>
      </c>
    </row>
    <row r="2677" spans="2:12" x14ac:dyDescent="0.25">
      <c r="B2677" s="49">
        <f t="shared" ref="B2677" si="2115">B2676+1</f>
        <v>2665</v>
      </c>
      <c r="C2677" s="427">
        <v>40479</v>
      </c>
      <c r="D2677" s="474">
        <v>77.999999999997726</v>
      </c>
      <c r="K2677" s="427">
        <v>40479</v>
      </c>
      <c r="L2677" s="117">
        <v>467.99999999998636</v>
      </c>
    </row>
    <row r="2678" spans="2:12" x14ac:dyDescent="0.25">
      <c r="B2678" s="49">
        <f t="shared" ref="B2678" si="2116">B2677+1</f>
        <v>2666</v>
      </c>
      <c r="C2678" s="427">
        <v>40480</v>
      </c>
      <c r="D2678" s="474">
        <v>-281.99999999999886</v>
      </c>
      <c r="K2678" s="427">
        <v>40480</v>
      </c>
      <c r="L2678" s="117">
        <v>-1691.9999999999932</v>
      </c>
    </row>
    <row r="2679" spans="2:12" x14ac:dyDescent="0.25">
      <c r="B2679" s="49">
        <f t="shared" ref="B2679" si="2117">B2678+1</f>
        <v>2667</v>
      </c>
      <c r="C2679" s="428">
        <v>40483</v>
      </c>
      <c r="D2679" s="473">
        <v>138</v>
      </c>
      <c r="K2679" s="428">
        <v>40483</v>
      </c>
      <c r="L2679" s="467">
        <v>276</v>
      </c>
    </row>
    <row r="2680" spans="2:12" x14ac:dyDescent="0.25">
      <c r="B2680" s="49">
        <f t="shared" ref="B2680" si="2118">B2679+1</f>
        <v>2668</v>
      </c>
      <c r="C2680" s="427">
        <v>40484</v>
      </c>
      <c r="D2680" s="474">
        <v>188</v>
      </c>
      <c r="K2680" s="427">
        <v>40484</v>
      </c>
      <c r="L2680" s="117">
        <v>1128</v>
      </c>
    </row>
    <row r="2681" spans="2:12" x14ac:dyDescent="0.25">
      <c r="B2681" s="49">
        <f t="shared" ref="B2681" si="2119">B2680+1</f>
        <v>2669</v>
      </c>
      <c r="C2681" s="427">
        <v>40490</v>
      </c>
      <c r="D2681" s="474">
        <v>-127</v>
      </c>
      <c r="K2681" s="427">
        <v>40490</v>
      </c>
      <c r="L2681" s="117">
        <v>-254</v>
      </c>
    </row>
    <row r="2682" spans="2:12" x14ac:dyDescent="0.25">
      <c r="B2682" s="49">
        <f t="shared" ref="B2682" si="2120">B2681+1</f>
        <v>2670</v>
      </c>
      <c r="C2682" s="427">
        <v>40490</v>
      </c>
      <c r="D2682" s="474">
        <v>-162</v>
      </c>
      <c r="K2682" s="427">
        <v>40490</v>
      </c>
      <c r="L2682" s="117">
        <v>-324</v>
      </c>
    </row>
    <row r="2683" spans="2:12" x14ac:dyDescent="0.25">
      <c r="B2683" s="49">
        <f t="shared" ref="B2683" si="2121">B2682+1</f>
        <v>2671</v>
      </c>
      <c r="C2683" s="427">
        <v>40491</v>
      </c>
      <c r="D2683" s="474">
        <v>57.999999999998863</v>
      </c>
      <c r="K2683" s="427">
        <v>40491</v>
      </c>
      <c r="L2683" s="117">
        <v>347.99999999999318</v>
      </c>
    </row>
    <row r="2684" spans="2:12" x14ac:dyDescent="0.25">
      <c r="B2684" s="49">
        <f t="shared" ref="B2684" si="2122">B2683+1</f>
        <v>2672</v>
      </c>
      <c r="C2684" s="427">
        <v>40491</v>
      </c>
      <c r="D2684" s="474">
        <v>188</v>
      </c>
      <c r="K2684" s="427">
        <v>40491</v>
      </c>
      <c r="L2684" s="117">
        <v>376</v>
      </c>
    </row>
    <row r="2685" spans="2:12" x14ac:dyDescent="0.25">
      <c r="B2685" s="49">
        <f t="shared" ref="B2685" si="2123">B2684+1</f>
        <v>2673</v>
      </c>
      <c r="C2685" s="427">
        <v>40491</v>
      </c>
      <c r="D2685" s="474">
        <v>318.00000000000682</v>
      </c>
      <c r="K2685" s="427">
        <v>40491</v>
      </c>
      <c r="L2685" s="117">
        <v>636.00000000001364</v>
      </c>
    </row>
    <row r="2686" spans="2:12" x14ac:dyDescent="0.25">
      <c r="B2686" s="49">
        <f t="shared" ref="B2686" si="2124">B2685+1</f>
        <v>2674</v>
      </c>
      <c r="C2686" s="426">
        <v>40492</v>
      </c>
      <c r="D2686" s="473">
        <v>99.5</v>
      </c>
      <c r="K2686" s="426">
        <v>40492</v>
      </c>
      <c r="L2686" s="467">
        <v>398</v>
      </c>
    </row>
    <row r="2687" spans="2:12" x14ac:dyDescent="0.25">
      <c r="B2687" s="49">
        <f t="shared" ref="B2687" si="2125">B2686+1</f>
        <v>2675</v>
      </c>
      <c r="C2687" s="428">
        <v>40492</v>
      </c>
      <c r="D2687" s="473">
        <v>123</v>
      </c>
      <c r="K2687" s="428">
        <v>40492</v>
      </c>
      <c r="L2687" s="467">
        <v>246</v>
      </c>
    </row>
    <row r="2688" spans="2:12" x14ac:dyDescent="0.25">
      <c r="B2688" s="49">
        <f t="shared" ref="B2688" si="2126">B2687+1</f>
        <v>2676</v>
      </c>
      <c r="C2688" s="427">
        <v>40492</v>
      </c>
      <c r="D2688" s="474">
        <v>22.999999999996589</v>
      </c>
      <c r="K2688" s="427">
        <v>40492</v>
      </c>
      <c r="L2688" s="117">
        <v>137.99999999997954</v>
      </c>
    </row>
    <row r="2689" spans="2:12" x14ac:dyDescent="0.25">
      <c r="B2689" s="49">
        <f t="shared" ref="B2689" si="2127">B2688+1</f>
        <v>2677</v>
      </c>
      <c r="C2689" s="427">
        <v>40492</v>
      </c>
      <c r="D2689" s="474">
        <v>63</v>
      </c>
      <c r="K2689" s="427">
        <v>40492</v>
      </c>
      <c r="L2689" s="117">
        <v>126</v>
      </c>
    </row>
    <row r="2690" spans="2:12" x14ac:dyDescent="0.25">
      <c r="B2690" s="49">
        <f t="shared" ref="B2690" si="2128">B2689+1</f>
        <v>2678</v>
      </c>
      <c r="C2690" s="427">
        <v>40492</v>
      </c>
      <c r="D2690" s="474">
        <v>98.000000000002274</v>
      </c>
      <c r="K2690" s="427">
        <v>40492</v>
      </c>
      <c r="L2690" s="117">
        <v>196.00000000000455</v>
      </c>
    </row>
    <row r="2691" spans="2:12" x14ac:dyDescent="0.25">
      <c r="B2691" s="49">
        <f t="shared" ref="B2691" si="2129">B2690+1</f>
        <v>2679</v>
      </c>
      <c r="C2691" s="427">
        <v>40493</v>
      </c>
      <c r="D2691" s="474">
        <v>68</v>
      </c>
      <c r="K2691" s="427">
        <v>40493</v>
      </c>
      <c r="L2691" s="117">
        <v>136</v>
      </c>
    </row>
    <row r="2692" spans="2:12" x14ac:dyDescent="0.25">
      <c r="B2692" s="49">
        <f t="shared" ref="B2692" si="2130">B2691+1</f>
        <v>2680</v>
      </c>
      <c r="C2692" s="427">
        <v>40493</v>
      </c>
      <c r="D2692" s="474">
        <v>198.00000000000227</v>
      </c>
      <c r="K2692" s="427">
        <v>40493</v>
      </c>
      <c r="L2692" s="117">
        <v>396.00000000000455</v>
      </c>
    </row>
    <row r="2693" spans="2:12" x14ac:dyDescent="0.25">
      <c r="B2693" s="49">
        <f t="shared" ref="B2693" si="2131">B2692+1</f>
        <v>2681</v>
      </c>
      <c r="C2693" s="426">
        <v>40494</v>
      </c>
      <c r="D2693" s="473">
        <v>-375.5</v>
      </c>
      <c r="K2693" s="426">
        <v>40494</v>
      </c>
      <c r="L2693" s="467">
        <v>-1502</v>
      </c>
    </row>
    <row r="2694" spans="2:12" x14ac:dyDescent="0.25">
      <c r="B2694" s="49">
        <f t="shared" ref="B2694" si="2132">B2693+1</f>
        <v>2682</v>
      </c>
      <c r="C2694" s="428">
        <v>40494</v>
      </c>
      <c r="D2694" s="473">
        <v>-467</v>
      </c>
      <c r="K2694" s="428">
        <v>40494</v>
      </c>
      <c r="L2694" s="467">
        <v>-934</v>
      </c>
    </row>
    <row r="2695" spans="2:12" x14ac:dyDescent="0.25">
      <c r="B2695" s="49">
        <f t="shared" ref="B2695" si="2133">B2694+1</f>
        <v>2683</v>
      </c>
      <c r="C2695" s="427">
        <v>40494</v>
      </c>
      <c r="D2695" s="474">
        <v>-451.99999999999773</v>
      </c>
      <c r="K2695" s="427">
        <v>40494</v>
      </c>
      <c r="L2695" s="117">
        <v>-2711.9999999999864</v>
      </c>
    </row>
    <row r="2696" spans="2:12" x14ac:dyDescent="0.25">
      <c r="B2696" s="49">
        <f t="shared" ref="B2696" si="2134">B2695+1</f>
        <v>2684</v>
      </c>
      <c r="C2696" s="427">
        <v>40494</v>
      </c>
      <c r="D2696" s="474">
        <v>-872.00000000000216</v>
      </c>
      <c r="K2696" s="427">
        <v>40494</v>
      </c>
      <c r="L2696" s="117">
        <v>-1744.0000000000043</v>
      </c>
    </row>
    <row r="2697" spans="2:12" x14ac:dyDescent="0.25">
      <c r="B2697" s="49">
        <f t="shared" ref="B2697" si="2135">B2696+1</f>
        <v>2685</v>
      </c>
      <c r="C2697" s="426">
        <v>40497</v>
      </c>
      <c r="D2697" s="473">
        <v>-188</v>
      </c>
      <c r="K2697" s="426">
        <v>40497</v>
      </c>
      <c r="L2697" s="467">
        <v>-752</v>
      </c>
    </row>
    <row r="2698" spans="2:12" x14ac:dyDescent="0.25">
      <c r="B2698" s="49">
        <f t="shared" ref="B2698" si="2136">B2697+1</f>
        <v>2686</v>
      </c>
      <c r="C2698" s="428">
        <v>40497</v>
      </c>
      <c r="D2698" s="473">
        <v>193</v>
      </c>
      <c r="K2698" s="428">
        <v>40497</v>
      </c>
      <c r="L2698" s="467">
        <v>386</v>
      </c>
    </row>
    <row r="2699" spans="2:12" x14ac:dyDescent="0.25">
      <c r="B2699" s="49">
        <f t="shared" ref="B2699" si="2137">B2698+1</f>
        <v>2687</v>
      </c>
      <c r="C2699" s="427">
        <v>40497</v>
      </c>
      <c r="D2699" s="474">
        <v>93.000000000001137</v>
      </c>
      <c r="K2699" s="427">
        <v>40497</v>
      </c>
      <c r="L2699" s="117">
        <v>558.00000000000682</v>
      </c>
    </row>
    <row r="2700" spans="2:12" x14ac:dyDescent="0.25">
      <c r="B2700" s="49">
        <f t="shared" ref="B2700" si="2138">B2699+1</f>
        <v>2688</v>
      </c>
      <c r="C2700" s="426">
        <v>40498</v>
      </c>
      <c r="D2700" s="473">
        <v>-288</v>
      </c>
      <c r="K2700" s="426">
        <v>40498</v>
      </c>
      <c r="L2700" s="467">
        <v>-1152</v>
      </c>
    </row>
    <row r="2701" spans="2:12" x14ac:dyDescent="0.25">
      <c r="B2701" s="49">
        <f t="shared" ref="B2701" si="2139">B2700+1</f>
        <v>2689</v>
      </c>
      <c r="C2701" s="428">
        <v>40498</v>
      </c>
      <c r="D2701" s="473">
        <v>-237</v>
      </c>
      <c r="K2701" s="428">
        <v>40498</v>
      </c>
      <c r="L2701" s="467">
        <v>-474</v>
      </c>
    </row>
    <row r="2702" spans="2:12" x14ac:dyDescent="0.25">
      <c r="B2702" s="49">
        <f t="shared" ref="B2702" si="2140">B2701+1</f>
        <v>2690</v>
      </c>
      <c r="C2702" s="427">
        <v>40498</v>
      </c>
      <c r="D2702" s="474">
        <v>-337</v>
      </c>
      <c r="K2702" s="427">
        <v>40498</v>
      </c>
      <c r="L2702" s="117">
        <v>-674</v>
      </c>
    </row>
    <row r="2703" spans="2:12" x14ac:dyDescent="0.25">
      <c r="B2703" s="49">
        <f t="shared" ref="B2703" si="2141">B2702+1</f>
        <v>2691</v>
      </c>
      <c r="C2703" s="427">
        <v>40498</v>
      </c>
      <c r="D2703" s="474">
        <v>-531.99999999999318</v>
      </c>
      <c r="K2703" s="427">
        <v>40498</v>
      </c>
      <c r="L2703" s="117">
        <v>-1063.9999999999864</v>
      </c>
    </row>
    <row r="2704" spans="2:12" x14ac:dyDescent="0.25">
      <c r="B2704" s="49">
        <f t="shared" ref="B2704" si="2142">B2703+1</f>
        <v>2692</v>
      </c>
      <c r="C2704" s="426">
        <v>40499</v>
      </c>
      <c r="D2704" s="473">
        <v>-63</v>
      </c>
      <c r="K2704" s="426">
        <v>40499</v>
      </c>
      <c r="L2704" s="467">
        <v>-252</v>
      </c>
    </row>
    <row r="2705" spans="2:12" x14ac:dyDescent="0.25">
      <c r="B2705" s="49">
        <f t="shared" ref="B2705" si="2143">B2704+1</f>
        <v>2693</v>
      </c>
      <c r="C2705" s="428">
        <v>40499</v>
      </c>
      <c r="D2705" s="473">
        <v>-47</v>
      </c>
      <c r="K2705" s="428">
        <v>40499</v>
      </c>
      <c r="L2705" s="467">
        <v>-94</v>
      </c>
    </row>
    <row r="2706" spans="2:12" x14ac:dyDescent="0.25">
      <c r="B2706" s="49">
        <f t="shared" ref="B2706" si="2144">B2705+1</f>
        <v>2694</v>
      </c>
      <c r="C2706" s="427">
        <v>40499</v>
      </c>
      <c r="D2706" s="474">
        <v>63</v>
      </c>
      <c r="K2706" s="427">
        <v>40499</v>
      </c>
      <c r="L2706" s="117">
        <v>378</v>
      </c>
    </row>
    <row r="2707" spans="2:12" x14ac:dyDescent="0.25">
      <c r="B2707" s="49">
        <f t="shared" ref="B2707" si="2145">B2706+1</f>
        <v>2695</v>
      </c>
      <c r="C2707" s="426">
        <v>40505</v>
      </c>
      <c r="D2707" s="473">
        <v>-375.5</v>
      </c>
      <c r="K2707" s="426">
        <v>40505</v>
      </c>
      <c r="L2707" s="467">
        <v>-1502</v>
      </c>
    </row>
    <row r="2708" spans="2:12" x14ac:dyDescent="0.25">
      <c r="B2708" s="49">
        <f t="shared" ref="B2708" si="2146">B2707+1</f>
        <v>2696</v>
      </c>
      <c r="C2708" s="426">
        <v>40506</v>
      </c>
      <c r="D2708" s="473">
        <v>-175.5</v>
      </c>
      <c r="K2708" s="426">
        <v>40506</v>
      </c>
      <c r="L2708" s="467">
        <v>-702</v>
      </c>
    </row>
    <row r="2709" spans="2:12" x14ac:dyDescent="0.25">
      <c r="B2709" s="49">
        <f t="shared" ref="B2709" si="2147">B2708+1</f>
        <v>2697</v>
      </c>
      <c r="C2709" s="428">
        <v>40506</v>
      </c>
      <c r="D2709" s="473">
        <v>393</v>
      </c>
      <c r="K2709" s="428">
        <v>40506</v>
      </c>
      <c r="L2709" s="467">
        <v>786</v>
      </c>
    </row>
    <row r="2710" spans="2:12" x14ac:dyDescent="0.25">
      <c r="B2710" s="49">
        <f t="shared" ref="B2710" si="2148">B2709+1</f>
        <v>2698</v>
      </c>
      <c r="C2710" s="427">
        <v>40506</v>
      </c>
      <c r="D2710" s="474">
        <v>-22.000000000002274</v>
      </c>
      <c r="K2710" s="427">
        <v>40506</v>
      </c>
      <c r="L2710" s="117">
        <v>-132.00000000001364</v>
      </c>
    </row>
    <row r="2711" spans="2:12" x14ac:dyDescent="0.25">
      <c r="B2711" s="49">
        <f t="shared" ref="B2711" si="2149">B2710+1</f>
        <v>2699</v>
      </c>
      <c r="C2711" s="426">
        <v>40512</v>
      </c>
      <c r="D2711" s="473">
        <v>-263</v>
      </c>
      <c r="K2711" s="426">
        <v>40512</v>
      </c>
      <c r="L2711" s="467">
        <v>-1052</v>
      </c>
    </row>
    <row r="2712" spans="2:12" x14ac:dyDescent="0.25">
      <c r="B2712" s="49">
        <f t="shared" ref="B2712" si="2150">B2711+1</f>
        <v>2700</v>
      </c>
      <c r="C2712" s="428">
        <v>40512</v>
      </c>
      <c r="D2712" s="473">
        <v>-462</v>
      </c>
      <c r="K2712" s="428">
        <v>40512</v>
      </c>
      <c r="L2712" s="467">
        <v>-924</v>
      </c>
    </row>
    <row r="2713" spans="2:12" x14ac:dyDescent="0.25">
      <c r="B2713" s="49">
        <f t="shared" ref="B2713" si="2151">B2712+1</f>
        <v>2701</v>
      </c>
      <c r="C2713" s="427">
        <v>40512</v>
      </c>
      <c r="D2713" s="474">
        <v>3.000000000003411</v>
      </c>
      <c r="K2713" s="427">
        <v>40512</v>
      </c>
      <c r="L2713" s="117">
        <v>18.000000000020467</v>
      </c>
    </row>
    <row r="2714" spans="2:12" x14ac:dyDescent="0.25">
      <c r="B2714" s="49">
        <f t="shared" ref="B2714" si="2152">B2713+1</f>
        <v>2702</v>
      </c>
      <c r="C2714" s="426">
        <v>40513</v>
      </c>
      <c r="D2714" s="473">
        <v>499.5</v>
      </c>
      <c r="K2714" s="426">
        <v>40513</v>
      </c>
      <c r="L2714" s="467">
        <v>1998</v>
      </c>
    </row>
    <row r="2715" spans="2:12" x14ac:dyDescent="0.25">
      <c r="B2715" s="49">
        <f t="shared" ref="B2715" si="2153">B2714+1</f>
        <v>2703</v>
      </c>
      <c r="C2715" s="428">
        <v>40513</v>
      </c>
      <c r="D2715" s="473">
        <v>663</v>
      </c>
      <c r="K2715" s="428">
        <v>40513</v>
      </c>
      <c r="L2715" s="467">
        <v>1326</v>
      </c>
    </row>
    <row r="2716" spans="2:12" x14ac:dyDescent="0.25">
      <c r="B2716" s="49">
        <f t="shared" ref="B2716" si="2154">B2715+1</f>
        <v>2704</v>
      </c>
      <c r="C2716" s="427">
        <v>40513</v>
      </c>
      <c r="D2716" s="474">
        <v>382.99999999999886</v>
      </c>
      <c r="K2716" s="427">
        <v>40513</v>
      </c>
      <c r="L2716" s="117">
        <v>2297.9999999999932</v>
      </c>
    </row>
    <row r="2717" spans="2:12" x14ac:dyDescent="0.25">
      <c r="B2717" s="49">
        <f t="shared" ref="B2717" si="2155">B2716+1</f>
        <v>2705</v>
      </c>
      <c r="C2717" s="427">
        <v>40513</v>
      </c>
      <c r="D2717" s="474">
        <v>428</v>
      </c>
      <c r="K2717" s="427">
        <v>40513</v>
      </c>
      <c r="L2717" s="117">
        <v>856</v>
      </c>
    </row>
    <row r="2718" spans="2:12" x14ac:dyDescent="0.25">
      <c r="B2718" s="49">
        <f t="shared" ref="B2718" si="2156">B2717+1</f>
        <v>2706</v>
      </c>
      <c r="C2718" s="426">
        <v>40519</v>
      </c>
      <c r="D2718" s="473">
        <v>324.5</v>
      </c>
      <c r="K2718" s="426">
        <v>40519</v>
      </c>
      <c r="L2718" s="467">
        <v>1298</v>
      </c>
    </row>
    <row r="2719" spans="2:12" x14ac:dyDescent="0.25">
      <c r="B2719" s="49">
        <f t="shared" ref="B2719" si="2157">B2718+1</f>
        <v>2707</v>
      </c>
      <c r="C2719" s="428">
        <v>40519</v>
      </c>
      <c r="D2719" s="473">
        <v>558</v>
      </c>
      <c r="K2719" s="428">
        <v>40519</v>
      </c>
      <c r="L2719" s="467">
        <v>1116</v>
      </c>
    </row>
    <row r="2720" spans="2:12" x14ac:dyDescent="0.25">
      <c r="B2720" s="49">
        <f t="shared" ref="B2720" si="2158">B2719+1</f>
        <v>2708</v>
      </c>
      <c r="C2720" s="427">
        <v>40519</v>
      </c>
      <c r="D2720" s="474">
        <v>153</v>
      </c>
      <c r="K2720" s="427">
        <v>40519</v>
      </c>
      <c r="L2720" s="117">
        <v>306</v>
      </c>
    </row>
    <row r="2721" spans="2:12" x14ac:dyDescent="0.25">
      <c r="B2721" s="49">
        <f t="shared" ref="B2721" si="2159">B2720+1</f>
        <v>2709</v>
      </c>
      <c r="C2721" s="427">
        <v>40519</v>
      </c>
      <c r="D2721" s="474">
        <v>338</v>
      </c>
      <c r="K2721" s="427">
        <v>40519</v>
      </c>
      <c r="L2721" s="117">
        <v>676</v>
      </c>
    </row>
    <row r="2722" spans="2:12" x14ac:dyDescent="0.25">
      <c r="B2722" s="49">
        <f t="shared" ref="B2722" si="2160">B2721+1</f>
        <v>2710</v>
      </c>
      <c r="C2722" s="427">
        <v>40520</v>
      </c>
      <c r="D2722" s="474">
        <v>8</v>
      </c>
      <c r="K2722" s="427">
        <v>40520</v>
      </c>
      <c r="L2722" s="117">
        <v>16</v>
      </c>
    </row>
    <row r="2723" spans="2:12" x14ac:dyDescent="0.25">
      <c r="B2723" s="49">
        <f t="shared" ref="B2723" si="2161">B2722+1</f>
        <v>2711</v>
      </c>
      <c r="C2723" s="427">
        <v>40520</v>
      </c>
      <c r="D2723" s="474">
        <v>327.99999999999773</v>
      </c>
      <c r="K2723" s="427">
        <v>40520</v>
      </c>
      <c r="L2723" s="117">
        <v>655.99999999999545</v>
      </c>
    </row>
    <row r="2724" spans="2:12" x14ac:dyDescent="0.25">
      <c r="B2724" s="49">
        <f t="shared" ref="B2724" si="2162">B2723+1</f>
        <v>2712</v>
      </c>
      <c r="C2724" s="427">
        <v>40521</v>
      </c>
      <c r="D2724" s="474">
        <v>8.0000000000045475</v>
      </c>
      <c r="K2724" s="427">
        <v>40521</v>
      </c>
      <c r="L2724" s="117">
        <v>48.000000000027285</v>
      </c>
    </row>
    <row r="2725" spans="2:12" x14ac:dyDescent="0.25">
      <c r="B2725" s="49">
        <f t="shared" ref="B2725" si="2163">B2724+1</f>
        <v>2713</v>
      </c>
      <c r="C2725" s="427">
        <v>40521</v>
      </c>
      <c r="D2725" s="474">
        <v>293</v>
      </c>
      <c r="K2725" s="427">
        <v>40521</v>
      </c>
      <c r="L2725" s="117">
        <v>586</v>
      </c>
    </row>
    <row r="2726" spans="2:12" x14ac:dyDescent="0.25">
      <c r="B2726" s="49">
        <f t="shared" ref="B2726" si="2164">B2725+1</f>
        <v>2714</v>
      </c>
      <c r="C2726" s="428">
        <v>40526</v>
      </c>
      <c r="D2726" s="473">
        <v>43</v>
      </c>
      <c r="K2726" s="428">
        <v>40526</v>
      </c>
      <c r="L2726" s="467">
        <v>86</v>
      </c>
    </row>
    <row r="2727" spans="2:12" x14ac:dyDescent="0.25">
      <c r="B2727" s="49">
        <f t="shared" ref="B2727" si="2165">B2726+1</f>
        <v>2715</v>
      </c>
      <c r="C2727" s="427">
        <v>40526</v>
      </c>
      <c r="D2727" s="474">
        <v>88</v>
      </c>
      <c r="K2727" s="427">
        <v>40526</v>
      </c>
      <c r="L2727" s="117">
        <v>528</v>
      </c>
    </row>
    <row r="2728" spans="2:12" x14ac:dyDescent="0.25">
      <c r="B2728" s="49">
        <f t="shared" ref="B2728" si="2166">B2727+1</f>
        <v>2716</v>
      </c>
      <c r="C2728" s="427">
        <v>40527</v>
      </c>
      <c r="D2728" s="474">
        <v>-72.000000000002274</v>
      </c>
      <c r="K2728" s="427">
        <v>40527</v>
      </c>
      <c r="L2728" s="117">
        <v>-144.00000000000455</v>
      </c>
    </row>
    <row r="2729" spans="2:12" x14ac:dyDescent="0.25">
      <c r="B2729" s="49">
        <f t="shared" ref="B2729" si="2167">B2728+1</f>
        <v>2717</v>
      </c>
      <c r="C2729" s="426">
        <v>40528</v>
      </c>
      <c r="D2729" s="473">
        <v>112.00000000000001</v>
      </c>
      <c r="K2729" s="426">
        <v>40528</v>
      </c>
      <c r="L2729" s="467">
        <v>448.00000000000006</v>
      </c>
    </row>
    <row r="2730" spans="2:12" x14ac:dyDescent="0.25">
      <c r="B2730" s="49">
        <f t="shared" ref="B2730" si="2168">B2729+1</f>
        <v>2718</v>
      </c>
      <c r="C2730" s="428">
        <v>40528</v>
      </c>
      <c r="D2730" s="473">
        <v>3.0000000000000004</v>
      </c>
      <c r="K2730" s="428">
        <v>40528</v>
      </c>
      <c r="L2730" s="467">
        <v>6.0000000000000009</v>
      </c>
    </row>
    <row r="2731" spans="2:12" x14ac:dyDescent="0.25">
      <c r="B2731" s="49">
        <f t="shared" ref="B2731" si="2169">B2730+1</f>
        <v>2719</v>
      </c>
      <c r="C2731" s="427">
        <v>40528</v>
      </c>
      <c r="D2731" s="474">
        <v>122.99999999999658</v>
      </c>
      <c r="K2731" s="427">
        <v>40528</v>
      </c>
      <c r="L2731" s="117">
        <v>737.99999999997942</v>
      </c>
    </row>
    <row r="2732" spans="2:12" x14ac:dyDescent="0.25">
      <c r="B2732" s="49">
        <f t="shared" ref="B2732" si="2170">B2731+1</f>
        <v>2720</v>
      </c>
      <c r="C2732" s="427">
        <v>40528</v>
      </c>
      <c r="D2732" s="474">
        <v>147.99999999999091</v>
      </c>
      <c r="K2732" s="427">
        <v>40528</v>
      </c>
      <c r="L2732" s="117">
        <v>295.99999999998181</v>
      </c>
    </row>
    <row r="2733" spans="2:12" x14ac:dyDescent="0.25">
      <c r="B2733" s="49">
        <f t="shared" ref="B2733" si="2171">B2732+1</f>
        <v>2721</v>
      </c>
      <c r="C2733" s="428">
        <v>40535</v>
      </c>
      <c r="D2733" s="473">
        <v>-117</v>
      </c>
      <c r="K2733" s="428">
        <v>40535</v>
      </c>
      <c r="L2733" s="467">
        <v>-234</v>
      </c>
    </row>
    <row r="2734" spans="2:12" x14ac:dyDescent="0.25">
      <c r="B2734" s="49">
        <f t="shared" ref="B2734" si="2172">B2733+1</f>
        <v>2722</v>
      </c>
      <c r="C2734" s="427">
        <v>40535</v>
      </c>
      <c r="D2734" s="474">
        <v>2.9999999999977267</v>
      </c>
      <c r="K2734" s="427">
        <v>40535</v>
      </c>
      <c r="L2734" s="117">
        <v>17.999999999986361</v>
      </c>
    </row>
    <row r="2735" spans="2:12" x14ac:dyDescent="0.25">
      <c r="B2735" s="49">
        <f t="shared" ref="B2735" si="2173">B2734+1</f>
        <v>2723</v>
      </c>
      <c r="C2735" s="426">
        <v>40539</v>
      </c>
      <c r="D2735" s="473">
        <v>-25.5</v>
      </c>
      <c r="K2735" s="426">
        <v>40539</v>
      </c>
      <c r="L2735" s="467">
        <v>-102</v>
      </c>
    </row>
    <row r="2736" spans="2:12" x14ac:dyDescent="0.25">
      <c r="B2736" s="49">
        <f t="shared" ref="B2736" si="2174">B2735+1</f>
        <v>2724</v>
      </c>
      <c r="C2736" s="428">
        <v>40539</v>
      </c>
      <c r="D2736" s="473">
        <v>8</v>
      </c>
      <c r="K2736" s="428">
        <v>40539</v>
      </c>
      <c r="L2736" s="467">
        <v>16</v>
      </c>
    </row>
    <row r="2737" spans="2:12" x14ac:dyDescent="0.25">
      <c r="B2737" s="49">
        <f t="shared" ref="B2737" si="2175">B2736+1</f>
        <v>2725</v>
      </c>
      <c r="C2737" s="427">
        <v>40539</v>
      </c>
      <c r="D2737" s="474">
        <v>-12</v>
      </c>
      <c r="K2737" s="427">
        <v>40539</v>
      </c>
      <c r="L2737" s="117">
        <v>-72</v>
      </c>
    </row>
    <row r="2738" spans="2:12" x14ac:dyDescent="0.25">
      <c r="B2738" s="49">
        <f t="shared" ref="B2738" si="2176">B2737+1</f>
        <v>2726</v>
      </c>
      <c r="C2738" s="427">
        <v>40539</v>
      </c>
      <c r="D2738" s="474">
        <v>-22</v>
      </c>
      <c r="K2738" s="427">
        <v>40539</v>
      </c>
      <c r="L2738" s="117">
        <v>-44</v>
      </c>
    </row>
    <row r="2739" spans="2:12" x14ac:dyDescent="0.25">
      <c r="B2739" s="49">
        <f t="shared" ref="B2739" si="2177">B2738+1</f>
        <v>2727</v>
      </c>
      <c r="C2739" s="427">
        <v>40539</v>
      </c>
      <c r="D2739" s="474">
        <v>77.999999999997726</v>
      </c>
      <c r="K2739" s="427">
        <v>40539</v>
      </c>
      <c r="L2739" s="117">
        <v>155.99999999999545</v>
      </c>
    </row>
    <row r="2740" spans="2:12" x14ac:dyDescent="0.25">
      <c r="B2740" s="49">
        <f t="shared" ref="B2740" si="2178">B2739+1</f>
        <v>2728</v>
      </c>
      <c r="C2740" s="428">
        <v>40541</v>
      </c>
      <c r="D2740" s="473">
        <v>93</v>
      </c>
      <c r="K2740" s="428">
        <v>40541</v>
      </c>
      <c r="L2740" s="467">
        <v>186</v>
      </c>
    </row>
    <row r="2741" spans="2:12" x14ac:dyDescent="0.25">
      <c r="B2741" s="49">
        <f t="shared" ref="B2741" si="2179">B2740+1</f>
        <v>2729</v>
      </c>
      <c r="C2741" s="427">
        <v>40541</v>
      </c>
      <c r="D2741" s="474">
        <v>53.000000000003411</v>
      </c>
      <c r="K2741" s="427">
        <v>40541</v>
      </c>
      <c r="L2741" s="117">
        <v>318.00000000002046</v>
      </c>
    </row>
    <row r="2742" spans="2:12" x14ac:dyDescent="0.25">
      <c r="B2742" s="49">
        <f t="shared" ref="B2742" si="2180">B2741+1</f>
        <v>2730</v>
      </c>
      <c r="C2742" s="426">
        <v>40543</v>
      </c>
      <c r="D2742" s="473">
        <v>62</v>
      </c>
      <c r="K2742" s="426">
        <v>40543</v>
      </c>
      <c r="L2742" s="467">
        <v>248</v>
      </c>
    </row>
    <row r="2743" spans="2:12" x14ac:dyDescent="0.25">
      <c r="B2743" s="49">
        <f t="shared" ref="B2743" si="2181">B2742+1</f>
        <v>2731</v>
      </c>
      <c r="C2743" s="428">
        <v>40543</v>
      </c>
      <c r="D2743" s="473">
        <v>-42</v>
      </c>
      <c r="K2743" s="428">
        <v>40543</v>
      </c>
      <c r="L2743" s="467">
        <v>-84</v>
      </c>
    </row>
    <row r="2744" spans="2:12" x14ac:dyDescent="0.25">
      <c r="B2744" s="49">
        <f t="shared" ref="B2744" si="2182">B2743+1</f>
        <v>2732</v>
      </c>
      <c r="C2744" s="427">
        <v>40543</v>
      </c>
      <c r="D2744" s="474">
        <v>-31.999999999998863</v>
      </c>
      <c r="K2744" s="427">
        <v>40543</v>
      </c>
      <c r="L2744" s="117">
        <v>-191.99999999999318</v>
      </c>
    </row>
    <row r="2745" spans="2:12" x14ac:dyDescent="0.25">
      <c r="B2745" s="49">
        <f t="shared" ref="B2745" si="2183">B2744+1</f>
        <v>2733</v>
      </c>
      <c r="C2745" s="428">
        <v>40546</v>
      </c>
      <c r="D2745" s="473">
        <v>348</v>
      </c>
      <c r="K2745" s="428">
        <v>40546</v>
      </c>
      <c r="L2745" s="467">
        <v>696</v>
      </c>
    </row>
    <row r="2746" spans="2:12" x14ac:dyDescent="0.25">
      <c r="B2746" s="49">
        <f t="shared" ref="B2746" si="2184">B2745+1</f>
        <v>2734</v>
      </c>
      <c r="C2746" s="427">
        <v>40546</v>
      </c>
      <c r="D2746" s="474">
        <v>207.99999999999886</v>
      </c>
      <c r="K2746" s="427">
        <v>40546</v>
      </c>
      <c r="L2746" s="117">
        <v>1247.9999999999932</v>
      </c>
    </row>
    <row r="2747" spans="2:12" x14ac:dyDescent="0.25">
      <c r="B2747" s="49">
        <f t="shared" ref="B2747" si="2185">B2746+1</f>
        <v>2735</v>
      </c>
      <c r="C2747" s="427">
        <v>40547</v>
      </c>
      <c r="D2747" s="474">
        <v>18</v>
      </c>
      <c r="K2747" s="427">
        <v>40547</v>
      </c>
      <c r="L2747" s="117">
        <v>36</v>
      </c>
    </row>
    <row r="2748" spans="2:12" x14ac:dyDescent="0.25">
      <c r="B2748" s="49">
        <f t="shared" ref="B2748" si="2186">B2747+1</f>
        <v>2736</v>
      </c>
      <c r="C2748" s="426">
        <v>40548</v>
      </c>
      <c r="D2748" s="473">
        <v>-388</v>
      </c>
      <c r="K2748" s="426">
        <v>40548</v>
      </c>
      <c r="L2748" s="467">
        <v>-1552</v>
      </c>
    </row>
    <row r="2749" spans="2:12" x14ac:dyDescent="0.25">
      <c r="B2749" s="49">
        <f t="shared" ref="B2749" si="2187">B2748+1</f>
        <v>2737</v>
      </c>
      <c r="C2749" s="428">
        <v>40548</v>
      </c>
      <c r="D2749" s="473">
        <v>-72</v>
      </c>
      <c r="K2749" s="428">
        <v>40548</v>
      </c>
      <c r="L2749" s="467">
        <v>-144</v>
      </c>
    </row>
    <row r="2750" spans="2:12" x14ac:dyDescent="0.25">
      <c r="B2750" s="49">
        <f t="shared" ref="B2750" si="2188">B2749+1</f>
        <v>2738</v>
      </c>
      <c r="C2750" s="427">
        <v>40548</v>
      </c>
      <c r="D2750" s="474">
        <v>-181.99999999999886</v>
      </c>
      <c r="K2750" s="427">
        <v>40548</v>
      </c>
      <c r="L2750" s="117">
        <v>-1091.9999999999932</v>
      </c>
    </row>
    <row r="2751" spans="2:12" x14ac:dyDescent="0.25">
      <c r="B2751" s="49">
        <f t="shared" ref="B2751" si="2189">B2750+1</f>
        <v>2739</v>
      </c>
      <c r="C2751" s="427">
        <v>40548</v>
      </c>
      <c r="D2751" s="474">
        <v>-112</v>
      </c>
      <c r="K2751" s="427">
        <v>40548</v>
      </c>
      <c r="L2751" s="117">
        <v>-224</v>
      </c>
    </row>
    <row r="2752" spans="2:12" x14ac:dyDescent="0.25">
      <c r="B2752" s="49">
        <f t="shared" ref="B2752" si="2190">B2751+1</f>
        <v>2740</v>
      </c>
      <c r="C2752" s="427">
        <v>40549</v>
      </c>
      <c r="D2752" s="474">
        <v>28</v>
      </c>
      <c r="K2752" s="427">
        <v>40549</v>
      </c>
      <c r="L2752" s="117">
        <v>56</v>
      </c>
    </row>
    <row r="2753" spans="2:12" x14ac:dyDescent="0.25">
      <c r="B2753" s="49">
        <f t="shared" ref="B2753" si="2191">B2752+1</f>
        <v>2741</v>
      </c>
      <c r="C2753" s="427">
        <v>40549</v>
      </c>
      <c r="D2753" s="474">
        <v>107.99999999999316</v>
      </c>
      <c r="K2753" s="427">
        <v>40549</v>
      </c>
      <c r="L2753" s="117">
        <v>215.99999999998633</v>
      </c>
    </row>
    <row r="2754" spans="2:12" x14ac:dyDescent="0.25">
      <c r="B2754" s="49">
        <f t="shared" ref="B2754" si="2192">B2753+1</f>
        <v>2742</v>
      </c>
      <c r="C2754" s="426">
        <v>40550</v>
      </c>
      <c r="D2754" s="473">
        <v>-75.5</v>
      </c>
      <c r="K2754" s="426">
        <v>40550</v>
      </c>
      <c r="L2754" s="467">
        <v>-302</v>
      </c>
    </row>
    <row r="2755" spans="2:12" x14ac:dyDescent="0.25">
      <c r="B2755" s="49">
        <f t="shared" ref="B2755" si="2193">B2754+1</f>
        <v>2743</v>
      </c>
      <c r="C2755" s="427">
        <v>40550</v>
      </c>
      <c r="D2755" s="474">
        <v>-26.999999999997726</v>
      </c>
      <c r="K2755" s="427">
        <v>40550</v>
      </c>
      <c r="L2755" s="117">
        <v>-161.99999999998636</v>
      </c>
    </row>
    <row r="2756" spans="2:12" x14ac:dyDescent="0.25">
      <c r="B2756" s="49">
        <f t="shared" ref="B2756" si="2194">B2755+1</f>
        <v>2744</v>
      </c>
      <c r="C2756" s="426">
        <v>40553</v>
      </c>
      <c r="D2756" s="473">
        <v>-238</v>
      </c>
      <c r="K2756" s="426">
        <v>40553</v>
      </c>
      <c r="L2756" s="467">
        <v>-952</v>
      </c>
    </row>
    <row r="2757" spans="2:12" x14ac:dyDescent="0.25">
      <c r="B2757" s="49">
        <f t="shared" ref="B2757" si="2195">B2756+1</f>
        <v>2745</v>
      </c>
      <c r="C2757" s="428">
        <v>40553</v>
      </c>
      <c r="D2757" s="473">
        <v>-42</v>
      </c>
      <c r="K2757" s="428">
        <v>40553</v>
      </c>
      <c r="L2757" s="467">
        <v>-84</v>
      </c>
    </row>
    <row r="2758" spans="2:12" x14ac:dyDescent="0.25">
      <c r="B2758" s="49">
        <f t="shared" ref="B2758" si="2196">B2757+1</f>
        <v>2746</v>
      </c>
      <c r="C2758" s="427">
        <v>40553</v>
      </c>
      <c r="D2758" s="474">
        <v>-246.99999999999659</v>
      </c>
      <c r="K2758" s="427">
        <v>40553</v>
      </c>
      <c r="L2758" s="117">
        <v>-1481.9999999999795</v>
      </c>
    </row>
    <row r="2759" spans="2:12" x14ac:dyDescent="0.25">
      <c r="B2759" s="49">
        <f t="shared" ref="B2759" si="2197">B2758+1</f>
        <v>2747</v>
      </c>
      <c r="C2759" s="426">
        <v>40554</v>
      </c>
      <c r="D2759" s="473">
        <v>99.5</v>
      </c>
      <c r="K2759" s="426">
        <v>40554</v>
      </c>
      <c r="L2759" s="467">
        <v>398</v>
      </c>
    </row>
    <row r="2760" spans="2:12" x14ac:dyDescent="0.25">
      <c r="B2760" s="49">
        <f t="shared" ref="B2760" si="2198">B2759+1</f>
        <v>2748</v>
      </c>
      <c r="C2760" s="427">
        <v>40554</v>
      </c>
      <c r="D2760" s="474">
        <v>148.00000000000227</v>
      </c>
      <c r="K2760" s="427">
        <v>40554</v>
      </c>
      <c r="L2760" s="117">
        <v>296.00000000000455</v>
      </c>
    </row>
    <row r="2761" spans="2:12" x14ac:dyDescent="0.25">
      <c r="B2761" s="49">
        <f t="shared" ref="B2761" si="2199">B2760+1</f>
        <v>2749</v>
      </c>
      <c r="C2761" s="426">
        <v>40557</v>
      </c>
      <c r="D2761" s="473">
        <v>-100.49999999999999</v>
      </c>
      <c r="K2761" s="426">
        <v>40557</v>
      </c>
      <c r="L2761" s="467">
        <v>-401.99999999999994</v>
      </c>
    </row>
    <row r="2762" spans="2:12" x14ac:dyDescent="0.25">
      <c r="B2762" s="49">
        <f t="shared" ref="B2762" si="2200">B2761+1</f>
        <v>2750</v>
      </c>
      <c r="C2762" s="426">
        <v>40563</v>
      </c>
      <c r="D2762" s="473">
        <v>-112.99999999999999</v>
      </c>
      <c r="K2762" s="426">
        <v>40563</v>
      </c>
      <c r="L2762" s="467">
        <v>-451.99999999999994</v>
      </c>
    </row>
    <row r="2763" spans="2:12" x14ac:dyDescent="0.25">
      <c r="B2763" s="49">
        <f t="shared" ref="B2763" si="2201">B2762+1</f>
        <v>2751</v>
      </c>
      <c r="C2763" s="428">
        <v>40563</v>
      </c>
      <c r="D2763" s="473">
        <v>23</v>
      </c>
      <c r="K2763" s="428">
        <v>40563</v>
      </c>
      <c r="L2763" s="467">
        <v>46</v>
      </c>
    </row>
    <row r="2764" spans="2:12" x14ac:dyDescent="0.25">
      <c r="B2764" s="49">
        <f t="shared" ref="B2764" si="2202">B2763+1</f>
        <v>2752</v>
      </c>
      <c r="C2764" s="427">
        <v>40563</v>
      </c>
      <c r="D2764" s="474">
        <v>-127.00000000000342</v>
      </c>
      <c r="K2764" s="427">
        <v>40563</v>
      </c>
      <c r="L2764" s="117">
        <v>-762.00000000002058</v>
      </c>
    </row>
    <row r="2765" spans="2:12" x14ac:dyDescent="0.25">
      <c r="B2765" s="49">
        <f t="shared" ref="B2765" si="2203">B2764+1</f>
        <v>2753</v>
      </c>
      <c r="C2765" s="427">
        <v>40563</v>
      </c>
      <c r="D2765" s="474">
        <v>-291.99999999999545</v>
      </c>
      <c r="K2765" s="427">
        <v>40563</v>
      </c>
      <c r="L2765" s="117">
        <v>-583.99999999999091</v>
      </c>
    </row>
    <row r="2766" spans="2:12" x14ac:dyDescent="0.25">
      <c r="B2766" s="49">
        <f t="shared" ref="B2766" si="2204">B2765+1</f>
        <v>2754</v>
      </c>
      <c r="C2766" s="426">
        <v>40564</v>
      </c>
      <c r="D2766" s="473">
        <v>-125.49999999999999</v>
      </c>
      <c r="K2766" s="426">
        <v>40564</v>
      </c>
      <c r="L2766" s="467">
        <v>-501.99999999999994</v>
      </c>
    </row>
    <row r="2767" spans="2:12" x14ac:dyDescent="0.25">
      <c r="B2767" s="49">
        <f t="shared" ref="B2767" si="2205">B2766+1</f>
        <v>2755</v>
      </c>
      <c r="C2767" s="428">
        <v>40564</v>
      </c>
      <c r="D2767" s="473">
        <v>223</v>
      </c>
      <c r="K2767" s="428">
        <v>40564</v>
      </c>
      <c r="L2767" s="467">
        <v>446</v>
      </c>
    </row>
    <row r="2768" spans="2:12" x14ac:dyDescent="0.25">
      <c r="B2768" s="49">
        <f t="shared" ref="B2768" si="2206">B2767+1</f>
        <v>2756</v>
      </c>
      <c r="C2768" s="427">
        <v>40564</v>
      </c>
      <c r="D2768" s="474">
        <v>107.99999999999885</v>
      </c>
      <c r="K2768" s="427">
        <v>40564</v>
      </c>
      <c r="L2768" s="117">
        <v>647.99999999999307</v>
      </c>
    </row>
    <row r="2769" spans="2:12" x14ac:dyDescent="0.25">
      <c r="B2769" s="49">
        <f t="shared" ref="B2769" si="2207">B2768+1</f>
        <v>2757</v>
      </c>
      <c r="C2769" s="428">
        <v>40567</v>
      </c>
      <c r="D2769" s="473">
        <v>38</v>
      </c>
      <c r="K2769" s="428">
        <v>40567</v>
      </c>
      <c r="L2769" s="467">
        <v>76</v>
      </c>
    </row>
    <row r="2770" spans="2:12" x14ac:dyDescent="0.25">
      <c r="B2770" s="49">
        <f t="shared" ref="B2770" si="2208">B2769+1</f>
        <v>2758</v>
      </c>
      <c r="C2770" s="427">
        <v>40567</v>
      </c>
      <c r="D2770" s="474">
        <v>38</v>
      </c>
      <c r="K2770" s="427">
        <v>40567</v>
      </c>
      <c r="L2770" s="117">
        <v>228</v>
      </c>
    </row>
    <row r="2771" spans="2:12" x14ac:dyDescent="0.25">
      <c r="B2771" s="49">
        <f t="shared" ref="B2771" si="2209">B2770+1</f>
        <v>2759</v>
      </c>
      <c r="C2771" s="427">
        <v>40567</v>
      </c>
      <c r="D2771" s="474">
        <v>88</v>
      </c>
      <c r="K2771" s="427">
        <v>40567</v>
      </c>
      <c r="L2771" s="117">
        <v>176</v>
      </c>
    </row>
    <row r="2772" spans="2:12" x14ac:dyDescent="0.25">
      <c r="B2772" s="49">
        <f t="shared" ref="B2772" si="2210">B2771+1</f>
        <v>2760</v>
      </c>
      <c r="C2772" s="427">
        <v>40567</v>
      </c>
      <c r="D2772" s="474">
        <v>98.000000000002274</v>
      </c>
      <c r="K2772" s="427">
        <v>40567</v>
      </c>
      <c r="L2772" s="117">
        <v>196.00000000000455</v>
      </c>
    </row>
    <row r="2773" spans="2:12" x14ac:dyDescent="0.25">
      <c r="B2773" s="49">
        <f t="shared" ref="B2773" si="2211">B2772+1</f>
        <v>2761</v>
      </c>
      <c r="C2773" s="427">
        <v>40568</v>
      </c>
      <c r="D2773" s="474">
        <v>-432.00000000000455</v>
      </c>
      <c r="K2773" s="427">
        <v>40568</v>
      </c>
      <c r="L2773" s="117">
        <v>-864.00000000000909</v>
      </c>
    </row>
    <row r="2774" spans="2:12" x14ac:dyDescent="0.25">
      <c r="B2774" s="49">
        <f t="shared" ref="B2774" si="2212">B2773+1</f>
        <v>2762</v>
      </c>
      <c r="C2774" s="427">
        <v>40570</v>
      </c>
      <c r="D2774" s="474">
        <v>58</v>
      </c>
      <c r="K2774" s="427">
        <v>40570</v>
      </c>
      <c r="L2774" s="117">
        <v>116</v>
      </c>
    </row>
    <row r="2775" spans="2:12" x14ac:dyDescent="0.25">
      <c r="B2775" s="49">
        <f t="shared" ref="B2775" si="2213">B2774+1</f>
        <v>2763</v>
      </c>
      <c r="C2775" s="427">
        <v>40571</v>
      </c>
      <c r="D2775" s="474">
        <v>48</v>
      </c>
      <c r="K2775" s="427">
        <v>40571</v>
      </c>
      <c r="L2775" s="117">
        <v>96</v>
      </c>
    </row>
    <row r="2776" spans="2:12" x14ac:dyDescent="0.25">
      <c r="B2776" s="49">
        <f t="shared" ref="B2776" si="2214">B2775+1</f>
        <v>2764</v>
      </c>
      <c r="C2776" s="427">
        <v>40571</v>
      </c>
      <c r="D2776" s="474">
        <v>188</v>
      </c>
      <c r="K2776" s="427">
        <v>40571</v>
      </c>
      <c r="L2776" s="117">
        <v>376</v>
      </c>
    </row>
    <row r="2777" spans="2:12" x14ac:dyDescent="0.25">
      <c r="B2777" s="49">
        <f t="shared" ref="B2777" si="2215">B2776+1</f>
        <v>2765</v>
      </c>
      <c r="C2777" s="426">
        <v>40574</v>
      </c>
      <c r="D2777" s="473">
        <v>249.5</v>
      </c>
      <c r="K2777" s="426">
        <v>40574</v>
      </c>
      <c r="L2777" s="467">
        <v>998</v>
      </c>
    </row>
    <row r="2778" spans="2:12" x14ac:dyDescent="0.25">
      <c r="B2778" s="49">
        <f t="shared" ref="B2778" si="2216">B2777+1</f>
        <v>2766</v>
      </c>
      <c r="C2778" s="428">
        <v>40574</v>
      </c>
      <c r="D2778" s="473">
        <v>428</v>
      </c>
      <c r="K2778" s="428">
        <v>40574</v>
      </c>
      <c r="L2778" s="467">
        <v>856</v>
      </c>
    </row>
    <row r="2779" spans="2:12" x14ac:dyDescent="0.25">
      <c r="B2779" s="49">
        <f t="shared" ref="B2779" si="2217">B2778+1</f>
        <v>2767</v>
      </c>
      <c r="C2779" s="427">
        <v>40574</v>
      </c>
      <c r="D2779" s="474">
        <v>52.999999999997726</v>
      </c>
      <c r="K2779" s="427">
        <v>40574</v>
      </c>
      <c r="L2779" s="117">
        <v>317.99999999998636</v>
      </c>
    </row>
    <row r="2780" spans="2:12" x14ac:dyDescent="0.25">
      <c r="B2780" s="49">
        <f t="shared" ref="B2780" si="2218">B2779+1</f>
        <v>2768</v>
      </c>
      <c r="C2780" s="427">
        <v>40574</v>
      </c>
      <c r="D2780" s="474">
        <v>228</v>
      </c>
      <c r="K2780" s="427">
        <v>40574</v>
      </c>
      <c r="L2780" s="117">
        <v>456</v>
      </c>
    </row>
    <row r="2781" spans="2:12" x14ac:dyDescent="0.25">
      <c r="B2781" s="49">
        <f t="shared" ref="B2781" si="2219">B2780+1</f>
        <v>2769</v>
      </c>
      <c r="C2781" s="427">
        <v>40574</v>
      </c>
      <c r="D2781" s="474">
        <v>448.00000000000227</v>
      </c>
      <c r="K2781" s="427">
        <v>40574</v>
      </c>
      <c r="L2781" s="117">
        <v>896.00000000000455</v>
      </c>
    </row>
    <row r="2782" spans="2:12" x14ac:dyDescent="0.25">
      <c r="B2782" s="49">
        <f t="shared" ref="B2782" si="2220">B2781+1</f>
        <v>2770</v>
      </c>
      <c r="C2782" s="427">
        <v>40575</v>
      </c>
      <c r="D2782" s="474">
        <v>288</v>
      </c>
      <c r="K2782" s="427">
        <v>40575</v>
      </c>
      <c r="L2782" s="117">
        <v>576</v>
      </c>
    </row>
    <row r="2783" spans="2:12" x14ac:dyDescent="0.25">
      <c r="B2783" s="49">
        <f t="shared" ref="B2783" si="2221">B2782+1</f>
        <v>2771</v>
      </c>
      <c r="C2783" s="427">
        <v>40576</v>
      </c>
      <c r="D2783" s="474">
        <v>153</v>
      </c>
      <c r="K2783" s="427">
        <v>40576</v>
      </c>
      <c r="L2783" s="117">
        <v>306</v>
      </c>
    </row>
    <row r="2784" spans="2:12" x14ac:dyDescent="0.25">
      <c r="B2784" s="49">
        <f t="shared" ref="B2784" si="2222">B2783+1</f>
        <v>2772</v>
      </c>
      <c r="C2784" s="427">
        <v>40576</v>
      </c>
      <c r="D2784" s="474">
        <v>348.00000000000227</v>
      </c>
      <c r="K2784" s="427">
        <v>40576</v>
      </c>
      <c r="L2784" s="117">
        <v>696.00000000000455</v>
      </c>
    </row>
    <row r="2785" spans="2:12" x14ac:dyDescent="0.25">
      <c r="B2785" s="49">
        <f t="shared" ref="B2785" si="2223">B2784+1</f>
        <v>2773</v>
      </c>
      <c r="C2785" s="426">
        <v>40577</v>
      </c>
      <c r="D2785" s="473">
        <v>-75.5</v>
      </c>
      <c r="K2785" s="426">
        <v>40577</v>
      </c>
      <c r="L2785" s="467">
        <v>-302</v>
      </c>
    </row>
    <row r="2786" spans="2:12" x14ac:dyDescent="0.25">
      <c r="B2786" s="49">
        <f t="shared" ref="B2786" si="2224">B2785+1</f>
        <v>2774</v>
      </c>
      <c r="C2786" s="428">
        <v>40577</v>
      </c>
      <c r="D2786" s="473">
        <v>-137</v>
      </c>
      <c r="K2786" s="428">
        <v>40577</v>
      </c>
      <c r="L2786" s="467">
        <v>-274</v>
      </c>
    </row>
    <row r="2787" spans="2:12" x14ac:dyDescent="0.25">
      <c r="B2787" s="49">
        <f t="shared" ref="B2787" si="2225">B2786+1</f>
        <v>2775</v>
      </c>
      <c r="C2787" s="427">
        <v>40577</v>
      </c>
      <c r="D2787" s="474">
        <v>8.0000000000045475</v>
      </c>
      <c r="K2787" s="427">
        <v>40577</v>
      </c>
      <c r="L2787" s="117">
        <v>48.000000000027285</v>
      </c>
    </row>
    <row r="2788" spans="2:12" x14ac:dyDescent="0.25">
      <c r="B2788" s="49">
        <f t="shared" ref="B2788" si="2226">B2787+1</f>
        <v>2776</v>
      </c>
      <c r="C2788" s="427">
        <v>40577</v>
      </c>
      <c r="D2788" s="474">
        <v>-17</v>
      </c>
      <c r="K2788" s="427">
        <v>40577</v>
      </c>
      <c r="L2788" s="117">
        <v>-34</v>
      </c>
    </row>
    <row r="2789" spans="2:12" x14ac:dyDescent="0.25">
      <c r="B2789" s="49">
        <f t="shared" ref="B2789" si="2227">B2788+1</f>
        <v>2777</v>
      </c>
      <c r="C2789" s="427">
        <v>40577</v>
      </c>
      <c r="D2789" s="474">
        <v>-51.999999999997726</v>
      </c>
      <c r="K2789" s="427">
        <v>40577</v>
      </c>
      <c r="L2789" s="117">
        <v>-103.99999999999545</v>
      </c>
    </row>
    <row r="2790" spans="2:12" x14ac:dyDescent="0.25">
      <c r="B2790" s="49">
        <f t="shared" ref="B2790" si="2228">B2789+1</f>
        <v>2778</v>
      </c>
      <c r="C2790" s="427">
        <v>40582</v>
      </c>
      <c r="D2790" s="474">
        <v>18</v>
      </c>
      <c r="K2790" s="427">
        <v>40582</v>
      </c>
      <c r="L2790" s="117">
        <v>36</v>
      </c>
    </row>
    <row r="2791" spans="2:12" x14ac:dyDescent="0.25">
      <c r="B2791" s="49">
        <f t="shared" ref="B2791" si="2229">B2790+1</f>
        <v>2779</v>
      </c>
      <c r="C2791" s="427">
        <v>40582</v>
      </c>
      <c r="D2791" s="474">
        <v>88</v>
      </c>
      <c r="K2791" s="427">
        <v>40582</v>
      </c>
      <c r="L2791" s="117">
        <v>176</v>
      </c>
    </row>
    <row r="2792" spans="2:12" x14ac:dyDescent="0.25">
      <c r="B2792" s="49">
        <f t="shared" ref="B2792" si="2230">B2791+1</f>
        <v>2780</v>
      </c>
      <c r="C2792" s="426">
        <v>40584</v>
      </c>
      <c r="D2792" s="473">
        <v>-238</v>
      </c>
      <c r="K2792" s="426">
        <v>40584</v>
      </c>
      <c r="L2792" s="467">
        <v>-952</v>
      </c>
    </row>
    <row r="2793" spans="2:12" x14ac:dyDescent="0.25">
      <c r="B2793" s="49">
        <f t="shared" ref="B2793" si="2231">B2792+1</f>
        <v>2781</v>
      </c>
      <c r="C2793" s="428">
        <v>40584</v>
      </c>
      <c r="D2793" s="473">
        <v>-202</v>
      </c>
      <c r="K2793" s="428">
        <v>40584</v>
      </c>
      <c r="L2793" s="467">
        <v>-404</v>
      </c>
    </row>
    <row r="2794" spans="2:12" x14ac:dyDescent="0.25">
      <c r="B2794" s="49">
        <f t="shared" ref="B2794" si="2232">B2793+1</f>
        <v>2782</v>
      </c>
      <c r="C2794" s="427">
        <v>40584</v>
      </c>
      <c r="D2794" s="474">
        <v>-187</v>
      </c>
      <c r="K2794" s="427">
        <v>40584</v>
      </c>
      <c r="L2794" s="117">
        <v>-1122</v>
      </c>
    </row>
    <row r="2795" spans="2:12" x14ac:dyDescent="0.25">
      <c r="B2795" s="49">
        <f t="shared" ref="B2795" si="2233">B2794+1</f>
        <v>2783</v>
      </c>
      <c r="C2795" s="427">
        <v>40585</v>
      </c>
      <c r="D2795" s="474">
        <v>-52</v>
      </c>
      <c r="K2795" s="427">
        <v>40585</v>
      </c>
      <c r="L2795" s="117">
        <v>-104</v>
      </c>
    </row>
    <row r="2796" spans="2:12" x14ac:dyDescent="0.25">
      <c r="B2796" s="49">
        <f t="shared" ref="B2796" si="2234">B2795+1</f>
        <v>2784</v>
      </c>
      <c r="C2796" s="427">
        <v>40585</v>
      </c>
      <c r="D2796" s="474">
        <v>-21.999999999990905</v>
      </c>
      <c r="K2796" s="427">
        <v>40585</v>
      </c>
      <c r="L2796" s="117">
        <v>-43.99999999998181</v>
      </c>
    </row>
    <row r="2797" spans="2:12" x14ac:dyDescent="0.25">
      <c r="B2797" s="49">
        <f t="shared" ref="B2797" si="2235">B2796+1</f>
        <v>2785</v>
      </c>
      <c r="C2797" s="427">
        <v>40589</v>
      </c>
      <c r="D2797" s="474">
        <v>88</v>
      </c>
      <c r="K2797" s="427">
        <v>40589</v>
      </c>
      <c r="L2797" s="117">
        <v>176</v>
      </c>
    </row>
    <row r="2798" spans="2:12" x14ac:dyDescent="0.25">
      <c r="B2798" s="49">
        <f t="shared" ref="B2798" si="2236">B2797+1</f>
        <v>2786</v>
      </c>
      <c r="C2798" s="427">
        <v>40589</v>
      </c>
      <c r="D2798" s="474">
        <v>118.00000000000681</v>
      </c>
      <c r="K2798" s="427">
        <v>40589</v>
      </c>
      <c r="L2798" s="117">
        <v>236.00000000001361</v>
      </c>
    </row>
    <row r="2799" spans="2:12" x14ac:dyDescent="0.25">
      <c r="B2799" s="49">
        <f t="shared" ref="B2799" si="2237">B2798+1</f>
        <v>2787</v>
      </c>
      <c r="C2799" s="426">
        <v>40590</v>
      </c>
      <c r="D2799" s="473">
        <v>274.5</v>
      </c>
      <c r="K2799" s="426">
        <v>40590</v>
      </c>
      <c r="L2799" s="467">
        <v>1098</v>
      </c>
    </row>
    <row r="2800" spans="2:12" x14ac:dyDescent="0.25">
      <c r="B2800" s="49">
        <f t="shared" ref="B2800" si="2238">B2799+1</f>
        <v>2788</v>
      </c>
      <c r="C2800" s="428">
        <v>40590</v>
      </c>
      <c r="D2800" s="473">
        <v>118</v>
      </c>
      <c r="K2800" s="428">
        <v>40590</v>
      </c>
      <c r="L2800" s="467">
        <v>236</v>
      </c>
    </row>
    <row r="2801" spans="2:12" x14ac:dyDescent="0.25">
      <c r="B2801" s="49">
        <f t="shared" ref="B2801" si="2239">B2800+1</f>
        <v>2789</v>
      </c>
      <c r="C2801" s="427">
        <v>40590</v>
      </c>
      <c r="D2801" s="474">
        <v>148.00000000000227</v>
      </c>
      <c r="K2801" s="427">
        <v>40590</v>
      </c>
      <c r="L2801" s="117">
        <v>888.00000000001364</v>
      </c>
    </row>
    <row r="2802" spans="2:12" x14ac:dyDescent="0.25">
      <c r="B2802" s="49">
        <f t="shared" ref="B2802" si="2240">B2801+1</f>
        <v>2790</v>
      </c>
      <c r="C2802" s="427">
        <v>40591</v>
      </c>
      <c r="D2802" s="474">
        <v>-112.00000000000001</v>
      </c>
      <c r="K2802" s="427">
        <v>40591</v>
      </c>
      <c r="L2802" s="117">
        <v>-224.00000000000003</v>
      </c>
    </row>
    <row r="2803" spans="2:12" x14ac:dyDescent="0.25">
      <c r="B2803" s="49">
        <f t="shared" ref="B2803" si="2241">B2802+1</f>
        <v>2791</v>
      </c>
      <c r="C2803" s="428">
        <v>40592</v>
      </c>
      <c r="D2803" s="473">
        <v>33</v>
      </c>
      <c r="K2803" s="428">
        <v>40592</v>
      </c>
      <c r="L2803" s="467">
        <v>66</v>
      </c>
    </row>
    <row r="2804" spans="2:12" x14ac:dyDescent="0.25">
      <c r="B2804" s="49">
        <f t="shared" ref="B2804" si="2242">B2803+1</f>
        <v>2792</v>
      </c>
      <c r="C2804" s="427">
        <v>40592</v>
      </c>
      <c r="D2804" s="474">
        <v>108.00000000000453</v>
      </c>
      <c r="K2804" s="427">
        <v>40592</v>
      </c>
      <c r="L2804" s="117">
        <v>216.00000000000907</v>
      </c>
    </row>
    <row r="2805" spans="2:12" x14ac:dyDescent="0.25">
      <c r="B2805" s="49">
        <f t="shared" ref="B2805" si="2243">B2804+1</f>
        <v>2793</v>
      </c>
      <c r="C2805" s="428">
        <v>40595</v>
      </c>
      <c r="D2805" s="473">
        <v>-177</v>
      </c>
      <c r="K2805" s="428">
        <v>40595</v>
      </c>
      <c r="L2805" s="467">
        <v>-354</v>
      </c>
    </row>
    <row r="2806" spans="2:12" x14ac:dyDescent="0.25">
      <c r="B2806" s="49">
        <f t="shared" ref="B2806" si="2244">B2805+1</f>
        <v>2794</v>
      </c>
      <c r="C2806" s="428">
        <v>40596</v>
      </c>
      <c r="D2806" s="473">
        <v>-67</v>
      </c>
      <c r="K2806" s="428">
        <v>40596</v>
      </c>
      <c r="L2806" s="467">
        <v>-134</v>
      </c>
    </row>
    <row r="2807" spans="2:12" x14ac:dyDescent="0.25">
      <c r="B2807" s="49">
        <f t="shared" ref="B2807" si="2245">B2806+1</f>
        <v>2795</v>
      </c>
      <c r="C2807" s="427">
        <v>40596</v>
      </c>
      <c r="D2807" s="474">
        <v>43</v>
      </c>
      <c r="K2807" s="427">
        <v>40596</v>
      </c>
      <c r="L2807" s="117">
        <v>86</v>
      </c>
    </row>
    <row r="2808" spans="2:12" x14ac:dyDescent="0.25">
      <c r="B2808" s="49">
        <f t="shared" ref="B2808" si="2246">B2807+1</f>
        <v>2796</v>
      </c>
      <c r="C2808" s="427">
        <v>40596</v>
      </c>
      <c r="D2808" s="474">
        <v>-191.99999999999545</v>
      </c>
      <c r="K2808" s="427">
        <v>40596</v>
      </c>
      <c r="L2808" s="117">
        <v>-383.99999999999091</v>
      </c>
    </row>
    <row r="2809" spans="2:12" x14ac:dyDescent="0.25">
      <c r="B2809" s="49">
        <f t="shared" ref="B2809" si="2247">B2808+1</f>
        <v>2797</v>
      </c>
      <c r="C2809" s="426">
        <v>40597</v>
      </c>
      <c r="D2809" s="473">
        <v>199.5</v>
      </c>
      <c r="K2809" s="426">
        <v>40597</v>
      </c>
      <c r="L2809" s="467">
        <v>798</v>
      </c>
    </row>
    <row r="2810" spans="2:12" x14ac:dyDescent="0.25">
      <c r="B2810" s="49">
        <f t="shared" ref="B2810" si="2248">B2809+1</f>
        <v>2798</v>
      </c>
      <c r="C2810" s="428">
        <v>40597</v>
      </c>
      <c r="D2810" s="473">
        <v>153</v>
      </c>
      <c r="K2810" s="428">
        <v>40597</v>
      </c>
      <c r="L2810" s="467">
        <v>306</v>
      </c>
    </row>
    <row r="2811" spans="2:12" x14ac:dyDescent="0.25">
      <c r="B2811" s="49">
        <f t="shared" ref="B2811" si="2249">B2810+1</f>
        <v>2799</v>
      </c>
      <c r="C2811" s="427">
        <v>40597</v>
      </c>
      <c r="D2811" s="474">
        <v>143.00000000000114</v>
      </c>
      <c r="K2811" s="427">
        <v>40597</v>
      </c>
      <c r="L2811" s="117">
        <v>858.00000000000682</v>
      </c>
    </row>
    <row r="2812" spans="2:12" x14ac:dyDescent="0.25">
      <c r="B2812" s="49">
        <f t="shared" ref="B2812" si="2250">B2811+1</f>
        <v>2800</v>
      </c>
      <c r="C2812" s="427">
        <v>40597</v>
      </c>
      <c r="D2812" s="474">
        <v>178</v>
      </c>
      <c r="K2812" s="427">
        <v>40597</v>
      </c>
      <c r="L2812" s="117">
        <v>356</v>
      </c>
    </row>
    <row r="2813" spans="2:12" x14ac:dyDescent="0.25">
      <c r="B2813" s="49">
        <f t="shared" ref="B2813" si="2251">B2812+1</f>
        <v>2801</v>
      </c>
      <c r="C2813" s="427">
        <v>40597</v>
      </c>
      <c r="D2813" s="474">
        <v>417.99999999999545</v>
      </c>
      <c r="K2813" s="427">
        <v>40597</v>
      </c>
      <c r="L2813" s="117">
        <v>835.99999999999091</v>
      </c>
    </row>
    <row r="2814" spans="2:12" x14ac:dyDescent="0.25">
      <c r="B2814" s="49">
        <f t="shared" ref="B2814" si="2252">B2813+1</f>
        <v>2802</v>
      </c>
      <c r="C2814" s="426">
        <v>40598</v>
      </c>
      <c r="D2814" s="473">
        <v>-400.5</v>
      </c>
      <c r="K2814" s="426">
        <v>40598</v>
      </c>
      <c r="L2814" s="467">
        <v>-1602</v>
      </c>
    </row>
    <row r="2815" spans="2:12" x14ac:dyDescent="0.25">
      <c r="B2815" s="49">
        <f t="shared" ref="B2815" si="2253">B2814+1</f>
        <v>2803</v>
      </c>
      <c r="C2815" s="428">
        <v>40598</v>
      </c>
      <c r="D2815" s="473">
        <v>-497</v>
      </c>
      <c r="K2815" s="428">
        <v>40598</v>
      </c>
      <c r="L2815" s="467">
        <v>-994</v>
      </c>
    </row>
    <row r="2816" spans="2:12" x14ac:dyDescent="0.25">
      <c r="B2816" s="49">
        <f t="shared" ref="B2816" si="2254">B2815+1</f>
        <v>2804</v>
      </c>
      <c r="C2816" s="427">
        <v>40598</v>
      </c>
      <c r="D2816" s="474">
        <v>-152.00000000000341</v>
      </c>
      <c r="K2816" s="427">
        <v>40598</v>
      </c>
      <c r="L2816" s="117">
        <v>-912.00000000002046</v>
      </c>
    </row>
    <row r="2817" spans="2:12" x14ac:dyDescent="0.25">
      <c r="B2817" s="49">
        <f t="shared" ref="B2817" si="2255">B2816+1</f>
        <v>2805</v>
      </c>
      <c r="C2817" s="426">
        <v>40599</v>
      </c>
      <c r="D2817" s="473">
        <v>162</v>
      </c>
      <c r="K2817" s="426">
        <v>40599</v>
      </c>
      <c r="L2817" s="467">
        <v>648</v>
      </c>
    </row>
    <row r="2818" spans="2:12" x14ac:dyDescent="0.25">
      <c r="B2818" s="49">
        <f t="shared" ref="B2818" si="2256">B2817+1</f>
        <v>2806</v>
      </c>
      <c r="C2818" s="427">
        <v>40602</v>
      </c>
      <c r="D2818" s="474">
        <v>228</v>
      </c>
      <c r="K2818" s="427">
        <v>40602</v>
      </c>
      <c r="L2818" s="117">
        <v>456</v>
      </c>
    </row>
    <row r="2819" spans="2:12" x14ac:dyDescent="0.25">
      <c r="B2819" s="49">
        <f t="shared" ref="B2819" si="2257">B2818+1</f>
        <v>2807</v>
      </c>
      <c r="C2819" s="426">
        <v>40604</v>
      </c>
      <c r="D2819" s="473">
        <v>-13</v>
      </c>
      <c r="K2819" s="426">
        <v>40604</v>
      </c>
      <c r="L2819" s="467">
        <v>-52</v>
      </c>
    </row>
    <row r="2820" spans="2:12" x14ac:dyDescent="0.25">
      <c r="B2820" s="49">
        <f t="shared" ref="B2820" si="2258">B2819+1</f>
        <v>2808</v>
      </c>
      <c r="C2820" s="428">
        <v>40604</v>
      </c>
      <c r="D2820" s="473">
        <v>-12</v>
      </c>
      <c r="K2820" s="428">
        <v>40604</v>
      </c>
      <c r="L2820" s="467">
        <v>-24</v>
      </c>
    </row>
    <row r="2821" spans="2:12" x14ac:dyDescent="0.25">
      <c r="B2821" s="49">
        <f t="shared" ref="B2821" si="2259">B2820+1</f>
        <v>2809</v>
      </c>
      <c r="C2821" s="427">
        <v>40604</v>
      </c>
      <c r="D2821" s="474">
        <v>143.00000000000114</v>
      </c>
      <c r="K2821" s="427">
        <v>40604</v>
      </c>
      <c r="L2821" s="117">
        <v>858.00000000000682</v>
      </c>
    </row>
    <row r="2822" spans="2:12" x14ac:dyDescent="0.25">
      <c r="B2822" s="49">
        <f t="shared" ref="B2822" si="2260">B2821+1</f>
        <v>2810</v>
      </c>
      <c r="C2822" s="427">
        <v>40604</v>
      </c>
      <c r="D2822" s="474">
        <v>73</v>
      </c>
      <c r="K2822" s="427">
        <v>40604</v>
      </c>
      <c r="L2822" s="117">
        <v>146</v>
      </c>
    </row>
    <row r="2823" spans="2:12" x14ac:dyDescent="0.25">
      <c r="B2823" s="49">
        <f t="shared" ref="B2823" si="2261">B2822+1</f>
        <v>2811</v>
      </c>
      <c r="C2823" s="427">
        <v>40604</v>
      </c>
      <c r="D2823" s="474">
        <v>118.00000000000681</v>
      </c>
      <c r="K2823" s="427">
        <v>40604</v>
      </c>
      <c r="L2823" s="117">
        <v>236.00000000001361</v>
      </c>
    </row>
    <row r="2824" spans="2:12" x14ac:dyDescent="0.25">
      <c r="B2824" s="49">
        <f t="shared" ref="B2824" si="2262">B2823+1</f>
        <v>2812</v>
      </c>
      <c r="C2824" s="427">
        <v>40605</v>
      </c>
      <c r="D2824" s="474">
        <v>193</v>
      </c>
      <c r="K2824" s="427">
        <v>40605</v>
      </c>
      <c r="L2824" s="117">
        <v>386</v>
      </c>
    </row>
    <row r="2825" spans="2:12" x14ac:dyDescent="0.25">
      <c r="B2825" s="49">
        <f t="shared" ref="B2825" si="2263">B2824+1</f>
        <v>2813</v>
      </c>
      <c r="C2825" s="427">
        <v>40605</v>
      </c>
      <c r="D2825" s="474">
        <v>257.99999999999318</v>
      </c>
      <c r="K2825" s="427">
        <v>40605</v>
      </c>
      <c r="L2825" s="117">
        <v>515.99999999998636</v>
      </c>
    </row>
    <row r="2826" spans="2:12" x14ac:dyDescent="0.25">
      <c r="B2826" s="49">
        <f t="shared" ref="B2826" si="2264">B2825+1</f>
        <v>2814</v>
      </c>
      <c r="C2826" s="426">
        <v>40609</v>
      </c>
      <c r="D2826" s="473">
        <v>-413</v>
      </c>
      <c r="K2826" s="426">
        <v>40609</v>
      </c>
      <c r="L2826" s="467">
        <v>-1652</v>
      </c>
    </row>
    <row r="2827" spans="2:12" x14ac:dyDescent="0.25">
      <c r="B2827" s="49">
        <f t="shared" ref="B2827" si="2265">B2826+1</f>
        <v>2815</v>
      </c>
      <c r="C2827" s="428">
        <v>40609</v>
      </c>
      <c r="D2827" s="473">
        <v>63</v>
      </c>
      <c r="K2827" s="428">
        <v>40609</v>
      </c>
      <c r="L2827" s="467">
        <v>126</v>
      </c>
    </row>
    <row r="2828" spans="2:12" x14ac:dyDescent="0.25">
      <c r="B2828" s="49">
        <f t="shared" ref="B2828" si="2266">B2827+1</f>
        <v>2816</v>
      </c>
      <c r="C2828" s="427">
        <v>40609</v>
      </c>
      <c r="D2828" s="474">
        <v>63</v>
      </c>
      <c r="K2828" s="427">
        <v>40609</v>
      </c>
      <c r="L2828" s="117">
        <v>378</v>
      </c>
    </row>
    <row r="2829" spans="2:12" x14ac:dyDescent="0.25">
      <c r="B2829" s="49">
        <f t="shared" ref="B2829" si="2267">B2828+1</f>
        <v>2817</v>
      </c>
      <c r="C2829" s="426">
        <v>40610</v>
      </c>
      <c r="D2829" s="473">
        <v>337</v>
      </c>
      <c r="K2829" s="426">
        <v>40610</v>
      </c>
      <c r="L2829" s="467">
        <v>1348</v>
      </c>
    </row>
    <row r="2830" spans="2:12" x14ac:dyDescent="0.25">
      <c r="B2830" s="49">
        <f t="shared" ref="B2830" si="2268">B2829+1</f>
        <v>2818</v>
      </c>
      <c r="C2830" s="428">
        <v>40610</v>
      </c>
      <c r="D2830" s="473">
        <v>-117</v>
      </c>
      <c r="K2830" s="428">
        <v>40610</v>
      </c>
      <c r="L2830" s="467">
        <v>-234</v>
      </c>
    </row>
    <row r="2831" spans="2:12" x14ac:dyDescent="0.25">
      <c r="B2831" s="49">
        <f t="shared" ref="B2831" si="2269">B2830+1</f>
        <v>2819</v>
      </c>
      <c r="C2831" s="427">
        <v>40610</v>
      </c>
      <c r="D2831" s="474">
        <v>102.99999999999771</v>
      </c>
      <c r="K2831" s="427">
        <v>40610</v>
      </c>
      <c r="L2831" s="117">
        <v>617.99999999998624</v>
      </c>
    </row>
    <row r="2832" spans="2:12" x14ac:dyDescent="0.25">
      <c r="B2832" s="49">
        <f t="shared" ref="B2832" si="2270">B2831+1</f>
        <v>2820</v>
      </c>
      <c r="C2832" s="427">
        <v>40611</v>
      </c>
      <c r="D2832" s="474">
        <v>-7</v>
      </c>
      <c r="K2832" s="427">
        <v>40611</v>
      </c>
      <c r="L2832" s="117">
        <v>-14</v>
      </c>
    </row>
    <row r="2833" spans="2:12" x14ac:dyDescent="0.25">
      <c r="B2833" s="49">
        <f t="shared" ref="B2833" si="2271">B2832+1</f>
        <v>2821</v>
      </c>
      <c r="C2833" s="427">
        <v>40611</v>
      </c>
      <c r="D2833" s="474">
        <v>-132.00000000000455</v>
      </c>
      <c r="K2833" s="427">
        <v>40611</v>
      </c>
      <c r="L2833" s="117">
        <v>-264.00000000000909</v>
      </c>
    </row>
    <row r="2834" spans="2:12" x14ac:dyDescent="0.25">
      <c r="B2834" s="49">
        <f t="shared" ref="B2834" si="2272">B2833+1</f>
        <v>2822</v>
      </c>
      <c r="C2834" s="426">
        <v>40612</v>
      </c>
      <c r="D2834" s="473">
        <v>-400.5</v>
      </c>
      <c r="K2834" s="426">
        <v>40612</v>
      </c>
      <c r="L2834" s="467">
        <v>-1602</v>
      </c>
    </row>
    <row r="2835" spans="2:12" x14ac:dyDescent="0.25">
      <c r="B2835" s="49">
        <f t="shared" ref="B2835" si="2273">B2834+1</f>
        <v>2823</v>
      </c>
      <c r="C2835" s="428">
        <v>40612</v>
      </c>
      <c r="D2835" s="473">
        <v>-412</v>
      </c>
      <c r="K2835" s="428">
        <v>40612</v>
      </c>
      <c r="L2835" s="467">
        <v>-824</v>
      </c>
    </row>
    <row r="2836" spans="2:12" x14ac:dyDescent="0.25">
      <c r="B2836" s="49">
        <f t="shared" ref="B2836" si="2274">B2835+1</f>
        <v>2824</v>
      </c>
      <c r="C2836" s="427">
        <v>40612</v>
      </c>
      <c r="D2836" s="474">
        <v>-331.99999999999886</v>
      </c>
      <c r="K2836" s="427">
        <v>40612</v>
      </c>
      <c r="L2836" s="117">
        <v>-1991.9999999999932</v>
      </c>
    </row>
    <row r="2837" spans="2:12" x14ac:dyDescent="0.25">
      <c r="B2837" s="49">
        <f t="shared" ref="B2837" si="2275">B2836+1</f>
        <v>2825</v>
      </c>
      <c r="C2837" s="426">
        <v>40613</v>
      </c>
      <c r="D2837" s="473">
        <v>-400.5</v>
      </c>
      <c r="K2837" s="426">
        <v>40613</v>
      </c>
      <c r="L2837" s="467">
        <v>-1602</v>
      </c>
    </row>
    <row r="2838" spans="2:12" x14ac:dyDescent="0.25">
      <c r="B2838" s="49">
        <f t="shared" ref="B2838" si="2276">B2837+1</f>
        <v>2826</v>
      </c>
      <c r="C2838" s="428">
        <v>40613</v>
      </c>
      <c r="D2838" s="473">
        <v>-182</v>
      </c>
      <c r="K2838" s="428">
        <v>40613</v>
      </c>
      <c r="L2838" s="467">
        <v>-364</v>
      </c>
    </row>
    <row r="2839" spans="2:12" x14ac:dyDescent="0.25">
      <c r="B2839" s="49">
        <f t="shared" ref="B2839" si="2277">B2838+1</f>
        <v>2827</v>
      </c>
      <c r="C2839" s="427">
        <v>40613</v>
      </c>
      <c r="D2839" s="474">
        <v>-337</v>
      </c>
      <c r="K2839" s="427">
        <v>40613</v>
      </c>
      <c r="L2839" s="117">
        <v>-2022</v>
      </c>
    </row>
    <row r="2840" spans="2:12" x14ac:dyDescent="0.25">
      <c r="B2840" s="49">
        <f t="shared" ref="B2840" si="2278">B2839+1</f>
        <v>2828</v>
      </c>
      <c r="C2840" s="427">
        <v>40613</v>
      </c>
      <c r="D2840" s="474">
        <v>-382</v>
      </c>
      <c r="K2840" s="427">
        <v>40613</v>
      </c>
      <c r="L2840" s="117">
        <v>-764</v>
      </c>
    </row>
    <row r="2841" spans="2:12" x14ac:dyDescent="0.25">
      <c r="B2841" s="49">
        <f t="shared" ref="B2841" si="2279">B2840+1</f>
        <v>2829</v>
      </c>
      <c r="C2841" s="427">
        <v>40613</v>
      </c>
      <c r="D2841" s="474">
        <v>-952.00000000000898</v>
      </c>
      <c r="K2841" s="427">
        <v>40613</v>
      </c>
      <c r="L2841" s="117">
        <v>-1904.000000000018</v>
      </c>
    </row>
    <row r="2842" spans="2:12" x14ac:dyDescent="0.25">
      <c r="B2842" s="49">
        <f t="shared" ref="B2842" si="2280">B2841+1</f>
        <v>2830</v>
      </c>
      <c r="C2842" s="427">
        <v>40616</v>
      </c>
      <c r="D2842" s="474">
        <v>-107</v>
      </c>
      <c r="K2842" s="427">
        <v>40616</v>
      </c>
      <c r="L2842" s="117">
        <v>-214</v>
      </c>
    </row>
    <row r="2843" spans="2:12" x14ac:dyDescent="0.25">
      <c r="B2843" s="49">
        <f t="shared" ref="B2843" si="2281">B2842+1</f>
        <v>2831</v>
      </c>
      <c r="C2843" s="427">
        <v>40616</v>
      </c>
      <c r="D2843" s="474">
        <v>216.00000000000909</v>
      </c>
      <c r="K2843" s="427">
        <v>40616</v>
      </c>
      <c r="L2843" s="117">
        <v>432.00000000001819</v>
      </c>
    </row>
    <row r="2844" spans="2:12" x14ac:dyDescent="0.25">
      <c r="B2844" s="49">
        <f t="shared" ref="B2844" si="2282">B2843+1</f>
        <v>2832</v>
      </c>
      <c r="C2844" s="426">
        <v>40617</v>
      </c>
      <c r="D2844" s="473">
        <v>-400.5</v>
      </c>
      <c r="K2844" s="426">
        <v>40617</v>
      </c>
      <c r="L2844" s="467">
        <v>-1602</v>
      </c>
    </row>
    <row r="2845" spans="2:12" x14ac:dyDescent="0.25">
      <c r="B2845" s="49">
        <f t="shared" ref="B2845" si="2283">B2844+1</f>
        <v>2833</v>
      </c>
      <c r="C2845" s="428">
        <v>40617</v>
      </c>
      <c r="D2845" s="473">
        <v>-492</v>
      </c>
      <c r="K2845" s="428">
        <v>40617</v>
      </c>
      <c r="L2845" s="467">
        <v>-984</v>
      </c>
    </row>
    <row r="2846" spans="2:12" x14ac:dyDescent="0.25">
      <c r="B2846" s="49">
        <f t="shared" ref="B2846" si="2284">B2845+1</f>
        <v>2834</v>
      </c>
      <c r="C2846" s="427">
        <v>40617</v>
      </c>
      <c r="D2846" s="474">
        <v>-606.99999999999886</v>
      </c>
      <c r="K2846" s="427">
        <v>40617</v>
      </c>
      <c r="L2846" s="117">
        <v>-3641.9999999999932</v>
      </c>
    </row>
    <row r="2847" spans="2:12" x14ac:dyDescent="0.25">
      <c r="B2847" s="49">
        <f t="shared" ref="B2847" si="2285">B2846+1</f>
        <v>2835</v>
      </c>
      <c r="C2847" s="426">
        <v>40618</v>
      </c>
      <c r="D2847" s="473">
        <v>462</v>
      </c>
      <c r="K2847" s="426">
        <v>40618</v>
      </c>
      <c r="L2847" s="467">
        <v>1848</v>
      </c>
    </row>
    <row r="2848" spans="2:12" x14ac:dyDescent="0.25">
      <c r="B2848" s="49">
        <f t="shared" ref="B2848" si="2286">B2847+1</f>
        <v>2836</v>
      </c>
      <c r="C2848" s="428">
        <v>40618</v>
      </c>
      <c r="D2848" s="473">
        <v>-1.9999999999999996</v>
      </c>
      <c r="K2848" s="428">
        <v>40618</v>
      </c>
      <c r="L2848" s="467">
        <v>-3.9999999999999991</v>
      </c>
    </row>
    <row r="2849" spans="2:12" x14ac:dyDescent="0.25">
      <c r="B2849" s="49">
        <f t="shared" ref="B2849" si="2287">B2848+1</f>
        <v>2837</v>
      </c>
      <c r="C2849" s="427">
        <v>40618</v>
      </c>
      <c r="D2849" s="474">
        <v>152.99999999999773</v>
      </c>
      <c r="K2849" s="427">
        <v>40618</v>
      </c>
      <c r="L2849" s="117">
        <v>917.99999999998636</v>
      </c>
    </row>
    <row r="2850" spans="2:12" x14ac:dyDescent="0.25">
      <c r="B2850" s="49">
        <f t="shared" ref="B2850" si="2288">B2849+1</f>
        <v>2838</v>
      </c>
      <c r="C2850" s="427">
        <v>40618</v>
      </c>
      <c r="D2850" s="474">
        <v>238</v>
      </c>
      <c r="K2850" s="427">
        <v>40618</v>
      </c>
      <c r="L2850" s="117">
        <v>476</v>
      </c>
    </row>
    <row r="2851" spans="2:12" x14ac:dyDescent="0.25">
      <c r="B2851" s="49">
        <f t="shared" ref="B2851" si="2289">B2850+1</f>
        <v>2839</v>
      </c>
      <c r="C2851" s="427">
        <v>40618</v>
      </c>
      <c r="D2851" s="474">
        <v>257.99999999999318</v>
      </c>
      <c r="K2851" s="427">
        <v>40618</v>
      </c>
      <c r="L2851" s="117">
        <v>515.99999999998636</v>
      </c>
    </row>
    <row r="2852" spans="2:12" x14ac:dyDescent="0.25">
      <c r="B2852" s="49">
        <f t="shared" ref="B2852" si="2290">B2851+1</f>
        <v>2840</v>
      </c>
      <c r="C2852" s="426">
        <v>40619</v>
      </c>
      <c r="D2852" s="473">
        <v>1037</v>
      </c>
      <c r="K2852" s="426">
        <v>40619</v>
      </c>
      <c r="L2852" s="467">
        <v>4148</v>
      </c>
    </row>
    <row r="2853" spans="2:12" x14ac:dyDescent="0.25">
      <c r="B2853" s="49">
        <f t="shared" ref="B2853" si="2291">B2852+1</f>
        <v>2841</v>
      </c>
      <c r="C2853" s="428">
        <v>40619</v>
      </c>
      <c r="D2853" s="473">
        <v>688</v>
      </c>
      <c r="K2853" s="428">
        <v>40619</v>
      </c>
      <c r="L2853" s="467">
        <v>1376</v>
      </c>
    </row>
    <row r="2854" spans="2:12" x14ac:dyDescent="0.25">
      <c r="B2854" s="49">
        <f t="shared" ref="B2854" si="2292">B2853+1</f>
        <v>2842</v>
      </c>
      <c r="C2854" s="427">
        <v>40619</v>
      </c>
      <c r="D2854" s="474">
        <v>538</v>
      </c>
      <c r="K2854" s="427">
        <v>40619</v>
      </c>
      <c r="L2854" s="117">
        <v>3228</v>
      </c>
    </row>
    <row r="2855" spans="2:12" x14ac:dyDescent="0.25">
      <c r="B2855" s="49">
        <f t="shared" ref="B2855" si="2293">B2854+1</f>
        <v>2843</v>
      </c>
      <c r="C2855" s="427">
        <v>40619</v>
      </c>
      <c r="D2855" s="474">
        <v>758</v>
      </c>
      <c r="K2855" s="427">
        <v>40619</v>
      </c>
      <c r="L2855" s="117">
        <v>1516</v>
      </c>
    </row>
    <row r="2856" spans="2:12" x14ac:dyDescent="0.25">
      <c r="B2856" s="49">
        <f t="shared" ref="B2856" si="2294">B2855+1</f>
        <v>2844</v>
      </c>
      <c r="C2856" s="427">
        <v>40619</v>
      </c>
      <c r="D2856" s="474">
        <v>1627.9999999999977</v>
      </c>
      <c r="K2856" s="427">
        <v>40619</v>
      </c>
      <c r="L2856" s="117">
        <v>3255.9999999999955</v>
      </c>
    </row>
    <row r="2857" spans="2:12" x14ac:dyDescent="0.25">
      <c r="B2857" s="49">
        <f t="shared" ref="B2857" si="2295">B2856+1</f>
        <v>2845</v>
      </c>
      <c r="C2857" s="427">
        <v>40620</v>
      </c>
      <c r="D2857" s="474">
        <v>653</v>
      </c>
      <c r="K2857" s="427">
        <v>40620</v>
      </c>
      <c r="L2857" s="117">
        <v>1306</v>
      </c>
    </row>
    <row r="2858" spans="2:12" x14ac:dyDescent="0.25">
      <c r="B2858" s="49">
        <f t="shared" ref="B2858" si="2296">B2857+1</f>
        <v>2846</v>
      </c>
      <c r="C2858" s="427">
        <v>40620</v>
      </c>
      <c r="D2858" s="474">
        <v>1127.9999999999977</v>
      </c>
      <c r="K2858" s="427">
        <v>40620</v>
      </c>
      <c r="L2858" s="117">
        <v>2255.9999999999955</v>
      </c>
    </row>
    <row r="2859" spans="2:12" x14ac:dyDescent="0.25">
      <c r="B2859" s="49">
        <f t="shared" ref="B2859" si="2297">B2858+1</f>
        <v>2847</v>
      </c>
      <c r="C2859" s="426">
        <v>40625</v>
      </c>
      <c r="D2859" s="473">
        <v>-175.5</v>
      </c>
      <c r="K2859" s="426">
        <v>40625</v>
      </c>
      <c r="L2859" s="467">
        <v>-702</v>
      </c>
    </row>
    <row r="2860" spans="2:12" x14ac:dyDescent="0.25">
      <c r="B2860" s="49">
        <f t="shared" ref="B2860" si="2298">B2859+1</f>
        <v>2848</v>
      </c>
      <c r="C2860" s="427">
        <v>40625</v>
      </c>
      <c r="D2860" s="474">
        <v>197.99999999999659</v>
      </c>
      <c r="K2860" s="427">
        <v>40625</v>
      </c>
      <c r="L2860" s="117">
        <v>1187.9999999999795</v>
      </c>
    </row>
    <row r="2861" spans="2:12" x14ac:dyDescent="0.25">
      <c r="B2861" s="49">
        <f t="shared" ref="B2861" si="2299">B2860+1</f>
        <v>2849</v>
      </c>
      <c r="C2861" s="427">
        <v>40625</v>
      </c>
      <c r="D2861" s="474">
        <v>348.00000000000227</v>
      </c>
      <c r="K2861" s="427">
        <v>40625</v>
      </c>
      <c r="L2861" s="117">
        <v>696.00000000000455</v>
      </c>
    </row>
    <row r="2862" spans="2:12" x14ac:dyDescent="0.25">
      <c r="B2862" s="49">
        <f t="shared" ref="B2862" si="2300">B2861+1</f>
        <v>2850</v>
      </c>
      <c r="C2862" s="427">
        <v>40626</v>
      </c>
      <c r="D2862" s="474">
        <v>223</v>
      </c>
      <c r="K2862" s="427">
        <v>40626</v>
      </c>
      <c r="L2862" s="117">
        <v>446</v>
      </c>
    </row>
    <row r="2863" spans="2:12" x14ac:dyDescent="0.25">
      <c r="B2863" s="49">
        <f t="shared" ref="B2863" si="2301">B2862+1</f>
        <v>2851</v>
      </c>
      <c r="C2863" s="427">
        <v>40630</v>
      </c>
      <c r="D2863" s="474">
        <v>98.000000000002274</v>
      </c>
      <c r="K2863" s="427">
        <v>40630</v>
      </c>
      <c r="L2863" s="117">
        <v>196.00000000000455</v>
      </c>
    </row>
    <row r="2864" spans="2:12" x14ac:dyDescent="0.25">
      <c r="B2864" s="49">
        <f t="shared" ref="B2864" si="2302">B2863+1</f>
        <v>2852</v>
      </c>
      <c r="C2864" s="428">
        <v>40631</v>
      </c>
      <c r="D2864" s="473">
        <v>-1.9999999999999996</v>
      </c>
      <c r="K2864" s="428">
        <v>40631</v>
      </c>
      <c r="L2864" s="467">
        <v>-3.9999999999999991</v>
      </c>
    </row>
    <row r="2865" spans="2:12" x14ac:dyDescent="0.25">
      <c r="B2865" s="49">
        <f t="shared" ref="B2865" si="2303">B2864+1</f>
        <v>2853</v>
      </c>
      <c r="C2865" s="427">
        <v>40631</v>
      </c>
      <c r="D2865" s="474">
        <v>157.99999999999886</v>
      </c>
      <c r="K2865" s="427">
        <v>40631</v>
      </c>
      <c r="L2865" s="117">
        <v>947.99999999999318</v>
      </c>
    </row>
    <row r="2866" spans="2:12" x14ac:dyDescent="0.25">
      <c r="B2866" s="49">
        <f t="shared" ref="B2866" si="2304">B2865+1</f>
        <v>2854</v>
      </c>
      <c r="C2866" s="427">
        <v>40631</v>
      </c>
      <c r="D2866" s="474">
        <v>188</v>
      </c>
      <c r="K2866" s="427">
        <v>40631</v>
      </c>
      <c r="L2866" s="117">
        <v>376</v>
      </c>
    </row>
    <row r="2867" spans="2:12" x14ac:dyDescent="0.25">
      <c r="B2867" s="49">
        <f t="shared" ref="B2867" si="2305">B2866+1</f>
        <v>2855</v>
      </c>
      <c r="C2867" s="427">
        <v>40631</v>
      </c>
      <c r="D2867" s="474">
        <v>277.99999999999773</v>
      </c>
      <c r="K2867" s="427">
        <v>40631</v>
      </c>
      <c r="L2867" s="117">
        <v>555.99999999999545</v>
      </c>
    </row>
    <row r="2868" spans="2:12" x14ac:dyDescent="0.25">
      <c r="B2868" s="49">
        <f t="shared" ref="B2868" si="2306">B2867+1</f>
        <v>2856</v>
      </c>
      <c r="C2868" s="427">
        <v>40633</v>
      </c>
      <c r="D2868" s="474">
        <v>13</v>
      </c>
      <c r="K2868" s="427">
        <v>40633</v>
      </c>
      <c r="L2868" s="117">
        <v>26</v>
      </c>
    </row>
    <row r="2869" spans="2:12" x14ac:dyDescent="0.25">
      <c r="B2869" s="49">
        <f t="shared" ref="B2869" si="2307">B2868+1</f>
        <v>2857</v>
      </c>
      <c r="C2869" s="427">
        <v>40633</v>
      </c>
      <c r="D2869" s="474">
        <v>-231.99999999999318</v>
      </c>
      <c r="K2869" s="427">
        <v>40633</v>
      </c>
      <c r="L2869" s="117">
        <v>-463.99999999998636</v>
      </c>
    </row>
    <row r="2870" spans="2:12" x14ac:dyDescent="0.25">
      <c r="B2870" s="49">
        <f t="shared" ref="B2870" si="2308">B2869+1</f>
        <v>2858</v>
      </c>
      <c r="C2870" s="426">
        <v>40634</v>
      </c>
      <c r="D2870" s="473">
        <v>99.5</v>
      </c>
      <c r="K2870" s="426">
        <v>40634</v>
      </c>
      <c r="L2870" s="467">
        <v>398</v>
      </c>
    </row>
    <row r="2871" spans="2:12" x14ac:dyDescent="0.25">
      <c r="B2871" s="49">
        <f t="shared" ref="B2871" si="2309">B2870+1</f>
        <v>2859</v>
      </c>
      <c r="C2871" s="427">
        <v>40634</v>
      </c>
      <c r="D2871" s="474">
        <v>13</v>
      </c>
      <c r="K2871" s="427">
        <v>40634</v>
      </c>
      <c r="L2871" s="117">
        <v>26</v>
      </c>
    </row>
    <row r="2872" spans="2:12" x14ac:dyDescent="0.25">
      <c r="B2872" s="49">
        <f t="shared" ref="B2872" si="2310">B2871+1</f>
        <v>2860</v>
      </c>
      <c r="C2872" s="427">
        <v>40637</v>
      </c>
      <c r="D2872" s="474">
        <v>98</v>
      </c>
      <c r="K2872" s="427">
        <v>40637</v>
      </c>
      <c r="L2872" s="117">
        <v>196</v>
      </c>
    </row>
    <row r="2873" spans="2:12" x14ac:dyDescent="0.25">
      <c r="B2873" s="49">
        <f t="shared" ref="B2873" si="2311">B2872+1</f>
        <v>2861</v>
      </c>
      <c r="C2873" s="428">
        <v>40638</v>
      </c>
      <c r="D2873" s="473">
        <v>-312</v>
      </c>
      <c r="K2873" s="428">
        <v>40638</v>
      </c>
      <c r="L2873" s="467">
        <v>-624</v>
      </c>
    </row>
    <row r="2874" spans="2:12" x14ac:dyDescent="0.25">
      <c r="B2874" s="49">
        <f t="shared" ref="B2874" si="2312">B2873+1</f>
        <v>2862</v>
      </c>
      <c r="C2874" s="426">
        <v>40639</v>
      </c>
      <c r="D2874" s="473">
        <v>87</v>
      </c>
      <c r="K2874" s="426">
        <v>40639</v>
      </c>
      <c r="L2874" s="467">
        <v>348</v>
      </c>
    </row>
    <row r="2875" spans="2:12" x14ac:dyDescent="0.25">
      <c r="B2875" s="49">
        <f t="shared" ref="B2875" si="2313">B2874+1</f>
        <v>2863</v>
      </c>
      <c r="C2875" s="428">
        <v>40639</v>
      </c>
      <c r="D2875" s="473">
        <v>273</v>
      </c>
      <c r="K2875" s="428">
        <v>40639</v>
      </c>
      <c r="L2875" s="467">
        <v>546</v>
      </c>
    </row>
    <row r="2876" spans="2:12" x14ac:dyDescent="0.25">
      <c r="B2876" s="49">
        <f t="shared" ref="B2876" si="2314">B2875+1</f>
        <v>2864</v>
      </c>
      <c r="C2876" s="427">
        <v>40639</v>
      </c>
      <c r="D2876" s="474">
        <v>128</v>
      </c>
      <c r="K2876" s="427">
        <v>40639</v>
      </c>
      <c r="L2876" s="117">
        <v>256</v>
      </c>
    </row>
    <row r="2877" spans="2:12" x14ac:dyDescent="0.25">
      <c r="B2877" s="49">
        <f t="shared" ref="B2877" si="2315">B2876+1</f>
        <v>2865</v>
      </c>
      <c r="C2877" s="427">
        <v>40639</v>
      </c>
      <c r="D2877" s="474">
        <v>238</v>
      </c>
      <c r="K2877" s="427">
        <v>40639</v>
      </c>
      <c r="L2877" s="117">
        <v>476</v>
      </c>
    </row>
    <row r="2878" spans="2:12" x14ac:dyDescent="0.25">
      <c r="B2878" s="49">
        <f t="shared" ref="B2878" si="2316">B2877+1</f>
        <v>2866</v>
      </c>
      <c r="C2878" s="427">
        <v>40640</v>
      </c>
      <c r="D2878" s="474">
        <v>8</v>
      </c>
      <c r="K2878" s="427">
        <v>40640</v>
      </c>
      <c r="L2878" s="117">
        <v>16</v>
      </c>
    </row>
    <row r="2879" spans="2:12" x14ac:dyDescent="0.25">
      <c r="B2879" s="49">
        <f t="shared" ref="B2879" si="2317">B2878+1</f>
        <v>2867</v>
      </c>
      <c r="C2879" s="427">
        <v>40640</v>
      </c>
      <c r="D2879" s="474">
        <v>98.000000000002274</v>
      </c>
      <c r="K2879" s="427">
        <v>40640</v>
      </c>
      <c r="L2879" s="117">
        <v>196.00000000000455</v>
      </c>
    </row>
    <row r="2880" spans="2:12" x14ac:dyDescent="0.25">
      <c r="B2880" s="49">
        <f t="shared" ref="B2880" si="2318">B2879+1</f>
        <v>2868</v>
      </c>
      <c r="C2880" s="426">
        <v>40641</v>
      </c>
      <c r="D2880" s="473">
        <v>237</v>
      </c>
      <c r="K2880" s="426">
        <v>40641</v>
      </c>
      <c r="L2880" s="467">
        <v>948</v>
      </c>
    </row>
    <row r="2881" spans="2:12" x14ac:dyDescent="0.25">
      <c r="B2881" s="49">
        <f t="shared" ref="B2881" si="2319">B2880+1</f>
        <v>2869</v>
      </c>
      <c r="C2881" s="428">
        <v>40641</v>
      </c>
      <c r="D2881" s="473">
        <v>128</v>
      </c>
      <c r="K2881" s="428">
        <v>40641</v>
      </c>
      <c r="L2881" s="467">
        <v>256</v>
      </c>
    </row>
    <row r="2882" spans="2:12" x14ac:dyDescent="0.25">
      <c r="B2882" s="49">
        <f t="shared" ref="B2882" si="2320">B2881+1</f>
        <v>2870</v>
      </c>
      <c r="C2882" s="427">
        <v>40641</v>
      </c>
      <c r="D2882" s="474">
        <v>142.99999999999545</v>
      </c>
      <c r="K2882" s="427">
        <v>40641</v>
      </c>
      <c r="L2882" s="117">
        <v>857.99999999997272</v>
      </c>
    </row>
    <row r="2883" spans="2:12" x14ac:dyDescent="0.25">
      <c r="B2883" s="49">
        <f t="shared" ref="B2883" si="2321">B2882+1</f>
        <v>2871</v>
      </c>
      <c r="C2883" s="427">
        <v>40641</v>
      </c>
      <c r="D2883" s="474">
        <v>268.00000000000682</v>
      </c>
      <c r="K2883" s="427">
        <v>40641</v>
      </c>
      <c r="L2883" s="117">
        <v>536.00000000001364</v>
      </c>
    </row>
    <row r="2884" spans="2:12" x14ac:dyDescent="0.25">
      <c r="B2884" s="49">
        <f t="shared" ref="B2884" si="2322">B2883+1</f>
        <v>2872</v>
      </c>
      <c r="C2884" s="426">
        <v>40644</v>
      </c>
      <c r="D2884" s="473">
        <v>-75.5</v>
      </c>
      <c r="K2884" s="426">
        <v>40644</v>
      </c>
      <c r="L2884" s="467">
        <v>-302</v>
      </c>
    </row>
    <row r="2885" spans="2:12" x14ac:dyDescent="0.25">
      <c r="B2885" s="49">
        <f t="shared" ref="B2885" si="2323">B2884+1</f>
        <v>2873</v>
      </c>
      <c r="C2885" s="428">
        <v>40644</v>
      </c>
      <c r="D2885" s="473">
        <v>-37</v>
      </c>
      <c r="K2885" s="428">
        <v>40644</v>
      </c>
      <c r="L2885" s="467">
        <v>-74</v>
      </c>
    </row>
    <row r="2886" spans="2:12" x14ac:dyDescent="0.25">
      <c r="B2886" s="49">
        <f t="shared" ref="B2886" si="2324">B2885+1</f>
        <v>2874</v>
      </c>
      <c r="C2886" s="427">
        <v>40644</v>
      </c>
      <c r="D2886" s="474">
        <v>-67.000000000001137</v>
      </c>
      <c r="K2886" s="427">
        <v>40644</v>
      </c>
      <c r="L2886" s="117">
        <v>-402.00000000000682</v>
      </c>
    </row>
    <row r="2887" spans="2:12" x14ac:dyDescent="0.25">
      <c r="B2887" s="49">
        <f t="shared" ref="B2887" si="2325">B2886+1</f>
        <v>2875</v>
      </c>
      <c r="C2887" s="426">
        <v>40645</v>
      </c>
      <c r="D2887" s="473">
        <v>-150.5</v>
      </c>
      <c r="K2887" s="426">
        <v>40645</v>
      </c>
      <c r="L2887" s="467">
        <v>-602</v>
      </c>
    </row>
    <row r="2888" spans="2:12" x14ac:dyDescent="0.25">
      <c r="B2888" s="49">
        <f t="shared" ref="B2888" si="2326">B2887+1</f>
        <v>2876</v>
      </c>
      <c r="C2888" s="428">
        <v>40645</v>
      </c>
      <c r="D2888" s="473">
        <v>-152</v>
      </c>
      <c r="K2888" s="428">
        <v>40645</v>
      </c>
      <c r="L2888" s="467">
        <v>-304</v>
      </c>
    </row>
    <row r="2889" spans="2:12" x14ac:dyDescent="0.25">
      <c r="B2889" s="49">
        <f t="shared" ref="B2889" si="2327">B2888+1</f>
        <v>2877</v>
      </c>
      <c r="C2889" s="427">
        <v>40645</v>
      </c>
      <c r="D2889" s="474">
        <v>-162</v>
      </c>
      <c r="K2889" s="427">
        <v>40645</v>
      </c>
      <c r="L2889" s="117">
        <v>-972</v>
      </c>
    </row>
    <row r="2890" spans="2:12" x14ac:dyDescent="0.25">
      <c r="B2890" s="49">
        <f t="shared" ref="B2890" si="2328">B2889+1</f>
        <v>2878</v>
      </c>
      <c r="C2890" s="427">
        <v>40645</v>
      </c>
      <c r="D2890" s="474">
        <v>-572.00000000000227</v>
      </c>
      <c r="K2890" s="427">
        <v>40645</v>
      </c>
      <c r="L2890" s="117">
        <v>-1144.0000000000045</v>
      </c>
    </row>
    <row r="2891" spans="2:12" x14ac:dyDescent="0.25">
      <c r="B2891" s="49">
        <f t="shared" ref="B2891" si="2329">B2890+1</f>
        <v>2879</v>
      </c>
      <c r="C2891" s="426">
        <v>40646</v>
      </c>
      <c r="D2891" s="473">
        <v>149.5</v>
      </c>
      <c r="K2891" s="426">
        <v>40646</v>
      </c>
      <c r="L2891" s="467">
        <v>598</v>
      </c>
    </row>
    <row r="2892" spans="2:12" x14ac:dyDescent="0.25">
      <c r="B2892" s="49">
        <f t="shared" ref="B2892" si="2330">B2891+1</f>
        <v>2880</v>
      </c>
      <c r="C2892" s="428">
        <v>40646</v>
      </c>
      <c r="D2892" s="473">
        <v>288</v>
      </c>
      <c r="K2892" s="428">
        <v>40646</v>
      </c>
      <c r="L2892" s="467">
        <v>576</v>
      </c>
    </row>
    <row r="2893" spans="2:12" x14ac:dyDescent="0.25">
      <c r="B2893" s="49">
        <f t="shared" ref="B2893" si="2331">B2892+1</f>
        <v>2881</v>
      </c>
      <c r="C2893" s="427">
        <v>40646</v>
      </c>
      <c r="D2893" s="474">
        <v>118.00000000000112</v>
      </c>
      <c r="K2893" s="427">
        <v>40646</v>
      </c>
      <c r="L2893" s="117">
        <v>708.00000000000671</v>
      </c>
    </row>
    <row r="2894" spans="2:12" x14ac:dyDescent="0.25">
      <c r="B2894" s="49">
        <f t="shared" ref="B2894" si="2332">B2893+1</f>
        <v>2882</v>
      </c>
      <c r="C2894" s="427">
        <v>40646</v>
      </c>
      <c r="D2894" s="474">
        <v>138</v>
      </c>
      <c r="K2894" s="427">
        <v>40646</v>
      </c>
      <c r="L2894" s="117">
        <v>276</v>
      </c>
    </row>
    <row r="2895" spans="2:12" x14ac:dyDescent="0.25">
      <c r="B2895" s="49">
        <f t="shared" ref="B2895" si="2333">B2894+1</f>
        <v>2883</v>
      </c>
      <c r="C2895" s="427">
        <v>40646</v>
      </c>
      <c r="D2895" s="474">
        <v>277.99999999999773</v>
      </c>
      <c r="K2895" s="427">
        <v>40646</v>
      </c>
      <c r="L2895" s="117">
        <v>555.99999999999545</v>
      </c>
    </row>
    <row r="2896" spans="2:12" x14ac:dyDescent="0.25">
      <c r="B2896" s="49">
        <f t="shared" ref="B2896" si="2334">B2895+1</f>
        <v>2884</v>
      </c>
      <c r="C2896" s="426">
        <v>40647</v>
      </c>
      <c r="D2896" s="473">
        <v>-100.49999999999999</v>
      </c>
      <c r="K2896" s="426">
        <v>40647</v>
      </c>
      <c r="L2896" s="467">
        <v>-401.99999999999994</v>
      </c>
    </row>
    <row r="2897" spans="2:12" x14ac:dyDescent="0.25">
      <c r="B2897" s="49">
        <f t="shared" ref="B2897" si="2335">B2896+1</f>
        <v>2885</v>
      </c>
      <c r="C2897" s="427">
        <v>40647</v>
      </c>
      <c r="D2897" s="474">
        <v>-207</v>
      </c>
      <c r="K2897" s="427">
        <v>40647</v>
      </c>
      <c r="L2897" s="117">
        <v>-414</v>
      </c>
    </row>
    <row r="2898" spans="2:12" x14ac:dyDescent="0.25">
      <c r="B2898" s="49">
        <f t="shared" ref="B2898" si="2336">B2897+1</f>
        <v>2886</v>
      </c>
      <c r="C2898" s="428">
        <v>40648</v>
      </c>
      <c r="D2898" s="473">
        <v>-117</v>
      </c>
      <c r="K2898" s="428">
        <v>40648</v>
      </c>
      <c r="L2898" s="467">
        <v>-234</v>
      </c>
    </row>
    <row r="2899" spans="2:12" x14ac:dyDescent="0.25">
      <c r="B2899" s="49">
        <f t="shared" ref="B2899" si="2337">B2898+1</f>
        <v>2887</v>
      </c>
      <c r="C2899" s="428">
        <v>40651</v>
      </c>
      <c r="D2899" s="473">
        <v>-227</v>
      </c>
      <c r="K2899" s="428">
        <v>40651</v>
      </c>
      <c r="L2899" s="467">
        <v>-454</v>
      </c>
    </row>
    <row r="2900" spans="2:12" x14ac:dyDescent="0.25">
      <c r="B2900" s="49">
        <f t="shared" ref="B2900" si="2338">B2899+1</f>
        <v>2888</v>
      </c>
      <c r="C2900" s="426">
        <v>40652</v>
      </c>
      <c r="D2900" s="473">
        <v>-50.5</v>
      </c>
      <c r="K2900" s="426">
        <v>40652</v>
      </c>
      <c r="L2900" s="467">
        <v>-202</v>
      </c>
    </row>
    <row r="2901" spans="2:12" x14ac:dyDescent="0.25">
      <c r="B2901" s="49">
        <f t="shared" ref="B2901" si="2339">B2900+1</f>
        <v>2889</v>
      </c>
      <c r="C2901" s="428">
        <v>40652</v>
      </c>
      <c r="D2901" s="473">
        <v>128</v>
      </c>
      <c r="K2901" s="428">
        <v>40652</v>
      </c>
      <c r="L2901" s="467">
        <v>256</v>
      </c>
    </row>
    <row r="2902" spans="2:12" x14ac:dyDescent="0.25">
      <c r="B2902" s="49">
        <f t="shared" ref="B2902" si="2340">B2901+1</f>
        <v>2890</v>
      </c>
      <c r="C2902" s="427">
        <v>40652</v>
      </c>
      <c r="D2902" s="474">
        <v>27.999999999997726</v>
      </c>
      <c r="K2902" s="427">
        <v>40652</v>
      </c>
      <c r="L2902" s="117">
        <v>167.99999999998636</v>
      </c>
    </row>
    <row r="2903" spans="2:12" x14ac:dyDescent="0.25">
      <c r="B2903" s="49">
        <f t="shared" ref="B2903" si="2341">B2902+1</f>
        <v>2891</v>
      </c>
      <c r="C2903" s="427">
        <v>40658</v>
      </c>
      <c r="D2903" s="474">
        <v>118</v>
      </c>
      <c r="K2903" s="427">
        <v>40658</v>
      </c>
      <c r="L2903" s="117">
        <v>236</v>
      </c>
    </row>
    <row r="2904" spans="2:12" x14ac:dyDescent="0.25">
      <c r="B2904" s="49">
        <f t="shared" ref="B2904" si="2342">B2903+1</f>
        <v>2892</v>
      </c>
      <c r="C2904" s="427">
        <v>40658</v>
      </c>
      <c r="D2904" s="474">
        <v>348.00000000000227</v>
      </c>
      <c r="K2904" s="427">
        <v>40658</v>
      </c>
      <c r="L2904" s="117">
        <v>696.00000000000455</v>
      </c>
    </row>
    <row r="2905" spans="2:12" x14ac:dyDescent="0.25">
      <c r="B2905" s="49">
        <f t="shared" ref="B2905" si="2343">B2904+1</f>
        <v>2893</v>
      </c>
      <c r="C2905" s="426">
        <v>40659</v>
      </c>
      <c r="D2905" s="473">
        <v>-13</v>
      </c>
      <c r="K2905" s="426">
        <v>40659</v>
      </c>
      <c r="L2905" s="467">
        <v>-52</v>
      </c>
    </row>
    <row r="2906" spans="2:12" x14ac:dyDescent="0.25">
      <c r="B2906" s="49">
        <f t="shared" ref="B2906" si="2344">B2905+1</f>
        <v>2894</v>
      </c>
      <c r="C2906" s="427">
        <v>40659</v>
      </c>
      <c r="D2906" s="474">
        <v>112.99999999999999</v>
      </c>
      <c r="K2906" s="427">
        <v>40659</v>
      </c>
      <c r="L2906" s="117">
        <v>677.99999999999989</v>
      </c>
    </row>
    <row r="2907" spans="2:12" x14ac:dyDescent="0.25">
      <c r="B2907" s="49">
        <f t="shared" ref="B2907" si="2345">B2906+1</f>
        <v>2895</v>
      </c>
      <c r="C2907" s="427">
        <v>40660</v>
      </c>
      <c r="D2907" s="474">
        <v>83</v>
      </c>
      <c r="K2907" s="427">
        <v>40660</v>
      </c>
      <c r="L2907" s="117">
        <v>166</v>
      </c>
    </row>
    <row r="2908" spans="2:12" x14ac:dyDescent="0.25">
      <c r="B2908" s="49">
        <f t="shared" ref="B2908" si="2346">B2907+1</f>
        <v>2896</v>
      </c>
      <c r="C2908" s="427">
        <v>40660</v>
      </c>
      <c r="D2908" s="474">
        <v>188</v>
      </c>
      <c r="K2908" s="427">
        <v>40660</v>
      </c>
      <c r="L2908" s="117">
        <v>376</v>
      </c>
    </row>
    <row r="2909" spans="2:12" x14ac:dyDescent="0.25">
      <c r="B2909" s="49">
        <f t="shared" ref="B2909" si="2347">B2908+1</f>
        <v>2897</v>
      </c>
      <c r="C2909" s="428">
        <v>40662</v>
      </c>
      <c r="D2909" s="473">
        <v>28</v>
      </c>
      <c r="K2909" s="428">
        <v>40662</v>
      </c>
      <c r="L2909" s="467">
        <v>56</v>
      </c>
    </row>
    <row r="2910" spans="2:12" x14ac:dyDescent="0.25">
      <c r="B2910" s="49">
        <f t="shared" ref="B2910" si="2348">B2909+1</f>
        <v>2898</v>
      </c>
      <c r="C2910" s="427">
        <v>40662</v>
      </c>
      <c r="D2910" s="474">
        <v>238</v>
      </c>
      <c r="K2910" s="427">
        <v>40662</v>
      </c>
      <c r="L2910" s="117">
        <v>476</v>
      </c>
    </row>
    <row r="2911" spans="2:12" x14ac:dyDescent="0.25">
      <c r="B2911" s="49">
        <f t="shared" ref="B2911" si="2349">B2910+1</f>
        <v>2899</v>
      </c>
      <c r="C2911" s="428">
        <v>40665</v>
      </c>
      <c r="D2911" s="473">
        <v>18</v>
      </c>
      <c r="K2911" s="428">
        <v>40665</v>
      </c>
      <c r="L2911" s="467">
        <v>36</v>
      </c>
    </row>
    <row r="2912" spans="2:12" x14ac:dyDescent="0.25">
      <c r="B2912" s="49">
        <f t="shared" ref="B2912" si="2350">B2911+1</f>
        <v>2900</v>
      </c>
      <c r="C2912" s="426">
        <v>40666</v>
      </c>
      <c r="D2912" s="473">
        <v>-138</v>
      </c>
      <c r="K2912" s="426">
        <v>40666</v>
      </c>
      <c r="L2912" s="467">
        <v>-552</v>
      </c>
    </row>
    <row r="2913" spans="2:12" x14ac:dyDescent="0.25">
      <c r="B2913" s="49">
        <f t="shared" ref="B2913" si="2351">B2912+1</f>
        <v>2901</v>
      </c>
      <c r="C2913" s="428">
        <v>40666</v>
      </c>
      <c r="D2913" s="473">
        <v>-72</v>
      </c>
      <c r="K2913" s="428">
        <v>40666</v>
      </c>
      <c r="L2913" s="467">
        <v>-144</v>
      </c>
    </row>
    <row r="2914" spans="2:12" x14ac:dyDescent="0.25">
      <c r="B2914" s="49">
        <f t="shared" ref="B2914" si="2352">B2913+1</f>
        <v>2902</v>
      </c>
      <c r="C2914" s="427">
        <v>40666</v>
      </c>
      <c r="D2914" s="474">
        <v>-56.999999999998863</v>
      </c>
      <c r="K2914" s="427">
        <v>40666</v>
      </c>
      <c r="L2914" s="117">
        <v>-341.99999999999318</v>
      </c>
    </row>
    <row r="2915" spans="2:12" x14ac:dyDescent="0.25">
      <c r="B2915" s="49">
        <f t="shared" ref="B2915" si="2353">B2914+1</f>
        <v>2903</v>
      </c>
      <c r="C2915" s="427">
        <v>40666</v>
      </c>
      <c r="D2915" s="474">
        <v>-102</v>
      </c>
      <c r="K2915" s="427">
        <v>40666</v>
      </c>
      <c r="L2915" s="117">
        <v>-204</v>
      </c>
    </row>
    <row r="2916" spans="2:12" x14ac:dyDescent="0.25">
      <c r="B2916" s="49">
        <f t="shared" ref="B2916" si="2354">B2915+1</f>
        <v>2904</v>
      </c>
      <c r="C2916" s="427">
        <v>40666</v>
      </c>
      <c r="D2916" s="474">
        <v>-372.00000000000227</v>
      </c>
      <c r="K2916" s="427">
        <v>40666</v>
      </c>
      <c r="L2916" s="117">
        <v>-744.00000000000455</v>
      </c>
    </row>
    <row r="2917" spans="2:12" x14ac:dyDescent="0.25">
      <c r="B2917" s="49">
        <f t="shared" ref="B2917" si="2355">B2916+1</f>
        <v>2905</v>
      </c>
      <c r="C2917" s="426">
        <v>40667</v>
      </c>
      <c r="D2917" s="473">
        <v>12</v>
      </c>
      <c r="K2917" s="426">
        <v>40667</v>
      </c>
      <c r="L2917" s="467">
        <v>48</v>
      </c>
    </row>
    <row r="2918" spans="2:12" x14ac:dyDescent="0.25">
      <c r="B2918" s="49">
        <f t="shared" ref="B2918" si="2356">B2917+1</f>
        <v>2906</v>
      </c>
      <c r="C2918" s="428">
        <v>40667</v>
      </c>
      <c r="D2918" s="473">
        <v>18</v>
      </c>
      <c r="K2918" s="428">
        <v>40667</v>
      </c>
      <c r="L2918" s="467">
        <v>36</v>
      </c>
    </row>
    <row r="2919" spans="2:12" x14ac:dyDescent="0.25">
      <c r="B2919" s="49">
        <f t="shared" ref="B2919" si="2357">B2918+1</f>
        <v>2907</v>
      </c>
      <c r="C2919" s="427">
        <v>40667</v>
      </c>
      <c r="D2919" s="474">
        <v>118.00000000000112</v>
      </c>
      <c r="K2919" s="427">
        <v>40667</v>
      </c>
      <c r="L2919" s="117">
        <v>708.00000000000671</v>
      </c>
    </row>
    <row r="2920" spans="2:12" x14ac:dyDescent="0.25">
      <c r="B2920" s="49">
        <f t="shared" ref="B2920" si="2358">B2919+1</f>
        <v>2908</v>
      </c>
      <c r="C2920" s="427">
        <v>40667</v>
      </c>
      <c r="D2920" s="474">
        <v>83</v>
      </c>
      <c r="K2920" s="427">
        <v>40667</v>
      </c>
      <c r="L2920" s="117">
        <v>166</v>
      </c>
    </row>
    <row r="2921" spans="2:12" x14ac:dyDescent="0.25">
      <c r="B2921" s="49">
        <f t="shared" ref="B2921" si="2359">B2920+1</f>
        <v>2909</v>
      </c>
      <c r="C2921" s="426">
        <v>40668</v>
      </c>
      <c r="D2921" s="473">
        <v>74.5</v>
      </c>
      <c r="K2921" s="426">
        <v>40668</v>
      </c>
      <c r="L2921" s="467">
        <v>298</v>
      </c>
    </row>
    <row r="2922" spans="2:12" x14ac:dyDescent="0.25">
      <c r="B2922" s="49">
        <f t="shared" ref="B2922" si="2360">B2921+1</f>
        <v>2910</v>
      </c>
      <c r="C2922" s="428">
        <v>40668</v>
      </c>
      <c r="D2922" s="473">
        <v>-302</v>
      </c>
      <c r="K2922" s="428">
        <v>40668</v>
      </c>
      <c r="L2922" s="467">
        <v>-604</v>
      </c>
    </row>
    <row r="2923" spans="2:12" x14ac:dyDescent="0.25">
      <c r="B2923" s="49">
        <f t="shared" ref="B2923" si="2361">B2922+1</f>
        <v>2911</v>
      </c>
      <c r="C2923" s="427">
        <v>40668</v>
      </c>
      <c r="D2923" s="474">
        <v>38</v>
      </c>
      <c r="K2923" s="427">
        <v>40668</v>
      </c>
      <c r="L2923" s="117">
        <v>228</v>
      </c>
    </row>
    <row r="2924" spans="2:12" x14ac:dyDescent="0.25">
      <c r="B2924" s="49">
        <f t="shared" ref="B2924" si="2362">B2923+1</f>
        <v>2912</v>
      </c>
      <c r="C2924" s="427">
        <v>40668</v>
      </c>
      <c r="D2924" s="474">
        <v>338</v>
      </c>
      <c r="K2924" s="427">
        <v>40668</v>
      </c>
      <c r="L2924" s="117">
        <v>676</v>
      </c>
    </row>
    <row r="2925" spans="2:12" x14ac:dyDescent="0.25">
      <c r="B2925" s="49">
        <f t="shared" ref="B2925" si="2363">B2924+1</f>
        <v>2913</v>
      </c>
      <c r="C2925" s="426">
        <v>40669</v>
      </c>
      <c r="D2925" s="473">
        <v>-75.5</v>
      </c>
      <c r="K2925" s="426">
        <v>40669</v>
      </c>
      <c r="L2925" s="467">
        <v>-302</v>
      </c>
    </row>
    <row r="2926" spans="2:12" x14ac:dyDescent="0.25">
      <c r="B2926" s="49">
        <f t="shared" ref="B2926" si="2364">B2925+1</f>
        <v>2914</v>
      </c>
      <c r="C2926" s="428">
        <v>40669</v>
      </c>
      <c r="D2926" s="473">
        <v>493</v>
      </c>
      <c r="K2926" s="428">
        <v>40669</v>
      </c>
      <c r="L2926" s="467">
        <v>986</v>
      </c>
    </row>
    <row r="2927" spans="2:12" x14ac:dyDescent="0.25">
      <c r="B2927" s="49">
        <f t="shared" ref="B2927" si="2365">B2926+1</f>
        <v>2915</v>
      </c>
      <c r="C2927" s="427">
        <v>40669</v>
      </c>
      <c r="D2927" s="474">
        <v>232.99999999999886</v>
      </c>
      <c r="K2927" s="427">
        <v>40669</v>
      </c>
      <c r="L2927" s="117">
        <v>1397.9999999999932</v>
      </c>
    </row>
    <row r="2928" spans="2:12" x14ac:dyDescent="0.25">
      <c r="B2928" s="49">
        <f t="shared" ref="B2928" si="2366">B2927+1</f>
        <v>2916</v>
      </c>
      <c r="C2928" s="427">
        <v>40673</v>
      </c>
      <c r="D2928" s="474">
        <v>78</v>
      </c>
      <c r="K2928" s="427">
        <v>40673</v>
      </c>
      <c r="L2928" s="117">
        <v>156</v>
      </c>
    </row>
    <row r="2929" spans="2:12" x14ac:dyDescent="0.25">
      <c r="B2929" s="49">
        <f t="shared" ref="B2929" si="2367">B2928+1</f>
        <v>2917</v>
      </c>
      <c r="C2929" s="426">
        <v>40675</v>
      </c>
      <c r="D2929" s="473">
        <v>-63</v>
      </c>
      <c r="K2929" s="426">
        <v>40675</v>
      </c>
      <c r="L2929" s="467">
        <v>-252</v>
      </c>
    </row>
    <row r="2930" spans="2:12" x14ac:dyDescent="0.25">
      <c r="B2930" s="49">
        <f t="shared" ref="B2930" si="2368">B2929+1</f>
        <v>2918</v>
      </c>
      <c r="C2930" s="428">
        <v>40675</v>
      </c>
      <c r="D2930" s="473">
        <v>-87</v>
      </c>
      <c r="K2930" s="428">
        <v>40675</v>
      </c>
      <c r="L2930" s="467">
        <v>-174</v>
      </c>
    </row>
    <row r="2931" spans="2:12" x14ac:dyDescent="0.25">
      <c r="B2931" s="49">
        <f t="shared" ref="B2931" si="2369">B2930+1</f>
        <v>2919</v>
      </c>
      <c r="C2931" s="427">
        <v>40675</v>
      </c>
      <c r="D2931" s="474">
        <v>-262</v>
      </c>
      <c r="K2931" s="427">
        <v>40675</v>
      </c>
      <c r="L2931" s="117">
        <v>-1572</v>
      </c>
    </row>
    <row r="2932" spans="2:12" x14ac:dyDescent="0.25">
      <c r="B2932" s="49">
        <f t="shared" ref="B2932" si="2370">B2931+1</f>
        <v>2920</v>
      </c>
      <c r="C2932" s="427">
        <v>40675</v>
      </c>
      <c r="D2932" s="474">
        <v>-22</v>
      </c>
      <c r="K2932" s="427">
        <v>40675</v>
      </c>
      <c r="L2932" s="117">
        <v>-44</v>
      </c>
    </row>
    <row r="2933" spans="2:12" x14ac:dyDescent="0.25">
      <c r="B2933" s="49">
        <f t="shared" ref="B2933" si="2371">B2932+1</f>
        <v>2921</v>
      </c>
      <c r="C2933" s="427">
        <v>40675</v>
      </c>
      <c r="D2933" s="474">
        <v>-222.00000000000227</v>
      </c>
      <c r="K2933" s="427">
        <v>40675</v>
      </c>
      <c r="L2933" s="117">
        <v>-444.00000000000455</v>
      </c>
    </row>
    <row r="2934" spans="2:12" x14ac:dyDescent="0.25">
      <c r="B2934" s="49">
        <f t="shared" ref="B2934" si="2372">B2933+1</f>
        <v>2922</v>
      </c>
      <c r="C2934" s="426">
        <v>40679</v>
      </c>
      <c r="D2934" s="473">
        <v>137</v>
      </c>
      <c r="K2934" s="426">
        <v>40679</v>
      </c>
      <c r="L2934" s="467">
        <v>548</v>
      </c>
    </row>
    <row r="2935" spans="2:12" x14ac:dyDescent="0.25">
      <c r="B2935" s="49">
        <f t="shared" ref="B2935" si="2373">B2934+1</f>
        <v>2923</v>
      </c>
      <c r="C2935" s="428">
        <v>40679</v>
      </c>
      <c r="D2935" s="473">
        <v>38</v>
      </c>
      <c r="K2935" s="428">
        <v>40679</v>
      </c>
      <c r="L2935" s="467">
        <v>76</v>
      </c>
    </row>
    <row r="2936" spans="2:12" x14ac:dyDescent="0.25">
      <c r="B2936" s="49">
        <f t="shared" ref="B2936" si="2374">B2935+1</f>
        <v>2924</v>
      </c>
      <c r="C2936" s="427">
        <v>40679</v>
      </c>
      <c r="D2936" s="474">
        <v>-306.99999999999886</v>
      </c>
      <c r="K2936" s="427">
        <v>40679</v>
      </c>
      <c r="L2936" s="117">
        <v>-1841.9999999999932</v>
      </c>
    </row>
    <row r="2937" spans="2:12" x14ac:dyDescent="0.25">
      <c r="B2937" s="49">
        <f t="shared" ref="B2937" si="2375">B2936+1</f>
        <v>2925</v>
      </c>
      <c r="C2937" s="427">
        <v>40679</v>
      </c>
      <c r="D2937" s="474">
        <v>48</v>
      </c>
      <c r="K2937" s="427">
        <v>40679</v>
      </c>
      <c r="L2937" s="117">
        <v>96</v>
      </c>
    </row>
    <row r="2938" spans="2:12" x14ac:dyDescent="0.25">
      <c r="B2938" s="49">
        <f t="shared" ref="B2938" si="2376">B2937+1</f>
        <v>2926</v>
      </c>
      <c r="C2938" s="427">
        <v>40679</v>
      </c>
      <c r="D2938" s="474">
        <v>98.000000000002274</v>
      </c>
      <c r="K2938" s="427">
        <v>40679</v>
      </c>
      <c r="L2938" s="117">
        <v>196.00000000000455</v>
      </c>
    </row>
    <row r="2939" spans="2:12" x14ac:dyDescent="0.25">
      <c r="B2939" s="49">
        <f t="shared" ref="B2939" si="2377">B2938+1</f>
        <v>2927</v>
      </c>
      <c r="C2939" s="426">
        <v>40680</v>
      </c>
      <c r="D2939" s="473">
        <v>249.5</v>
      </c>
      <c r="K2939" s="426">
        <v>40680</v>
      </c>
      <c r="L2939" s="467">
        <v>998</v>
      </c>
    </row>
    <row r="2940" spans="2:12" x14ac:dyDescent="0.25">
      <c r="B2940" s="49">
        <f t="shared" ref="B2940" si="2378">B2939+1</f>
        <v>2928</v>
      </c>
      <c r="C2940" s="428">
        <v>40680</v>
      </c>
      <c r="D2940" s="473">
        <v>-87</v>
      </c>
      <c r="K2940" s="428">
        <v>40680</v>
      </c>
      <c r="L2940" s="467">
        <v>-174</v>
      </c>
    </row>
    <row r="2941" spans="2:12" x14ac:dyDescent="0.25">
      <c r="B2941" s="49">
        <f t="shared" ref="B2941" si="2379">B2940+1</f>
        <v>2929</v>
      </c>
      <c r="C2941" s="427">
        <v>40680</v>
      </c>
      <c r="D2941" s="474">
        <v>148.00000000000227</v>
      </c>
      <c r="K2941" s="427">
        <v>40680</v>
      </c>
      <c r="L2941" s="117">
        <v>888.00000000001364</v>
      </c>
    </row>
    <row r="2942" spans="2:12" x14ac:dyDescent="0.25">
      <c r="B2942" s="49">
        <f t="shared" ref="B2942" si="2380">B2941+1</f>
        <v>2930</v>
      </c>
      <c r="C2942" s="427">
        <v>40680</v>
      </c>
      <c r="D2942" s="474">
        <v>253</v>
      </c>
      <c r="K2942" s="427">
        <v>40680</v>
      </c>
      <c r="L2942" s="117">
        <v>506</v>
      </c>
    </row>
    <row r="2943" spans="2:12" x14ac:dyDescent="0.25">
      <c r="B2943" s="49">
        <f t="shared" ref="B2943" si="2381">B2942+1</f>
        <v>2931</v>
      </c>
      <c r="C2943" s="427">
        <v>40680</v>
      </c>
      <c r="D2943" s="474">
        <v>308.00000000000455</v>
      </c>
      <c r="K2943" s="427">
        <v>40680</v>
      </c>
      <c r="L2943" s="117">
        <v>616.00000000000909</v>
      </c>
    </row>
    <row r="2944" spans="2:12" x14ac:dyDescent="0.25">
      <c r="B2944" s="49">
        <f t="shared" ref="B2944" si="2382">B2943+1</f>
        <v>2932</v>
      </c>
      <c r="C2944" s="426">
        <v>40681</v>
      </c>
      <c r="D2944" s="473">
        <v>124.50000000000001</v>
      </c>
      <c r="K2944" s="426">
        <v>40681</v>
      </c>
      <c r="L2944" s="467">
        <v>498.00000000000006</v>
      </c>
    </row>
    <row r="2945" spans="2:12" x14ac:dyDescent="0.25">
      <c r="B2945" s="49">
        <f t="shared" ref="B2945" si="2383">B2944+1</f>
        <v>2933</v>
      </c>
      <c r="C2945" s="427">
        <v>40681</v>
      </c>
      <c r="D2945" s="474">
        <v>138</v>
      </c>
      <c r="K2945" s="427">
        <v>40681</v>
      </c>
      <c r="L2945" s="117">
        <v>828</v>
      </c>
    </row>
    <row r="2946" spans="2:12" x14ac:dyDescent="0.25">
      <c r="B2946" s="49">
        <f t="shared" ref="B2946" si="2384">B2945+1</f>
        <v>2934</v>
      </c>
      <c r="C2946" s="426">
        <v>40686</v>
      </c>
      <c r="D2946" s="473">
        <v>-300.5</v>
      </c>
      <c r="K2946" s="426">
        <v>40686</v>
      </c>
      <c r="L2946" s="467">
        <v>-1202</v>
      </c>
    </row>
    <row r="2947" spans="2:12" x14ac:dyDescent="0.25">
      <c r="B2947" s="49">
        <f t="shared" ref="B2947" si="2385">B2946+1</f>
        <v>2935</v>
      </c>
      <c r="C2947" s="428">
        <v>40686</v>
      </c>
      <c r="D2947" s="473">
        <v>-312</v>
      </c>
      <c r="K2947" s="428">
        <v>40686</v>
      </c>
      <c r="L2947" s="467">
        <v>-624</v>
      </c>
    </row>
    <row r="2948" spans="2:12" x14ac:dyDescent="0.25">
      <c r="B2948" s="49">
        <f t="shared" ref="B2948" si="2386">B2947+1</f>
        <v>2936</v>
      </c>
      <c r="C2948" s="427">
        <v>40686</v>
      </c>
      <c r="D2948" s="474">
        <v>-516.99999999999545</v>
      </c>
      <c r="K2948" s="427">
        <v>40686</v>
      </c>
      <c r="L2948" s="117">
        <v>-3101.9999999999727</v>
      </c>
    </row>
    <row r="2949" spans="2:12" x14ac:dyDescent="0.25">
      <c r="B2949" s="49">
        <f t="shared" ref="B2949" si="2387">B2948+1</f>
        <v>2937</v>
      </c>
      <c r="C2949" s="427">
        <v>40686</v>
      </c>
      <c r="D2949" s="474">
        <v>-467</v>
      </c>
      <c r="K2949" s="427">
        <v>40686</v>
      </c>
      <c r="L2949" s="117">
        <v>-934</v>
      </c>
    </row>
    <row r="2950" spans="2:12" x14ac:dyDescent="0.25">
      <c r="B2950" s="49">
        <f t="shared" ref="B2950" si="2388">B2949+1</f>
        <v>2938</v>
      </c>
      <c r="C2950" s="427">
        <v>40686</v>
      </c>
      <c r="D2950" s="474">
        <v>-972.00000000000216</v>
      </c>
      <c r="K2950" s="427">
        <v>40686</v>
      </c>
      <c r="L2950" s="117">
        <v>-1944.0000000000043</v>
      </c>
    </row>
    <row r="2951" spans="2:12" x14ac:dyDescent="0.25">
      <c r="B2951" s="49">
        <f t="shared" ref="B2951" si="2389">B2950+1</f>
        <v>2939</v>
      </c>
      <c r="C2951" s="426">
        <v>40687</v>
      </c>
      <c r="D2951" s="473">
        <v>174.5</v>
      </c>
      <c r="K2951" s="426">
        <v>40687</v>
      </c>
      <c r="L2951" s="467">
        <v>698</v>
      </c>
    </row>
    <row r="2952" spans="2:12" x14ac:dyDescent="0.25">
      <c r="B2952" s="49">
        <f t="shared" ref="B2952" si="2390">B2951+1</f>
        <v>2940</v>
      </c>
      <c r="C2952" s="428">
        <v>40687</v>
      </c>
      <c r="D2952" s="473">
        <v>138</v>
      </c>
      <c r="K2952" s="428">
        <v>40687</v>
      </c>
      <c r="L2952" s="467">
        <v>276</v>
      </c>
    </row>
    <row r="2953" spans="2:12" x14ac:dyDescent="0.25">
      <c r="B2953" s="49">
        <f t="shared" ref="B2953" si="2391">B2952+1</f>
        <v>2941</v>
      </c>
      <c r="C2953" s="427">
        <v>40687</v>
      </c>
      <c r="D2953" s="474">
        <v>177.99999999999773</v>
      </c>
      <c r="K2953" s="427">
        <v>40687</v>
      </c>
      <c r="L2953" s="117">
        <v>1067.9999999999864</v>
      </c>
    </row>
    <row r="2954" spans="2:12" x14ac:dyDescent="0.25">
      <c r="B2954" s="49">
        <f t="shared" ref="B2954" si="2392">B2953+1</f>
        <v>2942</v>
      </c>
      <c r="C2954" s="427">
        <v>40687</v>
      </c>
      <c r="D2954" s="474">
        <v>223</v>
      </c>
      <c r="K2954" s="427">
        <v>40687</v>
      </c>
      <c r="L2954" s="117">
        <v>446</v>
      </c>
    </row>
    <row r="2955" spans="2:12" x14ac:dyDescent="0.25">
      <c r="B2955" s="49">
        <f t="shared" ref="B2955" si="2393">B2954+1</f>
        <v>2943</v>
      </c>
      <c r="C2955" s="427">
        <v>40687</v>
      </c>
      <c r="D2955" s="474">
        <v>448.00000000000227</v>
      </c>
      <c r="K2955" s="427">
        <v>40687</v>
      </c>
      <c r="L2955" s="117">
        <v>896.00000000000455</v>
      </c>
    </row>
    <row r="2956" spans="2:12" x14ac:dyDescent="0.25">
      <c r="B2956" s="49">
        <f t="shared" ref="B2956" si="2394">B2955+1</f>
        <v>2944</v>
      </c>
      <c r="C2956" s="426">
        <v>40688</v>
      </c>
      <c r="D2956" s="473">
        <v>-400.5</v>
      </c>
      <c r="K2956" s="426">
        <v>40688</v>
      </c>
      <c r="L2956" s="467">
        <v>-1602</v>
      </c>
    </row>
    <row r="2957" spans="2:12" x14ac:dyDescent="0.25">
      <c r="B2957" s="49">
        <f t="shared" ref="B2957" si="2395">B2956+1</f>
        <v>2945</v>
      </c>
      <c r="C2957" s="428">
        <v>40688</v>
      </c>
      <c r="D2957" s="473">
        <v>-7</v>
      </c>
      <c r="K2957" s="428">
        <v>40688</v>
      </c>
      <c r="L2957" s="467">
        <v>-14</v>
      </c>
    </row>
    <row r="2958" spans="2:12" x14ac:dyDescent="0.25">
      <c r="B2958" s="49">
        <f t="shared" ref="B2958" si="2396">B2957+1</f>
        <v>2946</v>
      </c>
      <c r="C2958" s="427">
        <v>40688</v>
      </c>
      <c r="D2958" s="474">
        <v>-172.00000000000227</v>
      </c>
      <c r="K2958" s="427">
        <v>40688</v>
      </c>
      <c r="L2958" s="117">
        <v>-1032.0000000000136</v>
      </c>
    </row>
    <row r="2959" spans="2:12" x14ac:dyDescent="0.25">
      <c r="B2959" s="49">
        <f t="shared" ref="B2959" si="2397">B2958+1</f>
        <v>2947</v>
      </c>
      <c r="C2959" s="427">
        <v>40688</v>
      </c>
      <c r="D2959" s="474">
        <v>-152</v>
      </c>
      <c r="K2959" s="427">
        <v>40688</v>
      </c>
      <c r="L2959" s="117">
        <v>-304</v>
      </c>
    </row>
    <row r="2960" spans="2:12" x14ac:dyDescent="0.25">
      <c r="B2960" s="49">
        <f t="shared" ref="B2960" si="2398">B2959+1</f>
        <v>2948</v>
      </c>
      <c r="C2960" s="427">
        <v>40688</v>
      </c>
      <c r="D2960" s="474">
        <v>-281.99999999999318</v>
      </c>
      <c r="K2960" s="427">
        <v>40688</v>
      </c>
      <c r="L2960" s="117">
        <v>-563.99999999998636</v>
      </c>
    </row>
    <row r="2961" spans="2:12" x14ac:dyDescent="0.25">
      <c r="B2961" s="49">
        <f t="shared" ref="B2961" si="2399">B2960+1</f>
        <v>2949</v>
      </c>
      <c r="C2961" s="427">
        <v>40689</v>
      </c>
      <c r="D2961" s="474">
        <v>278</v>
      </c>
      <c r="K2961" s="427">
        <v>40689</v>
      </c>
      <c r="L2961" s="117">
        <v>556</v>
      </c>
    </row>
    <row r="2962" spans="2:12" x14ac:dyDescent="0.25">
      <c r="B2962" s="49">
        <f t="shared" ref="B2962" si="2400">B2961+1</f>
        <v>2950</v>
      </c>
      <c r="C2962" s="427">
        <v>40689</v>
      </c>
      <c r="D2962" s="474">
        <v>477.99999999999773</v>
      </c>
      <c r="K2962" s="427">
        <v>40689</v>
      </c>
      <c r="L2962" s="117">
        <v>955.99999999999545</v>
      </c>
    </row>
    <row r="2963" spans="2:12" x14ac:dyDescent="0.25">
      <c r="B2963" s="49">
        <f t="shared" ref="B2963" si="2401">B2962+1</f>
        <v>2951</v>
      </c>
      <c r="C2963" s="427">
        <v>40693</v>
      </c>
      <c r="D2963" s="474">
        <v>88</v>
      </c>
      <c r="K2963" s="427">
        <v>40693</v>
      </c>
      <c r="L2963" s="117">
        <v>176</v>
      </c>
    </row>
    <row r="2964" spans="2:12" x14ac:dyDescent="0.25">
      <c r="B2964" s="49">
        <f t="shared" ref="B2964" si="2402">B2963+1</f>
        <v>2952</v>
      </c>
      <c r="C2964" s="426">
        <v>40696</v>
      </c>
      <c r="D2964" s="473">
        <v>124.50000000000001</v>
      </c>
      <c r="K2964" s="426">
        <v>40696</v>
      </c>
      <c r="L2964" s="467">
        <v>498.00000000000006</v>
      </c>
    </row>
    <row r="2965" spans="2:12" x14ac:dyDescent="0.25">
      <c r="B2965" s="49">
        <f t="shared" ref="B2965" si="2403">B2964+1</f>
        <v>2953</v>
      </c>
      <c r="C2965" s="428">
        <v>40696</v>
      </c>
      <c r="D2965" s="473">
        <v>208</v>
      </c>
      <c r="K2965" s="428">
        <v>40696</v>
      </c>
      <c r="L2965" s="467">
        <v>416</v>
      </c>
    </row>
    <row r="2966" spans="2:12" x14ac:dyDescent="0.25">
      <c r="B2966" s="49">
        <f t="shared" ref="B2966" si="2404">B2965+1</f>
        <v>2954</v>
      </c>
      <c r="C2966" s="427">
        <v>40696</v>
      </c>
      <c r="D2966" s="474">
        <v>88</v>
      </c>
      <c r="K2966" s="427">
        <v>40696</v>
      </c>
      <c r="L2966" s="117">
        <v>528</v>
      </c>
    </row>
    <row r="2967" spans="2:12" x14ac:dyDescent="0.25">
      <c r="B2967" s="49">
        <f t="shared" ref="B2967" si="2405">B2966+1</f>
        <v>2955</v>
      </c>
      <c r="C2967" s="427">
        <v>40696</v>
      </c>
      <c r="D2967" s="474">
        <v>108</v>
      </c>
      <c r="K2967" s="427">
        <v>40696</v>
      </c>
      <c r="L2967" s="117">
        <v>216</v>
      </c>
    </row>
    <row r="2968" spans="2:12" x14ac:dyDescent="0.25">
      <c r="B2968" s="49">
        <f t="shared" ref="B2968" si="2406">B2967+1</f>
        <v>2956</v>
      </c>
      <c r="C2968" s="427">
        <v>40696</v>
      </c>
      <c r="D2968" s="474">
        <v>188</v>
      </c>
      <c r="K2968" s="427">
        <v>40696</v>
      </c>
      <c r="L2968" s="117">
        <v>376</v>
      </c>
    </row>
    <row r="2969" spans="2:12" x14ac:dyDescent="0.25">
      <c r="B2969" s="49">
        <f t="shared" ref="B2969" si="2407">B2968+1</f>
        <v>2957</v>
      </c>
      <c r="C2969" s="426">
        <v>40697</v>
      </c>
      <c r="D2969" s="473">
        <v>-112.99999999999999</v>
      </c>
      <c r="K2969" s="426">
        <v>40697</v>
      </c>
      <c r="L2969" s="467">
        <v>-451.99999999999994</v>
      </c>
    </row>
    <row r="2970" spans="2:12" x14ac:dyDescent="0.25">
      <c r="B2970" s="49">
        <f t="shared" ref="B2970" si="2408">B2969+1</f>
        <v>2958</v>
      </c>
      <c r="C2970" s="427">
        <v>40697</v>
      </c>
      <c r="D2970" s="474">
        <v>-201.99999999999773</v>
      </c>
      <c r="K2970" s="427">
        <v>40697</v>
      </c>
      <c r="L2970" s="117">
        <v>-1211.9999999999864</v>
      </c>
    </row>
    <row r="2971" spans="2:12" x14ac:dyDescent="0.25">
      <c r="B2971" s="49">
        <f t="shared" ref="B2971" si="2409">B2970+1</f>
        <v>2959</v>
      </c>
      <c r="C2971" s="427">
        <v>40697</v>
      </c>
      <c r="D2971" s="474">
        <v>-622</v>
      </c>
      <c r="K2971" s="427">
        <v>40697</v>
      </c>
      <c r="L2971" s="117">
        <v>-1244</v>
      </c>
    </row>
    <row r="2972" spans="2:12" x14ac:dyDescent="0.25">
      <c r="B2972" s="49">
        <f t="shared" ref="B2972" si="2410">B2971+1</f>
        <v>2960</v>
      </c>
      <c r="C2972" s="426">
        <v>40700</v>
      </c>
      <c r="D2972" s="473">
        <v>-63</v>
      </c>
      <c r="K2972" s="426">
        <v>40700</v>
      </c>
      <c r="L2972" s="467">
        <v>-252</v>
      </c>
    </row>
    <row r="2973" spans="2:12" x14ac:dyDescent="0.25">
      <c r="B2973" s="49">
        <f t="shared" ref="B2973" si="2411">B2972+1</f>
        <v>2961</v>
      </c>
      <c r="C2973" s="428">
        <v>40700</v>
      </c>
      <c r="D2973" s="473">
        <v>-12</v>
      </c>
      <c r="K2973" s="428">
        <v>40700</v>
      </c>
      <c r="L2973" s="467">
        <v>-24</v>
      </c>
    </row>
    <row r="2974" spans="2:12" x14ac:dyDescent="0.25">
      <c r="B2974" s="49">
        <f t="shared" ref="B2974" si="2412">B2973+1</f>
        <v>2962</v>
      </c>
      <c r="C2974" s="427">
        <v>40700</v>
      </c>
      <c r="D2974" s="474">
        <v>-51.999999999997726</v>
      </c>
      <c r="K2974" s="427">
        <v>40700</v>
      </c>
      <c r="L2974" s="117">
        <v>-311.99999999998636</v>
      </c>
    </row>
    <row r="2975" spans="2:12" x14ac:dyDescent="0.25">
      <c r="B2975" s="49">
        <f t="shared" ref="B2975" si="2413">B2974+1</f>
        <v>2963</v>
      </c>
      <c r="C2975" s="427">
        <v>40700</v>
      </c>
      <c r="D2975" s="474">
        <v>-57</v>
      </c>
      <c r="K2975" s="427">
        <v>40700</v>
      </c>
      <c r="L2975" s="117">
        <v>-114</v>
      </c>
    </row>
    <row r="2976" spans="2:12" x14ac:dyDescent="0.25">
      <c r="B2976" s="49">
        <f t="shared" ref="B2976" si="2414">B2975+1</f>
        <v>2964</v>
      </c>
      <c r="C2976" s="427">
        <v>40700</v>
      </c>
      <c r="D2976" s="474">
        <v>-101.99999999999774</v>
      </c>
      <c r="K2976" s="427">
        <v>40700</v>
      </c>
      <c r="L2976" s="117">
        <v>-203.99999999999548</v>
      </c>
    </row>
    <row r="2977" spans="2:12" x14ac:dyDescent="0.25">
      <c r="B2977" s="49">
        <f t="shared" ref="B2977" si="2415">B2976+1</f>
        <v>2965</v>
      </c>
      <c r="C2977" s="426">
        <v>40701</v>
      </c>
      <c r="D2977" s="473">
        <v>312</v>
      </c>
      <c r="K2977" s="426">
        <v>40701</v>
      </c>
      <c r="L2977" s="467">
        <v>1248</v>
      </c>
    </row>
    <row r="2978" spans="2:12" x14ac:dyDescent="0.25">
      <c r="B2978" s="49">
        <f t="shared" ref="B2978" si="2416">B2977+1</f>
        <v>2966</v>
      </c>
      <c r="C2978" s="428">
        <v>40701</v>
      </c>
      <c r="D2978" s="473">
        <v>208</v>
      </c>
      <c r="K2978" s="428">
        <v>40701</v>
      </c>
      <c r="L2978" s="467">
        <v>416</v>
      </c>
    </row>
    <row r="2979" spans="2:12" x14ac:dyDescent="0.25">
      <c r="B2979" s="49">
        <f t="shared" ref="B2979" si="2417">B2978+1</f>
        <v>2967</v>
      </c>
      <c r="C2979" s="427">
        <v>40701</v>
      </c>
      <c r="D2979" s="474">
        <v>168.00000000000114</v>
      </c>
      <c r="K2979" s="427">
        <v>40701</v>
      </c>
      <c r="L2979" s="117">
        <v>1008.0000000000068</v>
      </c>
    </row>
    <row r="2980" spans="2:12" x14ac:dyDescent="0.25">
      <c r="B2980" s="49">
        <f t="shared" ref="B2980" si="2418">B2979+1</f>
        <v>2968</v>
      </c>
      <c r="C2980" s="427">
        <v>40701</v>
      </c>
      <c r="D2980" s="474">
        <v>457.99999999999318</v>
      </c>
      <c r="K2980" s="427">
        <v>40701</v>
      </c>
      <c r="L2980" s="117">
        <v>915.99999999998636</v>
      </c>
    </row>
    <row r="2981" spans="2:12" x14ac:dyDescent="0.25">
      <c r="B2981" s="49">
        <f t="shared" ref="B2981" si="2419">B2980+1</f>
        <v>2969</v>
      </c>
      <c r="C2981" s="426">
        <v>40702</v>
      </c>
      <c r="D2981" s="473">
        <v>-225.5</v>
      </c>
      <c r="K2981" s="426">
        <v>40702</v>
      </c>
      <c r="L2981" s="467">
        <v>-902</v>
      </c>
    </row>
    <row r="2982" spans="2:12" x14ac:dyDescent="0.25">
      <c r="B2982" s="49">
        <f t="shared" ref="B2982" si="2420">B2981+1</f>
        <v>2970</v>
      </c>
      <c r="C2982" s="428">
        <v>40702</v>
      </c>
      <c r="D2982" s="473">
        <v>-287</v>
      </c>
      <c r="K2982" s="428">
        <v>40702</v>
      </c>
      <c r="L2982" s="467">
        <v>-574</v>
      </c>
    </row>
    <row r="2983" spans="2:12" x14ac:dyDescent="0.25">
      <c r="B2983" s="49">
        <f t="shared" ref="B2983" si="2421">B2982+1</f>
        <v>2971</v>
      </c>
      <c r="C2983" s="427">
        <v>40702</v>
      </c>
      <c r="D2983" s="474">
        <v>-247</v>
      </c>
      <c r="K2983" s="427">
        <v>40702</v>
      </c>
      <c r="L2983" s="117">
        <v>-494</v>
      </c>
    </row>
    <row r="2984" spans="2:12" x14ac:dyDescent="0.25">
      <c r="B2984" s="49">
        <f t="shared" ref="B2984" si="2422">B2983+1</f>
        <v>2972</v>
      </c>
      <c r="C2984" s="427">
        <v>40702</v>
      </c>
      <c r="D2984" s="474">
        <v>-512</v>
      </c>
      <c r="K2984" s="427">
        <v>40702</v>
      </c>
      <c r="L2984" s="117">
        <v>-1024</v>
      </c>
    </row>
    <row r="2985" spans="2:12" x14ac:dyDescent="0.25">
      <c r="B2985" s="49">
        <f t="shared" ref="B2985" si="2423">B2984+1</f>
        <v>2973</v>
      </c>
      <c r="C2985" s="426">
        <v>40703</v>
      </c>
      <c r="D2985" s="473">
        <v>212</v>
      </c>
      <c r="K2985" s="426">
        <v>40703</v>
      </c>
      <c r="L2985" s="467">
        <v>848</v>
      </c>
    </row>
    <row r="2986" spans="2:12" x14ac:dyDescent="0.25">
      <c r="B2986" s="49">
        <f t="shared" ref="B2986" si="2424">B2985+1</f>
        <v>2974</v>
      </c>
      <c r="C2986" s="428">
        <v>40703</v>
      </c>
      <c r="D2986" s="473">
        <v>38</v>
      </c>
      <c r="K2986" s="428">
        <v>40703</v>
      </c>
      <c r="L2986" s="467">
        <v>76</v>
      </c>
    </row>
    <row r="2987" spans="2:12" x14ac:dyDescent="0.25">
      <c r="B2987" s="49">
        <f t="shared" ref="B2987" si="2425">B2986+1</f>
        <v>2975</v>
      </c>
      <c r="C2987" s="427">
        <v>40703</v>
      </c>
      <c r="D2987" s="474">
        <v>198.00000000000227</v>
      </c>
      <c r="K2987" s="427">
        <v>40703</v>
      </c>
      <c r="L2987" s="117">
        <v>1188.0000000000136</v>
      </c>
    </row>
    <row r="2988" spans="2:12" x14ac:dyDescent="0.25">
      <c r="B2988" s="49">
        <f t="shared" ref="B2988" si="2426">B2987+1</f>
        <v>2976</v>
      </c>
      <c r="C2988" s="427">
        <v>40703</v>
      </c>
      <c r="D2988" s="474">
        <v>173</v>
      </c>
      <c r="K2988" s="427">
        <v>40703</v>
      </c>
      <c r="L2988" s="117">
        <v>346</v>
      </c>
    </row>
    <row r="2989" spans="2:12" x14ac:dyDescent="0.25">
      <c r="B2989" s="49">
        <f t="shared" ref="B2989" si="2427">B2988+1</f>
        <v>2977</v>
      </c>
      <c r="C2989" s="427">
        <v>40703</v>
      </c>
      <c r="D2989" s="474">
        <v>508.00000000000455</v>
      </c>
      <c r="K2989" s="427">
        <v>40703</v>
      </c>
      <c r="L2989" s="117">
        <v>1016.0000000000091</v>
      </c>
    </row>
    <row r="2990" spans="2:12" x14ac:dyDescent="0.25">
      <c r="B2990" s="49">
        <f t="shared" ref="B2990" si="2428">B2989+1</f>
        <v>2978</v>
      </c>
      <c r="C2990" s="427">
        <v>40704</v>
      </c>
      <c r="D2990" s="474">
        <v>-267</v>
      </c>
      <c r="K2990" s="427">
        <v>40704</v>
      </c>
      <c r="L2990" s="117">
        <v>-534</v>
      </c>
    </row>
    <row r="2991" spans="2:12" x14ac:dyDescent="0.25">
      <c r="B2991" s="49">
        <f t="shared" ref="B2991" si="2429">B2990+1</f>
        <v>2979</v>
      </c>
      <c r="C2991" s="427">
        <v>40704</v>
      </c>
      <c r="D2991" s="474">
        <v>-412</v>
      </c>
      <c r="K2991" s="427">
        <v>40704</v>
      </c>
      <c r="L2991" s="117">
        <v>-824</v>
      </c>
    </row>
    <row r="2992" spans="2:12" x14ac:dyDescent="0.25">
      <c r="B2992" s="49">
        <f t="shared" ref="B2992" si="2430">B2991+1</f>
        <v>2980</v>
      </c>
      <c r="C2992" s="426">
        <v>40707</v>
      </c>
      <c r="D2992" s="473">
        <v>99.5</v>
      </c>
      <c r="K2992" s="426">
        <v>40707</v>
      </c>
      <c r="L2992" s="467">
        <v>398</v>
      </c>
    </row>
    <row r="2993" spans="2:12" x14ac:dyDescent="0.25">
      <c r="B2993" s="49">
        <f t="shared" ref="B2993" si="2431">B2992+1</f>
        <v>2981</v>
      </c>
      <c r="C2993" s="428">
        <v>40707</v>
      </c>
      <c r="D2993" s="473">
        <v>118</v>
      </c>
      <c r="K2993" s="428">
        <v>40707</v>
      </c>
      <c r="L2993" s="467">
        <v>236</v>
      </c>
    </row>
    <row r="2994" spans="2:12" x14ac:dyDescent="0.25">
      <c r="B2994" s="49">
        <f t="shared" ref="B2994" si="2432">B2993+1</f>
        <v>2982</v>
      </c>
      <c r="C2994" s="427">
        <v>40707</v>
      </c>
      <c r="D2994" s="474">
        <v>123.00000000000226</v>
      </c>
      <c r="K2994" s="427">
        <v>40707</v>
      </c>
      <c r="L2994" s="117">
        <v>738.00000000001353</v>
      </c>
    </row>
    <row r="2995" spans="2:12" x14ac:dyDescent="0.25">
      <c r="B2995" s="49">
        <f t="shared" ref="B2995" si="2433">B2994+1</f>
        <v>2983</v>
      </c>
      <c r="C2995" s="427">
        <v>40707</v>
      </c>
      <c r="D2995" s="474">
        <v>118</v>
      </c>
      <c r="K2995" s="427">
        <v>40707</v>
      </c>
      <c r="L2995" s="117">
        <v>236</v>
      </c>
    </row>
    <row r="2996" spans="2:12" x14ac:dyDescent="0.25">
      <c r="B2996" s="49">
        <f t="shared" ref="B2996" si="2434">B2995+1</f>
        <v>2984</v>
      </c>
      <c r="C2996" s="427">
        <v>40707</v>
      </c>
      <c r="D2996" s="474">
        <v>238</v>
      </c>
      <c r="K2996" s="427">
        <v>40707</v>
      </c>
      <c r="L2996" s="117">
        <v>476</v>
      </c>
    </row>
    <row r="2997" spans="2:12" x14ac:dyDescent="0.25">
      <c r="B2997" s="49">
        <f t="shared" ref="B2997" si="2435">B2996+1</f>
        <v>2985</v>
      </c>
      <c r="C2997" s="427">
        <v>40708</v>
      </c>
      <c r="D2997" s="474">
        <v>298.00000000000227</v>
      </c>
      <c r="K2997" s="427">
        <v>40708</v>
      </c>
      <c r="L2997" s="117">
        <v>1788.0000000000136</v>
      </c>
    </row>
    <row r="2998" spans="2:12" x14ac:dyDescent="0.25">
      <c r="B2998" s="49">
        <f t="shared" ref="B2998" si="2436">B2997+1</f>
        <v>2986</v>
      </c>
      <c r="C2998" s="427">
        <v>40708</v>
      </c>
      <c r="D2998" s="474">
        <v>638</v>
      </c>
      <c r="K2998" s="427">
        <v>40708</v>
      </c>
      <c r="L2998" s="117">
        <v>1276</v>
      </c>
    </row>
    <row r="2999" spans="2:12" x14ac:dyDescent="0.25">
      <c r="B2999" s="49">
        <f t="shared" ref="B2999" si="2437">B2998+1</f>
        <v>2987</v>
      </c>
      <c r="C2999" s="427">
        <v>40709</v>
      </c>
      <c r="D2999" s="474">
        <v>-547</v>
      </c>
      <c r="K2999" s="427">
        <v>40709</v>
      </c>
      <c r="L2999" s="117">
        <v>-1094</v>
      </c>
    </row>
    <row r="3000" spans="2:12" x14ac:dyDescent="0.25">
      <c r="B3000" s="49">
        <f t="shared" ref="B3000" si="2438">B2999+1</f>
        <v>2988</v>
      </c>
      <c r="C3000" s="426">
        <v>40710</v>
      </c>
      <c r="D3000" s="473">
        <v>-13</v>
      </c>
      <c r="K3000" s="426">
        <v>40710</v>
      </c>
      <c r="L3000" s="467">
        <v>-52</v>
      </c>
    </row>
    <row r="3001" spans="2:12" x14ac:dyDescent="0.25">
      <c r="B3001" s="49">
        <f t="shared" ref="B3001" si="2439">B3000+1</f>
        <v>2989</v>
      </c>
      <c r="C3001" s="428">
        <v>40710</v>
      </c>
      <c r="D3001" s="473">
        <v>-37</v>
      </c>
      <c r="K3001" s="428">
        <v>40710</v>
      </c>
      <c r="L3001" s="467">
        <v>-74</v>
      </c>
    </row>
    <row r="3002" spans="2:12" x14ac:dyDescent="0.25">
      <c r="B3002" s="49">
        <f t="shared" ref="B3002" si="2440">B3001+1</f>
        <v>2990</v>
      </c>
      <c r="C3002" s="427">
        <v>40710</v>
      </c>
      <c r="D3002" s="474">
        <v>8.0000000000045475</v>
      </c>
      <c r="K3002" s="427">
        <v>40710</v>
      </c>
      <c r="L3002" s="117">
        <v>48.000000000027285</v>
      </c>
    </row>
    <row r="3003" spans="2:12" x14ac:dyDescent="0.25">
      <c r="B3003" s="49">
        <f t="shared" ref="B3003" si="2441">B3002+1</f>
        <v>2991</v>
      </c>
      <c r="C3003" s="427">
        <v>40710</v>
      </c>
      <c r="D3003" s="474">
        <v>-1.9999999999977258</v>
      </c>
      <c r="K3003" s="427">
        <v>40710</v>
      </c>
      <c r="L3003" s="117">
        <v>-3.9999999999954516</v>
      </c>
    </row>
    <row r="3004" spans="2:12" x14ac:dyDescent="0.25">
      <c r="B3004" s="49">
        <f t="shared" ref="B3004" si="2442">B3003+1</f>
        <v>2992</v>
      </c>
      <c r="C3004" s="428">
        <v>40711</v>
      </c>
      <c r="D3004" s="473">
        <v>298</v>
      </c>
      <c r="K3004" s="428">
        <v>40711</v>
      </c>
      <c r="L3004" s="467">
        <v>596</v>
      </c>
    </row>
    <row r="3005" spans="2:12" x14ac:dyDescent="0.25">
      <c r="B3005" s="49">
        <f t="shared" ref="B3005" si="2443">B3004+1</f>
        <v>2993</v>
      </c>
      <c r="C3005" s="428">
        <v>40714</v>
      </c>
      <c r="D3005" s="473">
        <v>-142</v>
      </c>
      <c r="K3005" s="428">
        <v>40714</v>
      </c>
      <c r="L3005" s="467">
        <v>-284</v>
      </c>
    </row>
    <row r="3006" spans="2:12" x14ac:dyDescent="0.25">
      <c r="B3006" s="49">
        <f t="shared" ref="B3006" si="2444">B3005+1</f>
        <v>2994</v>
      </c>
      <c r="C3006" s="427">
        <v>40714</v>
      </c>
      <c r="D3006" s="474">
        <v>-306.99999999999886</v>
      </c>
      <c r="K3006" s="427">
        <v>40714</v>
      </c>
      <c r="L3006" s="117">
        <v>-1841.9999999999932</v>
      </c>
    </row>
    <row r="3007" spans="2:12" x14ac:dyDescent="0.25">
      <c r="B3007" s="49">
        <f t="shared" ref="B3007" si="2445">B3006+1</f>
        <v>2995</v>
      </c>
      <c r="C3007" s="427">
        <v>40714</v>
      </c>
      <c r="D3007" s="474">
        <v>-72</v>
      </c>
      <c r="K3007" s="427">
        <v>40714</v>
      </c>
      <c r="L3007" s="117">
        <v>-144</v>
      </c>
    </row>
    <row r="3008" spans="2:12" x14ac:dyDescent="0.25">
      <c r="B3008" s="49">
        <f t="shared" ref="B3008" si="2446">B3007+1</f>
        <v>2996</v>
      </c>
      <c r="C3008" s="427">
        <v>40714</v>
      </c>
      <c r="D3008" s="474">
        <v>-82.000000000004547</v>
      </c>
      <c r="K3008" s="427">
        <v>40714</v>
      </c>
      <c r="L3008" s="117">
        <v>-164.00000000000909</v>
      </c>
    </row>
    <row r="3009" spans="2:12" x14ac:dyDescent="0.25">
      <c r="B3009" s="49">
        <f t="shared" ref="B3009" si="2447">B3008+1</f>
        <v>2997</v>
      </c>
      <c r="C3009" s="427">
        <v>40716</v>
      </c>
      <c r="D3009" s="474">
        <v>-97</v>
      </c>
      <c r="K3009" s="427">
        <v>40716</v>
      </c>
      <c r="L3009" s="117">
        <v>-194</v>
      </c>
    </row>
    <row r="3010" spans="2:12" x14ac:dyDescent="0.25">
      <c r="B3010" s="49">
        <f t="shared" ref="B3010" si="2448">B3009+1</f>
        <v>2998</v>
      </c>
      <c r="C3010" s="427">
        <v>40716</v>
      </c>
      <c r="D3010" s="474">
        <v>-201.99999999999773</v>
      </c>
      <c r="K3010" s="427">
        <v>40716</v>
      </c>
      <c r="L3010" s="117">
        <v>-403.99999999999545</v>
      </c>
    </row>
    <row r="3011" spans="2:12" x14ac:dyDescent="0.25">
      <c r="B3011" s="49">
        <f t="shared" ref="B3011" si="2449">B3010+1</f>
        <v>2999</v>
      </c>
      <c r="C3011" s="426">
        <v>40717</v>
      </c>
      <c r="D3011" s="473">
        <v>-0.50000000000000044</v>
      </c>
      <c r="K3011" s="426">
        <v>40717</v>
      </c>
      <c r="L3011" s="467">
        <v>-2.0000000000000018</v>
      </c>
    </row>
    <row r="3012" spans="2:12" x14ac:dyDescent="0.25">
      <c r="B3012" s="49">
        <f t="shared" ref="B3012" si="2450">B3011+1</f>
        <v>3000</v>
      </c>
      <c r="C3012" s="428">
        <v>40717</v>
      </c>
      <c r="D3012" s="473">
        <v>-337</v>
      </c>
      <c r="K3012" s="428">
        <v>40717</v>
      </c>
      <c r="L3012" s="467">
        <v>-674</v>
      </c>
    </row>
    <row r="3013" spans="2:12" x14ac:dyDescent="0.25">
      <c r="B3013" s="49">
        <f t="shared" ref="B3013" si="2451">B3012+1</f>
        <v>3001</v>
      </c>
      <c r="C3013" s="427">
        <v>40717</v>
      </c>
      <c r="D3013" s="474">
        <v>-97.000000000002274</v>
      </c>
      <c r="K3013" s="427">
        <v>40717</v>
      </c>
      <c r="L3013" s="117">
        <v>-582.00000000001364</v>
      </c>
    </row>
    <row r="3014" spans="2:12" x14ac:dyDescent="0.25">
      <c r="B3014" s="49">
        <f t="shared" ref="B3014" si="2452">B3013+1</f>
        <v>3002</v>
      </c>
      <c r="C3014" s="427">
        <v>40717</v>
      </c>
      <c r="D3014" s="474">
        <v>-961.99999999999989</v>
      </c>
      <c r="K3014" s="427">
        <v>40717</v>
      </c>
      <c r="L3014" s="117">
        <v>-1923.9999999999998</v>
      </c>
    </row>
    <row r="3015" spans="2:12" x14ac:dyDescent="0.25">
      <c r="B3015" s="49">
        <f t="shared" ref="B3015" si="2453">B3014+1</f>
        <v>3003</v>
      </c>
      <c r="C3015" s="426">
        <v>40718</v>
      </c>
      <c r="D3015" s="473">
        <v>-100.49999999999999</v>
      </c>
      <c r="K3015" s="426">
        <v>40718</v>
      </c>
      <c r="L3015" s="467">
        <v>-401.99999999999994</v>
      </c>
    </row>
    <row r="3016" spans="2:12" x14ac:dyDescent="0.25">
      <c r="B3016" s="49">
        <f t="shared" ref="B3016" si="2454">B3015+1</f>
        <v>3004</v>
      </c>
      <c r="C3016" s="426">
        <v>40721</v>
      </c>
      <c r="D3016" s="473">
        <v>24.5</v>
      </c>
      <c r="K3016" s="426">
        <v>40721</v>
      </c>
      <c r="L3016" s="467">
        <v>98</v>
      </c>
    </row>
    <row r="3017" spans="2:12" x14ac:dyDescent="0.25">
      <c r="B3017" s="49">
        <f t="shared" ref="B3017" si="2455">B3016+1</f>
        <v>3005</v>
      </c>
      <c r="C3017" s="428">
        <v>40721</v>
      </c>
      <c r="D3017" s="473">
        <v>123</v>
      </c>
      <c r="K3017" s="428">
        <v>40721</v>
      </c>
      <c r="L3017" s="467">
        <v>246</v>
      </c>
    </row>
    <row r="3018" spans="2:12" x14ac:dyDescent="0.25">
      <c r="B3018" s="49">
        <f t="shared" ref="B3018" si="2456">B3017+1</f>
        <v>3006</v>
      </c>
      <c r="C3018" s="427">
        <v>40721</v>
      </c>
      <c r="D3018" s="474">
        <v>147.99999999999659</v>
      </c>
      <c r="K3018" s="427">
        <v>40721</v>
      </c>
      <c r="L3018" s="117">
        <v>887.99999999997954</v>
      </c>
    </row>
    <row r="3019" spans="2:12" x14ac:dyDescent="0.25">
      <c r="B3019" s="49">
        <f t="shared" ref="B3019" si="2457">B3018+1</f>
        <v>3007</v>
      </c>
      <c r="C3019" s="427">
        <v>40725</v>
      </c>
      <c r="D3019" s="474">
        <v>358.00000000000455</v>
      </c>
      <c r="K3019" s="427">
        <v>40725</v>
      </c>
      <c r="L3019" s="117">
        <v>716.00000000000909</v>
      </c>
    </row>
    <row r="3020" spans="2:12" x14ac:dyDescent="0.25">
      <c r="B3020" s="49">
        <f t="shared" ref="B3020" si="2458">B3019+1</f>
        <v>3008</v>
      </c>
      <c r="C3020" s="426">
        <v>40730</v>
      </c>
      <c r="D3020" s="473">
        <v>-150.5</v>
      </c>
      <c r="K3020" s="426">
        <v>40730</v>
      </c>
      <c r="L3020" s="467">
        <v>-602</v>
      </c>
    </row>
    <row r="3021" spans="2:12" x14ac:dyDescent="0.25">
      <c r="B3021" s="49">
        <f t="shared" ref="B3021" si="2459">B3020+1</f>
        <v>3009</v>
      </c>
      <c r="C3021" s="427">
        <v>40732</v>
      </c>
      <c r="D3021" s="474">
        <v>23</v>
      </c>
      <c r="K3021" s="427">
        <v>40732</v>
      </c>
      <c r="L3021" s="117">
        <v>46</v>
      </c>
    </row>
    <row r="3022" spans="2:12" x14ac:dyDescent="0.25">
      <c r="B3022" s="49">
        <f t="shared" ref="B3022" si="2460">B3021+1</f>
        <v>3010</v>
      </c>
      <c r="C3022" s="426">
        <v>40735</v>
      </c>
      <c r="D3022" s="473">
        <v>-150.5</v>
      </c>
      <c r="K3022" s="426">
        <v>40735</v>
      </c>
      <c r="L3022" s="467">
        <v>-602</v>
      </c>
    </row>
    <row r="3023" spans="2:12" x14ac:dyDescent="0.25">
      <c r="B3023" s="49">
        <f t="shared" ref="B3023" si="2461">B3022+1</f>
        <v>3011</v>
      </c>
      <c r="C3023" s="428">
        <v>40735</v>
      </c>
      <c r="D3023" s="473">
        <v>-322</v>
      </c>
      <c r="K3023" s="428">
        <v>40735</v>
      </c>
      <c r="L3023" s="467">
        <v>-644</v>
      </c>
    </row>
    <row r="3024" spans="2:12" x14ac:dyDescent="0.25">
      <c r="B3024" s="49">
        <f t="shared" ref="B3024" si="2462">B3023+1</f>
        <v>3012</v>
      </c>
      <c r="C3024" s="427">
        <v>40735</v>
      </c>
      <c r="D3024" s="474">
        <v>-467.00000000000114</v>
      </c>
      <c r="K3024" s="427">
        <v>40735</v>
      </c>
      <c r="L3024" s="117">
        <v>-2802.0000000000068</v>
      </c>
    </row>
    <row r="3025" spans="2:12" x14ac:dyDescent="0.25">
      <c r="B3025" s="49">
        <f t="shared" ref="B3025" si="2463">B3024+1</f>
        <v>3013</v>
      </c>
      <c r="C3025" s="427">
        <v>40735</v>
      </c>
      <c r="D3025" s="474">
        <v>-327</v>
      </c>
      <c r="K3025" s="427">
        <v>40735</v>
      </c>
      <c r="L3025" s="117">
        <v>-654</v>
      </c>
    </row>
    <row r="3026" spans="2:12" x14ac:dyDescent="0.25">
      <c r="B3026" s="49">
        <f t="shared" ref="B3026" si="2464">B3025+1</f>
        <v>3014</v>
      </c>
      <c r="C3026" s="427">
        <v>40735</v>
      </c>
      <c r="D3026" s="474">
        <v>-772.00000000000227</v>
      </c>
      <c r="K3026" s="427">
        <v>40735</v>
      </c>
      <c r="L3026" s="117">
        <v>-1544.0000000000045</v>
      </c>
    </row>
    <row r="3027" spans="2:12" x14ac:dyDescent="0.25">
      <c r="B3027" s="49">
        <f t="shared" ref="B3027" si="2465">B3026+1</f>
        <v>3015</v>
      </c>
      <c r="C3027" s="426">
        <v>40736</v>
      </c>
      <c r="D3027" s="473">
        <v>-413</v>
      </c>
      <c r="K3027" s="426">
        <v>40736</v>
      </c>
      <c r="L3027" s="467">
        <v>-1652</v>
      </c>
    </row>
    <row r="3028" spans="2:12" x14ac:dyDescent="0.25">
      <c r="B3028" s="49">
        <f t="shared" ref="B3028" si="2466">B3027+1</f>
        <v>3016</v>
      </c>
      <c r="C3028" s="428">
        <v>40736</v>
      </c>
      <c r="D3028" s="473">
        <v>-507</v>
      </c>
      <c r="K3028" s="428">
        <v>40736</v>
      </c>
      <c r="L3028" s="467">
        <v>-1014</v>
      </c>
    </row>
    <row r="3029" spans="2:12" x14ac:dyDescent="0.25">
      <c r="B3029" s="49">
        <f t="shared" ref="B3029" si="2467">B3028+1</f>
        <v>3017</v>
      </c>
      <c r="C3029" s="427">
        <v>40736</v>
      </c>
      <c r="D3029" s="474">
        <v>-512</v>
      </c>
      <c r="K3029" s="427">
        <v>40736</v>
      </c>
      <c r="L3029" s="117">
        <v>-3072</v>
      </c>
    </row>
    <row r="3030" spans="2:12" x14ac:dyDescent="0.25">
      <c r="B3030" s="49">
        <f t="shared" ref="B3030" si="2468">B3029+1</f>
        <v>3018</v>
      </c>
      <c r="C3030" s="426">
        <v>40737</v>
      </c>
      <c r="D3030" s="473">
        <v>424.5</v>
      </c>
      <c r="K3030" s="426">
        <v>40737</v>
      </c>
      <c r="L3030" s="467">
        <v>1698</v>
      </c>
    </row>
    <row r="3031" spans="2:12" x14ac:dyDescent="0.25">
      <c r="B3031" s="49">
        <f t="shared" ref="B3031" si="2469">B3030+1</f>
        <v>3019</v>
      </c>
      <c r="C3031" s="428">
        <v>40737</v>
      </c>
      <c r="D3031" s="473">
        <v>293</v>
      </c>
      <c r="K3031" s="428">
        <v>40737</v>
      </c>
      <c r="L3031" s="467">
        <v>586</v>
      </c>
    </row>
    <row r="3032" spans="2:12" x14ac:dyDescent="0.25">
      <c r="B3032" s="49">
        <f t="shared" ref="B3032" si="2470">B3031+1</f>
        <v>3020</v>
      </c>
      <c r="C3032" s="427">
        <v>40737</v>
      </c>
      <c r="D3032" s="474">
        <v>413</v>
      </c>
      <c r="K3032" s="427">
        <v>40737</v>
      </c>
      <c r="L3032" s="117">
        <v>2478</v>
      </c>
    </row>
    <row r="3033" spans="2:12" x14ac:dyDescent="0.25">
      <c r="B3033" s="49">
        <f t="shared" ref="B3033" si="2471">B3032+1</f>
        <v>3021</v>
      </c>
      <c r="C3033" s="427">
        <v>40737</v>
      </c>
      <c r="D3033" s="474">
        <v>353</v>
      </c>
      <c r="K3033" s="427">
        <v>40737</v>
      </c>
      <c r="L3033" s="117">
        <v>706</v>
      </c>
    </row>
    <row r="3034" spans="2:12" x14ac:dyDescent="0.25">
      <c r="B3034" s="49">
        <f t="shared" ref="B3034" si="2472">B3033+1</f>
        <v>3022</v>
      </c>
      <c r="C3034" s="427">
        <v>40737</v>
      </c>
      <c r="D3034" s="474">
        <v>567.99999999999545</v>
      </c>
      <c r="K3034" s="427">
        <v>40737</v>
      </c>
      <c r="L3034" s="117">
        <v>1135.9999999999909</v>
      </c>
    </row>
    <row r="3035" spans="2:12" x14ac:dyDescent="0.25">
      <c r="B3035" s="49">
        <f t="shared" ref="B3035" si="2473">B3034+1</f>
        <v>3023</v>
      </c>
      <c r="C3035" s="427">
        <v>40738</v>
      </c>
      <c r="D3035" s="474">
        <v>263</v>
      </c>
      <c r="K3035" s="427">
        <v>40738</v>
      </c>
      <c r="L3035" s="117">
        <v>526</v>
      </c>
    </row>
    <row r="3036" spans="2:12" x14ac:dyDescent="0.25">
      <c r="B3036" s="49">
        <f t="shared" ref="B3036" si="2474">B3035+1</f>
        <v>3024</v>
      </c>
      <c r="C3036" s="427">
        <v>40738</v>
      </c>
      <c r="D3036" s="474">
        <v>727.99999999999773</v>
      </c>
      <c r="K3036" s="427">
        <v>40738</v>
      </c>
      <c r="L3036" s="117">
        <v>1455.9999999999955</v>
      </c>
    </row>
    <row r="3037" spans="2:12" x14ac:dyDescent="0.25">
      <c r="B3037" s="49">
        <f t="shared" ref="B3037" si="2475">B3036+1</f>
        <v>3025</v>
      </c>
      <c r="C3037" s="426">
        <v>40739</v>
      </c>
      <c r="D3037" s="473">
        <v>-400.5</v>
      </c>
      <c r="K3037" s="426">
        <v>40739</v>
      </c>
      <c r="L3037" s="467">
        <v>-1602</v>
      </c>
    </row>
    <row r="3038" spans="2:12" x14ac:dyDescent="0.25">
      <c r="B3038" s="49">
        <f t="shared" ref="B3038" si="2476">B3037+1</f>
        <v>3026</v>
      </c>
      <c r="C3038" s="428">
        <v>40739</v>
      </c>
      <c r="D3038" s="473">
        <v>148</v>
      </c>
      <c r="K3038" s="428">
        <v>40739</v>
      </c>
      <c r="L3038" s="467">
        <v>296</v>
      </c>
    </row>
    <row r="3039" spans="2:12" x14ac:dyDescent="0.25">
      <c r="B3039" s="49">
        <f t="shared" ref="B3039" si="2477">B3038+1</f>
        <v>3027</v>
      </c>
      <c r="C3039" s="427">
        <v>40739</v>
      </c>
      <c r="D3039" s="474">
        <v>93.000000000001137</v>
      </c>
      <c r="K3039" s="427">
        <v>40739</v>
      </c>
      <c r="L3039" s="117">
        <v>558.00000000000682</v>
      </c>
    </row>
    <row r="3040" spans="2:12" x14ac:dyDescent="0.25">
      <c r="B3040" s="49">
        <f t="shared" ref="B3040" si="2478">B3039+1</f>
        <v>3028</v>
      </c>
      <c r="C3040" s="427">
        <v>40739</v>
      </c>
      <c r="D3040" s="474">
        <v>208</v>
      </c>
      <c r="K3040" s="427">
        <v>40739</v>
      </c>
      <c r="L3040" s="117">
        <v>416</v>
      </c>
    </row>
    <row r="3041" spans="2:12" x14ac:dyDescent="0.25">
      <c r="B3041" s="49">
        <f t="shared" ref="B3041" si="2479">B3040+1</f>
        <v>3029</v>
      </c>
      <c r="C3041" s="426">
        <v>40743</v>
      </c>
      <c r="D3041" s="473">
        <v>362</v>
      </c>
      <c r="K3041" s="426">
        <v>40743</v>
      </c>
      <c r="L3041" s="467">
        <v>1448</v>
      </c>
    </row>
    <row r="3042" spans="2:12" x14ac:dyDescent="0.25">
      <c r="B3042" s="49">
        <f t="shared" ref="B3042" si="2480">B3041+1</f>
        <v>3030</v>
      </c>
      <c r="C3042" s="428">
        <v>40743</v>
      </c>
      <c r="D3042" s="473">
        <v>518</v>
      </c>
      <c r="K3042" s="428">
        <v>40743</v>
      </c>
      <c r="L3042" s="467">
        <v>1036</v>
      </c>
    </row>
    <row r="3043" spans="2:12" x14ac:dyDescent="0.25">
      <c r="B3043" s="49">
        <f t="shared" ref="B3043" si="2481">B3042+1</f>
        <v>3031</v>
      </c>
      <c r="C3043" s="427">
        <v>40743</v>
      </c>
      <c r="D3043" s="474">
        <v>163</v>
      </c>
      <c r="K3043" s="427">
        <v>40743</v>
      </c>
      <c r="L3043" s="117">
        <v>978</v>
      </c>
    </row>
    <row r="3044" spans="2:12" x14ac:dyDescent="0.25">
      <c r="B3044" s="49">
        <f t="shared" ref="B3044" si="2482">B3043+1</f>
        <v>3032</v>
      </c>
      <c r="C3044" s="427">
        <v>40744</v>
      </c>
      <c r="D3044" s="474">
        <v>48</v>
      </c>
      <c r="K3044" s="427">
        <v>40744</v>
      </c>
      <c r="L3044" s="117">
        <v>96</v>
      </c>
    </row>
    <row r="3045" spans="2:12" x14ac:dyDescent="0.25">
      <c r="B3045" s="49">
        <f t="shared" ref="B3045" si="2483">B3044+1</f>
        <v>3033</v>
      </c>
      <c r="C3045" s="426">
        <v>40745</v>
      </c>
      <c r="D3045" s="473">
        <v>99.5</v>
      </c>
      <c r="K3045" s="426">
        <v>40745</v>
      </c>
      <c r="L3045" s="467">
        <v>398</v>
      </c>
    </row>
    <row r="3046" spans="2:12" x14ac:dyDescent="0.25">
      <c r="B3046" s="49">
        <f t="shared" ref="B3046" si="2484">B3045+1</f>
        <v>3034</v>
      </c>
      <c r="C3046" s="428">
        <v>40745</v>
      </c>
      <c r="D3046" s="473">
        <v>438</v>
      </c>
      <c r="K3046" s="428">
        <v>40745</v>
      </c>
      <c r="L3046" s="467">
        <v>876</v>
      </c>
    </row>
    <row r="3047" spans="2:12" x14ac:dyDescent="0.25">
      <c r="B3047" s="49">
        <f t="shared" ref="B3047" si="2485">B3046+1</f>
        <v>3035</v>
      </c>
      <c r="C3047" s="427">
        <v>40745</v>
      </c>
      <c r="D3047" s="474">
        <v>-276.99999999999773</v>
      </c>
      <c r="K3047" s="427">
        <v>40745</v>
      </c>
      <c r="L3047" s="117">
        <v>-1661.9999999999864</v>
      </c>
    </row>
    <row r="3048" spans="2:12" x14ac:dyDescent="0.25">
      <c r="B3048" s="49">
        <f t="shared" ref="B3048" si="2486">B3047+1</f>
        <v>3036</v>
      </c>
      <c r="C3048" s="427">
        <v>40745</v>
      </c>
      <c r="D3048" s="474">
        <v>198</v>
      </c>
      <c r="K3048" s="427">
        <v>40745</v>
      </c>
      <c r="L3048" s="117">
        <v>396</v>
      </c>
    </row>
    <row r="3049" spans="2:12" x14ac:dyDescent="0.25">
      <c r="B3049" s="49">
        <f t="shared" ref="B3049" si="2487">B3048+1</f>
        <v>3037</v>
      </c>
      <c r="C3049" s="427">
        <v>40745</v>
      </c>
      <c r="D3049" s="474">
        <v>317.99999999999545</v>
      </c>
      <c r="K3049" s="427">
        <v>40745</v>
      </c>
      <c r="L3049" s="117">
        <v>635.99999999999091</v>
      </c>
    </row>
    <row r="3050" spans="2:12" x14ac:dyDescent="0.25">
      <c r="B3050" s="49">
        <f t="shared" ref="B3050" si="2488">B3049+1</f>
        <v>3038</v>
      </c>
      <c r="C3050" s="427">
        <v>40749</v>
      </c>
      <c r="D3050" s="474">
        <v>-7</v>
      </c>
      <c r="K3050" s="427">
        <v>40749</v>
      </c>
      <c r="L3050" s="117">
        <v>-14</v>
      </c>
    </row>
    <row r="3051" spans="2:12" x14ac:dyDescent="0.25">
      <c r="B3051" s="49">
        <f t="shared" ref="B3051" si="2489">B3050+1</f>
        <v>3039</v>
      </c>
      <c r="C3051" s="427">
        <v>40749</v>
      </c>
      <c r="D3051" s="474">
        <v>18.000000000006821</v>
      </c>
      <c r="K3051" s="427">
        <v>40749</v>
      </c>
      <c r="L3051" s="117">
        <v>36.000000000013642</v>
      </c>
    </row>
    <row r="3052" spans="2:12" x14ac:dyDescent="0.25">
      <c r="B3052" s="49">
        <f t="shared" ref="B3052" si="2490">B3051+1</f>
        <v>3040</v>
      </c>
      <c r="C3052" s="426">
        <v>40750</v>
      </c>
      <c r="D3052" s="473">
        <v>162</v>
      </c>
      <c r="K3052" s="426">
        <v>40750</v>
      </c>
      <c r="L3052" s="467">
        <v>648</v>
      </c>
    </row>
    <row r="3053" spans="2:12" x14ac:dyDescent="0.25">
      <c r="B3053" s="49">
        <f t="shared" ref="B3053" si="2491">B3052+1</f>
        <v>3041</v>
      </c>
      <c r="C3053" s="428">
        <v>40750</v>
      </c>
      <c r="D3053" s="473">
        <v>8</v>
      </c>
      <c r="K3053" s="428">
        <v>40750</v>
      </c>
      <c r="L3053" s="467">
        <v>16</v>
      </c>
    </row>
    <row r="3054" spans="2:12" x14ac:dyDescent="0.25">
      <c r="B3054" s="49">
        <f t="shared" ref="B3054" si="2492">B3053+1</f>
        <v>3042</v>
      </c>
      <c r="C3054" s="427">
        <v>40750</v>
      </c>
      <c r="D3054" s="474">
        <v>-21.999999999996589</v>
      </c>
      <c r="K3054" s="427">
        <v>40750</v>
      </c>
      <c r="L3054" s="117">
        <v>-131.99999999997954</v>
      </c>
    </row>
    <row r="3055" spans="2:12" x14ac:dyDescent="0.25">
      <c r="B3055" s="49">
        <f t="shared" ref="B3055" si="2493">B3054+1</f>
        <v>3043</v>
      </c>
      <c r="C3055" s="427">
        <v>40750</v>
      </c>
      <c r="D3055" s="474">
        <v>168</v>
      </c>
      <c r="K3055" s="427">
        <v>40750</v>
      </c>
      <c r="L3055" s="117">
        <v>336</v>
      </c>
    </row>
    <row r="3056" spans="2:12" x14ac:dyDescent="0.25">
      <c r="B3056" s="49">
        <f t="shared" ref="B3056" si="2494">B3055+1</f>
        <v>3044</v>
      </c>
      <c r="C3056" s="426">
        <v>40751</v>
      </c>
      <c r="D3056" s="473">
        <v>-13</v>
      </c>
      <c r="K3056" s="426">
        <v>40751</v>
      </c>
      <c r="L3056" s="467">
        <v>-52</v>
      </c>
    </row>
    <row r="3057" spans="2:12" x14ac:dyDescent="0.25">
      <c r="B3057" s="49">
        <f t="shared" ref="B3057" si="2495">B3056+1</f>
        <v>3045</v>
      </c>
      <c r="C3057" s="427">
        <v>40751</v>
      </c>
      <c r="D3057" s="474">
        <v>57.999999999998863</v>
      </c>
      <c r="K3057" s="427">
        <v>40751</v>
      </c>
      <c r="L3057" s="117">
        <v>347.99999999999318</v>
      </c>
    </row>
    <row r="3058" spans="2:12" x14ac:dyDescent="0.25">
      <c r="B3058" s="49">
        <f t="shared" ref="B3058" si="2496">B3057+1</f>
        <v>3046</v>
      </c>
      <c r="C3058" s="427">
        <v>40751</v>
      </c>
      <c r="D3058" s="474">
        <v>23</v>
      </c>
      <c r="K3058" s="427">
        <v>40751</v>
      </c>
      <c r="L3058" s="117">
        <v>46</v>
      </c>
    </row>
    <row r="3059" spans="2:12" x14ac:dyDescent="0.25">
      <c r="B3059" s="49">
        <f t="shared" ref="B3059" si="2497">B3058+1</f>
        <v>3047</v>
      </c>
      <c r="C3059" s="426">
        <v>40752</v>
      </c>
      <c r="D3059" s="473">
        <v>174.5</v>
      </c>
      <c r="K3059" s="426">
        <v>40752</v>
      </c>
      <c r="L3059" s="467">
        <v>698</v>
      </c>
    </row>
    <row r="3060" spans="2:12" x14ac:dyDescent="0.25">
      <c r="B3060" s="49">
        <f t="shared" ref="B3060" si="2498">B3059+1</f>
        <v>3048</v>
      </c>
      <c r="C3060" s="428">
        <v>40752</v>
      </c>
      <c r="D3060" s="473">
        <v>98</v>
      </c>
      <c r="K3060" s="428">
        <v>40752</v>
      </c>
      <c r="L3060" s="467">
        <v>196</v>
      </c>
    </row>
    <row r="3061" spans="2:12" x14ac:dyDescent="0.25">
      <c r="B3061" s="49">
        <f t="shared" ref="B3061" si="2499">B3060+1</f>
        <v>3049</v>
      </c>
      <c r="C3061" s="427">
        <v>40752</v>
      </c>
      <c r="D3061" s="474">
        <v>77.999999999997726</v>
      </c>
      <c r="K3061" s="427">
        <v>40752</v>
      </c>
      <c r="L3061" s="117">
        <v>467.99999999998636</v>
      </c>
    </row>
    <row r="3062" spans="2:12" x14ac:dyDescent="0.25">
      <c r="B3062" s="49">
        <f t="shared" ref="B3062" si="2500">B3061+1</f>
        <v>3050</v>
      </c>
      <c r="C3062" s="427">
        <v>40752</v>
      </c>
      <c r="D3062" s="474">
        <v>93</v>
      </c>
      <c r="K3062" s="427">
        <v>40752</v>
      </c>
      <c r="L3062" s="117">
        <v>186</v>
      </c>
    </row>
    <row r="3063" spans="2:12" x14ac:dyDescent="0.25">
      <c r="B3063" s="49">
        <f t="shared" ref="B3063" si="2501">B3062+1</f>
        <v>3051</v>
      </c>
      <c r="C3063" s="427">
        <v>40752</v>
      </c>
      <c r="D3063" s="474">
        <v>238</v>
      </c>
      <c r="K3063" s="427">
        <v>40752</v>
      </c>
      <c r="L3063" s="117">
        <v>476</v>
      </c>
    </row>
    <row r="3064" spans="2:12" x14ac:dyDescent="0.25">
      <c r="B3064" s="49">
        <f t="shared" ref="B3064" si="2502">B3063+1</f>
        <v>3052</v>
      </c>
      <c r="C3064" s="426">
        <v>40753</v>
      </c>
      <c r="D3064" s="473">
        <v>-400.5</v>
      </c>
      <c r="K3064" s="426">
        <v>40753</v>
      </c>
      <c r="L3064" s="467">
        <v>-1602</v>
      </c>
    </row>
    <row r="3065" spans="2:12" x14ac:dyDescent="0.25">
      <c r="B3065" s="49">
        <f t="shared" ref="B3065" si="2503">B3064+1</f>
        <v>3053</v>
      </c>
      <c r="C3065" s="427">
        <v>40753</v>
      </c>
      <c r="D3065" s="474">
        <v>-72.000000000002274</v>
      </c>
      <c r="K3065" s="427">
        <v>40753</v>
      </c>
      <c r="L3065" s="117">
        <v>-432.00000000001364</v>
      </c>
    </row>
    <row r="3066" spans="2:12" x14ac:dyDescent="0.25">
      <c r="B3066" s="49">
        <f t="shared" ref="B3066" si="2504">B3065+1</f>
        <v>3054</v>
      </c>
      <c r="C3066" s="427">
        <v>40753</v>
      </c>
      <c r="D3066" s="474">
        <v>-622</v>
      </c>
      <c r="K3066" s="427">
        <v>40753</v>
      </c>
      <c r="L3066" s="117">
        <v>-1244</v>
      </c>
    </row>
    <row r="3067" spans="2:12" x14ac:dyDescent="0.25">
      <c r="B3067" s="49">
        <f t="shared" ref="B3067" si="2505">B3066+1</f>
        <v>3055</v>
      </c>
      <c r="C3067" s="427">
        <v>40753</v>
      </c>
      <c r="D3067" s="474">
        <v>-951.99999999999761</v>
      </c>
      <c r="K3067" s="427">
        <v>40753</v>
      </c>
      <c r="L3067" s="117">
        <v>-1903.9999999999952</v>
      </c>
    </row>
    <row r="3068" spans="2:12" x14ac:dyDescent="0.25">
      <c r="B3068" s="49">
        <f t="shared" ref="B3068" si="2506">B3067+1</f>
        <v>3056</v>
      </c>
      <c r="C3068" s="426">
        <v>40756</v>
      </c>
      <c r="D3068" s="473">
        <v>-163</v>
      </c>
      <c r="K3068" s="426">
        <v>40756</v>
      </c>
      <c r="L3068" s="467">
        <v>-652</v>
      </c>
    </row>
    <row r="3069" spans="2:12" x14ac:dyDescent="0.25">
      <c r="B3069" s="49">
        <f t="shared" ref="B3069" si="2507">B3068+1</f>
        <v>3057</v>
      </c>
      <c r="C3069" s="428">
        <v>40756</v>
      </c>
      <c r="D3069" s="473">
        <v>-142</v>
      </c>
      <c r="K3069" s="428">
        <v>40756</v>
      </c>
      <c r="L3069" s="467">
        <v>-284</v>
      </c>
    </row>
    <row r="3070" spans="2:12" x14ac:dyDescent="0.25">
      <c r="B3070" s="49">
        <f t="shared" ref="B3070" si="2508">B3069+1</f>
        <v>3058</v>
      </c>
      <c r="C3070" s="427">
        <v>40756</v>
      </c>
      <c r="D3070" s="474">
        <v>318.00000000000114</v>
      </c>
      <c r="K3070" s="427">
        <v>40756</v>
      </c>
      <c r="L3070" s="117">
        <v>1908.0000000000068</v>
      </c>
    </row>
    <row r="3071" spans="2:12" x14ac:dyDescent="0.25">
      <c r="B3071" s="49">
        <f t="shared" ref="B3071" si="2509">B3070+1</f>
        <v>3059</v>
      </c>
      <c r="C3071" s="426">
        <v>40757</v>
      </c>
      <c r="D3071" s="473">
        <v>-400.5</v>
      </c>
      <c r="K3071" s="426">
        <v>40757</v>
      </c>
      <c r="L3071" s="467">
        <v>-1602</v>
      </c>
    </row>
    <row r="3072" spans="2:12" x14ac:dyDescent="0.25">
      <c r="B3072" s="49">
        <f t="shared" ref="B3072" si="2510">B3071+1</f>
        <v>3060</v>
      </c>
      <c r="C3072" s="428">
        <v>40757</v>
      </c>
      <c r="D3072" s="473">
        <v>-232</v>
      </c>
      <c r="K3072" s="428">
        <v>40757</v>
      </c>
      <c r="L3072" s="467">
        <v>-464</v>
      </c>
    </row>
    <row r="3073" spans="2:12" x14ac:dyDescent="0.25">
      <c r="B3073" s="49">
        <f t="shared" ref="B3073" si="2511">B3072+1</f>
        <v>3061</v>
      </c>
      <c r="C3073" s="427">
        <v>40757</v>
      </c>
      <c r="D3073" s="474">
        <v>-287</v>
      </c>
      <c r="K3073" s="427">
        <v>40757</v>
      </c>
      <c r="L3073" s="117">
        <v>-1722</v>
      </c>
    </row>
    <row r="3074" spans="2:12" x14ac:dyDescent="0.25">
      <c r="B3074" s="49">
        <f t="shared" ref="B3074" si="2512">B3073+1</f>
        <v>3062</v>
      </c>
      <c r="C3074" s="426">
        <v>40758</v>
      </c>
      <c r="D3074" s="473">
        <v>374.5</v>
      </c>
      <c r="K3074" s="426">
        <v>40758</v>
      </c>
      <c r="L3074" s="467">
        <v>1498</v>
      </c>
    </row>
    <row r="3075" spans="2:12" x14ac:dyDescent="0.25">
      <c r="B3075" s="49">
        <f t="shared" ref="B3075" si="2513">B3074+1</f>
        <v>3063</v>
      </c>
      <c r="C3075" s="428">
        <v>40758</v>
      </c>
      <c r="D3075" s="473">
        <v>243</v>
      </c>
      <c r="K3075" s="428">
        <v>40758</v>
      </c>
      <c r="L3075" s="467">
        <v>486</v>
      </c>
    </row>
    <row r="3076" spans="2:12" x14ac:dyDescent="0.25">
      <c r="B3076" s="49">
        <f t="shared" ref="B3076" si="2514">B3075+1</f>
        <v>3064</v>
      </c>
      <c r="C3076" s="427">
        <v>40758</v>
      </c>
      <c r="D3076" s="474">
        <v>73.000000000002274</v>
      </c>
      <c r="K3076" s="427">
        <v>40758</v>
      </c>
      <c r="L3076" s="117">
        <v>438.00000000001364</v>
      </c>
    </row>
    <row r="3077" spans="2:12" x14ac:dyDescent="0.25">
      <c r="B3077" s="49">
        <f t="shared" ref="B3077" si="2515">B3076+1</f>
        <v>3065</v>
      </c>
      <c r="C3077" s="427">
        <v>40758</v>
      </c>
      <c r="D3077" s="474">
        <v>318</v>
      </c>
      <c r="K3077" s="427">
        <v>40758</v>
      </c>
      <c r="L3077" s="117">
        <v>636</v>
      </c>
    </row>
    <row r="3078" spans="2:12" x14ac:dyDescent="0.25">
      <c r="B3078" s="49">
        <f t="shared" ref="B3078" si="2516">B3077+1</f>
        <v>3066</v>
      </c>
      <c r="C3078" s="427">
        <v>40758</v>
      </c>
      <c r="D3078" s="474">
        <v>458.00000000000455</v>
      </c>
      <c r="K3078" s="427">
        <v>40758</v>
      </c>
      <c r="L3078" s="117">
        <v>916.00000000000909</v>
      </c>
    </row>
    <row r="3079" spans="2:12" x14ac:dyDescent="0.25">
      <c r="B3079" s="49">
        <f t="shared" ref="B3079" si="2517">B3078+1</f>
        <v>3067</v>
      </c>
      <c r="C3079" s="426">
        <v>40760</v>
      </c>
      <c r="D3079" s="473">
        <v>-550.5</v>
      </c>
      <c r="K3079" s="426">
        <v>40760</v>
      </c>
      <c r="L3079" s="467">
        <v>-2202</v>
      </c>
    </row>
    <row r="3080" spans="2:12" x14ac:dyDescent="0.25">
      <c r="B3080" s="49">
        <f t="shared" ref="B3080" si="2518">B3079+1</f>
        <v>3068</v>
      </c>
      <c r="C3080" s="428">
        <v>40760</v>
      </c>
      <c r="D3080" s="473">
        <v>-497</v>
      </c>
      <c r="K3080" s="428">
        <v>40760</v>
      </c>
      <c r="L3080" s="467">
        <v>-994</v>
      </c>
    </row>
    <row r="3081" spans="2:12" x14ac:dyDescent="0.25">
      <c r="B3081" s="49">
        <f t="shared" ref="B3081" si="2519">B3080+1</f>
        <v>3069</v>
      </c>
      <c r="C3081" s="427">
        <v>40760</v>
      </c>
      <c r="D3081" s="474">
        <v>-176.99999999999773</v>
      </c>
      <c r="K3081" s="427">
        <v>40760</v>
      </c>
      <c r="L3081" s="117">
        <v>-1061.9999999999864</v>
      </c>
    </row>
    <row r="3082" spans="2:12" x14ac:dyDescent="0.25">
      <c r="B3082" s="49">
        <f t="shared" ref="B3082" si="2520">B3081+1</f>
        <v>3070</v>
      </c>
      <c r="C3082" s="427">
        <v>40760</v>
      </c>
      <c r="D3082" s="474">
        <v>-572</v>
      </c>
      <c r="K3082" s="427">
        <v>40760</v>
      </c>
      <c r="L3082" s="117">
        <v>-1144</v>
      </c>
    </row>
    <row r="3083" spans="2:12" x14ac:dyDescent="0.25">
      <c r="B3083" s="49">
        <f t="shared" ref="B3083" si="2521">B3082+1</f>
        <v>3071</v>
      </c>
      <c r="C3083" s="427">
        <v>40760</v>
      </c>
      <c r="D3083" s="474">
        <v>-672.00000000000227</v>
      </c>
      <c r="K3083" s="427">
        <v>40760</v>
      </c>
      <c r="L3083" s="117">
        <v>-1344.0000000000045</v>
      </c>
    </row>
    <row r="3084" spans="2:12" x14ac:dyDescent="0.25">
      <c r="B3084" s="49">
        <f t="shared" ref="B3084" si="2522">B3083+1</f>
        <v>3072</v>
      </c>
      <c r="C3084" s="426">
        <v>40763</v>
      </c>
      <c r="D3084" s="473">
        <v>961.99999999999989</v>
      </c>
      <c r="K3084" s="426">
        <v>40763</v>
      </c>
      <c r="L3084" s="467">
        <v>3847.9999999999995</v>
      </c>
    </row>
    <row r="3085" spans="2:12" x14ac:dyDescent="0.25">
      <c r="B3085" s="49">
        <f t="shared" ref="B3085" si="2523">B3084+1</f>
        <v>3073</v>
      </c>
      <c r="C3085" s="428">
        <v>40763</v>
      </c>
      <c r="D3085" s="473">
        <v>98</v>
      </c>
      <c r="K3085" s="428">
        <v>40763</v>
      </c>
      <c r="L3085" s="467">
        <v>196</v>
      </c>
    </row>
    <row r="3086" spans="2:12" x14ac:dyDescent="0.25">
      <c r="B3086" s="49">
        <f t="shared" ref="B3086" si="2524">B3085+1</f>
        <v>3074</v>
      </c>
      <c r="C3086" s="427">
        <v>40763</v>
      </c>
      <c r="D3086" s="474">
        <v>-134.00000000000227</v>
      </c>
      <c r="K3086" s="427">
        <v>40763</v>
      </c>
      <c r="L3086" s="117">
        <v>-804.00000000001364</v>
      </c>
    </row>
    <row r="3087" spans="2:12" x14ac:dyDescent="0.25">
      <c r="B3087" s="49">
        <f t="shared" ref="B3087" si="2525">B3086+1</f>
        <v>3075</v>
      </c>
      <c r="C3087" s="427">
        <v>40763</v>
      </c>
      <c r="D3087" s="474">
        <v>768</v>
      </c>
      <c r="K3087" s="427">
        <v>40763</v>
      </c>
      <c r="L3087" s="117">
        <v>1536</v>
      </c>
    </row>
    <row r="3088" spans="2:12" x14ac:dyDescent="0.25">
      <c r="B3088" s="49">
        <f t="shared" ref="B3088" si="2526">B3087+1</f>
        <v>3076</v>
      </c>
      <c r="C3088" s="427">
        <v>40763</v>
      </c>
      <c r="D3088" s="474">
        <v>667.99999999999545</v>
      </c>
      <c r="K3088" s="427">
        <v>40763</v>
      </c>
      <c r="L3088" s="117">
        <v>1335.9999999999909</v>
      </c>
    </row>
    <row r="3089" spans="2:12" x14ac:dyDescent="0.25">
      <c r="B3089" s="49">
        <f t="shared" ref="B3089" si="2527">B3088+1</f>
        <v>3077</v>
      </c>
      <c r="C3089" s="426">
        <v>40764</v>
      </c>
      <c r="D3089" s="473">
        <v>-513</v>
      </c>
      <c r="K3089" s="426">
        <v>40764</v>
      </c>
      <c r="L3089" s="467">
        <v>-2052</v>
      </c>
    </row>
    <row r="3090" spans="2:12" x14ac:dyDescent="0.25">
      <c r="B3090" s="49">
        <f t="shared" ref="B3090" si="2528">B3089+1</f>
        <v>3078</v>
      </c>
      <c r="C3090" s="428">
        <v>40764</v>
      </c>
      <c r="D3090" s="473">
        <v>-457</v>
      </c>
      <c r="K3090" s="428">
        <v>40764</v>
      </c>
      <c r="L3090" s="467">
        <v>-914</v>
      </c>
    </row>
    <row r="3091" spans="2:12" x14ac:dyDescent="0.25">
      <c r="B3091" s="49">
        <f t="shared" ref="B3091" si="2529">B3090+1</f>
        <v>3079</v>
      </c>
      <c r="C3091" s="427">
        <v>40764</v>
      </c>
      <c r="D3091" s="474">
        <v>-492.00000000000114</v>
      </c>
      <c r="K3091" s="427">
        <v>40764</v>
      </c>
      <c r="L3091" s="117">
        <v>-2952.0000000000068</v>
      </c>
    </row>
    <row r="3092" spans="2:12" x14ac:dyDescent="0.25">
      <c r="B3092" s="49">
        <f t="shared" ref="B3092" si="2530">B3091+1</f>
        <v>3080</v>
      </c>
      <c r="C3092" s="427">
        <v>40764</v>
      </c>
      <c r="D3092" s="474">
        <v>-512</v>
      </c>
      <c r="K3092" s="427">
        <v>40764</v>
      </c>
      <c r="L3092" s="117">
        <v>-1024</v>
      </c>
    </row>
    <row r="3093" spans="2:12" x14ac:dyDescent="0.25">
      <c r="B3093" s="49">
        <f t="shared" ref="B3093" si="2531">B3092+1</f>
        <v>3081</v>
      </c>
      <c r="C3093" s="427">
        <v>40764</v>
      </c>
      <c r="D3093" s="474">
        <v>-782.00000000000455</v>
      </c>
      <c r="K3093" s="427">
        <v>40764</v>
      </c>
      <c r="L3093" s="117">
        <v>-1564.0000000000091</v>
      </c>
    </row>
    <row r="3094" spans="2:12" x14ac:dyDescent="0.25">
      <c r="B3094" s="49">
        <f t="shared" ref="B3094" si="2532">B3093+1</f>
        <v>3082</v>
      </c>
      <c r="C3094" s="426">
        <v>40766</v>
      </c>
      <c r="D3094" s="473">
        <v>924.49999999999989</v>
      </c>
      <c r="K3094" s="426">
        <v>40766</v>
      </c>
      <c r="L3094" s="467">
        <v>3697.9999999999995</v>
      </c>
    </row>
    <row r="3095" spans="2:12" x14ac:dyDescent="0.25">
      <c r="B3095" s="49">
        <f t="shared" ref="B3095" si="2533">B3094+1</f>
        <v>3083</v>
      </c>
      <c r="C3095" s="428">
        <v>40766</v>
      </c>
      <c r="D3095" s="473">
        <v>978</v>
      </c>
      <c r="K3095" s="428">
        <v>40766</v>
      </c>
      <c r="L3095" s="467">
        <v>1956</v>
      </c>
    </row>
    <row r="3096" spans="2:12" x14ac:dyDescent="0.25">
      <c r="B3096" s="49">
        <f t="shared" ref="B3096" si="2534">B3095+1</f>
        <v>3084</v>
      </c>
      <c r="C3096" s="427">
        <v>40766</v>
      </c>
      <c r="D3096" s="474">
        <v>417.99999999999545</v>
      </c>
      <c r="K3096" s="427">
        <v>40766</v>
      </c>
      <c r="L3096" s="117">
        <v>2507.9999999999727</v>
      </c>
    </row>
    <row r="3097" spans="2:12" x14ac:dyDescent="0.25">
      <c r="B3097" s="49">
        <f t="shared" ref="B3097" si="2535">B3096+1</f>
        <v>3085</v>
      </c>
      <c r="C3097" s="427">
        <v>40766</v>
      </c>
      <c r="D3097" s="474">
        <v>763</v>
      </c>
      <c r="K3097" s="427">
        <v>40766</v>
      </c>
      <c r="L3097" s="117">
        <v>1526</v>
      </c>
    </row>
    <row r="3098" spans="2:12" x14ac:dyDescent="0.25">
      <c r="B3098" s="49">
        <f t="shared" ref="B3098" si="2536">B3097+1</f>
        <v>3086</v>
      </c>
      <c r="C3098" s="427">
        <v>40766</v>
      </c>
      <c r="D3098" s="474">
        <v>1498.0000000000023</v>
      </c>
      <c r="K3098" s="427">
        <v>40766</v>
      </c>
      <c r="L3098" s="117">
        <v>2996.0000000000045</v>
      </c>
    </row>
    <row r="3099" spans="2:12" x14ac:dyDescent="0.25">
      <c r="B3099" s="49">
        <f t="shared" ref="B3099" si="2537">B3098+1</f>
        <v>3087</v>
      </c>
      <c r="C3099" s="427">
        <v>40767</v>
      </c>
      <c r="D3099" s="474">
        <v>-562</v>
      </c>
      <c r="K3099" s="427">
        <v>40767</v>
      </c>
      <c r="L3099" s="117">
        <v>-1124</v>
      </c>
    </row>
    <row r="3100" spans="2:12" x14ac:dyDescent="0.25">
      <c r="B3100" s="49">
        <f t="shared" ref="B3100" si="2538">B3099+1</f>
        <v>3088</v>
      </c>
      <c r="C3100" s="427">
        <v>40767</v>
      </c>
      <c r="D3100" s="474">
        <v>-841.99999999999534</v>
      </c>
      <c r="K3100" s="427">
        <v>40767</v>
      </c>
      <c r="L3100" s="117">
        <v>-1683.9999999999907</v>
      </c>
    </row>
    <row r="3101" spans="2:12" x14ac:dyDescent="0.25">
      <c r="B3101" s="49">
        <f t="shared" ref="B3101" si="2539">B3100+1</f>
        <v>3089</v>
      </c>
      <c r="C3101" s="427">
        <v>40771</v>
      </c>
      <c r="D3101" s="474">
        <v>-567</v>
      </c>
      <c r="K3101" s="427">
        <v>40771</v>
      </c>
      <c r="L3101" s="117">
        <v>-1134</v>
      </c>
    </row>
    <row r="3102" spans="2:12" x14ac:dyDescent="0.25">
      <c r="B3102" s="49">
        <f t="shared" ref="B3102" si="2540">B3101+1</f>
        <v>3090</v>
      </c>
      <c r="C3102" s="426">
        <v>40772</v>
      </c>
      <c r="D3102" s="473">
        <v>-88</v>
      </c>
      <c r="K3102" s="426">
        <v>40772</v>
      </c>
      <c r="L3102" s="467">
        <v>-352</v>
      </c>
    </row>
    <row r="3103" spans="2:12" x14ac:dyDescent="0.25">
      <c r="B3103" s="49">
        <f t="shared" ref="B3103" si="2541">B3102+1</f>
        <v>3091</v>
      </c>
      <c r="C3103" s="428">
        <v>40772</v>
      </c>
      <c r="D3103" s="473">
        <v>-127</v>
      </c>
      <c r="K3103" s="428">
        <v>40772</v>
      </c>
      <c r="L3103" s="467">
        <v>-254</v>
      </c>
    </row>
    <row r="3104" spans="2:12" x14ac:dyDescent="0.25">
      <c r="B3104" s="49">
        <f t="shared" ref="B3104" si="2542">B3103+1</f>
        <v>3092</v>
      </c>
      <c r="C3104" s="427">
        <v>40772</v>
      </c>
      <c r="D3104" s="474">
        <v>-67.000000000001137</v>
      </c>
      <c r="K3104" s="427">
        <v>40772</v>
      </c>
      <c r="L3104" s="117">
        <v>-402.00000000000682</v>
      </c>
    </row>
    <row r="3105" spans="2:12" x14ac:dyDescent="0.25">
      <c r="B3105" s="49">
        <f t="shared" ref="B3105" si="2543">B3104+1</f>
        <v>3093</v>
      </c>
      <c r="C3105" s="428">
        <v>40773</v>
      </c>
      <c r="D3105" s="473">
        <v>-322</v>
      </c>
      <c r="K3105" s="428">
        <v>40773</v>
      </c>
      <c r="L3105" s="467">
        <v>-644</v>
      </c>
    </row>
    <row r="3106" spans="2:12" x14ac:dyDescent="0.25">
      <c r="B3106" s="49">
        <f t="shared" ref="B3106" si="2544">B3105+1</f>
        <v>3094</v>
      </c>
      <c r="C3106" s="427">
        <v>40773</v>
      </c>
      <c r="D3106" s="474">
        <v>-256.99999999999886</v>
      </c>
      <c r="K3106" s="427">
        <v>40773</v>
      </c>
      <c r="L3106" s="117">
        <v>-1541.9999999999932</v>
      </c>
    </row>
    <row r="3107" spans="2:12" x14ac:dyDescent="0.25">
      <c r="B3107" s="49">
        <f t="shared" ref="B3107" si="2545">B3106+1</f>
        <v>3095</v>
      </c>
      <c r="C3107" s="426">
        <v>40774</v>
      </c>
      <c r="D3107" s="473">
        <v>-525.5</v>
      </c>
      <c r="K3107" s="426">
        <v>40774</v>
      </c>
      <c r="L3107" s="467">
        <v>-2102</v>
      </c>
    </row>
    <row r="3108" spans="2:12" x14ac:dyDescent="0.25">
      <c r="B3108" s="49">
        <f t="shared" ref="B3108" si="2546">B3107+1</f>
        <v>3096</v>
      </c>
      <c r="C3108" s="428">
        <v>40774</v>
      </c>
      <c r="D3108" s="473">
        <v>-132</v>
      </c>
      <c r="K3108" s="428">
        <v>40774</v>
      </c>
      <c r="L3108" s="467">
        <v>-264</v>
      </c>
    </row>
    <row r="3109" spans="2:12" x14ac:dyDescent="0.25">
      <c r="B3109" s="49">
        <f t="shared" ref="B3109" si="2547">B3108+1</f>
        <v>3097</v>
      </c>
      <c r="C3109" s="427">
        <v>40774</v>
      </c>
      <c r="D3109" s="474">
        <v>-62</v>
      </c>
      <c r="K3109" s="427">
        <v>40774</v>
      </c>
      <c r="L3109" s="117">
        <v>-372</v>
      </c>
    </row>
    <row r="3110" spans="2:12" x14ac:dyDescent="0.25">
      <c r="B3110" s="49">
        <f t="shared" ref="B3110" si="2548">B3109+1</f>
        <v>3098</v>
      </c>
      <c r="C3110" s="426">
        <v>40777</v>
      </c>
      <c r="D3110" s="473">
        <v>562</v>
      </c>
      <c r="K3110" s="426">
        <v>40777</v>
      </c>
      <c r="L3110" s="467">
        <v>2248</v>
      </c>
    </row>
    <row r="3111" spans="2:12" x14ac:dyDescent="0.25">
      <c r="B3111" s="49">
        <f t="shared" ref="B3111" si="2549">B3110+1</f>
        <v>3099</v>
      </c>
      <c r="C3111" s="428">
        <v>40777</v>
      </c>
      <c r="D3111" s="473">
        <v>138</v>
      </c>
      <c r="K3111" s="428">
        <v>40777</v>
      </c>
      <c r="L3111" s="467">
        <v>276</v>
      </c>
    </row>
    <row r="3112" spans="2:12" x14ac:dyDescent="0.25">
      <c r="B3112" s="49">
        <f t="shared" ref="B3112" si="2550">B3111+1</f>
        <v>3100</v>
      </c>
      <c r="C3112" s="427">
        <v>40777</v>
      </c>
      <c r="D3112" s="474">
        <v>193.00000000000114</v>
      </c>
      <c r="K3112" s="427">
        <v>40777</v>
      </c>
      <c r="L3112" s="117">
        <v>1158.0000000000068</v>
      </c>
    </row>
    <row r="3113" spans="2:12" x14ac:dyDescent="0.25">
      <c r="B3113" s="49">
        <f t="shared" ref="B3113" si="2551">B3112+1</f>
        <v>3101</v>
      </c>
      <c r="C3113" s="427">
        <v>40777</v>
      </c>
      <c r="D3113" s="474">
        <v>618</v>
      </c>
      <c r="K3113" s="427">
        <v>40777</v>
      </c>
      <c r="L3113" s="117">
        <v>1236</v>
      </c>
    </row>
    <row r="3114" spans="2:12" x14ac:dyDescent="0.25">
      <c r="B3114" s="49">
        <f t="shared" ref="B3114" si="2552">B3113+1</f>
        <v>3102</v>
      </c>
      <c r="C3114" s="427">
        <v>40777</v>
      </c>
      <c r="D3114" s="474">
        <v>1038</v>
      </c>
      <c r="K3114" s="427">
        <v>40777</v>
      </c>
      <c r="L3114" s="117">
        <v>2076</v>
      </c>
    </row>
    <row r="3115" spans="2:12" x14ac:dyDescent="0.25">
      <c r="B3115" s="49">
        <f t="shared" ref="B3115" si="2553">B3114+1</f>
        <v>3103</v>
      </c>
      <c r="C3115" s="427">
        <v>40778</v>
      </c>
      <c r="D3115" s="474">
        <v>738</v>
      </c>
      <c r="K3115" s="427">
        <v>40778</v>
      </c>
      <c r="L3115" s="117">
        <v>4428</v>
      </c>
    </row>
    <row r="3116" spans="2:12" x14ac:dyDescent="0.25">
      <c r="B3116" s="49">
        <f t="shared" ref="B3116" si="2554">B3115+1</f>
        <v>3104</v>
      </c>
      <c r="C3116" s="427">
        <v>40778</v>
      </c>
      <c r="D3116" s="474">
        <v>763</v>
      </c>
      <c r="K3116" s="427">
        <v>40778</v>
      </c>
      <c r="L3116" s="117">
        <v>1526</v>
      </c>
    </row>
    <row r="3117" spans="2:12" x14ac:dyDescent="0.25">
      <c r="B3117" s="49">
        <f t="shared" ref="B3117" si="2555">B3116+1</f>
        <v>3105</v>
      </c>
      <c r="C3117" s="427">
        <v>40778</v>
      </c>
      <c r="D3117" s="474">
        <v>1538</v>
      </c>
      <c r="K3117" s="427">
        <v>40778</v>
      </c>
      <c r="L3117" s="117">
        <v>3076</v>
      </c>
    </row>
    <row r="3118" spans="2:12" x14ac:dyDescent="0.25">
      <c r="B3118" s="49">
        <f t="shared" ref="B3118" si="2556">B3117+1</f>
        <v>3106</v>
      </c>
      <c r="C3118" s="426">
        <v>40781</v>
      </c>
      <c r="D3118" s="473">
        <v>49.5</v>
      </c>
      <c r="K3118" s="426">
        <v>40781</v>
      </c>
      <c r="L3118" s="467">
        <v>198</v>
      </c>
    </row>
    <row r="3119" spans="2:12" x14ac:dyDescent="0.25">
      <c r="B3119" s="49">
        <f t="shared" ref="B3119" si="2557">B3118+1</f>
        <v>3107</v>
      </c>
      <c r="C3119" s="428">
        <v>40781</v>
      </c>
      <c r="D3119" s="473">
        <v>243</v>
      </c>
      <c r="K3119" s="428">
        <v>40781</v>
      </c>
      <c r="L3119" s="467">
        <v>486</v>
      </c>
    </row>
    <row r="3120" spans="2:12" x14ac:dyDescent="0.25">
      <c r="B3120" s="49">
        <f t="shared" ref="B3120" si="2558">B3119+1</f>
        <v>3108</v>
      </c>
      <c r="C3120" s="427">
        <v>40781</v>
      </c>
      <c r="D3120" s="474">
        <v>-101.99999999999774</v>
      </c>
      <c r="K3120" s="427">
        <v>40781</v>
      </c>
      <c r="L3120" s="117">
        <v>-611.99999999998647</v>
      </c>
    </row>
    <row r="3121" spans="2:12" x14ac:dyDescent="0.25">
      <c r="B3121" s="49">
        <f t="shared" ref="B3121" si="2559">B3120+1</f>
        <v>3109</v>
      </c>
      <c r="C3121" s="427">
        <v>40781</v>
      </c>
      <c r="D3121" s="474">
        <v>38</v>
      </c>
      <c r="K3121" s="427">
        <v>40781</v>
      </c>
      <c r="L3121" s="117">
        <v>76</v>
      </c>
    </row>
    <row r="3122" spans="2:12" x14ac:dyDescent="0.25">
      <c r="B3122" s="49">
        <f t="shared" ref="B3122" si="2560">B3121+1</f>
        <v>3110</v>
      </c>
      <c r="C3122" s="427">
        <v>40786</v>
      </c>
      <c r="D3122" s="474">
        <v>203</v>
      </c>
      <c r="K3122" s="427">
        <v>40786</v>
      </c>
      <c r="L3122" s="117">
        <v>406</v>
      </c>
    </row>
    <row r="3123" spans="2:12" x14ac:dyDescent="0.25">
      <c r="B3123" s="49">
        <f t="shared" ref="B3123" si="2561">B3122+1</f>
        <v>3111</v>
      </c>
      <c r="C3123" s="427">
        <v>40786</v>
      </c>
      <c r="D3123" s="474">
        <v>568.00000000000682</v>
      </c>
      <c r="K3123" s="427">
        <v>40786</v>
      </c>
      <c r="L3123" s="117">
        <v>1136.0000000000136</v>
      </c>
    </row>
    <row r="3124" spans="2:12" x14ac:dyDescent="0.25">
      <c r="B3124" s="49">
        <f t="shared" ref="B3124" si="2562">B3123+1</f>
        <v>3112</v>
      </c>
      <c r="C3124" s="427">
        <v>40787</v>
      </c>
      <c r="D3124" s="474">
        <v>-17.000000000001137</v>
      </c>
      <c r="K3124" s="427">
        <v>40787</v>
      </c>
      <c r="L3124" s="117">
        <v>-102.00000000000682</v>
      </c>
    </row>
    <row r="3125" spans="2:12" x14ac:dyDescent="0.25">
      <c r="B3125" s="49">
        <f t="shared" ref="B3125" si="2563">B3124+1</f>
        <v>3113</v>
      </c>
      <c r="C3125" s="426">
        <v>40788</v>
      </c>
      <c r="D3125" s="473">
        <v>-288</v>
      </c>
      <c r="K3125" s="426">
        <v>40788</v>
      </c>
      <c r="L3125" s="467">
        <v>-1152</v>
      </c>
    </row>
    <row r="3126" spans="2:12" x14ac:dyDescent="0.25">
      <c r="B3126" s="49">
        <f t="shared" ref="B3126" si="2564">B3125+1</f>
        <v>3114</v>
      </c>
      <c r="C3126" s="428">
        <v>40788</v>
      </c>
      <c r="D3126" s="473">
        <v>-77</v>
      </c>
      <c r="K3126" s="428">
        <v>40788</v>
      </c>
      <c r="L3126" s="467">
        <v>-154</v>
      </c>
    </row>
    <row r="3127" spans="2:12" x14ac:dyDescent="0.25">
      <c r="B3127" s="49">
        <f t="shared" ref="B3127" si="2565">B3126+1</f>
        <v>3115</v>
      </c>
      <c r="C3127" s="427">
        <v>40788</v>
      </c>
      <c r="D3127" s="474">
        <v>-187</v>
      </c>
      <c r="K3127" s="427">
        <v>40788</v>
      </c>
      <c r="L3127" s="117">
        <v>-1122</v>
      </c>
    </row>
    <row r="3128" spans="2:12" x14ac:dyDescent="0.25">
      <c r="B3128" s="49">
        <f t="shared" ref="B3128" si="2566">B3127+1</f>
        <v>3116</v>
      </c>
      <c r="C3128" s="427">
        <v>40788</v>
      </c>
      <c r="D3128" s="474">
        <v>-607</v>
      </c>
      <c r="K3128" s="427">
        <v>40788</v>
      </c>
      <c r="L3128" s="117">
        <v>-1214</v>
      </c>
    </row>
    <row r="3129" spans="2:12" x14ac:dyDescent="0.25">
      <c r="B3129" s="49">
        <f t="shared" ref="B3129" si="2567">B3128+1</f>
        <v>3117</v>
      </c>
      <c r="C3129" s="427">
        <v>40788</v>
      </c>
      <c r="D3129" s="474">
        <v>-872.00000000000216</v>
      </c>
      <c r="K3129" s="427">
        <v>40788</v>
      </c>
      <c r="L3129" s="117">
        <v>-1744.0000000000043</v>
      </c>
    </row>
    <row r="3130" spans="2:12" x14ac:dyDescent="0.25">
      <c r="B3130" s="49">
        <f t="shared" ref="B3130" si="2568">B3129+1</f>
        <v>3118</v>
      </c>
      <c r="C3130" s="426">
        <v>40791</v>
      </c>
      <c r="D3130" s="473">
        <v>-175.5</v>
      </c>
      <c r="K3130" s="426">
        <v>40791</v>
      </c>
      <c r="L3130" s="467">
        <v>-702</v>
      </c>
    </row>
    <row r="3131" spans="2:12" x14ac:dyDescent="0.25">
      <c r="B3131" s="49">
        <f t="shared" ref="B3131" si="2569">B3130+1</f>
        <v>3119</v>
      </c>
      <c r="C3131" s="428">
        <v>40791</v>
      </c>
      <c r="D3131" s="473">
        <v>-167</v>
      </c>
      <c r="K3131" s="428">
        <v>40791</v>
      </c>
      <c r="L3131" s="467">
        <v>-334</v>
      </c>
    </row>
    <row r="3132" spans="2:12" x14ac:dyDescent="0.25">
      <c r="B3132" s="49">
        <f t="shared" ref="B3132" si="2570">B3131+1</f>
        <v>3120</v>
      </c>
      <c r="C3132" s="427">
        <v>40791</v>
      </c>
      <c r="D3132" s="474">
        <v>-222.00000000000227</v>
      </c>
      <c r="K3132" s="427">
        <v>40791</v>
      </c>
      <c r="L3132" s="117">
        <v>-1332.0000000000136</v>
      </c>
    </row>
    <row r="3133" spans="2:12" x14ac:dyDescent="0.25">
      <c r="B3133" s="49">
        <f t="shared" ref="B3133" si="2571">B3132+1</f>
        <v>3121</v>
      </c>
      <c r="C3133" s="427">
        <v>40791</v>
      </c>
      <c r="D3133" s="474">
        <v>-357</v>
      </c>
      <c r="K3133" s="427">
        <v>40791</v>
      </c>
      <c r="L3133" s="117">
        <v>-714</v>
      </c>
    </row>
    <row r="3134" spans="2:12" x14ac:dyDescent="0.25">
      <c r="B3134" s="49">
        <f t="shared" ref="B3134" si="2572">B3133+1</f>
        <v>3122</v>
      </c>
      <c r="C3134" s="427">
        <v>40791</v>
      </c>
      <c r="D3134" s="474">
        <v>-842.00000000000671</v>
      </c>
      <c r="K3134" s="427">
        <v>40791</v>
      </c>
      <c r="L3134" s="117">
        <v>-1684.0000000000134</v>
      </c>
    </row>
    <row r="3135" spans="2:12" x14ac:dyDescent="0.25">
      <c r="B3135" s="49">
        <f t="shared" ref="B3135" si="2573">B3134+1</f>
        <v>3123</v>
      </c>
      <c r="C3135" s="426">
        <v>40792</v>
      </c>
      <c r="D3135" s="473">
        <v>212</v>
      </c>
      <c r="K3135" s="426">
        <v>40792</v>
      </c>
      <c r="L3135" s="467">
        <v>848</v>
      </c>
    </row>
    <row r="3136" spans="2:12" x14ac:dyDescent="0.25">
      <c r="B3136" s="49">
        <f t="shared" ref="B3136" si="2574">B3135+1</f>
        <v>3124</v>
      </c>
      <c r="C3136" s="428">
        <v>40792</v>
      </c>
      <c r="D3136" s="473">
        <v>213</v>
      </c>
      <c r="K3136" s="428">
        <v>40792</v>
      </c>
      <c r="L3136" s="467">
        <v>426</v>
      </c>
    </row>
    <row r="3137" spans="2:12" x14ac:dyDescent="0.25">
      <c r="B3137" s="49">
        <f t="shared" ref="B3137" si="2575">B3136+1</f>
        <v>3125</v>
      </c>
      <c r="C3137" s="427">
        <v>40792</v>
      </c>
      <c r="D3137" s="474">
        <v>238</v>
      </c>
      <c r="K3137" s="427">
        <v>40792</v>
      </c>
      <c r="L3137" s="117">
        <v>1428</v>
      </c>
    </row>
    <row r="3138" spans="2:12" x14ac:dyDescent="0.25">
      <c r="B3138" s="49">
        <f t="shared" ref="B3138" si="2576">B3137+1</f>
        <v>3126</v>
      </c>
      <c r="C3138" s="427">
        <v>40792</v>
      </c>
      <c r="D3138" s="474">
        <v>303</v>
      </c>
      <c r="K3138" s="427">
        <v>40792</v>
      </c>
      <c r="L3138" s="117">
        <v>606</v>
      </c>
    </row>
    <row r="3139" spans="2:12" x14ac:dyDescent="0.25">
      <c r="B3139" s="49">
        <f t="shared" ref="B3139" si="2577">B3138+1</f>
        <v>3127</v>
      </c>
      <c r="C3139" s="427">
        <v>40792</v>
      </c>
      <c r="D3139" s="474">
        <v>398.00000000000227</v>
      </c>
      <c r="K3139" s="427">
        <v>40792</v>
      </c>
      <c r="L3139" s="117">
        <v>796.00000000000455</v>
      </c>
    </row>
    <row r="3140" spans="2:12" x14ac:dyDescent="0.25">
      <c r="B3140" s="49">
        <f t="shared" ref="B3140" si="2578">B3139+1</f>
        <v>3128</v>
      </c>
      <c r="C3140" s="426">
        <v>40793</v>
      </c>
      <c r="D3140" s="473">
        <v>412</v>
      </c>
      <c r="K3140" s="426">
        <v>40793</v>
      </c>
      <c r="L3140" s="467">
        <v>1648</v>
      </c>
    </row>
    <row r="3141" spans="2:12" x14ac:dyDescent="0.25">
      <c r="B3141" s="49">
        <f t="shared" ref="B3141" si="2579">B3140+1</f>
        <v>3129</v>
      </c>
      <c r="C3141" s="427">
        <v>40793</v>
      </c>
      <c r="D3141" s="474">
        <v>263</v>
      </c>
      <c r="K3141" s="427">
        <v>40793</v>
      </c>
      <c r="L3141" s="117">
        <v>1578</v>
      </c>
    </row>
    <row r="3142" spans="2:12" x14ac:dyDescent="0.25">
      <c r="B3142" s="49">
        <f t="shared" ref="B3142" si="2580">B3141+1</f>
        <v>3130</v>
      </c>
      <c r="C3142" s="427">
        <v>40794</v>
      </c>
      <c r="D3142" s="474">
        <v>-417</v>
      </c>
      <c r="K3142" s="427">
        <v>40794</v>
      </c>
      <c r="L3142" s="117">
        <v>-834</v>
      </c>
    </row>
    <row r="3143" spans="2:12" x14ac:dyDescent="0.25">
      <c r="B3143" s="49">
        <f t="shared" ref="B3143" si="2581">B3142+1</f>
        <v>3131</v>
      </c>
      <c r="C3143" s="426">
        <v>40795</v>
      </c>
      <c r="D3143" s="473">
        <v>87</v>
      </c>
      <c r="K3143" s="426">
        <v>40795</v>
      </c>
      <c r="L3143" s="467">
        <v>348</v>
      </c>
    </row>
    <row r="3144" spans="2:12" x14ac:dyDescent="0.25">
      <c r="B3144" s="49">
        <f t="shared" ref="B3144" si="2582">B3143+1</f>
        <v>3132</v>
      </c>
      <c r="C3144" s="428">
        <v>40795</v>
      </c>
      <c r="D3144" s="473">
        <v>73</v>
      </c>
      <c r="K3144" s="428">
        <v>40795</v>
      </c>
      <c r="L3144" s="467">
        <v>146</v>
      </c>
    </row>
    <row r="3145" spans="2:12" x14ac:dyDescent="0.25">
      <c r="B3145" s="49">
        <f t="shared" ref="B3145" si="2583">B3144+1</f>
        <v>3133</v>
      </c>
      <c r="C3145" s="427">
        <v>40795</v>
      </c>
      <c r="D3145" s="474">
        <v>147.99999999999659</v>
      </c>
      <c r="K3145" s="427">
        <v>40795</v>
      </c>
      <c r="L3145" s="117">
        <v>887.99999999997954</v>
      </c>
    </row>
    <row r="3146" spans="2:12" x14ac:dyDescent="0.25">
      <c r="B3146" s="49">
        <f t="shared" ref="B3146" si="2584">B3145+1</f>
        <v>3134</v>
      </c>
      <c r="C3146" s="427">
        <v>40795</v>
      </c>
      <c r="D3146" s="474">
        <v>203</v>
      </c>
      <c r="K3146" s="427">
        <v>40795</v>
      </c>
      <c r="L3146" s="117">
        <v>406</v>
      </c>
    </row>
    <row r="3147" spans="2:12" x14ac:dyDescent="0.25">
      <c r="B3147" s="49">
        <f t="shared" ref="B3147" si="2585">B3146+1</f>
        <v>3135</v>
      </c>
      <c r="C3147" s="426">
        <v>40798</v>
      </c>
      <c r="D3147" s="473">
        <v>-463</v>
      </c>
      <c r="K3147" s="426">
        <v>40798</v>
      </c>
      <c r="L3147" s="467">
        <v>-1852</v>
      </c>
    </row>
    <row r="3148" spans="2:12" x14ac:dyDescent="0.25">
      <c r="B3148" s="49">
        <f t="shared" ref="B3148" si="2586">B3147+1</f>
        <v>3136</v>
      </c>
      <c r="C3148" s="428">
        <v>40798</v>
      </c>
      <c r="D3148" s="473">
        <v>-182</v>
      </c>
      <c r="K3148" s="428">
        <v>40798</v>
      </c>
      <c r="L3148" s="467">
        <v>-364</v>
      </c>
    </row>
    <row r="3149" spans="2:12" x14ac:dyDescent="0.25">
      <c r="B3149" s="49">
        <f t="shared" ref="B3149" si="2587">B3148+1</f>
        <v>3137</v>
      </c>
      <c r="C3149" s="427">
        <v>40798</v>
      </c>
      <c r="D3149" s="474">
        <v>-789.00000000000341</v>
      </c>
      <c r="K3149" s="427">
        <v>40798</v>
      </c>
      <c r="L3149" s="117">
        <v>-4734.00000000002</v>
      </c>
    </row>
    <row r="3150" spans="2:12" x14ac:dyDescent="0.25">
      <c r="B3150" s="49">
        <f t="shared" ref="B3150" si="2588">B3149+1</f>
        <v>3138</v>
      </c>
      <c r="C3150" s="427">
        <v>40798</v>
      </c>
      <c r="D3150" s="474">
        <v>-542</v>
      </c>
      <c r="K3150" s="427">
        <v>40798</v>
      </c>
      <c r="L3150" s="117">
        <v>-1084</v>
      </c>
    </row>
    <row r="3151" spans="2:12" x14ac:dyDescent="0.25">
      <c r="B3151" s="49">
        <f t="shared" ref="B3151" si="2589">B3150+1</f>
        <v>3139</v>
      </c>
      <c r="C3151" s="427">
        <v>40798</v>
      </c>
      <c r="D3151" s="474">
        <v>-861.99999999999989</v>
      </c>
      <c r="K3151" s="427">
        <v>40798</v>
      </c>
      <c r="L3151" s="117">
        <v>-1723.9999999999998</v>
      </c>
    </row>
    <row r="3152" spans="2:12" x14ac:dyDescent="0.25">
      <c r="B3152" s="49">
        <f t="shared" ref="B3152" si="2590">B3151+1</f>
        <v>3140</v>
      </c>
      <c r="C3152" s="427">
        <v>40800</v>
      </c>
      <c r="D3152" s="474">
        <v>-562</v>
      </c>
      <c r="K3152" s="427">
        <v>40800</v>
      </c>
      <c r="L3152" s="117">
        <v>-1124</v>
      </c>
    </row>
    <row r="3153" spans="2:12" x14ac:dyDescent="0.25">
      <c r="B3153" s="49">
        <f t="shared" ref="B3153" si="2591">B3152+1</f>
        <v>3141</v>
      </c>
      <c r="C3153" s="427">
        <v>40800</v>
      </c>
      <c r="D3153" s="474">
        <v>-841.99999999999534</v>
      </c>
      <c r="K3153" s="427">
        <v>40800</v>
      </c>
      <c r="L3153" s="117">
        <v>-1683.9999999999907</v>
      </c>
    </row>
    <row r="3154" spans="2:12" x14ac:dyDescent="0.25">
      <c r="B3154" s="49">
        <f t="shared" ref="B3154" si="2592">B3153+1</f>
        <v>3142</v>
      </c>
      <c r="C3154" s="427">
        <v>40801</v>
      </c>
      <c r="D3154" s="474">
        <v>83</v>
      </c>
      <c r="K3154" s="427">
        <v>40801</v>
      </c>
      <c r="L3154" s="117">
        <v>166</v>
      </c>
    </row>
    <row r="3155" spans="2:12" x14ac:dyDescent="0.25">
      <c r="B3155" s="49">
        <f t="shared" ref="B3155" si="2593">B3154+1</f>
        <v>3143</v>
      </c>
      <c r="C3155" s="427">
        <v>40801</v>
      </c>
      <c r="D3155" s="474">
        <v>247.99999999999091</v>
      </c>
      <c r="K3155" s="427">
        <v>40801</v>
      </c>
      <c r="L3155" s="117">
        <v>495.99999999998181</v>
      </c>
    </row>
    <row r="3156" spans="2:12" x14ac:dyDescent="0.25">
      <c r="B3156" s="49">
        <f t="shared" ref="B3156" si="2594">B3155+1</f>
        <v>3144</v>
      </c>
      <c r="C3156" s="427">
        <v>40805</v>
      </c>
      <c r="D3156" s="474">
        <v>-282</v>
      </c>
      <c r="K3156" s="427">
        <v>40805</v>
      </c>
      <c r="L3156" s="117">
        <v>-564</v>
      </c>
    </row>
    <row r="3157" spans="2:12" x14ac:dyDescent="0.25">
      <c r="B3157" s="49">
        <f t="shared" ref="B3157" si="2595">B3156+1</f>
        <v>3145</v>
      </c>
      <c r="C3157" s="427">
        <v>40805</v>
      </c>
      <c r="D3157" s="474">
        <v>-592.00000000000682</v>
      </c>
      <c r="K3157" s="427">
        <v>40805</v>
      </c>
      <c r="L3157" s="117">
        <v>-1184.0000000000136</v>
      </c>
    </row>
    <row r="3158" spans="2:12" x14ac:dyDescent="0.25">
      <c r="B3158" s="49">
        <f t="shared" ref="B3158" si="2596">B3157+1</f>
        <v>3146</v>
      </c>
      <c r="C3158" s="426">
        <v>40806</v>
      </c>
      <c r="D3158" s="473">
        <v>199.5</v>
      </c>
      <c r="K3158" s="426">
        <v>40806</v>
      </c>
      <c r="L3158" s="467">
        <v>798</v>
      </c>
    </row>
    <row r="3159" spans="2:12" x14ac:dyDescent="0.25">
      <c r="B3159" s="49">
        <f t="shared" ref="B3159" si="2597">B3158+1</f>
        <v>3147</v>
      </c>
      <c r="C3159" s="427">
        <v>40806</v>
      </c>
      <c r="D3159" s="474">
        <v>133.00000000000455</v>
      </c>
      <c r="K3159" s="427">
        <v>40806</v>
      </c>
      <c r="L3159" s="117">
        <v>798.00000000002728</v>
      </c>
    </row>
    <row r="3160" spans="2:12" x14ac:dyDescent="0.25">
      <c r="B3160" s="49">
        <f t="shared" ref="B3160" si="2598">B3159+1</f>
        <v>3148</v>
      </c>
      <c r="C3160" s="427">
        <v>40806</v>
      </c>
      <c r="D3160" s="474">
        <v>58.000000000004547</v>
      </c>
      <c r="K3160" s="427">
        <v>40806</v>
      </c>
      <c r="L3160" s="117">
        <v>116.00000000000909</v>
      </c>
    </row>
    <row r="3161" spans="2:12" x14ac:dyDescent="0.25">
      <c r="B3161" s="49">
        <f t="shared" ref="B3161" si="2599">B3160+1</f>
        <v>3149</v>
      </c>
      <c r="C3161" s="426">
        <v>40807</v>
      </c>
      <c r="D3161" s="473">
        <v>99.5</v>
      </c>
      <c r="K3161" s="426">
        <v>40807</v>
      </c>
      <c r="L3161" s="467">
        <v>398</v>
      </c>
    </row>
    <row r="3162" spans="2:12" x14ac:dyDescent="0.25">
      <c r="B3162" s="49">
        <f t="shared" ref="B3162" si="2600">B3161+1</f>
        <v>3150</v>
      </c>
      <c r="C3162" s="428">
        <v>40807</v>
      </c>
      <c r="D3162" s="473">
        <v>23</v>
      </c>
      <c r="K3162" s="428">
        <v>40807</v>
      </c>
      <c r="L3162" s="467">
        <v>46</v>
      </c>
    </row>
    <row r="3163" spans="2:12" x14ac:dyDescent="0.25">
      <c r="B3163" s="49">
        <f t="shared" ref="B3163" si="2601">B3162+1</f>
        <v>3151</v>
      </c>
      <c r="C3163" s="427">
        <v>40807</v>
      </c>
      <c r="D3163" s="474">
        <v>-17.000000000001137</v>
      </c>
      <c r="K3163" s="427">
        <v>40807</v>
      </c>
      <c r="L3163" s="117">
        <v>-102.00000000000682</v>
      </c>
    </row>
    <row r="3164" spans="2:12" x14ac:dyDescent="0.25">
      <c r="B3164" s="49">
        <f t="shared" ref="B3164" si="2602">B3163+1</f>
        <v>3152</v>
      </c>
      <c r="C3164" s="427">
        <v>40807</v>
      </c>
      <c r="D3164" s="474">
        <v>128</v>
      </c>
      <c r="K3164" s="427">
        <v>40807</v>
      </c>
      <c r="L3164" s="117">
        <v>256</v>
      </c>
    </row>
    <row r="3165" spans="2:12" x14ac:dyDescent="0.25">
      <c r="B3165" s="49">
        <f t="shared" ref="B3165" si="2603">B3164+1</f>
        <v>3153</v>
      </c>
      <c r="C3165" s="426">
        <v>40808</v>
      </c>
      <c r="D3165" s="473">
        <v>-538</v>
      </c>
      <c r="K3165" s="426">
        <v>40808</v>
      </c>
      <c r="L3165" s="467">
        <v>-2152</v>
      </c>
    </row>
    <row r="3166" spans="2:12" x14ac:dyDescent="0.25">
      <c r="B3166" s="49">
        <f t="shared" ref="B3166" si="2604">B3165+1</f>
        <v>3154</v>
      </c>
      <c r="C3166" s="428">
        <v>40808</v>
      </c>
      <c r="D3166" s="473">
        <v>-372</v>
      </c>
      <c r="K3166" s="428">
        <v>40808</v>
      </c>
      <c r="L3166" s="467">
        <v>-744</v>
      </c>
    </row>
    <row r="3167" spans="2:12" x14ac:dyDescent="0.25">
      <c r="B3167" s="49">
        <f t="shared" ref="B3167" si="2605">B3166+1</f>
        <v>3155</v>
      </c>
      <c r="C3167" s="427">
        <v>40808</v>
      </c>
      <c r="D3167" s="474">
        <v>-321.99999999999659</v>
      </c>
      <c r="K3167" s="427">
        <v>40808</v>
      </c>
      <c r="L3167" s="117">
        <v>-1931.9999999999795</v>
      </c>
    </row>
    <row r="3168" spans="2:12" x14ac:dyDescent="0.25">
      <c r="B3168" s="49">
        <f t="shared" ref="B3168" si="2606">B3167+1</f>
        <v>3156</v>
      </c>
      <c r="C3168" s="427">
        <v>40808</v>
      </c>
      <c r="D3168" s="474">
        <v>-572</v>
      </c>
      <c r="K3168" s="427">
        <v>40808</v>
      </c>
      <c r="L3168" s="117">
        <v>-1144</v>
      </c>
    </row>
    <row r="3169" spans="2:12" x14ac:dyDescent="0.25">
      <c r="B3169" s="49">
        <f t="shared" ref="B3169" si="2607">B3168+1</f>
        <v>3157</v>
      </c>
      <c r="C3169" s="427">
        <v>40808</v>
      </c>
      <c r="D3169" s="474">
        <v>-822.00000000000216</v>
      </c>
      <c r="K3169" s="427">
        <v>40808</v>
      </c>
      <c r="L3169" s="117">
        <v>-1644.0000000000043</v>
      </c>
    </row>
    <row r="3170" spans="2:12" x14ac:dyDescent="0.25">
      <c r="B3170" s="49">
        <f t="shared" ref="B3170" si="2608">B3169+1</f>
        <v>3158</v>
      </c>
      <c r="C3170" s="426">
        <v>40809</v>
      </c>
      <c r="D3170" s="473">
        <v>124.50000000000001</v>
      </c>
      <c r="K3170" s="426">
        <v>40809</v>
      </c>
      <c r="L3170" s="467">
        <v>498.00000000000006</v>
      </c>
    </row>
    <row r="3171" spans="2:12" x14ac:dyDescent="0.25">
      <c r="B3171" s="49">
        <f t="shared" ref="B3171" si="2609">B3170+1</f>
        <v>3159</v>
      </c>
      <c r="C3171" s="428">
        <v>40809</v>
      </c>
      <c r="D3171" s="473">
        <v>263</v>
      </c>
      <c r="K3171" s="428">
        <v>40809</v>
      </c>
      <c r="L3171" s="467">
        <v>526</v>
      </c>
    </row>
    <row r="3172" spans="2:12" x14ac:dyDescent="0.25">
      <c r="B3172" s="49">
        <f t="shared" ref="B3172" si="2610">B3171+1</f>
        <v>3160</v>
      </c>
      <c r="C3172" s="427">
        <v>40809</v>
      </c>
      <c r="D3172" s="474">
        <v>2.9999999999977267</v>
      </c>
      <c r="K3172" s="427">
        <v>40809</v>
      </c>
      <c r="L3172" s="117">
        <v>17.999999999986361</v>
      </c>
    </row>
    <row r="3173" spans="2:12" x14ac:dyDescent="0.25">
      <c r="B3173" s="49">
        <f t="shared" ref="B3173" si="2611">B3172+1</f>
        <v>3161</v>
      </c>
      <c r="C3173" s="427">
        <v>40814</v>
      </c>
      <c r="D3173" s="474">
        <v>133</v>
      </c>
      <c r="K3173" s="427">
        <v>40814</v>
      </c>
      <c r="L3173" s="117">
        <v>266</v>
      </c>
    </row>
    <row r="3174" spans="2:12" x14ac:dyDescent="0.25">
      <c r="B3174" s="49">
        <f t="shared" ref="B3174" si="2612">B3173+1</f>
        <v>3162</v>
      </c>
      <c r="C3174" s="427">
        <v>40814</v>
      </c>
      <c r="D3174" s="474">
        <v>188</v>
      </c>
      <c r="K3174" s="427">
        <v>40814</v>
      </c>
      <c r="L3174" s="117">
        <v>376</v>
      </c>
    </row>
    <row r="3175" spans="2:12" x14ac:dyDescent="0.25">
      <c r="B3175" s="49">
        <f t="shared" ref="B3175" si="2613">B3174+1</f>
        <v>3163</v>
      </c>
      <c r="C3175" s="426">
        <v>40815</v>
      </c>
      <c r="D3175" s="473">
        <v>474.5</v>
      </c>
      <c r="K3175" s="426">
        <v>40815</v>
      </c>
      <c r="L3175" s="467">
        <v>1898</v>
      </c>
    </row>
    <row r="3176" spans="2:12" x14ac:dyDescent="0.25">
      <c r="B3176" s="49">
        <f t="shared" ref="B3176" si="2614">B3175+1</f>
        <v>3164</v>
      </c>
      <c r="C3176" s="428">
        <v>40815</v>
      </c>
      <c r="D3176" s="473">
        <v>318</v>
      </c>
      <c r="K3176" s="428">
        <v>40815</v>
      </c>
      <c r="L3176" s="467">
        <v>636</v>
      </c>
    </row>
    <row r="3177" spans="2:12" x14ac:dyDescent="0.25">
      <c r="B3177" s="49">
        <f t="shared" ref="B3177" si="2615">B3176+1</f>
        <v>3165</v>
      </c>
      <c r="C3177" s="427">
        <v>40815</v>
      </c>
      <c r="D3177" s="474">
        <v>447.99999999999659</v>
      </c>
      <c r="K3177" s="427">
        <v>40815</v>
      </c>
      <c r="L3177" s="117">
        <v>2687.9999999999795</v>
      </c>
    </row>
    <row r="3178" spans="2:12" x14ac:dyDescent="0.25">
      <c r="B3178" s="49">
        <f t="shared" ref="B3178" si="2616">B3177+1</f>
        <v>3166</v>
      </c>
      <c r="C3178" s="427">
        <v>40815</v>
      </c>
      <c r="D3178" s="474">
        <v>563</v>
      </c>
      <c r="K3178" s="427">
        <v>40815</v>
      </c>
      <c r="L3178" s="117">
        <v>1126</v>
      </c>
    </row>
    <row r="3179" spans="2:12" x14ac:dyDescent="0.25">
      <c r="B3179" s="49">
        <f t="shared" ref="B3179" si="2617">B3178+1</f>
        <v>3167</v>
      </c>
      <c r="C3179" s="427">
        <v>40815</v>
      </c>
      <c r="D3179" s="474">
        <v>1258.0000000000045</v>
      </c>
      <c r="K3179" s="427">
        <v>40815</v>
      </c>
      <c r="L3179" s="117">
        <v>2516.0000000000091</v>
      </c>
    </row>
    <row r="3180" spans="2:12" x14ac:dyDescent="0.25">
      <c r="B3180" s="49">
        <f t="shared" ref="B3180" si="2618">B3179+1</f>
        <v>3168</v>
      </c>
      <c r="C3180" s="428">
        <v>40816</v>
      </c>
      <c r="D3180" s="473">
        <v>-302</v>
      </c>
      <c r="K3180" s="428">
        <v>40816</v>
      </c>
      <c r="L3180" s="467">
        <v>-604</v>
      </c>
    </row>
    <row r="3181" spans="2:12" x14ac:dyDescent="0.25">
      <c r="B3181" s="49">
        <f t="shared" ref="B3181" si="2619">B3180+1</f>
        <v>3169</v>
      </c>
      <c r="C3181" s="426">
        <v>40819</v>
      </c>
      <c r="D3181" s="473">
        <v>-513</v>
      </c>
      <c r="K3181" s="426">
        <v>40819</v>
      </c>
      <c r="L3181" s="467">
        <v>-2052</v>
      </c>
    </row>
    <row r="3182" spans="2:12" x14ac:dyDescent="0.25">
      <c r="B3182" s="49">
        <f t="shared" ref="B3182" si="2620">B3181+1</f>
        <v>3170</v>
      </c>
      <c r="C3182" s="428">
        <v>40819</v>
      </c>
      <c r="D3182" s="473">
        <v>-277</v>
      </c>
      <c r="K3182" s="428">
        <v>40819</v>
      </c>
      <c r="L3182" s="467">
        <v>-554</v>
      </c>
    </row>
    <row r="3183" spans="2:12" x14ac:dyDescent="0.25">
      <c r="B3183" s="49">
        <f t="shared" ref="B3183" si="2621">B3182+1</f>
        <v>3171</v>
      </c>
      <c r="C3183" s="427">
        <v>40819</v>
      </c>
      <c r="D3183" s="474">
        <v>-492.00000000000114</v>
      </c>
      <c r="K3183" s="427">
        <v>40819</v>
      </c>
      <c r="L3183" s="117">
        <v>-2952.0000000000068</v>
      </c>
    </row>
    <row r="3184" spans="2:12" x14ac:dyDescent="0.25">
      <c r="B3184" s="49">
        <f t="shared" ref="B3184" si="2622">B3183+1</f>
        <v>3172</v>
      </c>
      <c r="C3184" s="427">
        <v>40819</v>
      </c>
      <c r="D3184" s="474">
        <v>-792.00000000000682</v>
      </c>
      <c r="K3184" s="427">
        <v>40819</v>
      </c>
      <c r="L3184" s="117">
        <v>-1584.0000000000136</v>
      </c>
    </row>
    <row r="3185" spans="2:12" x14ac:dyDescent="0.25">
      <c r="B3185" s="49">
        <f t="shared" ref="B3185" si="2623">B3184+1</f>
        <v>3173</v>
      </c>
      <c r="C3185" s="426">
        <v>40820</v>
      </c>
      <c r="D3185" s="473">
        <v>-0.50000000000000044</v>
      </c>
      <c r="K3185" s="426">
        <v>40820</v>
      </c>
      <c r="L3185" s="467">
        <v>-2.0000000000000018</v>
      </c>
    </row>
    <row r="3186" spans="2:12" x14ac:dyDescent="0.25">
      <c r="B3186" s="49">
        <f t="shared" ref="B3186" si="2624">B3185+1</f>
        <v>3174</v>
      </c>
      <c r="C3186" s="428">
        <v>40820</v>
      </c>
      <c r="D3186" s="473">
        <v>178</v>
      </c>
      <c r="K3186" s="428">
        <v>40820</v>
      </c>
      <c r="L3186" s="467">
        <v>356</v>
      </c>
    </row>
    <row r="3187" spans="2:12" x14ac:dyDescent="0.25">
      <c r="B3187" s="49">
        <f t="shared" ref="B3187" si="2625">B3186+1</f>
        <v>3175</v>
      </c>
      <c r="C3187" s="427">
        <v>40820</v>
      </c>
      <c r="D3187" s="474">
        <v>-32.000000000004547</v>
      </c>
      <c r="K3187" s="427">
        <v>40820</v>
      </c>
      <c r="L3187" s="117">
        <v>-192.00000000002728</v>
      </c>
    </row>
    <row r="3188" spans="2:12" x14ac:dyDescent="0.25">
      <c r="B3188" s="49">
        <f t="shared" ref="B3188" si="2626">B3187+1</f>
        <v>3176</v>
      </c>
      <c r="C3188" s="427">
        <v>40820</v>
      </c>
      <c r="D3188" s="474">
        <v>-532</v>
      </c>
      <c r="K3188" s="427">
        <v>40820</v>
      </c>
      <c r="L3188" s="117">
        <v>-1064</v>
      </c>
    </row>
    <row r="3189" spans="2:12" x14ac:dyDescent="0.25">
      <c r="B3189" s="49">
        <f t="shared" ref="B3189" si="2627">B3188+1</f>
        <v>3177</v>
      </c>
      <c r="C3189" s="427">
        <v>40820</v>
      </c>
      <c r="D3189" s="474">
        <v>77.999999999997726</v>
      </c>
      <c r="K3189" s="427">
        <v>40820</v>
      </c>
      <c r="L3189" s="117">
        <v>155.99999999999545</v>
      </c>
    </row>
    <row r="3190" spans="2:12" x14ac:dyDescent="0.25">
      <c r="B3190" s="49">
        <f t="shared" ref="B3190" si="2628">B3189+1</f>
        <v>3178</v>
      </c>
      <c r="C3190" s="426">
        <v>40826</v>
      </c>
      <c r="D3190" s="473">
        <v>337</v>
      </c>
      <c r="K3190" s="426">
        <v>40826</v>
      </c>
      <c r="L3190" s="467">
        <v>1348</v>
      </c>
    </row>
    <row r="3191" spans="2:12" x14ac:dyDescent="0.25">
      <c r="B3191" s="49">
        <f t="shared" ref="B3191" si="2629">B3190+1</f>
        <v>3179</v>
      </c>
      <c r="C3191" s="428">
        <v>40826</v>
      </c>
      <c r="D3191" s="473">
        <v>333</v>
      </c>
      <c r="K3191" s="428">
        <v>40826</v>
      </c>
      <c r="L3191" s="467">
        <v>666</v>
      </c>
    </row>
    <row r="3192" spans="2:12" x14ac:dyDescent="0.25">
      <c r="B3192" s="49">
        <f t="shared" ref="B3192" si="2630">B3191+1</f>
        <v>3180</v>
      </c>
      <c r="C3192" s="427">
        <v>40826</v>
      </c>
      <c r="D3192" s="474">
        <v>413</v>
      </c>
      <c r="K3192" s="427">
        <v>40826</v>
      </c>
      <c r="L3192" s="117">
        <v>2478</v>
      </c>
    </row>
    <row r="3193" spans="2:12" x14ac:dyDescent="0.25">
      <c r="B3193" s="49">
        <f t="shared" ref="B3193" si="2631">B3192+1</f>
        <v>3181</v>
      </c>
      <c r="C3193" s="427">
        <v>40828</v>
      </c>
      <c r="D3193" s="474">
        <v>73</v>
      </c>
      <c r="K3193" s="427">
        <v>40828</v>
      </c>
      <c r="L3193" s="117">
        <v>146</v>
      </c>
    </row>
    <row r="3194" spans="2:12" x14ac:dyDescent="0.25">
      <c r="B3194" s="49">
        <f t="shared" ref="B3194" si="2632">B3193+1</f>
        <v>3182</v>
      </c>
      <c r="C3194" s="427">
        <v>40828</v>
      </c>
      <c r="D3194" s="474">
        <v>298.00000000000227</v>
      </c>
      <c r="K3194" s="427">
        <v>40828</v>
      </c>
      <c r="L3194" s="117">
        <v>596.00000000000455</v>
      </c>
    </row>
    <row r="3195" spans="2:12" x14ac:dyDescent="0.25">
      <c r="B3195" s="49">
        <f t="shared" ref="B3195" si="2633">B3194+1</f>
        <v>3183</v>
      </c>
      <c r="C3195" s="427">
        <v>40829</v>
      </c>
      <c r="D3195" s="474">
        <v>73</v>
      </c>
      <c r="K3195" s="427">
        <v>40829</v>
      </c>
      <c r="L3195" s="117">
        <v>146</v>
      </c>
    </row>
    <row r="3196" spans="2:12" x14ac:dyDescent="0.25">
      <c r="B3196" s="49">
        <f t="shared" ref="B3196" si="2634">B3195+1</f>
        <v>3184</v>
      </c>
      <c r="C3196" s="427">
        <v>40829</v>
      </c>
      <c r="D3196" s="474">
        <v>208.00000000000455</v>
      </c>
      <c r="K3196" s="427">
        <v>40829</v>
      </c>
      <c r="L3196" s="117">
        <v>416.00000000000909</v>
      </c>
    </row>
    <row r="3197" spans="2:12" x14ac:dyDescent="0.25">
      <c r="B3197" s="49">
        <f t="shared" ref="B3197" si="2635">B3196+1</f>
        <v>3185</v>
      </c>
      <c r="C3197" s="426">
        <v>40830</v>
      </c>
      <c r="D3197" s="473">
        <v>-25.5</v>
      </c>
      <c r="K3197" s="426">
        <v>40830</v>
      </c>
      <c r="L3197" s="467">
        <v>-102</v>
      </c>
    </row>
    <row r="3198" spans="2:12" x14ac:dyDescent="0.25">
      <c r="B3198" s="49">
        <f t="shared" ref="B3198" si="2636">B3197+1</f>
        <v>3186</v>
      </c>
      <c r="C3198" s="427">
        <v>40830</v>
      </c>
      <c r="D3198" s="474">
        <v>327.99999999999773</v>
      </c>
      <c r="K3198" s="427">
        <v>40830</v>
      </c>
      <c r="L3198" s="117">
        <v>1967.9999999999864</v>
      </c>
    </row>
    <row r="3199" spans="2:12" x14ac:dyDescent="0.25">
      <c r="B3199" s="49">
        <f t="shared" ref="B3199" si="2637">B3198+1</f>
        <v>3187</v>
      </c>
      <c r="C3199" s="427">
        <v>40830</v>
      </c>
      <c r="D3199" s="474">
        <v>218</v>
      </c>
      <c r="K3199" s="427">
        <v>40830</v>
      </c>
      <c r="L3199" s="117">
        <v>436</v>
      </c>
    </row>
    <row r="3200" spans="2:12" x14ac:dyDescent="0.25">
      <c r="B3200" s="49">
        <f t="shared" ref="B3200" si="2638">B3199+1</f>
        <v>3188</v>
      </c>
      <c r="C3200" s="426">
        <v>40834</v>
      </c>
      <c r="D3200" s="473">
        <v>-150.5</v>
      </c>
      <c r="K3200" s="426">
        <v>40834</v>
      </c>
      <c r="L3200" s="467">
        <v>-602</v>
      </c>
    </row>
    <row r="3201" spans="2:12" x14ac:dyDescent="0.25">
      <c r="B3201" s="49">
        <f t="shared" ref="B3201" si="2639">B3200+1</f>
        <v>3189</v>
      </c>
      <c r="C3201" s="428">
        <v>40834</v>
      </c>
      <c r="D3201" s="473">
        <v>228</v>
      </c>
      <c r="K3201" s="428">
        <v>40834</v>
      </c>
      <c r="L3201" s="467">
        <v>456</v>
      </c>
    </row>
    <row r="3202" spans="2:12" x14ac:dyDescent="0.25">
      <c r="B3202" s="49">
        <f t="shared" ref="B3202" si="2640">B3201+1</f>
        <v>3190</v>
      </c>
      <c r="C3202" s="427">
        <v>40834</v>
      </c>
      <c r="D3202" s="474">
        <v>38</v>
      </c>
      <c r="K3202" s="427">
        <v>40834</v>
      </c>
      <c r="L3202" s="117">
        <v>228</v>
      </c>
    </row>
    <row r="3203" spans="2:12" x14ac:dyDescent="0.25">
      <c r="B3203" s="49">
        <f t="shared" ref="B3203" si="2641">B3202+1</f>
        <v>3191</v>
      </c>
      <c r="C3203" s="427">
        <v>40834</v>
      </c>
      <c r="D3203" s="474">
        <v>223</v>
      </c>
      <c r="K3203" s="427">
        <v>40834</v>
      </c>
      <c r="L3203" s="117">
        <v>446</v>
      </c>
    </row>
    <row r="3204" spans="2:12" x14ac:dyDescent="0.25">
      <c r="B3204" s="49">
        <f t="shared" ref="B3204" si="2642">B3203+1</f>
        <v>3192</v>
      </c>
      <c r="C3204" s="427">
        <v>40834</v>
      </c>
      <c r="D3204" s="474">
        <v>298.00000000000227</v>
      </c>
      <c r="K3204" s="427">
        <v>40834</v>
      </c>
      <c r="L3204" s="117">
        <v>596.00000000000455</v>
      </c>
    </row>
    <row r="3205" spans="2:12" x14ac:dyDescent="0.25">
      <c r="B3205" s="49">
        <f t="shared" ref="B3205" si="2643">B3204+1</f>
        <v>3193</v>
      </c>
      <c r="C3205" s="426">
        <v>40836</v>
      </c>
      <c r="D3205" s="473">
        <v>-375.5</v>
      </c>
      <c r="K3205" s="426">
        <v>40836</v>
      </c>
      <c r="L3205" s="467">
        <v>-1502</v>
      </c>
    </row>
    <row r="3206" spans="2:12" x14ac:dyDescent="0.25">
      <c r="B3206" s="49">
        <f t="shared" ref="B3206" si="2644">B3205+1</f>
        <v>3194</v>
      </c>
      <c r="C3206" s="428">
        <v>40836</v>
      </c>
      <c r="D3206" s="473">
        <v>38</v>
      </c>
      <c r="K3206" s="428">
        <v>40836</v>
      </c>
      <c r="L3206" s="467">
        <v>76</v>
      </c>
    </row>
    <row r="3207" spans="2:12" x14ac:dyDescent="0.25">
      <c r="B3207" s="49">
        <f t="shared" ref="B3207" si="2645">B3206+1</f>
        <v>3195</v>
      </c>
      <c r="C3207" s="427">
        <v>40836</v>
      </c>
      <c r="D3207" s="474">
        <v>133.00000000000455</v>
      </c>
      <c r="K3207" s="427">
        <v>40836</v>
      </c>
      <c r="L3207" s="117">
        <v>798.00000000002728</v>
      </c>
    </row>
    <row r="3208" spans="2:12" x14ac:dyDescent="0.25">
      <c r="B3208" s="49">
        <f t="shared" ref="B3208" si="2646">B3207+1</f>
        <v>3196</v>
      </c>
      <c r="C3208" s="427">
        <v>40836</v>
      </c>
      <c r="D3208" s="474">
        <v>198</v>
      </c>
      <c r="K3208" s="427">
        <v>40836</v>
      </c>
      <c r="L3208" s="117">
        <v>396</v>
      </c>
    </row>
    <row r="3209" spans="2:12" x14ac:dyDescent="0.25">
      <c r="B3209" s="49">
        <f t="shared" ref="B3209" si="2647">B3208+1</f>
        <v>3197</v>
      </c>
      <c r="C3209" s="427">
        <v>40836</v>
      </c>
      <c r="D3209" s="474">
        <v>308.00000000000455</v>
      </c>
      <c r="K3209" s="427">
        <v>40836</v>
      </c>
      <c r="L3209" s="117">
        <v>616.00000000000909</v>
      </c>
    </row>
    <row r="3210" spans="2:12" x14ac:dyDescent="0.25">
      <c r="B3210" s="49">
        <f t="shared" ref="B3210" si="2648">B3209+1</f>
        <v>3198</v>
      </c>
      <c r="C3210" s="428">
        <v>40837</v>
      </c>
      <c r="D3210" s="473">
        <v>463</v>
      </c>
      <c r="K3210" s="428">
        <v>40837</v>
      </c>
      <c r="L3210" s="467">
        <v>926</v>
      </c>
    </row>
    <row r="3211" spans="2:12" x14ac:dyDescent="0.25">
      <c r="B3211" s="49">
        <f t="shared" ref="B3211" si="2649">B3210+1</f>
        <v>3199</v>
      </c>
      <c r="C3211" s="427">
        <v>40841</v>
      </c>
      <c r="D3211" s="474">
        <v>-1.9999999999999996</v>
      </c>
      <c r="K3211" s="427">
        <v>40841</v>
      </c>
      <c r="L3211" s="117">
        <v>-3.9999999999999991</v>
      </c>
    </row>
    <row r="3212" spans="2:12" x14ac:dyDescent="0.25">
      <c r="B3212" s="49">
        <f t="shared" ref="B3212" si="2650">B3211+1</f>
        <v>3200</v>
      </c>
      <c r="C3212" s="427">
        <v>40841</v>
      </c>
      <c r="D3212" s="474">
        <v>107.99999999999316</v>
      </c>
      <c r="K3212" s="427">
        <v>40841</v>
      </c>
      <c r="L3212" s="117">
        <v>215.99999999998633</v>
      </c>
    </row>
    <row r="3213" spans="2:12" x14ac:dyDescent="0.25">
      <c r="B3213" s="49">
        <f t="shared" ref="B3213" si="2651">B3212+1</f>
        <v>3201</v>
      </c>
      <c r="C3213" s="426">
        <v>40842</v>
      </c>
      <c r="D3213" s="473">
        <v>374.5</v>
      </c>
      <c r="K3213" s="426">
        <v>40842</v>
      </c>
      <c r="L3213" s="467">
        <v>1498</v>
      </c>
    </row>
    <row r="3214" spans="2:12" x14ac:dyDescent="0.25">
      <c r="B3214" s="49">
        <f t="shared" ref="B3214" si="2652">B3213+1</f>
        <v>3202</v>
      </c>
      <c r="C3214" s="428">
        <v>40842</v>
      </c>
      <c r="D3214" s="473">
        <v>288</v>
      </c>
      <c r="K3214" s="428">
        <v>40842</v>
      </c>
      <c r="L3214" s="467">
        <v>576</v>
      </c>
    </row>
    <row r="3215" spans="2:12" x14ac:dyDescent="0.25">
      <c r="B3215" s="49">
        <f t="shared" ref="B3215" si="2653">B3214+1</f>
        <v>3203</v>
      </c>
      <c r="C3215" s="427">
        <v>40842</v>
      </c>
      <c r="D3215" s="474">
        <v>243.00000000000114</v>
      </c>
      <c r="K3215" s="427">
        <v>40842</v>
      </c>
      <c r="L3215" s="117">
        <v>1458.0000000000068</v>
      </c>
    </row>
    <row r="3216" spans="2:12" x14ac:dyDescent="0.25">
      <c r="B3216" s="49">
        <f t="shared" ref="B3216" si="2654">B3215+1</f>
        <v>3204</v>
      </c>
      <c r="C3216" s="427">
        <v>40842</v>
      </c>
      <c r="D3216" s="474">
        <v>243</v>
      </c>
      <c r="K3216" s="427">
        <v>40842</v>
      </c>
      <c r="L3216" s="117">
        <v>486</v>
      </c>
    </row>
    <row r="3217" spans="2:12" x14ac:dyDescent="0.25">
      <c r="B3217" s="49">
        <f t="shared" ref="B3217" si="2655">B3216+1</f>
        <v>3205</v>
      </c>
      <c r="C3217" s="427">
        <v>40842</v>
      </c>
      <c r="D3217" s="474">
        <v>438</v>
      </c>
      <c r="K3217" s="427">
        <v>40842</v>
      </c>
      <c r="L3217" s="117">
        <v>876</v>
      </c>
    </row>
    <row r="3218" spans="2:12" x14ac:dyDescent="0.25">
      <c r="B3218" s="49">
        <f t="shared" ref="B3218" si="2656">B3217+1</f>
        <v>3206</v>
      </c>
      <c r="C3218" s="428">
        <v>40843</v>
      </c>
      <c r="D3218" s="473">
        <v>883</v>
      </c>
      <c r="K3218" s="428">
        <v>40843</v>
      </c>
      <c r="L3218" s="467">
        <v>1766</v>
      </c>
    </row>
    <row r="3219" spans="2:12" x14ac:dyDescent="0.25">
      <c r="B3219" s="49">
        <f t="shared" ref="B3219" si="2657">B3218+1</f>
        <v>3207</v>
      </c>
      <c r="C3219" s="427">
        <v>40844</v>
      </c>
      <c r="D3219" s="474">
        <v>-322.00000000000227</v>
      </c>
      <c r="K3219" s="427">
        <v>40844</v>
      </c>
      <c r="L3219" s="117">
        <v>-644.00000000000455</v>
      </c>
    </row>
    <row r="3220" spans="2:12" x14ac:dyDescent="0.25">
      <c r="B3220" s="49">
        <f t="shared" ref="B3220" si="2658">B3219+1</f>
        <v>3208</v>
      </c>
      <c r="C3220" s="427">
        <v>40847</v>
      </c>
      <c r="D3220" s="474">
        <v>-468.99999999999886</v>
      </c>
      <c r="K3220" s="427">
        <v>40847</v>
      </c>
      <c r="L3220" s="117">
        <v>-2813.9999999999932</v>
      </c>
    </row>
    <row r="3221" spans="2:12" x14ac:dyDescent="0.25">
      <c r="B3221" s="49">
        <f t="shared" ref="B3221" si="2659">B3220+1</f>
        <v>3209</v>
      </c>
      <c r="C3221" s="427">
        <v>40847</v>
      </c>
      <c r="D3221" s="474">
        <v>-472</v>
      </c>
      <c r="K3221" s="427">
        <v>40847</v>
      </c>
      <c r="L3221" s="117">
        <v>-944</v>
      </c>
    </row>
    <row r="3222" spans="2:12" x14ac:dyDescent="0.25">
      <c r="B3222" s="49">
        <f t="shared" ref="B3222" si="2660">B3221+1</f>
        <v>3210</v>
      </c>
      <c r="C3222" s="427">
        <v>40847</v>
      </c>
      <c r="D3222" s="474">
        <v>-851.99999999999761</v>
      </c>
      <c r="K3222" s="427">
        <v>40847</v>
      </c>
      <c r="L3222" s="117">
        <v>-1703.9999999999952</v>
      </c>
    </row>
    <row r="3223" spans="2:12" x14ac:dyDescent="0.25">
      <c r="B3223" s="49">
        <f t="shared" ref="B3223" si="2661">B3222+1</f>
        <v>3211</v>
      </c>
      <c r="C3223" s="426">
        <v>40848</v>
      </c>
      <c r="D3223" s="473">
        <v>-388</v>
      </c>
      <c r="K3223" s="426">
        <v>40848</v>
      </c>
      <c r="L3223" s="467">
        <v>-1552</v>
      </c>
    </row>
    <row r="3224" spans="2:12" x14ac:dyDescent="0.25">
      <c r="B3224" s="49">
        <f t="shared" ref="B3224" si="2662">B3223+1</f>
        <v>3212</v>
      </c>
      <c r="C3224" s="428">
        <v>40848</v>
      </c>
      <c r="D3224" s="473">
        <v>-507</v>
      </c>
      <c r="K3224" s="428">
        <v>40848</v>
      </c>
      <c r="L3224" s="467">
        <v>-1014</v>
      </c>
    </row>
    <row r="3225" spans="2:12" x14ac:dyDescent="0.25">
      <c r="B3225" s="49">
        <f t="shared" ref="B3225" si="2663">B3224+1</f>
        <v>3213</v>
      </c>
      <c r="C3225" s="427">
        <v>40848</v>
      </c>
      <c r="D3225" s="474">
        <v>-456.99999999999886</v>
      </c>
      <c r="K3225" s="427">
        <v>40848</v>
      </c>
      <c r="L3225" s="117">
        <v>-2741.9999999999932</v>
      </c>
    </row>
    <row r="3226" spans="2:12" x14ac:dyDescent="0.25">
      <c r="B3226" s="49">
        <f t="shared" ref="B3226" si="2664">B3225+1</f>
        <v>3214</v>
      </c>
      <c r="C3226" s="427">
        <v>40848</v>
      </c>
      <c r="D3226" s="474">
        <v>-602</v>
      </c>
      <c r="K3226" s="427">
        <v>40848</v>
      </c>
      <c r="L3226" s="117">
        <v>-1204</v>
      </c>
    </row>
    <row r="3227" spans="2:12" x14ac:dyDescent="0.25">
      <c r="B3227" s="49">
        <f t="shared" ref="B3227" si="2665">B3226+1</f>
        <v>3215</v>
      </c>
      <c r="C3227" s="427">
        <v>40848</v>
      </c>
      <c r="D3227" s="474">
        <v>-891.99999999999534</v>
      </c>
      <c r="K3227" s="427">
        <v>40848</v>
      </c>
      <c r="L3227" s="117">
        <v>-1783.9999999999907</v>
      </c>
    </row>
    <row r="3228" spans="2:12" x14ac:dyDescent="0.25">
      <c r="B3228" s="49">
        <f t="shared" ref="B3228" si="2666">B3227+1</f>
        <v>3216</v>
      </c>
      <c r="C3228" s="426">
        <v>40849</v>
      </c>
      <c r="D3228" s="473">
        <v>649.5</v>
      </c>
      <c r="K3228" s="426">
        <v>40849</v>
      </c>
      <c r="L3228" s="467">
        <v>2598</v>
      </c>
    </row>
    <row r="3229" spans="2:12" x14ac:dyDescent="0.25">
      <c r="B3229" s="49">
        <f t="shared" ref="B3229" si="2667">B3228+1</f>
        <v>3217</v>
      </c>
      <c r="C3229" s="428">
        <v>40849</v>
      </c>
      <c r="D3229" s="473">
        <v>113</v>
      </c>
      <c r="K3229" s="428">
        <v>40849</v>
      </c>
      <c r="L3229" s="467">
        <v>226</v>
      </c>
    </row>
    <row r="3230" spans="2:12" x14ac:dyDescent="0.25">
      <c r="B3230" s="49">
        <f t="shared" ref="B3230" si="2668">B3229+1</f>
        <v>3218</v>
      </c>
      <c r="C3230" s="427">
        <v>40849</v>
      </c>
      <c r="D3230" s="474">
        <v>202.99999999999773</v>
      </c>
      <c r="K3230" s="427">
        <v>40849</v>
      </c>
      <c r="L3230" s="117">
        <v>1217.9999999999864</v>
      </c>
    </row>
    <row r="3231" spans="2:12" x14ac:dyDescent="0.25">
      <c r="B3231" s="49">
        <f t="shared" ref="B3231" si="2669">B3230+1</f>
        <v>3219</v>
      </c>
      <c r="C3231" s="427">
        <v>40849</v>
      </c>
      <c r="D3231" s="474">
        <v>778</v>
      </c>
      <c r="K3231" s="427">
        <v>40849</v>
      </c>
      <c r="L3231" s="117">
        <v>1556</v>
      </c>
    </row>
    <row r="3232" spans="2:12" x14ac:dyDescent="0.25">
      <c r="B3232" s="49">
        <f t="shared" ref="B3232" si="2670">B3231+1</f>
        <v>3220</v>
      </c>
      <c r="C3232" s="427">
        <v>40850</v>
      </c>
      <c r="D3232" s="474">
        <v>-592</v>
      </c>
      <c r="K3232" s="427">
        <v>40850</v>
      </c>
      <c r="L3232" s="117">
        <v>-1184</v>
      </c>
    </row>
    <row r="3233" spans="2:12" x14ac:dyDescent="0.25">
      <c r="B3233" s="49">
        <f t="shared" ref="B3233" si="2671">B3232+1</f>
        <v>3221</v>
      </c>
      <c r="C3233" s="427">
        <v>40851</v>
      </c>
      <c r="D3233" s="474">
        <v>-811.99999999999989</v>
      </c>
      <c r="K3233" s="427">
        <v>40851</v>
      </c>
      <c r="L3233" s="117">
        <v>-1623.9999999999998</v>
      </c>
    </row>
    <row r="3234" spans="2:12" x14ac:dyDescent="0.25">
      <c r="B3234" s="49">
        <f t="shared" ref="B3234" si="2672">B3233+1</f>
        <v>3222</v>
      </c>
      <c r="C3234" s="427">
        <v>40855</v>
      </c>
      <c r="D3234" s="474">
        <v>117.99999999999544</v>
      </c>
      <c r="K3234" s="427">
        <v>40855</v>
      </c>
      <c r="L3234" s="117">
        <v>707.9999999999726</v>
      </c>
    </row>
    <row r="3235" spans="2:12" x14ac:dyDescent="0.25">
      <c r="B3235" s="49">
        <f t="shared" ref="B3235" si="2673">B3234+1</f>
        <v>3223</v>
      </c>
      <c r="C3235" s="426">
        <v>40857</v>
      </c>
      <c r="D3235" s="473">
        <v>449.5</v>
      </c>
      <c r="K3235" s="426">
        <v>40857</v>
      </c>
      <c r="L3235" s="467">
        <v>1798</v>
      </c>
    </row>
    <row r="3236" spans="2:12" x14ac:dyDescent="0.25">
      <c r="B3236" s="49">
        <f t="shared" ref="B3236" si="2674">B3235+1</f>
        <v>3224</v>
      </c>
      <c r="C3236" s="428">
        <v>40857</v>
      </c>
      <c r="D3236" s="473">
        <v>553</v>
      </c>
      <c r="K3236" s="428">
        <v>40857</v>
      </c>
      <c r="L3236" s="467">
        <v>1106</v>
      </c>
    </row>
    <row r="3237" spans="2:12" x14ac:dyDescent="0.25">
      <c r="B3237" s="49">
        <f t="shared" ref="B3237" si="2675">B3236+1</f>
        <v>3225</v>
      </c>
      <c r="C3237" s="427">
        <v>40857</v>
      </c>
      <c r="D3237" s="474">
        <v>338</v>
      </c>
      <c r="K3237" s="427">
        <v>40857</v>
      </c>
      <c r="L3237" s="117">
        <v>2028</v>
      </c>
    </row>
    <row r="3238" spans="2:12" x14ac:dyDescent="0.25">
      <c r="B3238" s="49">
        <f t="shared" ref="B3238" si="2676">B3237+1</f>
        <v>3226</v>
      </c>
      <c r="C3238" s="427">
        <v>40857</v>
      </c>
      <c r="D3238" s="474">
        <v>103</v>
      </c>
      <c r="K3238" s="427">
        <v>40857</v>
      </c>
      <c r="L3238" s="117">
        <v>206</v>
      </c>
    </row>
    <row r="3239" spans="2:12" x14ac:dyDescent="0.25">
      <c r="B3239" s="49">
        <f t="shared" ref="B3239" si="2677">B3238+1</f>
        <v>3227</v>
      </c>
      <c r="C3239" s="427">
        <v>40857</v>
      </c>
      <c r="D3239" s="474">
        <v>317.99999999999545</v>
      </c>
      <c r="K3239" s="427">
        <v>40857</v>
      </c>
      <c r="L3239" s="117">
        <v>635.99999999999091</v>
      </c>
    </row>
    <row r="3240" spans="2:12" x14ac:dyDescent="0.25">
      <c r="B3240" s="49">
        <f t="shared" ref="B3240" si="2678">B3239+1</f>
        <v>3228</v>
      </c>
      <c r="C3240" s="428">
        <v>40858</v>
      </c>
      <c r="D3240" s="473">
        <v>363</v>
      </c>
      <c r="K3240" s="428">
        <v>40858</v>
      </c>
      <c r="L3240" s="467">
        <v>726</v>
      </c>
    </row>
    <row r="3241" spans="2:12" x14ac:dyDescent="0.25">
      <c r="B3241" s="49">
        <f t="shared" ref="B3241" si="2679">B3240+1</f>
        <v>3229</v>
      </c>
      <c r="C3241" s="427">
        <v>40858</v>
      </c>
      <c r="D3241" s="474">
        <v>363</v>
      </c>
      <c r="K3241" s="427">
        <v>40858</v>
      </c>
      <c r="L3241" s="117">
        <v>726</v>
      </c>
    </row>
    <row r="3242" spans="2:12" x14ac:dyDescent="0.25">
      <c r="B3242" s="49">
        <f t="shared" ref="B3242" si="2680">B3241+1</f>
        <v>3230</v>
      </c>
      <c r="C3242" s="426">
        <v>40862</v>
      </c>
      <c r="D3242" s="473">
        <v>-200.5</v>
      </c>
      <c r="K3242" s="426">
        <v>40862</v>
      </c>
      <c r="L3242" s="467">
        <v>-802</v>
      </c>
    </row>
    <row r="3243" spans="2:12" x14ac:dyDescent="0.25">
      <c r="B3243" s="49">
        <f t="shared" ref="B3243" si="2681">B3242+1</f>
        <v>3231</v>
      </c>
      <c r="C3243" s="428">
        <v>40862</v>
      </c>
      <c r="D3243" s="473">
        <v>-502</v>
      </c>
      <c r="K3243" s="428">
        <v>40862</v>
      </c>
      <c r="L3243" s="467">
        <v>-1004</v>
      </c>
    </row>
    <row r="3244" spans="2:12" x14ac:dyDescent="0.25">
      <c r="B3244" s="49">
        <f t="shared" ref="B3244" si="2682">B3243+1</f>
        <v>3232</v>
      </c>
      <c r="C3244" s="427">
        <v>40862</v>
      </c>
      <c r="D3244" s="474">
        <v>-281.99999999999886</v>
      </c>
      <c r="K3244" s="427">
        <v>40862</v>
      </c>
      <c r="L3244" s="117">
        <v>-1691.9999999999932</v>
      </c>
    </row>
    <row r="3245" spans="2:12" x14ac:dyDescent="0.25">
      <c r="B3245" s="49">
        <f t="shared" ref="B3245" si="2683">B3244+1</f>
        <v>3233</v>
      </c>
      <c r="C3245" s="426">
        <v>40864</v>
      </c>
      <c r="D3245" s="473">
        <v>387</v>
      </c>
      <c r="K3245" s="426">
        <v>40864</v>
      </c>
      <c r="L3245" s="467">
        <v>1548</v>
      </c>
    </row>
    <row r="3246" spans="2:12" x14ac:dyDescent="0.25">
      <c r="B3246" s="49">
        <f t="shared" ref="B3246" si="2684">B3245+1</f>
        <v>3234</v>
      </c>
      <c r="C3246" s="428">
        <v>40864</v>
      </c>
      <c r="D3246" s="473">
        <v>63</v>
      </c>
      <c r="K3246" s="428">
        <v>40864</v>
      </c>
      <c r="L3246" s="467">
        <v>126</v>
      </c>
    </row>
    <row r="3247" spans="2:12" x14ac:dyDescent="0.25">
      <c r="B3247" s="49">
        <f t="shared" ref="B3247" si="2685">B3246+1</f>
        <v>3235</v>
      </c>
      <c r="C3247" s="427">
        <v>40864</v>
      </c>
      <c r="D3247" s="474">
        <v>138</v>
      </c>
      <c r="K3247" s="427">
        <v>40864</v>
      </c>
      <c r="L3247" s="117">
        <v>828</v>
      </c>
    </row>
    <row r="3248" spans="2:12" x14ac:dyDescent="0.25">
      <c r="B3248" s="49">
        <f t="shared" ref="B3248" si="2686">B3247+1</f>
        <v>3236</v>
      </c>
      <c r="C3248" s="426">
        <v>40865</v>
      </c>
      <c r="D3248" s="473">
        <v>12</v>
      </c>
      <c r="K3248" s="426">
        <v>40865</v>
      </c>
      <c r="L3248" s="467">
        <v>48</v>
      </c>
    </row>
    <row r="3249" spans="2:12" x14ac:dyDescent="0.25">
      <c r="B3249" s="49">
        <f t="shared" ref="B3249" si="2687">B3248+1</f>
        <v>3237</v>
      </c>
      <c r="C3249" s="428">
        <v>40865</v>
      </c>
      <c r="D3249" s="473">
        <v>-7</v>
      </c>
      <c r="K3249" s="428">
        <v>40865</v>
      </c>
      <c r="L3249" s="467">
        <v>-14</v>
      </c>
    </row>
    <row r="3250" spans="2:12" x14ac:dyDescent="0.25">
      <c r="B3250" s="49">
        <f t="shared" ref="B3250" si="2688">B3249+1</f>
        <v>3238</v>
      </c>
      <c r="C3250" s="427">
        <v>40865</v>
      </c>
      <c r="D3250" s="474">
        <v>222.99999999999659</v>
      </c>
      <c r="K3250" s="427">
        <v>40865</v>
      </c>
      <c r="L3250" s="117">
        <v>1337.9999999999795</v>
      </c>
    </row>
    <row r="3251" spans="2:12" x14ac:dyDescent="0.25">
      <c r="B3251" s="49">
        <f t="shared" ref="B3251" si="2689">B3250+1</f>
        <v>3239</v>
      </c>
      <c r="C3251" s="426">
        <v>40868</v>
      </c>
      <c r="D3251" s="473">
        <v>-238</v>
      </c>
      <c r="K3251" s="426">
        <v>40868</v>
      </c>
      <c r="L3251" s="467">
        <v>-952</v>
      </c>
    </row>
    <row r="3252" spans="2:12" x14ac:dyDescent="0.25">
      <c r="B3252" s="49">
        <f t="shared" ref="B3252" si="2690">B3251+1</f>
        <v>3240</v>
      </c>
      <c r="C3252" s="428">
        <v>40868</v>
      </c>
      <c r="D3252" s="473">
        <v>48</v>
      </c>
      <c r="K3252" s="428">
        <v>40868</v>
      </c>
      <c r="L3252" s="467">
        <v>96</v>
      </c>
    </row>
    <row r="3253" spans="2:12" x14ac:dyDescent="0.25">
      <c r="B3253" s="49">
        <f t="shared" ref="B3253" si="2691">B3252+1</f>
        <v>3241</v>
      </c>
      <c r="C3253" s="427">
        <v>40868</v>
      </c>
      <c r="D3253" s="474">
        <v>-402</v>
      </c>
      <c r="K3253" s="427">
        <v>40868</v>
      </c>
      <c r="L3253" s="117">
        <v>-804</v>
      </c>
    </row>
    <row r="3254" spans="2:12" x14ac:dyDescent="0.25">
      <c r="B3254" s="49">
        <f t="shared" ref="B3254" si="2692">B3253+1</f>
        <v>3242</v>
      </c>
      <c r="C3254" s="426">
        <v>40869</v>
      </c>
      <c r="D3254" s="473">
        <v>312</v>
      </c>
      <c r="K3254" s="426">
        <v>40869</v>
      </c>
      <c r="L3254" s="467">
        <v>1248</v>
      </c>
    </row>
    <row r="3255" spans="2:12" x14ac:dyDescent="0.25">
      <c r="B3255" s="49">
        <f t="shared" ref="B3255" si="2693">B3254+1</f>
        <v>3243</v>
      </c>
      <c r="C3255" s="428">
        <v>40869</v>
      </c>
      <c r="D3255" s="473">
        <v>68</v>
      </c>
      <c r="K3255" s="428">
        <v>40869</v>
      </c>
      <c r="L3255" s="467">
        <v>136</v>
      </c>
    </row>
    <row r="3256" spans="2:12" x14ac:dyDescent="0.25">
      <c r="B3256" s="49">
        <f t="shared" ref="B3256" si="2694">B3255+1</f>
        <v>3244</v>
      </c>
      <c r="C3256" s="427">
        <v>40869</v>
      </c>
      <c r="D3256" s="474">
        <v>68.000000000001137</v>
      </c>
      <c r="K3256" s="427">
        <v>40869</v>
      </c>
      <c r="L3256" s="117">
        <v>408.00000000000682</v>
      </c>
    </row>
    <row r="3257" spans="2:12" x14ac:dyDescent="0.25">
      <c r="B3257" s="49">
        <f t="shared" ref="B3257" si="2695">B3256+1</f>
        <v>3245</v>
      </c>
      <c r="C3257" s="427">
        <v>40869</v>
      </c>
      <c r="D3257" s="474">
        <v>398</v>
      </c>
      <c r="K3257" s="427">
        <v>40869</v>
      </c>
      <c r="L3257" s="117">
        <v>796</v>
      </c>
    </row>
    <row r="3258" spans="2:12" x14ac:dyDescent="0.25">
      <c r="B3258" s="49">
        <f t="shared" ref="B3258" si="2696">B3257+1</f>
        <v>3246</v>
      </c>
      <c r="C3258" s="426">
        <v>40870</v>
      </c>
      <c r="D3258" s="473">
        <v>-550.5</v>
      </c>
      <c r="K3258" s="426">
        <v>40870</v>
      </c>
      <c r="L3258" s="467">
        <v>-2202</v>
      </c>
    </row>
    <row r="3259" spans="2:12" x14ac:dyDescent="0.25">
      <c r="B3259" s="49">
        <f t="shared" ref="B3259" si="2697">B3258+1</f>
        <v>3247</v>
      </c>
      <c r="C3259" s="427">
        <v>40870</v>
      </c>
      <c r="D3259" s="474">
        <v>-531.99999999999886</v>
      </c>
      <c r="K3259" s="427">
        <v>40870</v>
      </c>
      <c r="L3259" s="117">
        <v>-3191.9999999999932</v>
      </c>
    </row>
    <row r="3260" spans="2:12" x14ac:dyDescent="0.25">
      <c r="B3260" s="49">
        <f t="shared" ref="B3260" si="2698">B3259+1</f>
        <v>3248</v>
      </c>
      <c r="C3260" s="427">
        <v>40870</v>
      </c>
      <c r="D3260" s="474">
        <v>-592</v>
      </c>
      <c r="K3260" s="427">
        <v>40870</v>
      </c>
      <c r="L3260" s="117">
        <v>-1184</v>
      </c>
    </row>
    <row r="3261" spans="2:12" x14ac:dyDescent="0.25">
      <c r="B3261" s="49">
        <f t="shared" ref="B3261" si="2699">B3260+1</f>
        <v>3249</v>
      </c>
      <c r="C3261" s="427">
        <v>40870</v>
      </c>
      <c r="D3261" s="474">
        <v>-851.99999999999761</v>
      </c>
      <c r="K3261" s="427">
        <v>40870</v>
      </c>
      <c r="L3261" s="117">
        <v>-1703.9999999999952</v>
      </c>
    </row>
    <row r="3262" spans="2:12" x14ac:dyDescent="0.25">
      <c r="B3262" s="49">
        <f t="shared" ref="B3262" si="2700">B3261+1</f>
        <v>3250</v>
      </c>
      <c r="C3262" s="426">
        <v>40871</v>
      </c>
      <c r="D3262" s="473">
        <v>287</v>
      </c>
      <c r="K3262" s="426">
        <v>40871</v>
      </c>
      <c r="L3262" s="467">
        <v>1148</v>
      </c>
    </row>
    <row r="3263" spans="2:12" x14ac:dyDescent="0.25">
      <c r="B3263" s="49">
        <f t="shared" ref="B3263" si="2701">B3262+1</f>
        <v>3251</v>
      </c>
      <c r="C3263" s="428">
        <v>40871</v>
      </c>
      <c r="D3263" s="473">
        <v>63</v>
      </c>
      <c r="K3263" s="428">
        <v>40871</v>
      </c>
      <c r="L3263" s="467">
        <v>126</v>
      </c>
    </row>
    <row r="3264" spans="2:12" x14ac:dyDescent="0.25">
      <c r="B3264" s="49">
        <f t="shared" ref="B3264" si="2702">B3263+1</f>
        <v>3252</v>
      </c>
      <c r="C3264" s="427">
        <v>40871</v>
      </c>
      <c r="D3264" s="474">
        <v>88</v>
      </c>
      <c r="K3264" s="427">
        <v>40871</v>
      </c>
      <c r="L3264" s="117">
        <v>528</v>
      </c>
    </row>
    <row r="3265" spans="2:12" x14ac:dyDescent="0.25">
      <c r="B3265" s="49">
        <f t="shared" ref="B3265" si="2703">B3264+1</f>
        <v>3253</v>
      </c>
      <c r="C3265" s="427">
        <v>40871</v>
      </c>
      <c r="D3265" s="474">
        <v>308</v>
      </c>
      <c r="K3265" s="427">
        <v>40871</v>
      </c>
      <c r="L3265" s="117">
        <v>616</v>
      </c>
    </row>
    <row r="3266" spans="2:12" x14ac:dyDescent="0.25">
      <c r="B3266" s="49">
        <f t="shared" ref="B3266" si="2704">B3265+1</f>
        <v>3254</v>
      </c>
      <c r="C3266" s="427">
        <v>40871</v>
      </c>
      <c r="D3266" s="474">
        <v>127.99999999999771</v>
      </c>
      <c r="K3266" s="427">
        <v>40871</v>
      </c>
      <c r="L3266" s="117">
        <v>255.99999999999542</v>
      </c>
    </row>
    <row r="3267" spans="2:12" x14ac:dyDescent="0.25">
      <c r="B3267" s="49">
        <f t="shared" ref="B3267" si="2705">B3266+1</f>
        <v>3255</v>
      </c>
      <c r="C3267" s="426">
        <v>40872</v>
      </c>
      <c r="D3267" s="473">
        <v>112.00000000000001</v>
      </c>
      <c r="K3267" s="426">
        <v>40872</v>
      </c>
      <c r="L3267" s="467">
        <v>448.00000000000006</v>
      </c>
    </row>
    <row r="3268" spans="2:12" x14ac:dyDescent="0.25">
      <c r="B3268" s="49">
        <f t="shared" ref="B3268" si="2706">B3267+1</f>
        <v>3256</v>
      </c>
      <c r="C3268" s="428">
        <v>40872</v>
      </c>
      <c r="D3268" s="473">
        <v>28</v>
      </c>
      <c r="K3268" s="428">
        <v>40872</v>
      </c>
      <c r="L3268" s="467">
        <v>56</v>
      </c>
    </row>
    <row r="3269" spans="2:12" x14ac:dyDescent="0.25">
      <c r="B3269" s="49">
        <f t="shared" ref="B3269" si="2707">B3268+1</f>
        <v>3257</v>
      </c>
      <c r="C3269" s="427">
        <v>40872</v>
      </c>
      <c r="D3269" s="474">
        <v>18.000000000001137</v>
      </c>
      <c r="K3269" s="427">
        <v>40872</v>
      </c>
      <c r="L3269" s="117">
        <v>108.00000000000682</v>
      </c>
    </row>
    <row r="3270" spans="2:12" x14ac:dyDescent="0.25">
      <c r="B3270" s="49">
        <f t="shared" ref="B3270" si="2708">B3269+1</f>
        <v>3258</v>
      </c>
      <c r="C3270" s="427">
        <v>40872</v>
      </c>
      <c r="D3270" s="474">
        <v>108</v>
      </c>
      <c r="K3270" s="427">
        <v>40872</v>
      </c>
      <c r="L3270" s="117">
        <v>216</v>
      </c>
    </row>
    <row r="3271" spans="2:12" x14ac:dyDescent="0.25">
      <c r="B3271" s="49">
        <f t="shared" ref="B3271" si="2709">B3270+1</f>
        <v>3259</v>
      </c>
      <c r="C3271" s="427">
        <v>40872</v>
      </c>
      <c r="D3271" s="474">
        <v>68.000000000006821</v>
      </c>
      <c r="K3271" s="427">
        <v>40872</v>
      </c>
      <c r="L3271" s="117">
        <v>136.00000000001364</v>
      </c>
    </row>
    <row r="3272" spans="2:12" x14ac:dyDescent="0.25">
      <c r="B3272" s="49">
        <f t="shared" ref="B3272" si="2710">B3271+1</f>
        <v>3260</v>
      </c>
      <c r="C3272" s="426">
        <v>40875</v>
      </c>
      <c r="D3272" s="473">
        <v>199.5</v>
      </c>
      <c r="K3272" s="426">
        <v>40875</v>
      </c>
      <c r="L3272" s="467">
        <v>798</v>
      </c>
    </row>
    <row r="3273" spans="2:12" x14ac:dyDescent="0.25">
      <c r="B3273" s="49">
        <f t="shared" ref="B3273" si="2711">B3272+1</f>
        <v>3261</v>
      </c>
      <c r="C3273" s="428">
        <v>40875</v>
      </c>
      <c r="D3273" s="473">
        <v>8</v>
      </c>
      <c r="K3273" s="428">
        <v>40875</v>
      </c>
      <c r="L3273" s="467">
        <v>16</v>
      </c>
    </row>
    <row r="3274" spans="2:12" x14ac:dyDescent="0.25">
      <c r="B3274" s="49">
        <f t="shared" ref="B3274" si="2712">B3273+1</f>
        <v>3262</v>
      </c>
      <c r="C3274" s="427">
        <v>40875</v>
      </c>
      <c r="D3274" s="474">
        <v>152.99999999999773</v>
      </c>
      <c r="K3274" s="427">
        <v>40875</v>
      </c>
      <c r="L3274" s="117">
        <v>917.99999999998636</v>
      </c>
    </row>
    <row r="3275" spans="2:12" x14ac:dyDescent="0.25">
      <c r="B3275" s="49">
        <f t="shared" ref="B3275" si="2713">B3274+1</f>
        <v>3263</v>
      </c>
      <c r="C3275" s="428">
        <v>40877</v>
      </c>
      <c r="D3275" s="473">
        <v>-87</v>
      </c>
      <c r="K3275" s="428">
        <v>40877</v>
      </c>
      <c r="L3275" s="467">
        <v>-174</v>
      </c>
    </row>
    <row r="3276" spans="2:12" x14ac:dyDescent="0.25">
      <c r="B3276" s="49">
        <f t="shared" ref="B3276" si="2714">B3275+1</f>
        <v>3264</v>
      </c>
      <c r="C3276" s="427">
        <v>40877</v>
      </c>
      <c r="D3276" s="474">
        <v>-76.999999999997726</v>
      </c>
      <c r="K3276" s="427">
        <v>40877</v>
      </c>
      <c r="L3276" s="117">
        <v>-461.99999999998636</v>
      </c>
    </row>
    <row r="3277" spans="2:12" x14ac:dyDescent="0.25">
      <c r="B3277" s="49">
        <f t="shared" ref="B3277" si="2715">B3276+1</f>
        <v>3265</v>
      </c>
      <c r="C3277" s="427">
        <v>40877</v>
      </c>
      <c r="D3277" s="474">
        <v>203</v>
      </c>
      <c r="K3277" s="427">
        <v>40877</v>
      </c>
      <c r="L3277" s="117">
        <v>406</v>
      </c>
    </row>
    <row r="3278" spans="2:12" x14ac:dyDescent="0.25">
      <c r="B3278" s="49">
        <f t="shared" ref="B3278" si="2716">B3277+1</f>
        <v>3266</v>
      </c>
      <c r="C3278" s="427">
        <v>40877</v>
      </c>
      <c r="D3278" s="474">
        <v>308.00000000000455</v>
      </c>
      <c r="K3278" s="427">
        <v>40877</v>
      </c>
      <c r="L3278" s="117">
        <v>616.00000000000909</v>
      </c>
    </row>
    <row r="3279" spans="2:12" x14ac:dyDescent="0.25">
      <c r="B3279" s="49">
        <f t="shared" ref="B3279" si="2717">B3278+1</f>
        <v>3267</v>
      </c>
      <c r="C3279" s="426">
        <v>40879</v>
      </c>
      <c r="D3279" s="473">
        <v>687</v>
      </c>
      <c r="K3279" s="426">
        <v>40879</v>
      </c>
      <c r="L3279" s="467">
        <v>2748</v>
      </c>
    </row>
    <row r="3280" spans="2:12" x14ac:dyDescent="0.25">
      <c r="B3280" s="49">
        <f t="shared" ref="B3280" si="2718">B3279+1</f>
        <v>3268</v>
      </c>
      <c r="C3280" s="427">
        <v>40879</v>
      </c>
      <c r="D3280" s="474">
        <v>293.00000000000114</v>
      </c>
      <c r="K3280" s="427">
        <v>40879</v>
      </c>
      <c r="L3280" s="117">
        <v>1758.0000000000068</v>
      </c>
    </row>
    <row r="3281" spans="2:12" x14ac:dyDescent="0.25">
      <c r="B3281" s="49">
        <f t="shared" ref="B3281" si="2719">B3280+1</f>
        <v>3269</v>
      </c>
      <c r="C3281" s="427">
        <v>40879</v>
      </c>
      <c r="D3281" s="474">
        <v>638</v>
      </c>
      <c r="K3281" s="427">
        <v>40879</v>
      </c>
      <c r="L3281" s="117">
        <v>1276</v>
      </c>
    </row>
    <row r="3282" spans="2:12" x14ac:dyDescent="0.25">
      <c r="B3282" s="49">
        <f t="shared" ref="B3282" si="2720">B3281+1</f>
        <v>3270</v>
      </c>
      <c r="C3282" s="427">
        <v>40879</v>
      </c>
      <c r="D3282" s="474">
        <v>1068.0000000000068</v>
      </c>
      <c r="K3282" s="427">
        <v>40879</v>
      </c>
      <c r="L3282" s="117">
        <v>2136.0000000000136</v>
      </c>
    </row>
    <row r="3283" spans="2:12" x14ac:dyDescent="0.25">
      <c r="B3283" s="49">
        <f t="shared" ref="B3283" si="2721">B3282+1</f>
        <v>3271</v>
      </c>
      <c r="C3283" s="426">
        <v>40882</v>
      </c>
      <c r="D3283" s="473">
        <v>12</v>
      </c>
      <c r="K3283" s="426">
        <v>40882</v>
      </c>
      <c r="L3283" s="467">
        <v>48</v>
      </c>
    </row>
    <row r="3284" spans="2:12" x14ac:dyDescent="0.25">
      <c r="B3284" s="49">
        <f t="shared" ref="B3284" si="2722">B3283+1</f>
        <v>3272</v>
      </c>
      <c r="C3284" s="428">
        <v>40882</v>
      </c>
      <c r="D3284" s="473">
        <v>328</v>
      </c>
      <c r="K3284" s="428">
        <v>40882</v>
      </c>
      <c r="L3284" s="467">
        <v>656</v>
      </c>
    </row>
    <row r="3285" spans="2:12" x14ac:dyDescent="0.25">
      <c r="B3285" s="49">
        <f t="shared" ref="B3285" si="2723">B3284+1</f>
        <v>3273</v>
      </c>
      <c r="C3285" s="427">
        <v>40883</v>
      </c>
      <c r="D3285" s="474">
        <v>38</v>
      </c>
      <c r="K3285" s="427">
        <v>40883</v>
      </c>
      <c r="L3285" s="117">
        <v>76</v>
      </c>
    </row>
    <row r="3286" spans="2:12" x14ac:dyDescent="0.25">
      <c r="B3286" s="49">
        <f t="shared" ref="B3286" si="2724">B3285+1</f>
        <v>3274</v>
      </c>
      <c r="C3286" s="427">
        <v>40883</v>
      </c>
      <c r="D3286" s="474">
        <v>488</v>
      </c>
      <c r="K3286" s="427">
        <v>40883</v>
      </c>
      <c r="L3286" s="117">
        <v>976</v>
      </c>
    </row>
    <row r="3287" spans="2:12" x14ac:dyDescent="0.25">
      <c r="B3287" s="49">
        <f t="shared" ref="B3287" si="2725">B3286+1</f>
        <v>3275</v>
      </c>
      <c r="C3287" s="428">
        <v>40884</v>
      </c>
      <c r="D3287" s="473">
        <v>-192</v>
      </c>
      <c r="K3287" s="428">
        <v>40884</v>
      </c>
      <c r="L3287" s="467">
        <v>-384</v>
      </c>
    </row>
    <row r="3288" spans="2:12" x14ac:dyDescent="0.25">
      <c r="B3288" s="49">
        <f t="shared" ref="B3288" si="2726">B3287+1</f>
        <v>3276</v>
      </c>
      <c r="C3288" s="427">
        <v>40884</v>
      </c>
      <c r="D3288" s="474">
        <v>328</v>
      </c>
      <c r="K3288" s="427">
        <v>40884</v>
      </c>
      <c r="L3288" s="117">
        <v>656</v>
      </c>
    </row>
    <row r="3289" spans="2:12" x14ac:dyDescent="0.25">
      <c r="B3289" s="49">
        <f t="shared" ref="B3289" si="2727">B3288+1</f>
        <v>3277</v>
      </c>
      <c r="C3289" s="427">
        <v>40884</v>
      </c>
      <c r="D3289" s="474">
        <v>688</v>
      </c>
      <c r="K3289" s="427">
        <v>40884</v>
      </c>
      <c r="L3289" s="117">
        <v>1376</v>
      </c>
    </row>
    <row r="3290" spans="2:12" x14ac:dyDescent="0.25">
      <c r="B3290" s="49">
        <f t="shared" ref="B3290" si="2728">B3289+1</f>
        <v>3278</v>
      </c>
      <c r="C3290" s="428">
        <v>40885</v>
      </c>
      <c r="D3290" s="473">
        <v>-207</v>
      </c>
      <c r="K3290" s="428">
        <v>40885</v>
      </c>
      <c r="L3290" s="467">
        <v>-414</v>
      </c>
    </row>
    <row r="3291" spans="2:12" x14ac:dyDescent="0.25">
      <c r="B3291" s="49">
        <f t="shared" ref="B3291" si="2729">B3290+1</f>
        <v>3279</v>
      </c>
      <c r="C3291" s="427">
        <v>40885</v>
      </c>
      <c r="D3291" s="474">
        <v>-157.00000000000455</v>
      </c>
      <c r="K3291" s="427">
        <v>40885</v>
      </c>
      <c r="L3291" s="117">
        <v>-942.00000000002728</v>
      </c>
    </row>
    <row r="3292" spans="2:12" x14ac:dyDescent="0.25">
      <c r="B3292" s="49">
        <f t="shared" ref="B3292" si="2730">B3291+1</f>
        <v>3280</v>
      </c>
      <c r="C3292" s="427">
        <v>40885</v>
      </c>
      <c r="D3292" s="474">
        <v>173</v>
      </c>
      <c r="K3292" s="427">
        <v>40885</v>
      </c>
      <c r="L3292" s="117">
        <v>346</v>
      </c>
    </row>
    <row r="3293" spans="2:12" x14ac:dyDescent="0.25">
      <c r="B3293" s="49">
        <f t="shared" ref="B3293" si="2731">B3292+1</f>
        <v>3281</v>
      </c>
      <c r="C3293" s="426">
        <v>40886</v>
      </c>
      <c r="D3293" s="473">
        <v>324.5</v>
      </c>
      <c r="K3293" s="426">
        <v>40886</v>
      </c>
      <c r="L3293" s="467">
        <v>1298</v>
      </c>
    </row>
    <row r="3294" spans="2:12" x14ac:dyDescent="0.25">
      <c r="B3294" s="49">
        <f t="shared" ref="B3294" si="2732">B3293+1</f>
        <v>3282</v>
      </c>
      <c r="C3294" s="428">
        <v>40886</v>
      </c>
      <c r="D3294" s="473">
        <v>-137</v>
      </c>
      <c r="K3294" s="428">
        <v>40886</v>
      </c>
      <c r="L3294" s="467">
        <v>-274</v>
      </c>
    </row>
    <row r="3295" spans="2:12" x14ac:dyDescent="0.25">
      <c r="B3295" s="49">
        <f t="shared" ref="B3295" si="2733">B3294+1</f>
        <v>3283</v>
      </c>
      <c r="C3295" s="427">
        <v>40886</v>
      </c>
      <c r="D3295" s="474">
        <v>32.999999999998863</v>
      </c>
      <c r="K3295" s="427">
        <v>40886</v>
      </c>
      <c r="L3295" s="117">
        <v>197.99999999999318</v>
      </c>
    </row>
    <row r="3296" spans="2:12" x14ac:dyDescent="0.25">
      <c r="B3296" s="49">
        <f t="shared" ref="B3296" si="2734">B3295+1</f>
        <v>3284</v>
      </c>
      <c r="C3296" s="427">
        <v>40886</v>
      </c>
      <c r="D3296" s="474">
        <v>168</v>
      </c>
      <c r="K3296" s="427">
        <v>40886</v>
      </c>
      <c r="L3296" s="117">
        <v>336</v>
      </c>
    </row>
    <row r="3297" spans="2:12" x14ac:dyDescent="0.25">
      <c r="B3297" s="49">
        <f t="shared" ref="B3297" si="2735">B3296+1</f>
        <v>3285</v>
      </c>
      <c r="C3297" s="427">
        <v>40886</v>
      </c>
      <c r="D3297" s="474">
        <v>417.99999999999545</v>
      </c>
      <c r="K3297" s="427">
        <v>40886</v>
      </c>
      <c r="L3297" s="117">
        <v>835.99999999999091</v>
      </c>
    </row>
    <row r="3298" spans="2:12" x14ac:dyDescent="0.25">
      <c r="B3298" s="49">
        <f t="shared" ref="B3298" si="2736">B3297+1</f>
        <v>3286</v>
      </c>
      <c r="C3298" s="426">
        <v>40890</v>
      </c>
      <c r="D3298" s="473">
        <v>-38</v>
      </c>
      <c r="K3298" s="426">
        <v>40890</v>
      </c>
      <c r="L3298" s="467">
        <v>-152</v>
      </c>
    </row>
    <row r="3299" spans="2:12" x14ac:dyDescent="0.25">
      <c r="B3299" s="49">
        <f t="shared" ref="B3299" si="2737">B3298+1</f>
        <v>3287</v>
      </c>
      <c r="C3299" s="428">
        <v>40890</v>
      </c>
      <c r="D3299" s="473">
        <v>238</v>
      </c>
      <c r="K3299" s="428">
        <v>40890</v>
      </c>
      <c r="L3299" s="467">
        <v>476</v>
      </c>
    </row>
    <row r="3300" spans="2:12" x14ac:dyDescent="0.25">
      <c r="B3300" s="49">
        <f t="shared" ref="B3300" si="2738">B3299+1</f>
        <v>3288</v>
      </c>
      <c r="C3300" s="427">
        <v>40890</v>
      </c>
      <c r="D3300" s="474">
        <v>127.99999999999771</v>
      </c>
      <c r="K3300" s="427">
        <v>40890</v>
      </c>
      <c r="L3300" s="117">
        <v>767.99999999998624</v>
      </c>
    </row>
    <row r="3301" spans="2:12" x14ac:dyDescent="0.25">
      <c r="B3301" s="49">
        <f t="shared" ref="B3301" si="2739">B3300+1</f>
        <v>3289</v>
      </c>
      <c r="C3301" s="426">
        <v>40891</v>
      </c>
      <c r="D3301" s="473">
        <v>99.5</v>
      </c>
      <c r="K3301" s="426">
        <v>40891</v>
      </c>
      <c r="L3301" s="467">
        <v>398</v>
      </c>
    </row>
    <row r="3302" spans="2:12" x14ac:dyDescent="0.25">
      <c r="B3302" s="49">
        <f t="shared" ref="B3302" si="2740">B3301+1</f>
        <v>3290</v>
      </c>
      <c r="C3302" s="428">
        <v>40891</v>
      </c>
      <c r="D3302" s="473">
        <v>53</v>
      </c>
      <c r="K3302" s="428">
        <v>40891</v>
      </c>
      <c r="L3302" s="467">
        <v>106</v>
      </c>
    </row>
    <row r="3303" spans="2:12" x14ac:dyDescent="0.25">
      <c r="B3303" s="49">
        <f t="shared" ref="B3303" si="2741">B3302+1</f>
        <v>3291</v>
      </c>
      <c r="C3303" s="427">
        <v>40891</v>
      </c>
      <c r="D3303" s="474">
        <v>88</v>
      </c>
      <c r="K3303" s="427">
        <v>40891</v>
      </c>
      <c r="L3303" s="117">
        <v>528</v>
      </c>
    </row>
    <row r="3304" spans="2:12" x14ac:dyDescent="0.25">
      <c r="B3304" s="49">
        <f t="shared" ref="B3304" si="2742">B3303+1</f>
        <v>3292</v>
      </c>
      <c r="C3304" s="427">
        <v>40891</v>
      </c>
      <c r="D3304" s="474">
        <v>327.99999999999773</v>
      </c>
      <c r="K3304" s="427">
        <v>40891</v>
      </c>
      <c r="L3304" s="117">
        <v>655.99999999999545</v>
      </c>
    </row>
    <row r="3305" spans="2:12" x14ac:dyDescent="0.25">
      <c r="B3305" s="49">
        <f t="shared" ref="B3305" si="2743">B3304+1</f>
        <v>3293</v>
      </c>
      <c r="C3305" s="426">
        <v>40892</v>
      </c>
      <c r="D3305" s="473">
        <v>424.5</v>
      </c>
      <c r="K3305" s="426">
        <v>40892</v>
      </c>
      <c r="L3305" s="467">
        <v>1698</v>
      </c>
    </row>
    <row r="3306" spans="2:12" x14ac:dyDescent="0.25">
      <c r="B3306" s="49">
        <f t="shared" ref="B3306" si="2744">B3305+1</f>
        <v>3294</v>
      </c>
      <c r="C3306" s="428">
        <v>40892</v>
      </c>
      <c r="D3306" s="473">
        <v>108</v>
      </c>
      <c r="K3306" s="428">
        <v>40892</v>
      </c>
      <c r="L3306" s="467">
        <v>216</v>
      </c>
    </row>
    <row r="3307" spans="2:12" x14ac:dyDescent="0.25">
      <c r="B3307" s="49">
        <f t="shared" ref="B3307" si="2745">B3306+1</f>
        <v>3295</v>
      </c>
      <c r="C3307" s="427">
        <v>40892</v>
      </c>
      <c r="D3307" s="474">
        <v>267.99999999999545</v>
      </c>
      <c r="K3307" s="427">
        <v>40892</v>
      </c>
      <c r="L3307" s="117">
        <v>1607.9999999999727</v>
      </c>
    </row>
    <row r="3308" spans="2:12" x14ac:dyDescent="0.25">
      <c r="B3308" s="49">
        <f t="shared" ref="B3308" si="2746">B3307+1</f>
        <v>3296</v>
      </c>
      <c r="C3308" s="427">
        <v>40892</v>
      </c>
      <c r="D3308" s="474">
        <v>348</v>
      </c>
      <c r="K3308" s="427">
        <v>40892</v>
      </c>
      <c r="L3308" s="117">
        <v>696</v>
      </c>
    </row>
    <row r="3309" spans="2:12" x14ac:dyDescent="0.25">
      <c r="B3309" s="49">
        <f t="shared" ref="B3309" si="2747">B3308+1</f>
        <v>3297</v>
      </c>
      <c r="C3309" s="427">
        <v>40892</v>
      </c>
      <c r="D3309" s="474">
        <v>698.00000000000227</v>
      </c>
      <c r="K3309" s="427">
        <v>40892</v>
      </c>
      <c r="L3309" s="117">
        <v>1396.0000000000045</v>
      </c>
    </row>
    <row r="3310" spans="2:12" x14ac:dyDescent="0.25">
      <c r="B3310" s="49">
        <f t="shared" ref="B3310" si="2748">B3309+1</f>
        <v>3298</v>
      </c>
      <c r="C3310" s="428">
        <v>40893</v>
      </c>
      <c r="D3310" s="473">
        <v>218</v>
      </c>
      <c r="K3310" s="428">
        <v>40893</v>
      </c>
      <c r="L3310" s="467">
        <v>436</v>
      </c>
    </row>
    <row r="3311" spans="2:12" x14ac:dyDescent="0.25">
      <c r="B3311" s="49">
        <f t="shared" ref="B3311" si="2749">B3310+1</f>
        <v>3299</v>
      </c>
      <c r="C3311" s="427">
        <v>40893</v>
      </c>
      <c r="D3311" s="474">
        <v>427.99999999999773</v>
      </c>
      <c r="K3311" s="427">
        <v>40893</v>
      </c>
      <c r="L3311" s="117">
        <v>855.99999999999545</v>
      </c>
    </row>
    <row r="3312" spans="2:12" x14ac:dyDescent="0.25">
      <c r="B3312" s="49">
        <f t="shared" ref="B3312" si="2750">B3311+1</f>
        <v>3300</v>
      </c>
      <c r="C3312" s="426">
        <v>40897</v>
      </c>
      <c r="D3312" s="473">
        <v>124.50000000000001</v>
      </c>
      <c r="K3312" s="426">
        <v>40897</v>
      </c>
      <c r="L3312" s="467">
        <v>498.00000000000006</v>
      </c>
    </row>
    <row r="3313" spans="2:12" x14ac:dyDescent="0.25">
      <c r="B3313" s="49">
        <f t="shared" ref="B3313" si="2751">B3312+1</f>
        <v>3301</v>
      </c>
      <c r="C3313" s="428">
        <v>40897</v>
      </c>
      <c r="D3313" s="473">
        <v>93</v>
      </c>
      <c r="K3313" s="428">
        <v>40897</v>
      </c>
      <c r="L3313" s="467">
        <v>186</v>
      </c>
    </row>
    <row r="3314" spans="2:12" x14ac:dyDescent="0.25">
      <c r="B3314" s="49">
        <f t="shared" ref="B3314" si="2752">B3313+1</f>
        <v>3302</v>
      </c>
      <c r="C3314" s="427">
        <v>40897</v>
      </c>
      <c r="D3314" s="474">
        <v>73.000000000002274</v>
      </c>
      <c r="K3314" s="427">
        <v>40897</v>
      </c>
      <c r="L3314" s="117">
        <v>438.00000000001364</v>
      </c>
    </row>
    <row r="3315" spans="2:12" x14ac:dyDescent="0.25">
      <c r="B3315" s="49">
        <f t="shared" ref="B3315" si="2753">B3314+1</f>
        <v>3303</v>
      </c>
      <c r="C3315" s="427">
        <v>40897</v>
      </c>
      <c r="D3315" s="474">
        <v>688</v>
      </c>
      <c r="K3315" s="427">
        <v>40897</v>
      </c>
      <c r="L3315" s="117">
        <v>1376</v>
      </c>
    </row>
    <row r="3316" spans="2:12" x14ac:dyDescent="0.25">
      <c r="B3316" s="49">
        <f t="shared" ref="B3316" si="2754">B3315+1</f>
        <v>3304</v>
      </c>
      <c r="C3316" s="428">
        <v>40899</v>
      </c>
      <c r="D3316" s="473">
        <v>-32</v>
      </c>
      <c r="K3316" s="428">
        <v>40899</v>
      </c>
      <c r="L3316" s="467">
        <v>-64</v>
      </c>
    </row>
    <row r="3317" spans="2:12" x14ac:dyDescent="0.25">
      <c r="B3317" s="49">
        <f t="shared" ref="B3317" si="2755">B3316+1</f>
        <v>3305</v>
      </c>
      <c r="C3317" s="427">
        <v>40904</v>
      </c>
      <c r="D3317" s="474">
        <v>-302.00000000000909</v>
      </c>
      <c r="K3317" s="427">
        <v>40904</v>
      </c>
      <c r="L3317" s="117">
        <v>-604.00000000001819</v>
      </c>
    </row>
    <row r="3318" spans="2:12" x14ac:dyDescent="0.25">
      <c r="B3318" s="49">
        <f t="shared" ref="B3318" si="2756">B3317+1</f>
        <v>3306</v>
      </c>
      <c r="C3318" s="427">
        <v>40905</v>
      </c>
      <c r="D3318" s="474">
        <v>53</v>
      </c>
      <c r="K3318" s="427">
        <v>40905</v>
      </c>
      <c r="L3318" s="117">
        <v>106</v>
      </c>
    </row>
    <row r="3319" spans="2:12" x14ac:dyDescent="0.25">
      <c r="B3319" s="49">
        <f t="shared" ref="B3319" si="2757">B3318+1</f>
        <v>3307</v>
      </c>
      <c r="C3319" s="427">
        <v>40905</v>
      </c>
      <c r="D3319" s="474">
        <v>8.0000000000045475</v>
      </c>
      <c r="K3319" s="427">
        <v>40905</v>
      </c>
      <c r="L3319" s="117">
        <v>16.000000000009095</v>
      </c>
    </row>
    <row r="3320" spans="2:12" x14ac:dyDescent="0.25">
      <c r="B3320" s="49">
        <f t="shared" ref="B3320" si="2758">B3319+1</f>
        <v>3308</v>
      </c>
      <c r="C3320" s="426">
        <v>40906</v>
      </c>
      <c r="D3320" s="473">
        <v>-38</v>
      </c>
      <c r="K3320" s="426">
        <v>40906</v>
      </c>
      <c r="L3320" s="467">
        <v>-152</v>
      </c>
    </row>
    <row r="3321" spans="2:12" x14ac:dyDescent="0.25">
      <c r="B3321" s="49">
        <f t="shared" ref="B3321" si="2759">B3320+1</f>
        <v>3309</v>
      </c>
      <c r="C3321" s="428">
        <v>40906</v>
      </c>
      <c r="D3321" s="473">
        <v>48</v>
      </c>
      <c r="K3321" s="428">
        <v>40906</v>
      </c>
      <c r="L3321" s="467">
        <v>96</v>
      </c>
    </row>
    <row r="3322" spans="2:12" x14ac:dyDescent="0.25">
      <c r="B3322" s="49">
        <f t="shared" ref="B3322" si="2760">B3321+1</f>
        <v>3310</v>
      </c>
      <c r="C3322" s="427">
        <v>40906</v>
      </c>
      <c r="D3322" s="474">
        <v>8.0000000000045475</v>
      </c>
      <c r="K3322" s="427">
        <v>40906</v>
      </c>
      <c r="L3322" s="117">
        <v>48.000000000027285</v>
      </c>
    </row>
    <row r="3323" spans="2:12" x14ac:dyDescent="0.25">
      <c r="B3323" s="49">
        <f t="shared" ref="B3323" si="2761">B3322+1</f>
        <v>3311</v>
      </c>
      <c r="C3323" s="427">
        <v>40906</v>
      </c>
      <c r="D3323" s="474">
        <v>77.999999999997726</v>
      </c>
      <c r="K3323" s="427">
        <v>40906</v>
      </c>
      <c r="L3323" s="117">
        <v>155.99999999999545</v>
      </c>
    </row>
    <row r="3324" spans="2:12" x14ac:dyDescent="0.25">
      <c r="B3324" s="49">
        <f t="shared" ref="B3324" si="2762">B3323+1</f>
        <v>3312</v>
      </c>
      <c r="C3324" s="426">
        <v>40911</v>
      </c>
      <c r="D3324" s="473">
        <v>-112.99999999999999</v>
      </c>
      <c r="K3324" s="426">
        <v>40911</v>
      </c>
      <c r="L3324" s="467">
        <v>-451.99999999999994</v>
      </c>
    </row>
    <row r="3325" spans="2:12" x14ac:dyDescent="0.25">
      <c r="B3325" s="49">
        <f t="shared" ref="B3325" si="2763">B3324+1</f>
        <v>3313</v>
      </c>
      <c r="C3325" s="428">
        <v>40911</v>
      </c>
      <c r="D3325" s="473">
        <v>-172</v>
      </c>
      <c r="K3325" s="428">
        <v>40911</v>
      </c>
      <c r="L3325" s="467">
        <v>-344</v>
      </c>
    </row>
    <row r="3326" spans="2:12" x14ac:dyDescent="0.25">
      <c r="B3326" s="49">
        <f t="shared" ref="B3326" si="2764">B3325+1</f>
        <v>3314</v>
      </c>
      <c r="C3326" s="427">
        <v>40911</v>
      </c>
      <c r="D3326" s="474">
        <v>-1.9999999999977258</v>
      </c>
      <c r="K3326" s="427">
        <v>40911</v>
      </c>
      <c r="L3326" s="117">
        <v>-11.999999999986354</v>
      </c>
    </row>
    <row r="3327" spans="2:12" x14ac:dyDescent="0.25">
      <c r="B3327" s="49">
        <f t="shared" ref="B3327" si="2765">B3326+1</f>
        <v>3315</v>
      </c>
      <c r="C3327" s="427">
        <v>40912</v>
      </c>
      <c r="D3327" s="474">
        <v>-257</v>
      </c>
      <c r="K3327" s="427">
        <v>40912</v>
      </c>
      <c r="L3327" s="117">
        <v>-514</v>
      </c>
    </row>
    <row r="3328" spans="2:12" x14ac:dyDescent="0.25">
      <c r="B3328" s="49">
        <f t="shared" ref="B3328" si="2766">B3327+1</f>
        <v>3316</v>
      </c>
      <c r="C3328" s="427">
        <v>40913</v>
      </c>
      <c r="D3328" s="474">
        <v>-392.00000000000114</v>
      </c>
      <c r="K3328" s="427">
        <v>40913</v>
      </c>
      <c r="L3328" s="117">
        <v>-2352.0000000000068</v>
      </c>
    </row>
    <row r="3329" spans="2:12" x14ac:dyDescent="0.25">
      <c r="B3329" s="49">
        <f t="shared" ref="B3329" si="2767">B3328+1</f>
        <v>3317</v>
      </c>
      <c r="C3329" s="427">
        <v>40914</v>
      </c>
      <c r="D3329" s="474">
        <v>8</v>
      </c>
      <c r="K3329" s="427">
        <v>40914</v>
      </c>
      <c r="L3329" s="117">
        <v>16</v>
      </c>
    </row>
    <row r="3330" spans="2:12" x14ac:dyDescent="0.25">
      <c r="B3330" s="49">
        <f t="shared" ref="B3330" si="2768">B3329+1</f>
        <v>3318</v>
      </c>
      <c r="C3330" s="427">
        <v>40914</v>
      </c>
      <c r="D3330" s="474">
        <v>28.000000000009095</v>
      </c>
      <c r="K3330" s="427">
        <v>40914</v>
      </c>
      <c r="L3330" s="117">
        <v>56.00000000001819</v>
      </c>
    </row>
    <row r="3331" spans="2:12" x14ac:dyDescent="0.25">
      <c r="B3331" s="49">
        <f t="shared" ref="B3331" si="2769">B3330+1</f>
        <v>3319</v>
      </c>
      <c r="C3331" s="426">
        <v>40917</v>
      </c>
      <c r="D3331" s="473">
        <v>312</v>
      </c>
      <c r="K3331" s="426">
        <v>40917</v>
      </c>
      <c r="L3331" s="467">
        <v>1248</v>
      </c>
    </row>
    <row r="3332" spans="2:12" x14ac:dyDescent="0.25">
      <c r="B3332" s="49">
        <f t="shared" ref="B3332" si="2770">B3331+1</f>
        <v>3320</v>
      </c>
      <c r="C3332" s="427">
        <v>40917</v>
      </c>
      <c r="D3332" s="474">
        <v>73.000000000002274</v>
      </c>
      <c r="K3332" s="427">
        <v>40917</v>
      </c>
      <c r="L3332" s="117">
        <v>438.00000000001364</v>
      </c>
    </row>
    <row r="3333" spans="2:12" x14ac:dyDescent="0.25">
      <c r="B3333" s="49">
        <f t="shared" ref="B3333" si="2771">B3332+1</f>
        <v>3321</v>
      </c>
      <c r="C3333" s="427">
        <v>40917</v>
      </c>
      <c r="D3333" s="474">
        <v>298</v>
      </c>
      <c r="K3333" s="427">
        <v>40917</v>
      </c>
      <c r="L3333" s="117">
        <v>596</v>
      </c>
    </row>
    <row r="3334" spans="2:12" x14ac:dyDescent="0.25">
      <c r="B3334" s="49">
        <f t="shared" ref="B3334" si="2772">B3333+1</f>
        <v>3322</v>
      </c>
      <c r="C3334" s="427">
        <v>40917</v>
      </c>
      <c r="D3334" s="474">
        <v>568.00000000000682</v>
      </c>
      <c r="K3334" s="427">
        <v>40917</v>
      </c>
      <c r="L3334" s="117">
        <v>1136.0000000000136</v>
      </c>
    </row>
    <row r="3335" spans="2:12" x14ac:dyDescent="0.25">
      <c r="B3335" s="49">
        <f t="shared" ref="B3335" si="2773">B3334+1</f>
        <v>3323</v>
      </c>
      <c r="C3335" s="428">
        <v>40918</v>
      </c>
      <c r="D3335" s="473">
        <v>388</v>
      </c>
      <c r="K3335" s="428">
        <v>40918</v>
      </c>
      <c r="L3335" s="467">
        <v>776</v>
      </c>
    </row>
    <row r="3336" spans="2:12" x14ac:dyDescent="0.25">
      <c r="B3336" s="49">
        <f t="shared" ref="B3336" si="2774">B3335+1</f>
        <v>3324</v>
      </c>
      <c r="C3336" s="427">
        <v>40918</v>
      </c>
      <c r="D3336" s="474">
        <v>468.00000000000682</v>
      </c>
      <c r="K3336" s="427">
        <v>40918</v>
      </c>
      <c r="L3336" s="117">
        <v>936.00000000001364</v>
      </c>
    </row>
    <row r="3337" spans="2:12" x14ac:dyDescent="0.25">
      <c r="B3337" s="49">
        <f t="shared" ref="B3337" si="2775">B3336+1</f>
        <v>3325</v>
      </c>
      <c r="C3337" s="427">
        <v>40919</v>
      </c>
      <c r="D3337" s="474">
        <v>43</v>
      </c>
      <c r="K3337" s="427">
        <v>40919</v>
      </c>
      <c r="L3337" s="117">
        <v>86</v>
      </c>
    </row>
    <row r="3338" spans="2:12" x14ac:dyDescent="0.25">
      <c r="B3338" s="49">
        <f t="shared" ref="B3338" si="2776">B3337+1</f>
        <v>3326</v>
      </c>
      <c r="C3338" s="427">
        <v>40919</v>
      </c>
      <c r="D3338" s="474">
        <v>208.00000000000455</v>
      </c>
      <c r="K3338" s="427">
        <v>40919</v>
      </c>
      <c r="L3338" s="117">
        <v>416.00000000000909</v>
      </c>
    </row>
    <row r="3339" spans="2:12" x14ac:dyDescent="0.25">
      <c r="B3339" s="49">
        <f t="shared" ref="B3339" si="2777">B3338+1</f>
        <v>3327</v>
      </c>
      <c r="C3339" s="426">
        <v>40924</v>
      </c>
      <c r="D3339" s="473">
        <v>62</v>
      </c>
      <c r="K3339" s="426">
        <v>40924</v>
      </c>
      <c r="L3339" s="467">
        <v>248</v>
      </c>
    </row>
    <row r="3340" spans="2:12" x14ac:dyDescent="0.25">
      <c r="B3340" s="49">
        <f t="shared" ref="B3340" si="2778">B3339+1</f>
        <v>3328</v>
      </c>
      <c r="C3340" s="428">
        <v>40924</v>
      </c>
      <c r="D3340" s="473">
        <v>93</v>
      </c>
      <c r="K3340" s="428">
        <v>40924</v>
      </c>
      <c r="L3340" s="467">
        <v>186</v>
      </c>
    </row>
    <row r="3341" spans="2:12" x14ac:dyDescent="0.25">
      <c r="B3341" s="49">
        <f t="shared" ref="B3341" si="2779">B3340+1</f>
        <v>3329</v>
      </c>
      <c r="C3341" s="427">
        <v>40924</v>
      </c>
      <c r="D3341" s="474">
        <v>-22.000000000002274</v>
      </c>
      <c r="K3341" s="427">
        <v>40924</v>
      </c>
      <c r="L3341" s="117">
        <v>-132.00000000001364</v>
      </c>
    </row>
    <row r="3342" spans="2:12" x14ac:dyDescent="0.25">
      <c r="B3342" s="49">
        <f t="shared" ref="B3342" si="2780">B3341+1</f>
        <v>3330</v>
      </c>
      <c r="C3342" s="426">
        <v>40925</v>
      </c>
      <c r="D3342" s="473">
        <v>537</v>
      </c>
      <c r="K3342" s="426">
        <v>40925</v>
      </c>
      <c r="L3342" s="467">
        <v>2148</v>
      </c>
    </row>
    <row r="3343" spans="2:12" x14ac:dyDescent="0.25">
      <c r="B3343" s="49">
        <f t="shared" ref="B3343" si="2781">B3342+1</f>
        <v>3331</v>
      </c>
      <c r="C3343" s="428">
        <v>40925</v>
      </c>
      <c r="D3343" s="473">
        <v>208</v>
      </c>
      <c r="K3343" s="428">
        <v>40925</v>
      </c>
      <c r="L3343" s="467">
        <v>416</v>
      </c>
    </row>
    <row r="3344" spans="2:12" x14ac:dyDescent="0.25">
      <c r="B3344" s="49">
        <f t="shared" ref="B3344" si="2782">B3343+1</f>
        <v>3332</v>
      </c>
      <c r="C3344" s="427">
        <v>40925</v>
      </c>
      <c r="D3344" s="474">
        <v>338</v>
      </c>
      <c r="K3344" s="427">
        <v>40925</v>
      </c>
      <c r="L3344" s="117">
        <v>2028</v>
      </c>
    </row>
    <row r="3345" spans="2:12" x14ac:dyDescent="0.25">
      <c r="B3345" s="49">
        <f t="shared" ref="B3345" si="2783">B3344+1</f>
        <v>3333</v>
      </c>
      <c r="C3345" s="427">
        <v>40926</v>
      </c>
      <c r="D3345" s="474">
        <v>223</v>
      </c>
      <c r="K3345" s="427">
        <v>40926</v>
      </c>
      <c r="L3345" s="117">
        <v>446</v>
      </c>
    </row>
    <row r="3346" spans="2:12" x14ac:dyDescent="0.25">
      <c r="B3346" s="49">
        <f t="shared" ref="B3346" si="2784">B3345+1</f>
        <v>3334</v>
      </c>
      <c r="C3346" s="428">
        <v>40931</v>
      </c>
      <c r="D3346" s="473">
        <v>113</v>
      </c>
      <c r="K3346" s="428">
        <v>40931</v>
      </c>
      <c r="L3346" s="467">
        <v>226</v>
      </c>
    </row>
    <row r="3347" spans="2:12" x14ac:dyDescent="0.25">
      <c r="B3347" s="49">
        <f t="shared" ref="B3347" si="2785">B3346+1</f>
        <v>3335</v>
      </c>
      <c r="C3347" s="427">
        <v>40931</v>
      </c>
      <c r="D3347" s="474">
        <v>33</v>
      </c>
      <c r="K3347" s="427">
        <v>40931</v>
      </c>
      <c r="L3347" s="117">
        <v>66</v>
      </c>
    </row>
    <row r="3348" spans="2:12" x14ac:dyDescent="0.25">
      <c r="B3348" s="49">
        <f t="shared" ref="B3348" si="2786">B3347+1</f>
        <v>3336</v>
      </c>
      <c r="C3348" s="427">
        <v>40931</v>
      </c>
      <c r="D3348" s="474">
        <v>107.99999999999316</v>
      </c>
      <c r="K3348" s="427">
        <v>40931</v>
      </c>
      <c r="L3348" s="117">
        <v>215.99999999998633</v>
      </c>
    </row>
    <row r="3349" spans="2:12" x14ac:dyDescent="0.25">
      <c r="B3349" s="49">
        <f t="shared" ref="B3349" si="2787">B3348+1</f>
        <v>3337</v>
      </c>
      <c r="C3349" s="427">
        <v>40932</v>
      </c>
      <c r="D3349" s="474">
        <v>-177.00000000000341</v>
      </c>
      <c r="K3349" s="427">
        <v>40932</v>
      </c>
      <c r="L3349" s="117">
        <v>-1062.0000000000205</v>
      </c>
    </row>
    <row r="3350" spans="2:12" x14ac:dyDescent="0.25">
      <c r="B3350" s="49">
        <f t="shared" ref="B3350" si="2788">B3349+1</f>
        <v>3338</v>
      </c>
      <c r="C3350" s="427">
        <v>40932</v>
      </c>
      <c r="D3350" s="474">
        <v>-257</v>
      </c>
      <c r="K3350" s="427">
        <v>40932</v>
      </c>
      <c r="L3350" s="117">
        <v>-514</v>
      </c>
    </row>
    <row r="3351" spans="2:12" x14ac:dyDescent="0.25">
      <c r="B3351" s="49">
        <f t="shared" ref="B3351" si="2789">B3350+1</f>
        <v>3339</v>
      </c>
      <c r="C3351" s="426">
        <v>40933</v>
      </c>
      <c r="D3351" s="473">
        <v>-112.99999999999999</v>
      </c>
      <c r="K3351" s="426">
        <v>40933</v>
      </c>
      <c r="L3351" s="467">
        <v>-451.99999999999994</v>
      </c>
    </row>
    <row r="3352" spans="2:12" x14ac:dyDescent="0.25">
      <c r="B3352" s="49">
        <f t="shared" ref="B3352" si="2790">B3351+1</f>
        <v>3340</v>
      </c>
      <c r="C3352" s="428">
        <v>40933</v>
      </c>
      <c r="D3352" s="473">
        <v>-132</v>
      </c>
      <c r="K3352" s="428">
        <v>40933</v>
      </c>
      <c r="L3352" s="467">
        <v>-264</v>
      </c>
    </row>
    <row r="3353" spans="2:12" x14ac:dyDescent="0.25">
      <c r="B3353" s="49">
        <f t="shared" ref="B3353" si="2791">B3352+1</f>
        <v>3341</v>
      </c>
      <c r="C3353" s="426">
        <v>40935</v>
      </c>
      <c r="D3353" s="473">
        <v>-88</v>
      </c>
      <c r="K3353" s="426">
        <v>40935</v>
      </c>
      <c r="L3353" s="467">
        <v>-352</v>
      </c>
    </row>
    <row r="3354" spans="2:12" x14ac:dyDescent="0.25">
      <c r="B3354" s="49">
        <f t="shared" ref="B3354" si="2792">B3353+1</f>
        <v>3342</v>
      </c>
      <c r="C3354" s="428">
        <v>40935</v>
      </c>
      <c r="D3354" s="473">
        <v>-162</v>
      </c>
      <c r="K3354" s="428">
        <v>40935</v>
      </c>
      <c r="L3354" s="467">
        <v>-324</v>
      </c>
    </row>
    <row r="3355" spans="2:12" x14ac:dyDescent="0.25">
      <c r="B3355" s="49">
        <f t="shared" ref="B3355" si="2793">B3354+1</f>
        <v>3343</v>
      </c>
      <c r="C3355" s="427">
        <v>40935</v>
      </c>
      <c r="D3355" s="474">
        <v>157.99999999999886</v>
      </c>
      <c r="K3355" s="427">
        <v>40935</v>
      </c>
      <c r="L3355" s="117">
        <v>947.99999999999318</v>
      </c>
    </row>
    <row r="3356" spans="2:12" x14ac:dyDescent="0.25">
      <c r="B3356" s="49">
        <f t="shared" ref="B3356" si="2794">B3355+1</f>
        <v>3344</v>
      </c>
      <c r="C3356" s="426">
        <v>40938</v>
      </c>
      <c r="D3356" s="473">
        <v>-413</v>
      </c>
      <c r="K3356" s="426">
        <v>40938</v>
      </c>
      <c r="L3356" s="467">
        <v>-1652</v>
      </c>
    </row>
    <row r="3357" spans="2:12" x14ac:dyDescent="0.25">
      <c r="B3357" s="49">
        <f t="shared" ref="B3357" si="2795">B3356+1</f>
        <v>3345</v>
      </c>
      <c r="C3357" s="426">
        <v>40939</v>
      </c>
      <c r="D3357" s="473">
        <v>199.5</v>
      </c>
      <c r="K3357" s="426">
        <v>40939</v>
      </c>
      <c r="L3357" s="467">
        <v>798</v>
      </c>
    </row>
    <row r="3358" spans="2:12" x14ac:dyDescent="0.25">
      <c r="B3358" s="49">
        <f t="shared" ref="B3358" si="2796">B3357+1</f>
        <v>3346</v>
      </c>
      <c r="C3358" s="427">
        <v>40939</v>
      </c>
      <c r="D3358" s="474">
        <v>218.00000000000114</v>
      </c>
      <c r="K3358" s="427">
        <v>40939</v>
      </c>
      <c r="L3358" s="117">
        <v>1308.0000000000068</v>
      </c>
    </row>
    <row r="3359" spans="2:12" x14ac:dyDescent="0.25">
      <c r="B3359" s="49">
        <f t="shared" ref="B3359" si="2797">B3358+1</f>
        <v>3347</v>
      </c>
      <c r="C3359" s="427">
        <v>40939</v>
      </c>
      <c r="D3359" s="474">
        <v>477.99999999999773</v>
      </c>
      <c r="K3359" s="427">
        <v>40939</v>
      </c>
      <c r="L3359" s="117">
        <v>955.99999999999545</v>
      </c>
    </row>
    <row r="3360" spans="2:12" x14ac:dyDescent="0.25">
      <c r="B3360" s="49">
        <f t="shared" ref="B3360" si="2798">B3359+1</f>
        <v>3348</v>
      </c>
      <c r="C3360" s="426">
        <v>40940</v>
      </c>
      <c r="D3360" s="473">
        <v>299.5</v>
      </c>
      <c r="K3360" s="426">
        <v>40940</v>
      </c>
      <c r="L3360" s="467">
        <v>1198</v>
      </c>
    </row>
    <row r="3361" spans="2:12" x14ac:dyDescent="0.25">
      <c r="B3361" s="49">
        <f t="shared" ref="B3361" si="2799">B3360+1</f>
        <v>3349</v>
      </c>
      <c r="C3361" s="427">
        <v>40940</v>
      </c>
      <c r="D3361" s="474">
        <v>323.00000000000227</v>
      </c>
      <c r="K3361" s="427">
        <v>40940</v>
      </c>
      <c r="L3361" s="117">
        <v>1938.0000000000136</v>
      </c>
    </row>
    <row r="3362" spans="2:12" x14ac:dyDescent="0.25">
      <c r="B3362" s="49">
        <f t="shared" ref="B3362" si="2800">B3361+1</f>
        <v>3350</v>
      </c>
      <c r="C3362" s="427">
        <v>40941</v>
      </c>
      <c r="D3362" s="474">
        <v>33</v>
      </c>
      <c r="K3362" s="427">
        <v>40941</v>
      </c>
      <c r="L3362" s="117">
        <v>66</v>
      </c>
    </row>
    <row r="3363" spans="2:12" x14ac:dyDescent="0.25">
      <c r="B3363" s="49">
        <f t="shared" ref="B3363" si="2801">B3362+1</f>
        <v>3351</v>
      </c>
      <c r="C3363" s="427">
        <v>40945</v>
      </c>
      <c r="D3363" s="474">
        <v>-32</v>
      </c>
      <c r="K3363" s="427">
        <v>40945</v>
      </c>
      <c r="L3363" s="117">
        <v>-64</v>
      </c>
    </row>
    <row r="3364" spans="2:12" x14ac:dyDescent="0.25">
      <c r="B3364" s="49">
        <f t="shared" ref="B3364" si="2802">B3363+1</f>
        <v>3352</v>
      </c>
      <c r="C3364" s="427">
        <v>40945</v>
      </c>
      <c r="D3364" s="474">
        <v>-192.00000000000682</v>
      </c>
      <c r="K3364" s="427">
        <v>40945</v>
      </c>
      <c r="L3364" s="117">
        <v>-384.00000000001364</v>
      </c>
    </row>
    <row r="3365" spans="2:12" x14ac:dyDescent="0.25">
      <c r="B3365" s="49">
        <f t="shared" ref="B3365" si="2803">B3364+1</f>
        <v>3353</v>
      </c>
      <c r="C3365" s="426">
        <v>40946</v>
      </c>
      <c r="D3365" s="473">
        <v>-63</v>
      </c>
      <c r="K3365" s="426">
        <v>40946</v>
      </c>
      <c r="L3365" s="467">
        <v>-252</v>
      </c>
    </row>
    <row r="3366" spans="2:12" x14ac:dyDescent="0.25">
      <c r="B3366" s="49">
        <f t="shared" ref="B3366" si="2804">B3365+1</f>
        <v>3354</v>
      </c>
      <c r="C3366" s="428">
        <v>40946</v>
      </c>
      <c r="D3366" s="473">
        <v>-127</v>
      </c>
      <c r="K3366" s="428">
        <v>40946</v>
      </c>
      <c r="L3366" s="467">
        <v>-254</v>
      </c>
    </row>
    <row r="3367" spans="2:12" x14ac:dyDescent="0.25">
      <c r="B3367" s="49">
        <f t="shared" ref="B3367" si="2805">B3366+1</f>
        <v>3355</v>
      </c>
      <c r="C3367" s="427">
        <v>40946</v>
      </c>
      <c r="D3367" s="474">
        <v>-107.00000000000456</v>
      </c>
      <c r="K3367" s="427">
        <v>40946</v>
      </c>
      <c r="L3367" s="117">
        <v>-642.0000000000274</v>
      </c>
    </row>
    <row r="3368" spans="2:12" x14ac:dyDescent="0.25">
      <c r="B3368" s="49">
        <f t="shared" ref="B3368" si="2806">B3367+1</f>
        <v>3356</v>
      </c>
      <c r="C3368" s="427">
        <v>40947</v>
      </c>
      <c r="D3368" s="474">
        <v>48.000000000002274</v>
      </c>
      <c r="K3368" s="427">
        <v>40947</v>
      </c>
      <c r="L3368" s="117">
        <v>288.00000000001364</v>
      </c>
    </row>
    <row r="3369" spans="2:12" x14ac:dyDescent="0.25">
      <c r="B3369" s="49">
        <f t="shared" ref="B3369" si="2807">B3368+1</f>
        <v>3357</v>
      </c>
      <c r="C3369" s="427">
        <v>40947</v>
      </c>
      <c r="D3369" s="474">
        <v>118</v>
      </c>
      <c r="K3369" s="427">
        <v>40947</v>
      </c>
      <c r="L3369" s="117">
        <v>236</v>
      </c>
    </row>
    <row r="3370" spans="2:12" x14ac:dyDescent="0.25">
      <c r="B3370" s="49">
        <f t="shared" ref="B3370" si="2808">B3369+1</f>
        <v>3358</v>
      </c>
      <c r="C3370" s="427">
        <v>40948</v>
      </c>
      <c r="D3370" s="474">
        <v>133</v>
      </c>
      <c r="K3370" s="427">
        <v>40948</v>
      </c>
      <c r="L3370" s="117">
        <v>266</v>
      </c>
    </row>
    <row r="3371" spans="2:12" x14ac:dyDescent="0.25">
      <c r="B3371" s="49">
        <f t="shared" ref="B3371" si="2809">B3370+1</f>
        <v>3359</v>
      </c>
      <c r="C3371" s="427">
        <v>40948</v>
      </c>
      <c r="D3371" s="474">
        <v>228.00000000000909</v>
      </c>
      <c r="K3371" s="427">
        <v>40948</v>
      </c>
      <c r="L3371" s="117">
        <v>456.00000000001819</v>
      </c>
    </row>
    <row r="3372" spans="2:12" x14ac:dyDescent="0.25">
      <c r="B3372" s="49">
        <f t="shared" ref="B3372" si="2810">B3371+1</f>
        <v>3360</v>
      </c>
      <c r="C3372" s="427">
        <v>40949</v>
      </c>
      <c r="D3372" s="474">
        <v>-257.00000000000455</v>
      </c>
      <c r="K3372" s="427">
        <v>40949</v>
      </c>
      <c r="L3372" s="117">
        <v>-1542.0000000000273</v>
      </c>
    </row>
    <row r="3373" spans="2:12" x14ac:dyDescent="0.25">
      <c r="B3373" s="49">
        <f t="shared" ref="B3373" si="2811">B3372+1</f>
        <v>3361</v>
      </c>
      <c r="C3373" s="427">
        <v>40949</v>
      </c>
      <c r="D3373" s="474">
        <v>-347</v>
      </c>
      <c r="K3373" s="427">
        <v>40949</v>
      </c>
      <c r="L3373" s="117">
        <v>-694</v>
      </c>
    </row>
    <row r="3374" spans="2:12" x14ac:dyDescent="0.25">
      <c r="B3374" s="49">
        <f t="shared" ref="B3374" si="2812">B3373+1</f>
        <v>3362</v>
      </c>
      <c r="C3374" s="426">
        <v>40952</v>
      </c>
      <c r="D3374" s="473">
        <v>312</v>
      </c>
      <c r="K3374" s="426">
        <v>40952</v>
      </c>
      <c r="L3374" s="467">
        <v>1248</v>
      </c>
    </row>
    <row r="3375" spans="2:12" x14ac:dyDescent="0.25">
      <c r="B3375" s="49">
        <f t="shared" ref="B3375" si="2813">B3374+1</f>
        <v>3363</v>
      </c>
      <c r="C3375" s="428">
        <v>40952</v>
      </c>
      <c r="D3375" s="473">
        <v>128</v>
      </c>
      <c r="K3375" s="428">
        <v>40952</v>
      </c>
      <c r="L3375" s="467">
        <v>256</v>
      </c>
    </row>
    <row r="3376" spans="2:12" x14ac:dyDescent="0.25">
      <c r="B3376" s="49">
        <f t="shared" ref="B3376" si="2814">B3375+1</f>
        <v>3364</v>
      </c>
      <c r="C3376" s="427">
        <v>40952</v>
      </c>
      <c r="D3376" s="474">
        <v>282.99999999999886</v>
      </c>
      <c r="K3376" s="427">
        <v>40952</v>
      </c>
      <c r="L3376" s="117">
        <v>1697.9999999999932</v>
      </c>
    </row>
    <row r="3377" spans="2:12" x14ac:dyDescent="0.25">
      <c r="B3377" s="49">
        <f t="shared" ref="B3377" si="2815">B3376+1</f>
        <v>3365</v>
      </c>
      <c r="C3377" s="426">
        <v>40954</v>
      </c>
      <c r="D3377" s="473">
        <v>362</v>
      </c>
      <c r="K3377" s="426">
        <v>40954</v>
      </c>
      <c r="L3377" s="467">
        <v>1448</v>
      </c>
    </row>
    <row r="3378" spans="2:12" x14ac:dyDescent="0.25">
      <c r="B3378" s="49">
        <f t="shared" ref="B3378" si="2816">B3377+1</f>
        <v>3366</v>
      </c>
      <c r="C3378" s="427">
        <v>40954</v>
      </c>
      <c r="D3378" s="474">
        <v>397.99999999999659</v>
      </c>
      <c r="K3378" s="427">
        <v>40954</v>
      </c>
      <c r="L3378" s="117">
        <v>2387.9999999999795</v>
      </c>
    </row>
    <row r="3379" spans="2:12" x14ac:dyDescent="0.25">
      <c r="B3379" s="49">
        <f t="shared" ref="B3379" si="2817">B3378+1</f>
        <v>3367</v>
      </c>
      <c r="C3379" s="426">
        <v>40955</v>
      </c>
      <c r="D3379" s="473">
        <v>-112.99999999999999</v>
      </c>
      <c r="K3379" s="426">
        <v>40955</v>
      </c>
      <c r="L3379" s="467">
        <v>-451.99999999999994</v>
      </c>
    </row>
    <row r="3380" spans="2:12" x14ac:dyDescent="0.25">
      <c r="B3380" s="49">
        <f t="shared" ref="B3380" si="2818">B3379+1</f>
        <v>3368</v>
      </c>
      <c r="C3380" s="428">
        <v>40955</v>
      </c>
      <c r="D3380" s="473">
        <v>93</v>
      </c>
      <c r="K3380" s="428">
        <v>40955</v>
      </c>
      <c r="L3380" s="467">
        <v>186</v>
      </c>
    </row>
    <row r="3381" spans="2:12" x14ac:dyDescent="0.25">
      <c r="B3381" s="49">
        <f t="shared" ref="B3381" si="2819">B3380+1</f>
        <v>3369</v>
      </c>
      <c r="C3381" s="427">
        <v>40955</v>
      </c>
      <c r="D3381" s="474">
        <v>-147.00000000000227</v>
      </c>
      <c r="K3381" s="427">
        <v>40955</v>
      </c>
      <c r="L3381" s="117">
        <v>-882.00000000001364</v>
      </c>
    </row>
    <row r="3382" spans="2:12" x14ac:dyDescent="0.25">
      <c r="B3382" s="49">
        <f t="shared" ref="B3382" si="2820">B3381+1</f>
        <v>3370</v>
      </c>
      <c r="C3382" s="427">
        <v>40956</v>
      </c>
      <c r="D3382" s="474">
        <v>173</v>
      </c>
      <c r="K3382" s="427">
        <v>40956</v>
      </c>
      <c r="L3382" s="117">
        <v>346</v>
      </c>
    </row>
    <row r="3383" spans="2:12" x14ac:dyDescent="0.25">
      <c r="B3383" s="49">
        <f t="shared" ref="B3383" si="2821">B3382+1</f>
        <v>3371</v>
      </c>
      <c r="C3383" s="427">
        <v>40956</v>
      </c>
      <c r="D3383" s="474">
        <v>358.00000000000455</v>
      </c>
      <c r="K3383" s="427">
        <v>40956</v>
      </c>
      <c r="L3383" s="117">
        <v>716.00000000000909</v>
      </c>
    </row>
    <row r="3384" spans="2:12" x14ac:dyDescent="0.25">
      <c r="B3384" s="49">
        <f t="shared" ref="B3384" si="2822">B3383+1</f>
        <v>3372</v>
      </c>
      <c r="C3384" s="428">
        <v>40959</v>
      </c>
      <c r="D3384" s="473">
        <v>-47</v>
      </c>
      <c r="K3384" s="428">
        <v>40959</v>
      </c>
      <c r="L3384" s="467">
        <v>-94</v>
      </c>
    </row>
    <row r="3385" spans="2:12" x14ac:dyDescent="0.25">
      <c r="B3385" s="49">
        <f t="shared" ref="B3385" si="2823">B3384+1</f>
        <v>3373</v>
      </c>
      <c r="C3385" s="427">
        <v>40959</v>
      </c>
      <c r="D3385" s="474">
        <v>-31.999999999998863</v>
      </c>
      <c r="K3385" s="427">
        <v>40959</v>
      </c>
      <c r="L3385" s="117">
        <v>-191.99999999999318</v>
      </c>
    </row>
    <row r="3386" spans="2:12" x14ac:dyDescent="0.25">
      <c r="B3386" s="49">
        <f t="shared" ref="B3386" si="2824">B3385+1</f>
        <v>3374</v>
      </c>
      <c r="C3386" s="428">
        <v>40960</v>
      </c>
      <c r="D3386" s="473">
        <v>43</v>
      </c>
      <c r="K3386" s="428">
        <v>40960</v>
      </c>
      <c r="L3386" s="467">
        <v>86</v>
      </c>
    </row>
    <row r="3387" spans="2:12" x14ac:dyDescent="0.25">
      <c r="B3387" s="49">
        <f t="shared" ref="B3387" si="2825">B3386+1</f>
        <v>3375</v>
      </c>
      <c r="C3387" s="427">
        <v>40960</v>
      </c>
      <c r="D3387" s="474">
        <v>-97.000000000002274</v>
      </c>
      <c r="K3387" s="427">
        <v>40960</v>
      </c>
      <c r="L3387" s="117">
        <v>-582.00000000001364</v>
      </c>
    </row>
    <row r="3388" spans="2:12" x14ac:dyDescent="0.25">
      <c r="B3388" s="49">
        <f t="shared" ref="B3388" si="2826">B3387+1</f>
        <v>3376</v>
      </c>
      <c r="C3388" s="427">
        <v>40960</v>
      </c>
      <c r="D3388" s="474">
        <v>53</v>
      </c>
      <c r="K3388" s="427">
        <v>40960</v>
      </c>
      <c r="L3388" s="117">
        <v>106</v>
      </c>
    </row>
    <row r="3389" spans="2:12" x14ac:dyDescent="0.25">
      <c r="B3389" s="49">
        <f t="shared" ref="B3389" si="2827">B3388+1</f>
        <v>3377</v>
      </c>
      <c r="C3389" s="427">
        <v>40961</v>
      </c>
      <c r="D3389" s="474">
        <v>-17.000000000001137</v>
      </c>
      <c r="K3389" s="427">
        <v>40961</v>
      </c>
      <c r="L3389" s="117">
        <v>-102.00000000000682</v>
      </c>
    </row>
    <row r="3390" spans="2:12" x14ac:dyDescent="0.25">
      <c r="B3390" s="49">
        <f t="shared" ref="B3390" si="2828">B3389+1</f>
        <v>3378</v>
      </c>
      <c r="C3390" s="426">
        <v>40962</v>
      </c>
      <c r="D3390" s="473">
        <v>262</v>
      </c>
      <c r="K3390" s="426">
        <v>40962</v>
      </c>
      <c r="L3390" s="467">
        <v>1048</v>
      </c>
    </row>
    <row r="3391" spans="2:12" x14ac:dyDescent="0.25">
      <c r="B3391" s="49">
        <f t="shared" ref="B3391" si="2829">B3390+1</f>
        <v>3379</v>
      </c>
      <c r="C3391" s="428">
        <v>40962</v>
      </c>
      <c r="D3391" s="473">
        <v>133</v>
      </c>
      <c r="K3391" s="428">
        <v>40962</v>
      </c>
      <c r="L3391" s="467">
        <v>266</v>
      </c>
    </row>
    <row r="3392" spans="2:12" x14ac:dyDescent="0.25">
      <c r="B3392" s="49">
        <f t="shared" ref="B3392" si="2830">B3391+1</f>
        <v>3380</v>
      </c>
      <c r="C3392" s="427">
        <v>40962</v>
      </c>
      <c r="D3392" s="474">
        <v>97.999999999996589</v>
      </c>
      <c r="K3392" s="427">
        <v>40962</v>
      </c>
      <c r="L3392" s="117">
        <v>587.99999999997954</v>
      </c>
    </row>
    <row r="3393" spans="2:12" x14ac:dyDescent="0.25">
      <c r="B3393" s="49">
        <f t="shared" ref="B3393" si="2831">B3392+1</f>
        <v>3381</v>
      </c>
      <c r="C3393" s="427">
        <v>40962</v>
      </c>
      <c r="D3393" s="474">
        <v>183</v>
      </c>
      <c r="K3393" s="427">
        <v>40962</v>
      </c>
      <c r="L3393" s="117">
        <v>366</v>
      </c>
    </row>
    <row r="3394" spans="2:12" x14ac:dyDescent="0.25">
      <c r="B3394" s="49">
        <f t="shared" ref="B3394" si="2832">B3393+1</f>
        <v>3382</v>
      </c>
      <c r="C3394" s="427">
        <v>40962</v>
      </c>
      <c r="D3394" s="474">
        <v>358.00000000000455</v>
      </c>
      <c r="K3394" s="427">
        <v>40962</v>
      </c>
      <c r="L3394" s="117">
        <v>716.00000000000909</v>
      </c>
    </row>
    <row r="3395" spans="2:12" x14ac:dyDescent="0.25">
      <c r="B3395" s="49">
        <f t="shared" ref="B3395" si="2833">B3394+1</f>
        <v>3383</v>
      </c>
      <c r="C3395" s="427">
        <v>40966</v>
      </c>
      <c r="D3395" s="474">
        <v>-337</v>
      </c>
      <c r="K3395" s="427">
        <v>40966</v>
      </c>
      <c r="L3395" s="117">
        <v>-2022</v>
      </c>
    </row>
    <row r="3396" spans="2:12" x14ac:dyDescent="0.25">
      <c r="B3396" s="49">
        <f t="shared" ref="B3396" si="2834">B3395+1</f>
        <v>3384</v>
      </c>
      <c r="C3396" s="427">
        <v>40966</v>
      </c>
      <c r="D3396" s="474">
        <v>-601.99999999999773</v>
      </c>
      <c r="K3396" s="427">
        <v>40966</v>
      </c>
      <c r="L3396" s="117">
        <v>-1203.9999999999955</v>
      </c>
    </row>
    <row r="3397" spans="2:12" x14ac:dyDescent="0.25">
      <c r="B3397" s="49">
        <f t="shared" ref="B3397" si="2835">B3396+1</f>
        <v>3385</v>
      </c>
      <c r="C3397" s="427">
        <v>40967</v>
      </c>
      <c r="D3397" s="474">
        <v>152.99999999999773</v>
      </c>
      <c r="K3397" s="427">
        <v>40967</v>
      </c>
      <c r="L3397" s="117">
        <v>917.99999999998636</v>
      </c>
    </row>
    <row r="3398" spans="2:12" x14ac:dyDescent="0.25">
      <c r="B3398" s="49">
        <f t="shared" ref="B3398" si="2836">B3397+1</f>
        <v>3386</v>
      </c>
      <c r="C3398" s="427">
        <v>40968</v>
      </c>
      <c r="D3398" s="474">
        <v>138</v>
      </c>
      <c r="K3398" s="427">
        <v>40968</v>
      </c>
      <c r="L3398" s="117">
        <v>828</v>
      </c>
    </row>
    <row r="3399" spans="2:12" x14ac:dyDescent="0.25">
      <c r="B3399" s="49">
        <f t="shared" ref="B3399" si="2837">B3398+1</f>
        <v>3387</v>
      </c>
      <c r="C3399" s="426">
        <v>40969</v>
      </c>
      <c r="D3399" s="473">
        <v>87</v>
      </c>
      <c r="K3399" s="426">
        <v>40969</v>
      </c>
      <c r="L3399" s="467">
        <v>348</v>
      </c>
    </row>
    <row r="3400" spans="2:12" x14ac:dyDescent="0.25">
      <c r="B3400" s="49">
        <f t="shared" ref="B3400" si="2838">B3399+1</f>
        <v>3388</v>
      </c>
      <c r="C3400" s="428">
        <v>40969</v>
      </c>
      <c r="D3400" s="473">
        <v>203</v>
      </c>
      <c r="K3400" s="428">
        <v>40969</v>
      </c>
      <c r="L3400" s="467">
        <v>406</v>
      </c>
    </row>
    <row r="3401" spans="2:12" x14ac:dyDescent="0.25">
      <c r="B3401" s="49">
        <f t="shared" ref="B3401" si="2839">B3400+1</f>
        <v>3389</v>
      </c>
      <c r="C3401" s="427">
        <v>40969</v>
      </c>
      <c r="D3401" s="474">
        <v>123.00000000000226</v>
      </c>
      <c r="K3401" s="427">
        <v>40969</v>
      </c>
      <c r="L3401" s="117">
        <v>738.00000000001353</v>
      </c>
    </row>
    <row r="3402" spans="2:12" x14ac:dyDescent="0.25">
      <c r="B3402" s="49">
        <f t="shared" ref="B3402" si="2840">B3401+1</f>
        <v>3390</v>
      </c>
      <c r="C3402" s="426">
        <v>40973</v>
      </c>
      <c r="D3402" s="473">
        <v>-363</v>
      </c>
      <c r="K3402" s="426">
        <v>40973</v>
      </c>
      <c r="L3402" s="467">
        <v>-1452</v>
      </c>
    </row>
    <row r="3403" spans="2:12" x14ac:dyDescent="0.25">
      <c r="B3403" s="49">
        <f t="shared" ref="B3403" si="2841">B3402+1</f>
        <v>3391</v>
      </c>
      <c r="C3403" s="428">
        <v>40973</v>
      </c>
      <c r="D3403" s="473">
        <v>-117</v>
      </c>
      <c r="K3403" s="428">
        <v>40973</v>
      </c>
      <c r="L3403" s="467">
        <v>-234</v>
      </c>
    </row>
    <row r="3404" spans="2:12" x14ac:dyDescent="0.25">
      <c r="B3404" s="49">
        <f t="shared" ref="B3404" si="2842">B3403+1</f>
        <v>3392</v>
      </c>
      <c r="C3404" s="427">
        <v>40973</v>
      </c>
      <c r="D3404" s="474">
        <v>-206.99999999999886</v>
      </c>
      <c r="K3404" s="427">
        <v>40973</v>
      </c>
      <c r="L3404" s="117">
        <v>-1241.9999999999932</v>
      </c>
    </row>
    <row r="3405" spans="2:12" x14ac:dyDescent="0.25">
      <c r="B3405" s="49">
        <f t="shared" ref="B3405" si="2843">B3404+1</f>
        <v>3393</v>
      </c>
      <c r="C3405" s="426">
        <v>40974</v>
      </c>
      <c r="D3405" s="473">
        <v>-338</v>
      </c>
      <c r="K3405" s="426">
        <v>40974</v>
      </c>
      <c r="L3405" s="467">
        <v>-1352</v>
      </c>
    </row>
    <row r="3406" spans="2:12" x14ac:dyDescent="0.25">
      <c r="B3406" s="49">
        <f t="shared" ref="B3406" si="2844">B3405+1</f>
        <v>3394</v>
      </c>
      <c r="C3406" s="428">
        <v>40974</v>
      </c>
      <c r="D3406" s="473">
        <v>-407</v>
      </c>
      <c r="K3406" s="428">
        <v>40974</v>
      </c>
      <c r="L3406" s="467">
        <v>-814</v>
      </c>
    </row>
    <row r="3407" spans="2:12" x14ac:dyDescent="0.25">
      <c r="B3407" s="49">
        <f t="shared" ref="B3407" si="2845">B3406+1</f>
        <v>3395</v>
      </c>
      <c r="C3407" s="426">
        <v>40975</v>
      </c>
      <c r="D3407" s="473">
        <v>149.5</v>
      </c>
      <c r="K3407" s="426">
        <v>40975</v>
      </c>
      <c r="L3407" s="467">
        <v>598</v>
      </c>
    </row>
    <row r="3408" spans="2:12" x14ac:dyDescent="0.25">
      <c r="B3408" s="49">
        <f t="shared" ref="B3408" si="2846">B3407+1</f>
        <v>3396</v>
      </c>
      <c r="C3408" s="428">
        <v>40975</v>
      </c>
      <c r="D3408" s="473">
        <v>218</v>
      </c>
      <c r="K3408" s="428">
        <v>40975</v>
      </c>
      <c r="L3408" s="467">
        <v>436</v>
      </c>
    </row>
    <row r="3409" spans="2:12" x14ac:dyDescent="0.25">
      <c r="B3409" s="49">
        <f t="shared" ref="B3409" si="2847">B3408+1</f>
        <v>3397</v>
      </c>
      <c r="C3409" s="427">
        <v>40975</v>
      </c>
      <c r="D3409" s="474">
        <v>38</v>
      </c>
      <c r="K3409" s="427">
        <v>40975</v>
      </c>
      <c r="L3409" s="117">
        <v>228</v>
      </c>
    </row>
    <row r="3410" spans="2:12" x14ac:dyDescent="0.25">
      <c r="B3410" s="49">
        <f t="shared" ref="B3410" si="2848">B3409+1</f>
        <v>3398</v>
      </c>
      <c r="C3410" s="427">
        <v>40976</v>
      </c>
      <c r="D3410" s="474">
        <v>203</v>
      </c>
      <c r="K3410" s="427">
        <v>40976</v>
      </c>
      <c r="L3410" s="117">
        <v>406</v>
      </c>
    </row>
    <row r="3411" spans="2:12" x14ac:dyDescent="0.25">
      <c r="B3411" s="49">
        <f t="shared" ref="B3411" si="2849">B3410+1</f>
        <v>3399</v>
      </c>
      <c r="C3411" s="427">
        <v>40980</v>
      </c>
      <c r="D3411" s="474">
        <v>27.999999999997726</v>
      </c>
      <c r="K3411" s="427">
        <v>40980</v>
      </c>
      <c r="L3411" s="117">
        <v>55.999999999995453</v>
      </c>
    </row>
    <row r="3412" spans="2:12" x14ac:dyDescent="0.25">
      <c r="B3412" s="49">
        <f t="shared" ref="B3412" si="2850">B3411+1</f>
        <v>3400</v>
      </c>
      <c r="C3412" s="427">
        <v>40981</v>
      </c>
      <c r="D3412" s="474">
        <v>288</v>
      </c>
      <c r="K3412" s="427">
        <v>40981</v>
      </c>
      <c r="L3412" s="117">
        <v>1728</v>
      </c>
    </row>
    <row r="3413" spans="2:12" x14ac:dyDescent="0.25">
      <c r="B3413" s="49">
        <f t="shared" ref="B3413" si="2851">B3412+1</f>
        <v>3401</v>
      </c>
      <c r="C3413" s="426">
        <v>40983</v>
      </c>
      <c r="D3413" s="473">
        <v>212</v>
      </c>
      <c r="K3413" s="426">
        <v>40983</v>
      </c>
      <c r="L3413" s="467">
        <v>848</v>
      </c>
    </row>
    <row r="3414" spans="2:12" x14ac:dyDescent="0.25">
      <c r="B3414" s="49">
        <f t="shared" ref="B3414" si="2852">B3413+1</f>
        <v>3402</v>
      </c>
      <c r="C3414" s="427">
        <v>40983</v>
      </c>
      <c r="D3414" s="474">
        <v>43.000000000001137</v>
      </c>
      <c r="K3414" s="427">
        <v>40983</v>
      </c>
      <c r="L3414" s="117">
        <v>258.00000000000682</v>
      </c>
    </row>
    <row r="3415" spans="2:12" x14ac:dyDescent="0.25">
      <c r="B3415" s="49">
        <f t="shared" ref="B3415" si="2853">B3414+1</f>
        <v>3403</v>
      </c>
      <c r="C3415" s="427">
        <v>40983</v>
      </c>
      <c r="D3415" s="474">
        <v>153</v>
      </c>
      <c r="K3415" s="427">
        <v>40983</v>
      </c>
      <c r="L3415" s="117">
        <v>306</v>
      </c>
    </row>
    <row r="3416" spans="2:12" x14ac:dyDescent="0.25">
      <c r="B3416" s="49">
        <f t="shared" ref="B3416" si="2854">B3415+1</f>
        <v>3404</v>
      </c>
      <c r="C3416" s="427">
        <v>40983</v>
      </c>
      <c r="D3416" s="474">
        <v>348.00000000000227</v>
      </c>
      <c r="K3416" s="427">
        <v>40983</v>
      </c>
      <c r="L3416" s="117">
        <v>696.00000000000455</v>
      </c>
    </row>
    <row r="3417" spans="2:12" x14ac:dyDescent="0.25">
      <c r="B3417" s="49">
        <f t="shared" ref="B3417" si="2855">B3416+1</f>
        <v>3405</v>
      </c>
      <c r="C3417" s="427">
        <v>40984</v>
      </c>
      <c r="D3417" s="474">
        <v>13</v>
      </c>
      <c r="K3417" s="427">
        <v>40984</v>
      </c>
      <c r="L3417" s="117">
        <v>26</v>
      </c>
    </row>
    <row r="3418" spans="2:12" x14ac:dyDescent="0.25">
      <c r="B3418" s="49">
        <f t="shared" ref="B3418" si="2856">B3417+1</f>
        <v>3406</v>
      </c>
      <c r="C3418" s="427">
        <v>40984</v>
      </c>
      <c r="D3418" s="474">
        <v>67.999999999995453</v>
      </c>
      <c r="K3418" s="427">
        <v>40984</v>
      </c>
      <c r="L3418" s="117">
        <v>135.99999999999091</v>
      </c>
    </row>
    <row r="3419" spans="2:12" x14ac:dyDescent="0.25">
      <c r="B3419" s="49">
        <f t="shared" ref="B3419" si="2857">B3418+1</f>
        <v>3407</v>
      </c>
      <c r="C3419" s="427">
        <v>40987</v>
      </c>
      <c r="D3419" s="474">
        <v>-27</v>
      </c>
      <c r="K3419" s="427">
        <v>40987</v>
      </c>
      <c r="L3419" s="117">
        <v>-54</v>
      </c>
    </row>
    <row r="3420" spans="2:12" x14ac:dyDescent="0.25">
      <c r="B3420" s="49">
        <f t="shared" ref="B3420" si="2858">B3419+1</f>
        <v>3408</v>
      </c>
      <c r="C3420" s="427">
        <v>40987</v>
      </c>
      <c r="D3420" s="474">
        <v>345.99999999999318</v>
      </c>
      <c r="K3420" s="427">
        <v>40987</v>
      </c>
      <c r="L3420" s="117">
        <v>691.99999999998636</v>
      </c>
    </row>
    <row r="3421" spans="2:12" x14ac:dyDescent="0.25">
      <c r="B3421" s="49">
        <f t="shared" ref="B3421" si="2859">B3420+1</f>
        <v>3409</v>
      </c>
      <c r="C3421" s="427">
        <v>40988</v>
      </c>
      <c r="D3421" s="474">
        <v>-427</v>
      </c>
      <c r="K3421" s="427">
        <v>40988</v>
      </c>
      <c r="L3421" s="117">
        <v>-854</v>
      </c>
    </row>
    <row r="3422" spans="2:12" x14ac:dyDescent="0.25">
      <c r="B3422" s="49">
        <f t="shared" ref="B3422" si="2860">B3421+1</f>
        <v>3410</v>
      </c>
      <c r="C3422" s="427">
        <v>40988</v>
      </c>
      <c r="D3422" s="474">
        <v>-961.99999999999989</v>
      </c>
      <c r="K3422" s="427">
        <v>40988</v>
      </c>
      <c r="L3422" s="117">
        <v>-1923.9999999999998</v>
      </c>
    </row>
    <row r="3423" spans="2:12" x14ac:dyDescent="0.25">
      <c r="B3423" s="49">
        <f t="shared" ref="B3423" si="2861">B3422+1</f>
        <v>3411</v>
      </c>
      <c r="C3423" s="426">
        <v>40989</v>
      </c>
      <c r="D3423" s="473">
        <v>212</v>
      </c>
      <c r="K3423" s="426">
        <v>40989</v>
      </c>
      <c r="L3423" s="467">
        <v>848</v>
      </c>
    </row>
    <row r="3424" spans="2:12" x14ac:dyDescent="0.25">
      <c r="B3424" s="49">
        <f t="shared" ref="B3424" si="2862">B3423+1</f>
        <v>3412</v>
      </c>
      <c r="C3424" s="427">
        <v>40989</v>
      </c>
      <c r="D3424" s="474">
        <v>77.999999999997726</v>
      </c>
      <c r="K3424" s="427">
        <v>40989</v>
      </c>
      <c r="L3424" s="117">
        <v>467.99999999998636</v>
      </c>
    </row>
    <row r="3425" spans="2:12" x14ac:dyDescent="0.25">
      <c r="B3425" s="49">
        <f t="shared" ref="B3425" si="2863">B3424+1</f>
        <v>3413</v>
      </c>
      <c r="C3425" s="427">
        <v>40989</v>
      </c>
      <c r="D3425" s="474">
        <v>248</v>
      </c>
      <c r="K3425" s="427">
        <v>40989</v>
      </c>
      <c r="L3425" s="117">
        <v>496</v>
      </c>
    </row>
    <row r="3426" spans="2:12" x14ac:dyDescent="0.25">
      <c r="B3426" s="49">
        <f t="shared" ref="B3426" si="2864">B3425+1</f>
        <v>3414</v>
      </c>
      <c r="C3426" s="427">
        <v>40989</v>
      </c>
      <c r="D3426" s="474">
        <v>517.99999999999545</v>
      </c>
      <c r="K3426" s="427">
        <v>40989</v>
      </c>
      <c r="L3426" s="117">
        <v>1035.9999999999909</v>
      </c>
    </row>
    <row r="3427" spans="2:12" x14ac:dyDescent="0.25">
      <c r="B3427" s="49">
        <f t="shared" ref="B3427" si="2865">B3426+1</f>
        <v>3415</v>
      </c>
      <c r="C3427" s="426">
        <v>40990</v>
      </c>
      <c r="D3427" s="473">
        <v>-438</v>
      </c>
      <c r="K3427" s="426">
        <v>40990</v>
      </c>
      <c r="L3427" s="467">
        <v>-1752</v>
      </c>
    </row>
    <row r="3428" spans="2:12" x14ac:dyDescent="0.25">
      <c r="B3428" s="49">
        <f t="shared" ref="B3428" si="2866">B3427+1</f>
        <v>3416</v>
      </c>
      <c r="C3428" s="428">
        <v>40990</v>
      </c>
      <c r="D3428" s="473">
        <v>-227</v>
      </c>
      <c r="K3428" s="428">
        <v>40990</v>
      </c>
      <c r="L3428" s="467">
        <v>-454</v>
      </c>
    </row>
    <row r="3429" spans="2:12" x14ac:dyDescent="0.25">
      <c r="B3429" s="49">
        <f t="shared" ref="B3429" si="2867">B3428+1</f>
        <v>3417</v>
      </c>
      <c r="C3429" s="427">
        <v>40990</v>
      </c>
      <c r="D3429" s="474">
        <v>-476.99999999999773</v>
      </c>
      <c r="K3429" s="427">
        <v>40990</v>
      </c>
      <c r="L3429" s="117">
        <v>-2861.9999999999864</v>
      </c>
    </row>
    <row r="3430" spans="2:12" x14ac:dyDescent="0.25">
      <c r="B3430" s="49">
        <f t="shared" ref="B3430" si="2868">B3429+1</f>
        <v>3418</v>
      </c>
      <c r="C3430" s="427">
        <v>40990</v>
      </c>
      <c r="D3430" s="474">
        <v>-417</v>
      </c>
      <c r="K3430" s="427">
        <v>40990</v>
      </c>
      <c r="L3430" s="117">
        <v>-834</v>
      </c>
    </row>
    <row r="3431" spans="2:12" x14ac:dyDescent="0.25">
      <c r="B3431" s="49">
        <f t="shared" ref="B3431" si="2869">B3430+1</f>
        <v>3419</v>
      </c>
      <c r="C3431" s="427">
        <v>40990</v>
      </c>
      <c r="D3431" s="474">
        <v>-961.99999999999989</v>
      </c>
      <c r="K3431" s="427">
        <v>40990</v>
      </c>
      <c r="L3431" s="117">
        <v>-1923.9999999999998</v>
      </c>
    </row>
    <row r="3432" spans="2:12" x14ac:dyDescent="0.25">
      <c r="B3432" s="49">
        <f t="shared" ref="B3432" si="2870">B3431+1</f>
        <v>3420</v>
      </c>
      <c r="C3432" s="426">
        <v>40991</v>
      </c>
      <c r="D3432" s="473">
        <v>237</v>
      </c>
      <c r="K3432" s="426">
        <v>40991</v>
      </c>
      <c r="L3432" s="467">
        <v>948</v>
      </c>
    </row>
    <row r="3433" spans="2:12" x14ac:dyDescent="0.25">
      <c r="B3433" s="49">
        <f t="shared" ref="B3433" si="2871">B3432+1</f>
        <v>3421</v>
      </c>
      <c r="C3433" s="428">
        <v>40991</v>
      </c>
      <c r="D3433" s="473">
        <v>-177</v>
      </c>
      <c r="K3433" s="428">
        <v>40991</v>
      </c>
      <c r="L3433" s="467">
        <v>-354</v>
      </c>
    </row>
    <row r="3434" spans="2:12" x14ac:dyDescent="0.25">
      <c r="B3434" s="49">
        <f t="shared" ref="B3434" si="2872">B3433+1</f>
        <v>3422</v>
      </c>
      <c r="C3434" s="427">
        <v>40991</v>
      </c>
      <c r="D3434" s="474">
        <v>2.9999999999977267</v>
      </c>
      <c r="K3434" s="427">
        <v>40991</v>
      </c>
      <c r="L3434" s="117">
        <v>17.999999999986361</v>
      </c>
    </row>
    <row r="3435" spans="2:12" x14ac:dyDescent="0.25">
      <c r="B3435" s="49">
        <f t="shared" ref="B3435" si="2873">B3434+1</f>
        <v>3423</v>
      </c>
      <c r="C3435" s="426">
        <v>40994</v>
      </c>
      <c r="D3435" s="473">
        <v>-200.5</v>
      </c>
      <c r="K3435" s="426">
        <v>40994</v>
      </c>
      <c r="L3435" s="467">
        <v>-802</v>
      </c>
    </row>
    <row r="3436" spans="2:12" x14ac:dyDescent="0.25">
      <c r="B3436" s="49">
        <f t="shared" ref="B3436" si="2874">B3435+1</f>
        <v>3424</v>
      </c>
      <c r="C3436" s="428">
        <v>40994</v>
      </c>
      <c r="D3436" s="473">
        <v>208</v>
      </c>
      <c r="K3436" s="428">
        <v>40994</v>
      </c>
      <c r="L3436" s="467">
        <v>416</v>
      </c>
    </row>
    <row r="3437" spans="2:12" x14ac:dyDescent="0.25">
      <c r="B3437" s="49">
        <f t="shared" ref="B3437" si="2875">B3436+1</f>
        <v>3425</v>
      </c>
      <c r="C3437" s="426">
        <v>40996</v>
      </c>
      <c r="D3437" s="473">
        <v>237</v>
      </c>
      <c r="K3437" s="426">
        <v>40996</v>
      </c>
      <c r="L3437" s="467">
        <v>948</v>
      </c>
    </row>
    <row r="3438" spans="2:12" x14ac:dyDescent="0.25">
      <c r="B3438" s="49">
        <f t="shared" ref="B3438" si="2876">B3437+1</f>
        <v>3426</v>
      </c>
      <c r="C3438" s="427">
        <v>40996</v>
      </c>
      <c r="D3438" s="474">
        <v>127.99999999999771</v>
      </c>
      <c r="K3438" s="427">
        <v>40996</v>
      </c>
      <c r="L3438" s="117">
        <v>767.99999999998624</v>
      </c>
    </row>
    <row r="3439" spans="2:12" x14ac:dyDescent="0.25">
      <c r="B3439" s="49">
        <f t="shared" ref="B3439" si="2877">B3438+1</f>
        <v>3427</v>
      </c>
      <c r="C3439" s="427">
        <v>40996</v>
      </c>
      <c r="D3439" s="474">
        <v>133</v>
      </c>
      <c r="K3439" s="427">
        <v>40996</v>
      </c>
      <c r="L3439" s="117">
        <v>266</v>
      </c>
    </row>
    <row r="3440" spans="2:12" x14ac:dyDescent="0.25">
      <c r="B3440" s="49">
        <f t="shared" ref="B3440" si="2878">B3439+1</f>
        <v>3428</v>
      </c>
      <c r="C3440" s="427">
        <v>40996</v>
      </c>
      <c r="D3440" s="474">
        <v>208.00000000000455</v>
      </c>
      <c r="K3440" s="427">
        <v>40996</v>
      </c>
      <c r="L3440" s="117">
        <v>416.00000000000909</v>
      </c>
    </row>
    <row r="3441" spans="2:12" x14ac:dyDescent="0.25">
      <c r="B3441" s="49">
        <f t="shared" ref="B3441" si="2879">B3440+1</f>
        <v>3429</v>
      </c>
      <c r="C3441" s="426">
        <v>40997</v>
      </c>
      <c r="D3441" s="473">
        <v>99.5</v>
      </c>
      <c r="K3441" s="426">
        <v>40997</v>
      </c>
      <c r="L3441" s="467">
        <v>398</v>
      </c>
    </row>
    <row r="3442" spans="2:12" x14ac:dyDescent="0.25">
      <c r="B3442" s="49">
        <f t="shared" ref="B3442" si="2880">B3441+1</f>
        <v>3430</v>
      </c>
      <c r="C3442" s="428">
        <v>40997</v>
      </c>
      <c r="D3442" s="473">
        <v>-182</v>
      </c>
      <c r="K3442" s="428">
        <v>40997</v>
      </c>
      <c r="L3442" s="467">
        <v>-364</v>
      </c>
    </row>
    <row r="3443" spans="2:12" x14ac:dyDescent="0.25">
      <c r="B3443" s="49">
        <f t="shared" ref="B3443" si="2881">B3442+1</f>
        <v>3431</v>
      </c>
      <c r="C3443" s="427">
        <v>40997</v>
      </c>
      <c r="D3443" s="474">
        <v>-82.000000000004547</v>
      </c>
      <c r="K3443" s="427">
        <v>40997</v>
      </c>
      <c r="L3443" s="117">
        <v>-492.00000000002728</v>
      </c>
    </row>
    <row r="3444" spans="2:12" x14ac:dyDescent="0.25">
      <c r="B3444" s="49">
        <f t="shared" ref="B3444" si="2882">B3443+1</f>
        <v>3432</v>
      </c>
      <c r="C3444" s="426">
        <v>40998</v>
      </c>
      <c r="D3444" s="473">
        <v>249.5</v>
      </c>
      <c r="K3444" s="426">
        <v>40998</v>
      </c>
      <c r="L3444" s="467">
        <v>998</v>
      </c>
    </row>
    <row r="3445" spans="2:12" x14ac:dyDescent="0.25">
      <c r="B3445" s="49">
        <f t="shared" ref="B3445" si="2883">B3444+1</f>
        <v>3433</v>
      </c>
      <c r="C3445" s="428">
        <v>40998</v>
      </c>
      <c r="D3445" s="473">
        <v>228</v>
      </c>
      <c r="K3445" s="428">
        <v>40998</v>
      </c>
      <c r="L3445" s="467">
        <v>456</v>
      </c>
    </row>
    <row r="3446" spans="2:12" x14ac:dyDescent="0.25">
      <c r="B3446" s="49">
        <f t="shared" ref="B3446" si="2884">B3445+1</f>
        <v>3434</v>
      </c>
      <c r="C3446" s="427">
        <v>40998</v>
      </c>
      <c r="D3446" s="474">
        <v>198.00000000000227</v>
      </c>
      <c r="K3446" s="427">
        <v>40998</v>
      </c>
      <c r="L3446" s="117">
        <v>1188.0000000000136</v>
      </c>
    </row>
    <row r="3447" spans="2:12" x14ac:dyDescent="0.25">
      <c r="B3447" s="49">
        <f t="shared" ref="B3447" si="2885">B3446+1</f>
        <v>3435</v>
      </c>
      <c r="C3447" s="428">
        <v>41001</v>
      </c>
      <c r="D3447" s="473">
        <v>-262</v>
      </c>
      <c r="K3447" s="428">
        <v>41001</v>
      </c>
      <c r="L3447" s="467">
        <v>-524</v>
      </c>
    </row>
    <row r="3448" spans="2:12" x14ac:dyDescent="0.25">
      <c r="B3448" s="49">
        <f t="shared" ref="B3448" si="2886">B3447+1</f>
        <v>3436</v>
      </c>
      <c r="C3448" s="427">
        <v>41001</v>
      </c>
      <c r="D3448" s="474">
        <v>-77.000000000003411</v>
      </c>
      <c r="K3448" s="427">
        <v>41001</v>
      </c>
      <c r="L3448" s="117">
        <v>-462.00000000002046</v>
      </c>
    </row>
    <row r="3449" spans="2:12" x14ac:dyDescent="0.25">
      <c r="B3449" s="49">
        <f t="shared" ref="B3449" si="2887">B3448+1</f>
        <v>3437</v>
      </c>
      <c r="C3449" s="427">
        <v>41002</v>
      </c>
      <c r="D3449" s="474">
        <v>-51.999999999997726</v>
      </c>
      <c r="K3449" s="427">
        <v>41002</v>
      </c>
      <c r="L3449" s="117">
        <v>-103.99999999999545</v>
      </c>
    </row>
    <row r="3450" spans="2:12" x14ac:dyDescent="0.25">
      <c r="B3450" s="49">
        <f t="shared" ref="B3450" si="2888">B3449+1</f>
        <v>3438</v>
      </c>
      <c r="C3450" s="426">
        <v>41003</v>
      </c>
      <c r="D3450" s="473">
        <v>-338</v>
      </c>
      <c r="K3450" s="426">
        <v>41003</v>
      </c>
      <c r="L3450" s="467">
        <v>-1352</v>
      </c>
    </row>
    <row r="3451" spans="2:12" x14ac:dyDescent="0.25">
      <c r="B3451" s="49">
        <f t="shared" ref="B3451" si="2889">B3450+1</f>
        <v>3439</v>
      </c>
      <c r="C3451" s="428">
        <v>41003</v>
      </c>
      <c r="D3451" s="473">
        <v>-397</v>
      </c>
      <c r="K3451" s="428">
        <v>41003</v>
      </c>
      <c r="L3451" s="467">
        <v>-794</v>
      </c>
    </row>
    <row r="3452" spans="2:12" x14ac:dyDescent="0.25">
      <c r="B3452" s="49">
        <f t="shared" ref="B3452" si="2890">B3451+1</f>
        <v>3440</v>
      </c>
      <c r="C3452" s="427">
        <v>41003</v>
      </c>
      <c r="D3452" s="474">
        <v>-317.00000000000114</v>
      </c>
      <c r="K3452" s="427">
        <v>41003</v>
      </c>
      <c r="L3452" s="117">
        <v>-1902.0000000000068</v>
      </c>
    </row>
    <row r="3453" spans="2:12" x14ac:dyDescent="0.25">
      <c r="B3453" s="49">
        <f t="shared" ref="B3453" si="2891">B3452+1</f>
        <v>3441</v>
      </c>
      <c r="C3453" s="426">
        <v>41004</v>
      </c>
      <c r="D3453" s="473">
        <v>162</v>
      </c>
      <c r="K3453" s="426">
        <v>41004</v>
      </c>
      <c r="L3453" s="467">
        <v>648</v>
      </c>
    </row>
    <row r="3454" spans="2:12" x14ac:dyDescent="0.25">
      <c r="B3454" s="49">
        <f t="shared" ref="B3454" si="2892">B3453+1</f>
        <v>3442</v>
      </c>
      <c r="C3454" s="428">
        <v>41004</v>
      </c>
      <c r="D3454" s="473">
        <v>-87</v>
      </c>
      <c r="K3454" s="428">
        <v>41004</v>
      </c>
      <c r="L3454" s="467">
        <v>-174</v>
      </c>
    </row>
    <row r="3455" spans="2:12" x14ac:dyDescent="0.25">
      <c r="B3455" s="49">
        <f t="shared" ref="B3455" si="2893">B3454+1</f>
        <v>3443</v>
      </c>
      <c r="C3455" s="427">
        <v>41004</v>
      </c>
      <c r="D3455" s="474">
        <v>68.000000000001137</v>
      </c>
      <c r="K3455" s="427">
        <v>41004</v>
      </c>
      <c r="L3455" s="117">
        <v>408.00000000000682</v>
      </c>
    </row>
    <row r="3456" spans="2:12" x14ac:dyDescent="0.25">
      <c r="B3456" s="49">
        <f t="shared" ref="B3456" si="2894">B3455+1</f>
        <v>3444</v>
      </c>
      <c r="C3456" s="427">
        <v>41004</v>
      </c>
      <c r="D3456" s="474">
        <v>238</v>
      </c>
      <c r="K3456" s="427">
        <v>41004</v>
      </c>
      <c r="L3456" s="117">
        <v>476</v>
      </c>
    </row>
    <row r="3457" spans="2:12" x14ac:dyDescent="0.25">
      <c r="B3457" s="49">
        <f t="shared" ref="B3457" si="2895">B3456+1</f>
        <v>3445</v>
      </c>
      <c r="C3457" s="426">
        <v>41005</v>
      </c>
      <c r="D3457" s="473">
        <v>37</v>
      </c>
      <c r="K3457" s="426">
        <v>41005</v>
      </c>
      <c r="L3457" s="467">
        <v>148</v>
      </c>
    </row>
    <row r="3458" spans="2:12" x14ac:dyDescent="0.25">
      <c r="B3458" s="49">
        <f t="shared" ref="B3458" si="2896">B3457+1</f>
        <v>3446</v>
      </c>
      <c r="C3458" s="427">
        <v>41005</v>
      </c>
      <c r="D3458" s="474">
        <v>3.000000000003411</v>
      </c>
      <c r="K3458" s="427">
        <v>41005</v>
      </c>
      <c r="L3458" s="117">
        <v>18.000000000020467</v>
      </c>
    </row>
    <row r="3459" spans="2:12" x14ac:dyDescent="0.25">
      <c r="B3459" s="49">
        <f t="shared" ref="B3459" si="2897">B3458+1</f>
        <v>3447</v>
      </c>
      <c r="C3459" s="427">
        <v>41005</v>
      </c>
      <c r="D3459" s="474">
        <v>67.999999999995453</v>
      </c>
      <c r="K3459" s="427">
        <v>41005</v>
      </c>
      <c r="L3459" s="117">
        <v>135.99999999999091</v>
      </c>
    </row>
    <row r="3460" spans="2:12" x14ac:dyDescent="0.25">
      <c r="B3460" s="49">
        <f t="shared" ref="B3460" si="2898">B3459+1</f>
        <v>3448</v>
      </c>
      <c r="C3460" s="426">
        <v>41008</v>
      </c>
      <c r="D3460" s="473">
        <v>74.5</v>
      </c>
      <c r="K3460" s="426">
        <v>41008</v>
      </c>
      <c r="L3460" s="467">
        <v>298</v>
      </c>
    </row>
    <row r="3461" spans="2:12" x14ac:dyDescent="0.25">
      <c r="B3461" s="49">
        <f t="shared" ref="B3461" si="2899">B3460+1</f>
        <v>3449</v>
      </c>
      <c r="C3461" s="427">
        <v>41008</v>
      </c>
      <c r="D3461" s="474">
        <v>53.000000000003411</v>
      </c>
      <c r="K3461" s="427">
        <v>41008</v>
      </c>
      <c r="L3461" s="117">
        <v>318.00000000002046</v>
      </c>
    </row>
    <row r="3462" spans="2:12" x14ac:dyDescent="0.25">
      <c r="B3462" s="49">
        <f t="shared" ref="B3462" si="2900">B3461+1</f>
        <v>3450</v>
      </c>
      <c r="C3462" s="427">
        <v>41008</v>
      </c>
      <c r="D3462" s="474">
        <v>48</v>
      </c>
      <c r="K3462" s="427">
        <v>41008</v>
      </c>
      <c r="L3462" s="117">
        <v>96</v>
      </c>
    </row>
    <row r="3463" spans="2:12" x14ac:dyDescent="0.25">
      <c r="B3463" s="49">
        <f t="shared" ref="B3463" si="2901">B3462+1</f>
        <v>3451</v>
      </c>
      <c r="C3463" s="427">
        <v>41008</v>
      </c>
      <c r="D3463" s="474">
        <v>267.99999999999545</v>
      </c>
      <c r="K3463" s="427">
        <v>41008</v>
      </c>
      <c r="L3463" s="117">
        <v>535.99999999999091</v>
      </c>
    </row>
    <row r="3464" spans="2:12" x14ac:dyDescent="0.25">
      <c r="B3464" s="49">
        <f t="shared" ref="B3464" si="2902">B3463+1</f>
        <v>3452</v>
      </c>
      <c r="C3464" s="426">
        <v>41009</v>
      </c>
      <c r="D3464" s="473">
        <v>-0.50000000000000044</v>
      </c>
      <c r="K3464" s="426">
        <v>41009</v>
      </c>
      <c r="L3464" s="467">
        <v>-2.0000000000000018</v>
      </c>
    </row>
    <row r="3465" spans="2:12" x14ac:dyDescent="0.25">
      <c r="B3465" s="49">
        <f t="shared" ref="B3465" si="2903">B3464+1</f>
        <v>3453</v>
      </c>
      <c r="C3465" s="428">
        <v>41009</v>
      </c>
      <c r="D3465" s="473">
        <v>58</v>
      </c>
      <c r="K3465" s="428">
        <v>41009</v>
      </c>
      <c r="L3465" s="467">
        <v>116</v>
      </c>
    </row>
    <row r="3466" spans="2:12" x14ac:dyDescent="0.25">
      <c r="B3466" s="49">
        <f t="shared" ref="B3466" si="2904">B3465+1</f>
        <v>3454</v>
      </c>
      <c r="C3466" s="427">
        <v>41009</v>
      </c>
      <c r="D3466" s="474">
        <v>-31.999999999998863</v>
      </c>
      <c r="K3466" s="427">
        <v>41009</v>
      </c>
      <c r="L3466" s="117">
        <v>-191.99999999999318</v>
      </c>
    </row>
    <row r="3467" spans="2:12" x14ac:dyDescent="0.25">
      <c r="B3467" s="49">
        <f t="shared" ref="B3467" si="2905">B3466+1</f>
        <v>3455</v>
      </c>
      <c r="C3467" s="427">
        <v>41009</v>
      </c>
      <c r="D3467" s="474">
        <v>-82</v>
      </c>
      <c r="K3467" s="427">
        <v>41009</v>
      </c>
      <c r="L3467" s="117">
        <v>-164</v>
      </c>
    </row>
    <row r="3468" spans="2:12" x14ac:dyDescent="0.25">
      <c r="B3468" s="49">
        <f t="shared" ref="B3468" si="2906">B3467+1</f>
        <v>3456</v>
      </c>
      <c r="C3468" s="427">
        <v>41009</v>
      </c>
      <c r="D3468" s="474">
        <v>-172.00000000000227</v>
      </c>
      <c r="K3468" s="427">
        <v>41009</v>
      </c>
      <c r="L3468" s="117">
        <v>-344.00000000000455</v>
      </c>
    </row>
    <row r="3469" spans="2:12" x14ac:dyDescent="0.25">
      <c r="B3469" s="49">
        <f t="shared" ref="B3469" si="2907">B3468+1</f>
        <v>3457</v>
      </c>
      <c r="C3469" s="426">
        <v>41010</v>
      </c>
      <c r="D3469" s="473">
        <v>37</v>
      </c>
      <c r="K3469" s="426">
        <v>41010</v>
      </c>
      <c r="L3469" s="467">
        <v>148</v>
      </c>
    </row>
    <row r="3470" spans="2:12" x14ac:dyDescent="0.25">
      <c r="B3470" s="49">
        <f t="shared" ref="B3470" si="2908">B3469+1</f>
        <v>3458</v>
      </c>
      <c r="C3470" s="428">
        <v>41010</v>
      </c>
      <c r="D3470" s="473">
        <v>263</v>
      </c>
      <c r="K3470" s="428">
        <v>41010</v>
      </c>
      <c r="L3470" s="467">
        <v>526</v>
      </c>
    </row>
    <row r="3471" spans="2:12" x14ac:dyDescent="0.25">
      <c r="B3471" s="49">
        <f t="shared" ref="B3471" si="2909">B3470+1</f>
        <v>3459</v>
      </c>
      <c r="C3471" s="427">
        <v>41010</v>
      </c>
      <c r="D3471" s="474">
        <v>117.99999999999544</v>
      </c>
      <c r="K3471" s="427">
        <v>41010</v>
      </c>
      <c r="L3471" s="117">
        <v>707.9999999999726</v>
      </c>
    </row>
    <row r="3472" spans="2:12" x14ac:dyDescent="0.25">
      <c r="B3472" s="49">
        <f t="shared" ref="B3472" si="2910">B3471+1</f>
        <v>3460</v>
      </c>
      <c r="C3472" s="426">
        <v>41015</v>
      </c>
      <c r="D3472" s="473">
        <v>87</v>
      </c>
      <c r="K3472" s="426">
        <v>41015</v>
      </c>
      <c r="L3472" s="467">
        <v>348</v>
      </c>
    </row>
    <row r="3473" spans="2:12" x14ac:dyDescent="0.25">
      <c r="B3473" s="49">
        <f t="shared" ref="B3473" si="2911">B3472+1</f>
        <v>3461</v>
      </c>
      <c r="C3473" s="428">
        <v>41015</v>
      </c>
      <c r="D3473" s="473">
        <v>323</v>
      </c>
      <c r="K3473" s="428">
        <v>41015</v>
      </c>
      <c r="L3473" s="467">
        <v>646</v>
      </c>
    </row>
    <row r="3474" spans="2:12" x14ac:dyDescent="0.25">
      <c r="B3474" s="49">
        <f t="shared" ref="B3474" si="2912">B3473+1</f>
        <v>3462</v>
      </c>
      <c r="C3474" s="427">
        <v>41015</v>
      </c>
      <c r="D3474" s="474">
        <v>-127.00000000000342</v>
      </c>
      <c r="K3474" s="427">
        <v>41015</v>
      </c>
      <c r="L3474" s="117">
        <v>-762.00000000002058</v>
      </c>
    </row>
    <row r="3475" spans="2:12" x14ac:dyDescent="0.25">
      <c r="B3475" s="49">
        <f t="shared" ref="B3475" si="2913">B3474+1</f>
        <v>3463</v>
      </c>
      <c r="C3475" s="427">
        <v>41015</v>
      </c>
      <c r="D3475" s="474">
        <v>98</v>
      </c>
      <c r="K3475" s="427">
        <v>41015</v>
      </c>
      <c r="L3475" s="117">
        <v>196</v>
      </c>
    </row>
    <row r="3476" spans="2:12" x14ac:dyDescent="0.25">
      <c r="B3476" s="49">
        <f t="shared" ref="B3476" si="2914">B3475+1</f>
        <v>3464</v>
      </c>
      <c r="C3476" s="427">
        <v>41015</v>
      </c>
      <c r="D3476" s="474">
        <v>68.000000000006821</v>
      </c>
      <c r="K3476" s="427">
        <v>41015</v>
      </c>
      <c r="L3476" s="117">
        <v>136.00000000001364</v>
      </c>
    </row>
    <row r="3477" spans="2:12" x14ac:dyDescent="0.25">
      <c r="B3477" s="49">
        <f t="shared" ref="B3477" si="2915">B3476+1</f>
        <v>3465</v>
      </c>
      <c r="C3477" s="426">
        <v>41016</v>
      </c>
      <c r="D3477" s="473">
        <v>162</v>
      </c>
      <c r="K3477" s="426">
        <v>41016</v>
      </c>
      <c r="L3477" s="467">
        <v>648</v>
      </c>
    </row>
    <row r="3478" spans="2:12" x14ac:dyDescent="0.25">
      <c r="B3478" s="49">
        <f t="shared" ref="B3478" si="2916">B3477+1</f>
        <v>3466</v>
      </c>
      <c r="C3478" s="428">
        <v>41016</v>
      </c>
      <c r="D3478" s="473">
        <v>248</v>
      </c>
      <c r="K3478" s="428">
        <v>41016</v>
      </c>
      <c r="L3478" s="467">
        <v>496</v>
      </c>
    </row>
    <row r="3479" spans="2:12" x14ac:dyDescent="0.25">
      <c r="B3479" s="49">
        <f t="shared" ref="B3479" si="2917">B3478+1</f>
        <v>3467</v>
      </c>
      <c r="C3479" s="427">
        <v>41016</v>
      </c>
      <c r="D3479" s="474">
        <v>88</v>
      </c>
      <c r="K3479" s="427">
        <v>41016</v>
      </c>
      <c r="L3479" s="117">
        <v>176</v>
      </c>
    </row>
    <row r="3480" spans="2:12" x14ac:dyDescent="0.25">
      <c r="B3480" s="49">
        <f t="shared" ref="B3480" si="2918">B3479+1</f>
        <v>3468</v>
      </c>
      <c r="C3480" s="427">
        <v>41016</v>
      </c>
      <c r="D3480" s="474">
        <v>77.999999999997726</v>
      </c>
      <c r="K3480" s="427">
        <v>41016</v>
      </c>
      <c r="L3480" s="117">
        <v>155.99999999999545</v>
      </c>
    </row>
    <row r="3481" spans="2:12" x14ac:dyDescent="0.25">
      <c r="B3481" s="49">
        <f t="shared" ref="B3481" si="2919">B3480+1</f>
        <v>3469</v>
      </c>
      <c r="C3481" s="427">
        <v>41017</v>
      </c>
      <c r="D3481" s="474">
        <v>-222</v>
      </c>
      <c r="K3481" s="427">
        <v>41017</v>
      </c>
      <c r="L3481" s="117">
        <v>-444</v>
      </c>
    </row>
    <row r="3482" spans="2:12" x14ac:dyDescent="0.25">
      <c r="B3482" s="49">
        <f t="shared" ref="B3482" si="2920">B3481+1</f>
        <v>3470</v>
      </c>
      <c r="C3482" s="427">
        <v>41017</v>
      </c>
      <c r="D3482" s="474">
        <v>-272.00000000000227</v>
      </c>
      <c r="K3482" s="427">
        <v>41017</v>
      </c>
      <c r="L3482" s="117">
        <v>-544.00000000000455</v>
      </c>
    </row>
    <row r="3483" spans="2:12" x14ac:dyDescent="0.25">
      <c r="B3483" s="49">
        <f t="shared" ref="B3483" si="2921">B3482+1</f>
        <v>3471</v>
      </c>
      <c r="C3483" s="426">
        <v>41018</v>
      </c>
      <c r="D3483" s="473">
        <v>324.5</v>
      </c>
      <c r="K3483" s="426">
        <v>41018</v>
      </c>
      <c r="L3483" s="467">
        <v>1298</v>
      </c>
    </row>
    <row r="3484" spans="2:12" x14ac:dyDescent="0.25">
      <c r="B3484" s="49">
        <f t="shared" ref="B3484" si="2922">B3483+1</f>
        <v>3472</v>
      </c>
      <c r="C3484" s="428">
        <v>41018</v>
      </c>
      <c r="D3484" s="473">
        <v>-202</v>
      </c>
      <c r="K3484" s="428">
        <v>41018</v>
      </c>
      <c r="L3484" s="467">
        <v>-404</v>
      </c>
    </row>
    <row r="3485" spans="2:12" x14ac:dyDescent="0.25">
      <c r="B3485" s="49">
        <f t="shared" ref="B3485" si="2923">B3484+1</f>
        <v>3473</v>
      </c>
      <c r="C3485" s="427">
        <v>41018</v>
      </c>
      <c r="D3485" s="474">
        <v>202.99999999999773</v>
      </c>
      <c r="K3485" s="427">
        <v>41018</v>
      </c>
      <c r="L3485" s="117">
        <v>1217.9999999999864</v>
      </c>
    </row>
    <row r="3486" spans="2:12" x14ac:dyDescent="0.25">
      <c r="B3486" s="49">
        <f t="shared" ref="B3486" si="2924">B3485+1</f>
        <v>3474</v>
      </c>
      <c r="C3486" s="427">
        <v>41018</v>
      </c>
      <c r="D3486" s="474">
        <v>213</v>
      </c>
      <c r="K3486" s="427">
        <v>41018</v>
      </c>
      <c r="L3486" s="117">
        <v>426</v>
      </c>
    </row>
    <row r="3487" spans="2:12" x14ac:dyDescent="0.25">
      <c r="B3487" s="49">
        <f t="shared" ref="B3487" si="2925">B3486+1</f>
        <v>3475</v>
      </c>
      <c r="C3487" s="427">
        <v>41018</v>
      </c>
      <c r="D3487" s="474">
        <v>418.00000000000682</v>
      </c>
      <c r="K3487" s="427">
        <v>41018</v>
      </c>
      <c r="L3487" s="117">
        <v>836.00000000001364</v>
      </c>
    </row>
    <row r="3488" spans="2:12" x14ac:dyDescent="0.25">
      <c r="B3488" s="49">
        <f t="shared" ref="B3488" si="2926">B3487+1</f>
        <v>3476</v>
      </c>
      <c r="C3488" s="426">
        <v>41019</v>
      </c>
      <c r="D3488" s="473">
        <v>74.5</v>
      </c>
      <c r="K3488" s="426">
        <v>41019</v>
      </c>
      <c r="L3488" s="467">
        <v>298</v>
      </c>
    </row>
    <row r="3489" spans="2:12" x14ac:dyDescent="0.25">
      <c r="B3489" s="49">
        <f t="shared" ref="B3489" si="2927">B3488+1</f>
        <v>3477</v>
      </c>
      <c r="C3489" s="428">
        <v>41019</v>
      </c>
      <c r="D3489" s="473">
        <v>128</v>
      </c>
      <c r="K3489" s="428">
        <v>41019</v>
      </c>
      <c r="L3489" s="467">
        <v>256</v>
      </c>
    </row>
    <row r="3490" spans="2:12" x14ac:dyDescent="0.25">
      <c r="B3490" s="49">
        <f t="shared" ref="B3490" si="2928">B3489+1</f>
        <v>3478</v>
      </c>
      <c r="C3490" s="427">
        <v>41019</v>
      </c>
      <c r="D3490" s="474">
        <v>-6.9999999999988631</v>
      </c>
      <c r="K3490" s="427">
        <v>41019</v>
      </c>
      <c r="L3490" s="117">
        <v>-41.999999999993179</v>
      </c>
    </row>
    <row r="3491" spans="2:12" x14ac:dyDescent="0.25">
      <c r="B3491" s="49">
        <f t="shared" ref="B3491" si="2929">B3490+1</f>
        <v>3479</v>
      </c>
      <c r="C3491" s="428">
        <v>41022</v>
      </c>
      <c r="D3491" s="473">
        <v>-377</v>
      </c>
      <c r="K3491" s="428">
        <v>41022</v>
      </c>
      <c r="L3491" s="467">
        <v>-754</v>
      </c>
    </row>
    <row r="3492" spans="2:12" x14ac:dyDescent="0.25">
      <c r="B3492" s="49">
        <f t="shared" ref="B3492" si="2930">B3491+1</f>
        <v>3480</v>
      </c>
      <c r="C3492" s="427">
        <v>41022</v>
      </c>
      <c r="D3492" s="474">
        <v>-562</v>
      </c>
      <c r="K3492" s="427">
        <v>41022</v>
      </c>
      <c r="L3492" s="117">
        <v>-1124</v>
      </c>
    </row>
    <row r="3493" spans="2:12" x14ac:dyDescent="0.25">
      <c r="B3493" s="49">
        <f t="shared" ref="B3493" si="2931">B3492+1</f>
        <v>3481</v>
      </c>
      <c r="C3493" s="426">
        <v>41023</v>
      </c>
      <c r="D3493" s="473">
        <v>74.5</v>
      </c>
      <c r="K3493" s="426">
        <v>41023</v>
      </c>
      <c r="L3493" s="467">
        <v>298</v>
      </c>
    </row>
    <row r="3494" spans="2:12" x14ac:dyDescent="0.25">
      <c r="B3494" s="49">
        <f t="shared" ref="B3494" si="2932">B3493+1</f>
        <v>3482</v>
      </c>
      <c r="C3494" s="428">
        <v>41023</v>
      </c>
      <c r="D3494" s="473">
        <v>-232</v>
      </c>
      <c r="K3494" s="428">
        <v>41023</v>
      </c>
      <c r="L3494" s="467">
        <v>-464</v>
      </c>
    </row>
    <row r="3495" spans="2:12" x14ac:dyDescent="0.25">
      <c r="B3495" s="49">
        <f t="shared" ref="B3495" si="2933">B3494+1</f>
        <v>3483</v>
      </c>
      <c r="C3495" s="427">
        <v>41023</v>
      </c>
      <c r="D3495" s="474">
        <v>88</v>
      </c>
      <c r="K3495" s="427">
        <v>41023</v>
      </c>
      <c r="L3495" s="117">
        <v>528</v>
      </c>
    </row>
    <row r="3496" spans="2:12" x14ac:dyDescent="0.25">
      <c r="B3496" s="49">
        <f t="shared" ref="B3496" si="2934">B3495+1</f>
        <v>3484</v>
      </c>
      <c r="C3496" s="428">
        <v>41024</v>
      </c>
      <c r="D3496" s="473">
        <v>258</v>
      </c>
      <c r="K3496" s="428">
        <v>41024</v>
      </c>
      <c r="L3496" s="467">
        <v>516</v>
      </c>
    </row>
    <row r="3497" spans="2:12" x14ac:dyDescent="0.25">
      <c r="B3497" s="49">
        <f t="shared" ref="B3497" si="2935">B3496+1</f>
        <v>3485</v>
      </c>
      <c r="C3497" s="427">
        <v>41026</v>
      </c>
      <c r="D3497" s="474">
        <v>197.99999999999091</v>
      </c>
      <c r="K3497" s="427">
        <v>41026</v>
      </c>
      <c r="L3497" s="117">
        <v>395.99999999998181</v>
      </c>
    </row>
    <row r="3498" spans="2:12" x14ac:dyDescent="0.25">
      <c r="B3498" s="49">
        <f t="shared" ref="B3498" si="2936">B3497+1</f>
        <v>3486</v>
      </c>
      <c r="C3498" s="426">
        <v>41030</v>
      </c>
      <c r="D3498" s="473">
        <v>-50.5</v>
      </c>
      <c r="K3498" s="426">
        <v>41030</v>
      </c>
      <c r="L3498" s="467">
        <v>-202</v>
      </c>
    </row>
    <row r="3499" spans="2:12" x14ac:dyDescent="0.25">
      <c r="B3499" s="49">
        <f t="shared" ref="B3499" si="2937">B3498+1</f>
        <v>3487</v>
      </c>
      <c r="C3499" s="428">
        <v>41030</v>
      </c>
      <c r="D3499" s="473">
        <v>-17</v>
      </c>
      <c r="K3499" s="428">
        <v>41030</v>
      </c>
      <c r="L3499" s="467">
        <v>-34</v>
      </c>
    </row>
    <row r="3500" spans="2:12" x14ac:dyDescent="0.25">
      <c r="B3500" s="49">
        <f t="shared" ref="B3500" si="2938">B3499+1</f>
        <v>3488</v>
      </c>
      <c r="C3500" s="427">
        <v>41030</v>
      </c>
      <c r="D3500" s="474">
        <v>-46.999999999996589</v>
      </c>
      <c r="K3500" s="427">
        <v>41030</v>
      </c>
      <c r="L3500" s="117">
        <v>-281.99999999997954</v>
      </c>
    </row>
    <row r="3501" spans="2:12" x14ac:dyDescent="0.25">
      <c r="B3501" s="49">
        <f t="shared" ref="B3501" si="2939">B3500+1</f>
        <v>3489</v>
      </c>
      <c r="C3501" s="427">
        <v>41031</v>
      </c>
      <c r="D3501" s="474">
        <v>138</v>
      </c>
      <c r="K3501" s="427">
        <v>41031</v>
      </c>
      <c r="L3501" s="117">
        <v>276</v>
      </c>
    </row>
    <row r="3502" spans="2:12" x14ac:dyDescent="0.25">
      <c r="B3502" s="49">
        <f t="shared" ref="B3502" si="2940">B3501+1</f>
        <v>3490</v>
      </c>
      <c r="C3502" s="426">
        <v>41032</v>
      </c>
      <c r="D3502" s="473">
        <v>49.5</v>
      </c>
      <c r="K3502" s="426">
        <v>41032</v>
      </c>
      <c r="L3502" s="467">
        <v>198</v>
      </c>
    </row>
    <row r="3503" spans="2:12" x14ac:dyDescent="0.25">
      <c r="B3503" s="49">
        <f t="shared" ref="B3503" si="2941">B3502+1</f>
        <v>3491</v>
      </c>
      <c r="C3503" s="427">
        <v>41032</v>
      </c>
      <c r="D3503" s="474">
        <v>367.99999999999545</v>
      </c>
      <c r="K3503" s="427">
        <v>41032</v>
      </c>
      <c r="L3503" s="117">
        <v>735.99999999999091</v>
      </c>
    </row>
    <row r="3504" spans="2:12" x14ac:dyDescent="0.25">
      <c r="B3504" s="49">
        <f t="shared" ref="B3504" si="2942">B3503+1</f>
        <v>3492</v>
      </c>
      <c r="C3504" s="426">
        <v>41033</v>
      </c>
      <c r="D3504" s="473">
        <v>-0.50000000000000044</v>
      </c>
      <c r="K3504" s="426">
        <v>41033</v>
      </c>
      <c r="L3504" s="467">
        <v>-2.0000000000000018</v>
      </c>
    </row>
    <row r="3505" spans="2:12" x14ac:dyDescent="0.25">
      <c r="B3505" s="49">
        <f t="shared" ref="B3505" si="2943">B3504+1</f>
        <v>3493</v>
      </c>
      <c r="C3505" s="428">
        <v>41033</v>
      </c>
      <c r="D3505" s="473">
        <v>-202</v>
      </c>
      <c r="K3505" s="428">
        <v>41033</v>
      </c>
      <c r="L3505" s="467">
        <v>-404</v>
      </c>
    </row>
    <row r="3506" spans="2:12" x14ac:dyDescent="0.25">
      <c r="B3506" s="49">
        <f t="shared" ref="B3506" si="2944">B3505+1</f>
        <v>3494</v>
      </c>
      <c r="C3506" s="427">
        <v>41033</v>
      </c>
      <c r="D3506" s="474">
        <v>123.00000000000226</v>
      </c>
      <c r="K3506" s="427">
        <v>41033</v>
      </c>
      <c r="L3506" s="117">
        <v>738.00000000001353</v>
      </c>
    </row>
    <row r="3507" spans="2:12" x14ac:dyDescent="0.25">
      <c r="B3507" s="49">
        <f t="shared" ref="B3507" si="2945">B3506+1</f>
        <v>3495</v>
      </c>
      <c r="C3507" s="426">
        <v>41036</v>
      </c>
      <c r="D3507" s="473">
        <v>187</v>
      </c>
      <c r="K3507" s="426">
        <v>41036</v>
      </c>
      <c r="L3507" s="467">
        <v>748</v>
      </c>
    </row>
    <row r="3508" spans="2:12" x14ac:dyDescent="0.25">
      <c r="B3508" s="49">
        <f t="shared" ref="B3508" si="2946">B3507+1</f>
        <v>3496</v>
      </c>
      <c r="C3508" s="428">
        <v>41036</v>
      </c>
      <c r="D3508" s="473">
        <v>363</v>
      </c>
      <c r="K3508" s="428">
        <v>41036</v>
      </c>
      <c r="L3508" s="467">
        <v>726</v>
      </c>
    </row>
    <row r="3509" spans="2:12" x14ac:dyDescent="0.25">
      <c r="B3509" s="49">
        <f t="shared" ref="B3509" si="2947">B3508+1</f>
        <v>3497</v>
      </c>
      <c r="C3509" s="427">
        <v>41036</v>
      </c>
      <c r="D3509" s="474">
        <v>-459.00000000000227</v>
      </c>
      <c r="K3509" s="427">
        <v>41036</v>
      </c>
      <c r="L3509" s="117">
        <v>-2754.0000000000136</v>
      </c>
    </row>
    <row r="3510" spans="2:12" x14ac:dyDescent="0.25">
      <c r="B3510" s="49">
        <f t="shared" ref="B3510" si="2948">B3509+1</f>
        <v>3498</v>
      </c>
      <c r="C3510" s="427">
        <v>41036</v>
      </c>
      <c r="D3510" s="474">
        <v>98</v>
      </c>
      <c r="K3510" s="427">
        <v>41036</v>
      </c>
      <c r="L3510" s="117">
        <v>196</v>
      </c>
    </row>
    <row r="3511" spans="2:12" x14ac:dyDescent="0.25">
      <c r="B3511" s="49">
        <f t="shared" ref="B3511" si="2949">B3510+1</f>
        <v>3499</v>
      </c>
      <c r="C3511" s="427">
        <v>41036</v>
      </c>
      <c r="D3511" s="474">
        <v>38</v>
      </c>
      <c r="K3511" s="427">
        <v>41036</v>
      </c>
      <c r="L3511" s="117">
        <v>76</v>
      </c>
    </row>
    <row r="3512" spans="2:12" x14ac:dyDescent="0.25">
      <c r="B3512" s="49">
        <f t="shared" ref="B3512" si="2950">B3511+1</f>
        <v>3500</v>
      </c>
      <c r="C3512" s="426">
        <v>41038</v>
      </c>
      <c r="D3512" s="473">
        <v>-425.5</v>
      </c>
      <c r="K3512" s="426">
        <v>41038</v>
      </c>
      <c r="L3512" s="467">
        <v>-1702</v>
      </c>
    </row>
    <row r="3513" spans="2:12" x14ac:dyDescent="0.25">
      <c r="B3513" s="49">
        <f t="shared" ref="B3513" si="2951">B3512+1</f>
        <v>3501</v>
      </c>
      <c r="C3513" s="428">
        <v>41038</v>
      </c>
      <c r="D3513" s="473">
        <v>-562</v>
      </c>
      <c r="K3513" s="428">
        <v>41038</v>
      </c>
      <c r="L3513" s="467">
        <v>-1124</v>
      </c>
    </row>
    <row r="3514" spans="2:12" x14ac:dyDescent="0.25">
      <c r="B3514" s="49">
        <f t="shared" ref="B3514" si="2952">B3513+1</f>
        <v>3502</v>
      </c>
      <c r="C3514" s="427">
        <v>41038</v>
      </c>
      <c r="D3514" s="474">
        <v>-252.00000000000341</v>
      </c>
      <c r="K3514" s="427">
        <v>41038</v>
      </c>
      <c r="L3514" s="117">
        <v>-1512.0000000000205</v>
      </c>
    </row>
    <row r="3515" spans="2:12" x14ac:dyDescent="0.25">
      <c r="B3515" s="49">
        <f t="shared" ref="B3515" si="2953">B3514+1</f>
        <v>3503</v>
      </c>
      <c r="C3515" s="426">
        <v>41039</v>
      </c>
      <c r="D3515" s="473">
        <v>362</v>
      </c>
      <c r="K3515" s="426">
        <v>41039</v>
      </c>
      <c r="L3515" s="467">
        <v>1448</v>
      </c>
    </row>
    <row r="3516" spans="2:12" x14ac:dyDescent="0.25">
      <c r="B3516" s="49">
        <f t="shared" ref="B3516" si="2954">B3515+1</f>
        <v>3504</v>
      </c>
      <c r="C3516" s="428">
        <v>41039</v>
      </c>
      <c r="D3516" s="473">
        <v>478</v>
      </c>
      <c r="K3516" s="428">
        <v>41039</v>
      </c>
      <c r="L3516" s="467">
        <v>956</v>
      </c>
    </row>
    <row r="3517" spans="2:12" x14ac:dyDescent="0.25">
      <c r="B3517" s="49">
        <f t="shared" ref="B3517" si="2955">B3516+1</f>
        <v>3505</v>
      </c>
      <c r="C3517" s="427">
        <v>41039</v>
      </c>
      <c r="D3517" s="474">
        <v>238</v>
      </c>
      <c r="K3517" s="427">
        <v>41039</v>
      </c>
      <c r="L3517" s="117">
        <v>1428</v>
      </c>
    </row>
    <row r="3518" spans="2:12" x14ac:dyDescent="0.25">
      <c r="B3518" s="49">
        <f t="shared" ref="B3518" si="2956">B3517+1</f>
        <v>3506</v>
      </c>
      <c r="C3518" s="427">
        <v>41039</v>
      </c>
      <c r="D3518" s="474">
        <v>273</v>
      </c>
      <c r="K3518" s="427">
        <v>41039</v>
      </c>
      <c r="L3518" s="117">
        <v>546</v>
      </c>
    </row>
    <row r="3519" spans="2:12" x14ac:dyDescent="0.25">
      <c r="B3519" s="49">
        <f t="shared" ref="B3519" si="2957">B3518+1</f>
        <v>3507</v>
      </c>
      <c r="C3519" s="427">
        <v>41039</v>
      </c>
      <c r="D3519" s="474">
        <v>577.99999999999773</v>
      </c>
      <c r="K3519" s="427">
        <v>41039</v>
      </c>
      <c r="L3519" s="117">
        <v>1155.9999999999955</v>
      </c>
    </row>
    <row r="3520" spans="2:12" x14ac:dyDescent="0.25">
      <c r="B3520" s="49">
        <f t="shared" ref="B3520" si="2958">B3519+1</f>
        <v>3508</v>
      </c>
      <c r="C3520" s="428">
        <v>41040</v>
      </c>
      <c r="D3520" s="473">
        <v>-107</v>
      </c>
      <c r="K3520" s="428">
        <v>41040</v>
      </c>
      <c r="L3520" s="467">
        <v>-214</v>
      </c>
    </row>
    <row r="3521" spans="2:12" x14ac:dyDescent="0.25">
      <c r="B3521" s="49">
        <f t="shared" ref="B3521" si="2959">B3520+1</f>
        <v>3509</v>
      </c>
      <c r="C3521" s="427">
        <v>41040</v>
      </c>
      <c r="D3521" s="474">
        <v>-42</v>
      </c>
      <c r="K3521" s="427">
        <v>41040</v>
      </c>
      <c r="L3521" s="117">
        <v>-84</v>
      </c>
    </row>
    <row r="3522" spans="2:12" x14ac:dyDescent="0.25">
      <c r="B3522" s="49">
        <f t="shared" ref="B3522" si="2960">B3521+1</f>
        <v>3510</v>
      </c>
      <c r="C3522" s="427">
        <v>41040</v>
      </c>
      <c r="D3522" s="474">
        <v>348.00000000000227</v>
      </c>
      <c r="K3522" s="427">
        <v>41040</v>
      </c>
      <c r="L3522" s="117">
        <v>696.00000000000455</v>
      </c>
    </row>
    <row r="3523" spans="2:12" x14ac:dyDescent="0.25">
      <c r="B3523" s="49">
        <f t="shared" ref="B3523" si="2961">B3522+1</f>
        <v>3511</v>
      </c>
      <c r="C3523" s="426">
        <v>41043</v>
      </c>
      <c r="D3523" s="473">
        <v>-150.5</v>
      </c>
      <c r="K3523" s="426">
        <v>41043</v>
      </c>
      <c r="L3523" s="467">
        <v>-602</v>
      </c>
    </row>
    <row r="3524" spans="2:12" x14ac:dyDescent="0.25">
      <c r="B3524" s="49">
        <f t="shared" ref="B3524" si="2962">B3523+1</f>
        <v>3512</v>
      </c>
      <c r="C3524" s="428">
        <v>41043</v>
      </c>
      <c r="D3524" s="473">
        <v>-177</v>
      </c>
      <c r="K3524" s="428">
        <v>41043</v>
      </c>
      <c r="L3524" s="467">
        <v>-354</v>
      </c>
    </row>
    <row r="3525" spans="2:12" x14ac:dyDescent="0.25">
      <c r="B3525" s="49">
        <f t="shared" ref="B3525" si="2963">B3524+1</f>
        <v>3513</v>
      </c>
      <c r="C3525" s="427">
        <v>41043</v>
      </c>
      <c r="D3525" s="474">
        <v>-272.00000000000227</v>
      </c>
      <c r="K3525" s="427">
        <v>41043</v>
      </c>
      <c r="L3525" s="117">
        <v>-1632.0000000000136</v>
      </c>
    </row>
    <row r="3526" spans="2:12" x14ac:dyDescent="0.25">
      <c r="B3526" s="49">
        <f t="shared" ref="B3526" si="2964">B3525+1</f>
        <v>3514</v>
      </c>
      <c r="C3526" s="427">
        <v>41043</v>
      </c>
      <c r="D3526" s="474">
        <v>-282</v>
      </c>
      <c r="K3526" s="427">
        <v>41043</v>
      </c>
      <c r="L3526" s="117">
        <v>-564</v>
      </c>
    </row>
    <row r="3527" spans="2:12" x14ac:dyDescent="0.25">
      <c r="B3527" s="49">
        <f t="shared" ref="B3527" si="2965">B3526+1</f>
        <v>3515</v>
      </c>
      <c r="C3527" s="427">
        <v>41043</v>
      </c>
      <c r="D3527" s="474">
        <v>-501.99999999999773</v>
      </c>
      <c r="K3527" s="427">
        <v>41043</v>
      </c>
      <c r="L3527" s="117">
        <v>-1003.9999999999955</v>
      </c>
    </row>
    <row r="3528" spans="2:12" x14ac:dyDescent="0.25">
      <c r="B3528" s="49">
        <f t="shared" ref="B3528" si="2966">B3527+1</f>
        <v>3516</v>
      </c>
      <c r="C3528" s="426">
        <v>41044</v>
      </c>
      <c r="D3528" s="473">
        <v>474.5</v>
      </c>
      <c r="K3528" s="426">
        <v>41044</v>
      </c>
      <c r="L3528" s="467">
        <v>1898</v>
      </c>
    </row>
    <row r="3529" spans="2:12" x14ac:dyDescent="0.25">
      <c r="B3529" s="49">
        <f t="shared" ref="B3529" si="2967">B3528+1</f>
        <v>3517</v>
      </c>
      <c r="C3529" s="428">
        <v>41044</v>
      </c>
      <c r="D3529" s="473">
        <v>133</v>
      </c>
      <c r="K3529" s="428">
        <v>41044</v>
      </c>
      <c r="L3529" s="467">
        <v>266</v>
      </c>
    </row>
    <row r="3530" spans="2:12" x14ac:dyDescent="0.25">
      <c r="B3530" s="49">
        <f t="shared" ref="B3530" si="2968">B3529+1</f>
        <v>3518</v>
      </c>
      <c r="C3530" s="427">
        <v>41044</v>
      </c>
      <c r="D3530" s="474">
        <v>202.99999999999773</v>
      </c>
      <c r="K3530" s="427">
        <v>41044</v>
      </c>
      <c r="L3530" s="117">
        <v>1217.9999999999864</v>
      </c>
    </row>
    <row r="3531" spans="2:12" x14ac:dyDescent="0.25">
      <c r="B3531" s="49">
        <f t="shared" ref="B3531" si="2969">B3530+1</f>
        <v>3519</v>
      </c>
      <c r="C3531" s="427">
        <v>41044</v>
      </c>
      <c r="D3531" s="474">
        <v>348</v>
      </c>
      <c r="K3531" s="427">
        <v>41044</v>
      </c>
      <c r="L3531" s="117">
        <v>696</v>
      </c>
    </row>
    <row r="3532" spans="2:12" x14ac:dyDescent="0.25">
      <c r="B3532" s="49">
        <f t="shared" ref="B3532" si="2970">B3531+1</f>
        <v>3520</v>
      </c>
      <c r="C3532" s="427">
        <v>41044</v>
      </c>
      <c r="D3532" s="474">
        <v>688</v>
      </c>
      <c r="K3532" s="427">
        <v>41044</v>
      </c>
      <c r="L3532" s="117">
        <v>1376</v>
      </c>
    </row>
    <row r="3533" spans="2:12" x14ac:dyDescent="0.25">
      <c r="B3533" s="49">
        <f t="shared" ref="B3533" si="2971">B3532+1</f>
        <v>3521</v>
      </c>
      <c r="C3533" s="426">
        <v>41045</v>
      </c>
      <c r="D3533" s="473">
        <v>-413</v>
      </c>
      <c r="K3533" s="426">
        <v>41045</v>
      </c>
      <c r="L3533" s="467">
        <v>-1652</v>
      </c>
    </row>
    <row r="3534" spans="2:12" x14ac:dyDescent="0.25">
      <c r="B3534" s="49">
        <f t="shared" ref="B3534" si="2972">B3533+1</f>
        <v>3522</v>
      </c>
      <c r="C3534" s="428">
        <v>41045</v>
      </c>
      <c r="D3534" s="473">
        <v>83</v>
      </c>
      <c r="K3534" s="428">
        <v>41045</v>
      </c>
      <c r="L3534" s="467">
        <v>166</v>
      </c>
    </row>
    <row r="3535" spans="2:12" x14ac:dyDescent="0.25">
      <c r="B3535" s="49">
        <f t="shared" ref="B3535" si="2973">B3534+1</f>
        <v>3523</v>
      </c>
      <c r="C3535" s="427">
        <v>41045</v>
      </c>
      <c r="D3535" s="474">
        <v>-342.00000000000114</v>
      </c>
      <c r="K3535" s="427">
        <v>41045</v>
      </c>
      <c r="L3535" s="117">
        <v>-2052.0000000000068</v>
      </c>
    </row>
    <row r="3536" spans="2:12" x14ac:dyDescent="0.25">
      <c r="B3536" s="49">
        <f t="shared" ref="B3536" si="2974">B3535+1</f>
        <v>3524</v>
      </c>
      <c r="C3536" s="426">
        <v>41046</v>
      </c>
      <c r="D3536" s="473">
        <v>162</v>
      </c>
      <c r="K3536" s="426">
        <v>41046</v>
      </c>
      <c r="L3536" s="467">
        <v>648</v>
      </c>
    </row>
    <row r="3537" spans="2:12" x14ac:dyDescent="0.25">
      <c r="B3537" s="49">
        <f t="shared" ref="B3537" si="2975">B3536+1</f>
        <v>3525</v>
      </c>
      <c r="C3537" s="428">
        <v>41046</v>
      </c>
      <c r="D3537" s="473">
        <v>58</v>
      </c>
      <c r="K3537" s="428">
        <v>41046</v>
      </c>
      <c r="L3537" s="467">
        <v>116</v>
      </c>
    </row>
    <row r="3538" spans="2:12" x14ac:dyDescent="0.25">
      <c r="B3538" s="49">
        <f t="shared" ref="B3538" si="2976">B3537+1</f>
        <v>3526</v>
      </c>
      <c r="C3538" s="427">
        <v>41046</v>
      </c>
      <c r="D3538" s="474">
        <v>32.999999999998863</v>
      </c>
      <c r="K3538" s="427">
        <v>41046</v>
      </c>
      <c r="L3538" s="117">
        <v>197.99999999999318</v>
      </c>
    </row>
    <row r="3539" spans="2:12" x14ac:dyDescent="0.25">
      <c r="B3539" s="49">
        <f t="shared" ref="B3539" si="2977">B3538+1</f>
        <v>3527</v>
      </c>
      <c r="C3539" s="427">
        <v>41046</v>
      </c>
      <c r="D3539" s="474">
        <v>198</v>
      </c>
      <c r="K3539" s="427">
        <v>41046</v>
      </c>
      <c r="L3539" s="117">
        <v>396</v>
      </c>
    </row>
    <row r="3540" spans="2:12" x14ac:dyDescent="0.25">
      <c r="B3540" s="49">
        <f t="shared" ref="B3540" si="2978">B3539+1</f>
        <v>3528</v>
      </c>
      <c r="C3540" s="427">
        <v>41046</v>
      </c>
      <c r="D3540" s="474">
        <v>348.00000000000227</v>
      </c>
      <c r="K3540" s="427">
        <v>41046</v>
      </c>
      <c r="L3540" s="117">
        <v>696.00000000000455</v>
      </c>
    </row>
    <row r="3541" spans="2:12" x14ac:dyDescent="0.25">
      <c r="B3541" s="49">
        <f t="shared" ref="B3541" si="2979">B3540+1</f>
        <v>3529</v>
      </c>
      <c r="C3541" s="426">
        <v>41047</v>
      </c>
      <c r="D3541" s="473">
        <v>-400.5</v>
      </c>
      <c r="K3541" s="426">
        <v>41047</v>
      </c>
      <c r="L3541" s="467">
        <v>-1602</v>
      </c>
    </row>
    <row r="3542" spans="2:12" x14ac:dyDescent="0.25">
      <c r="B3542" s="49">
        <f t="shared" ref="B3542" si="2980">B3541+1</f>
        <v>3530</v>
      </c>
      <c r="C3542" s="428">
        <v>41047</v>
      </c>
      <c r="D3542" s="473">
        <v>3.0000000000000004</v>
      </c>
      <c r="K3542" s="428">
        <v>41047</v>
      </c>
      <c r="L3542" s="467">
        <v>6.0000000000000009</v>
      </c>
    </row>
    <row r="3543" spans="2:12" x14ac:dyDescent="0.25">
      <c r="B3543" s="49">
        <f t="shared" ref="B3543" si="2981">B3542+1</f>
        <v>3531</v>
      </c>
      <c r="C3543" s="427">
        <v>41047</v>
      </c>
      <c r="D3543" s="474">
        <v>7.9999999999988631</v>
      </c>
      <c r="K3543" s="427">
        <v>41047</v>
      </c>
      <c r="L3543" s="117">
        <v>47.999999999993179</v>
      </c>
    </row>
    <row r="3544" spans="2:12" x14ac:dyDescent="0.25">
      <c r="B3544" s="49">
        <f t="shared" ref="B3544" si="2982">B3543+1</f>
        <v>3532</v>
      </c>
      <c r="C3544" s="427">
        <v>41047</v>
      </c>
      <c r="D3544" s="474">
        <v>123</v>
      </c>
      <c r="K3544" s="427">
        <v>41047</v>
      </c>
      <c r="L3544" s="117">
        <v>246</v>
      </c>
    </row>
    <row r="3545" spans="2:12" x14ac:dyDescent="0.25">
      <c r="B3545" s="49">
        <f t="shared" ref="B3545" si="2983">B3544+1</f>
        <v>3533</v>
      </c>
      <c r="C3545" s="427">
        <v>41047</v>
      </c>
      <c r="D3545" s="474">
        <v>358.00000000000455</v>
      </c>
      <c r="K3545" s="427">
        <v>41047</v>
      </c>
      <c r="L3545" s="117">
        <v>716.00000000000909</v>
      </c>
    </row>
    <row r="3546" spans="2:12" x14ac:dyDescent="0.25">
      <c r="B3546" s="49">
        <f t="shared" ref="B3546" si="2984">B3545+1</f>
        <v>3534</v>
      </c>
      <c r="C3546" s="426">
        <v>41050</v>
      </c>
      <c r="D3546" s="473">
        <v>562</v>
      </c>
      <c r="K3546" s="426">
        <v>41050</v>
      </c>
      <c r="L3546" s="467">
        <v>2248</v>
      </c>
    </row>
    <row r="3547" spans="2:12" x14ac:dyDescent="0.25">
      <c r="B3547" s="49">
        <f t="shared" ref="B3547" si="2985">B3546+1</f>
        <v>3535</v>
      </c>
      <c r="C3547" s="428">
        <v>41050</v>
      </c>
      <c r="D3547" s="473">
        <v>218</v>
      </c>
      <c r="K3547" s="428">
        <v>41050</v>
      </c>
      <c r="L3547" s="467">
        <v>436</v>
      </c>
    </row>
    <row r="3548" spans="2:12" x14ac:dyDescent="0.25">
      <c r="B3548" s="49">
        <f t="shared" ref="B3548" si="2986">B3547+1</f>
        <v>3536</v>
      </c>
      <c r="C3548" s="427">
        <v>41050</v>
      </c>
      <c r="D3548" s="474">
        <v>207.99999999999886</v>
      </c>
      <c r="K3548" s="427">
        <v>41050</v>
      </c>
      <c r="L3548" s="117">
        <v>1247.9999999999932</v>
      </c>
    </row>
    <row r="3549" spans="2:12" x14ac:dyDescent="0.25">
      <c r="B3549" s="49">
        <f t="shared" ref="B3549" si="2987">B3548+1</f>
        <v>3537</v>
      </c>
      <c r="C3549" s="427">
        <v>41050</v>
      </c>
      <c r="D3549" s="474">
        <v>363</v>
      </c>
      <c r="K3549" s="427">
        <v>41050</v>
      </c>
      <c r="L3549" s="117">
        <v>726</v>
      </c>
    </row>
    <row r="3550" spans="2:12" x14ac:dyDescent="0.25">
      <c r="B3550" s="49">
        <f t="shared" ref="B3550" si="2988">B3549+1</f>
        <v>3538</v>
      </c>
      <c r="C3550" s="427">
        <v>41050</v>
      </c>
      <c r="D3550" s="474">
        <v>648.00000000000227</v>
      </c>
      <c r="K3550" s="427">
        <v>41050</v>
      </c>
      <c r="L3550" s="117">
        <v>1296.0000000000045</v>
      </c>
    </row>
    <row r="3551" spans="2:12" x14ac:dyDescent="0.25">
      <c r="B3551" s="49">
        <f t="shared" ref="B3551" si="2989">B3550+1</f>
        <v>3539</v>
      </c>
      <c r="C3551" s="428">
        <v>41052</v>
      </c>
      <c r="D3551" s="473">
        <v>-267</v>
      </c>
      <c r="K3551" s="428">
        <v>41052</v>
      </c>
      <c r="L3551" s="467">
        <v>-534</v>
      </c>
    </row>
    <row r="3552" spans="2:12" x14ac:dyDescent="0.25">
      <c r="B3552" s="49">
        <f t="shared" ref="B3552" si="2990">B3551+1</f>
        <v>3540</v>
      </c>
      <c r="C3552" s="427">
        <v>41052</v>
      </c>
      <c r="D3552" s="474">
        <v>28.000000000003411</v>
      </c>
      <c r="K3552" s="427">
        <v>41052</v>
      </c>
      <c r="L3552" s="117">
        <v>168.00000000002046</v>
      </c>
    </row>
    <row r="3553" spans="2:12" x14ac:dyDescent="0.25">
      <c r="B3553" s="49">
        <f t="shared" ref="B3553" si="2991">B3552+1</f>
        <v>3541</v>
      </c>
      <c r="C3553" s="427">
        <v>41052</v>
      </c>
      <c r="D3553" s="474">
        <v>-342</v>
      </c>
      <c r="K3553" s="427">
        <v>41052</v>
      </c>
      <c r="L3553" s="117">
        <v>-684</v>
      </c>
    </row>
    <row r="3554" spans="2:12" x14ac:dyDescent="0.25">
      <c r="B3554" s="49">
        <f t="shared" ref="B3554" si="2992">B3553+1</f>
        <v>3542</v>
      </c>
      <c r="C3554" s="427">
        <v>41052</v>
      </c>
      <c r="D3554" s="474">
        <v>-571.99999999999091</v>
      </c>
      <c r="K3554" s="427">
        <v>41052</v>
      </c>
      <c r="L3554" s="117">
        <v>-1143.9999999999818</v>
      </c>
    </row>
    <row r="3555" spans="2:12" x14ac:dyDescent="0.25">
      <c r="B3555" s="49">
        <f t="shared" ref="B3555" si="2993">B3554+1</f>
        <v>3543</v>
      </c>
      <c r="C3555" s="428">
        <v>41054</v>
      </c>
      <c r="D3555" s="473">
        <v>-162</v>
      </c>
      <c r="K3555" s="428">
        <v>41054</v>
      </c>
      <c r="L3555" s="467">
        <v>-324</v>
      </c>
    </row>
    <row r="3556" spans="2:12" x14ac:dyDescent="0.25">
      <c r="B3556" s="49">
        <f t="shared" ref="B3556" si="2994">B3555+1</f>
        <v>3544</v>
      </c>
      <c r="C3556" s="426">
        <v>41057</v>
      </c>
      <c r="D3556" s="473">
        <v>187</v>
      </c>
      <c r="K3556" s="426">
        <v>41057</v>
      </c>
      <c r="L3556" s="467">
        <v>748</v>
      </c>
    </row>
    <row r="3557" spans="2:12" x14ac:dyDescent="0.25">
      <c r="B3557" s="49">
        <f t="shared" ref="B3557" si="2995">B3556+1</f>
        <v>3545</v>
      </c>
      <c r="C3557" s="428">
        <v>41057</v>
      </c>
      <c r="D3557" s="473">
        <v>88</v>
      </c>
      <c r="K3557" s="428">
        <v>41057</v>
      </c>
      <c r="L3557" s="467">
        <v>176</v>
      </c>
    </row>
    <row r="3558" spans="2:12" x14ac:dyDescent="0.25">
      <c r="B3558" s="49">
        <f t="shared" ref="B3558" si="2996">B3557+1</f>
        <v>3546</v>
      </c>
      <c r="C3558" s="427">
        <v>41057</v>
      </c>
      <c r="D3558" s="474">
        <v>112.99999999999999</v>
      </c>
      <c r="K3558" s="427">
        <v>41057</v>
      </c>
      <c r="L3558" s="117">
        <v>677.99999999999989</v>
      </c>
    </row>
    <row r="3559" spans="2:12" x14ac:dyDescent="0.25">
      <c r="B3559" s="49">
        <f t="shared" ref="B3559" si="2997">B3558+1</f>
        <v>3547</v>
      </c>
      <c r="C3559" s="426">
        <v>41058</v>
      </c>
      <c r="D3559" s="473">
        <v>274.5</v>
      </c>
      <c r="K3559" s="426">
        <v>41058</v>
      </c>
      <c r="L3559" s="467">
        <v>1098</v>
      </c>
    </row>
    <row r="3560" spans="2:12" x14ac:dyDescent="0.25">
      <c r="B3560" s="49">
        <f t="shared" ref="B3560" si="2998">B3559+1</f>
        <v>3548</v>
      </c>
      <c r="C3560" s="428">
        <v>41058</v>
      </c>
      <c r="D3560" s="473">
        <v>38</v>
      </c>
      <c r="K3560" s="428">
        <v>41058</v>
      </c>
      <c r="L3560" s="467">
        <v>76</v>
      </c>
    </row>
    <row r="3561" spans="2:12" x14ac:dyDescent="0.25">
      <c r="B3561" s="49">
        <f t="shared" ref="B3561" si="2999">B3560+1</f>
        <v>3549</v>
      </c>
      <c r="C3561" s="427">
        <v>41058</v>
      </c>
      <c r="D3561" s="474">
        <v>277.99999999999773</v>
      </c>
      <c r="K3561" s="427">
        <v>41058</v>
      </c>
      <c r="L3561" s="117">
        <v>1667.9999999999864</v>
      </c>
    </row>
    <row r="3562" spans="2:12" x14ac:dyDescent="0.25">
      <c r="B3562" s="49">
        <f t="shared" ref="B3562" si="3000">B3561+1</f>
        <v>3550</v>
      </c>
      <c r="C3562" s="427">
        <v>41058</v>
      </c>
      <c r="D3562" s="474">
        <v>328</v>
      </c>
      <c r="K3562" s="427">
        <v>41058</v>
      </c>
      <c r="L3562" s="117">
        <v>656</v>
      </c>
    </row>
    <row r="3563" spans="2:12" x14ac:dyDescent="0.25">
      <c r="B3563" s="49">
        <f t="shared" ref="B3563" si="3001">B3562+1</f>
        <v>3551</v>
      </c>
      <c r="C3563" s="426">
        <v>41060</v>
      </c>
      <c r="D3563" s="473">
        <v>162</v>
      </c>
      <c r="K3563" s="426">
        <v>41060</v>
      </c>
      <c r="L3563" s="467">
        <v>648</v>
      </c>
    </row>
    <row r="3564" spans="2:12" x14ac:dyDescent="0.25">
      <c r="B3564" s="49">
        <f t="shared" ref="B3564" si="3002">B3563+1</f>
        <v>3552</v>
      </c>
      <c r="C3564" s="428">
        <v>41060</v>
      </c>
      <c r="D3564" s="473">
        <v>58</v>
      </c>
      <c r="K3564" s="428">
        <v>41060</v>
      </c>
      <c r="L3564" s="467">
        <v>116</v>
      </c>
    </row>
    <row r="3565" spans="2:12" x14ac:dyDescent="0.25">
      <c r="B3565" s="49">
        <f t="shared" ref="B3565" si="3003">B3564+1</f>
        <v>3553</v>
      </c>
      <c r="C3565" s="427">
        <v>41060</v>
      </c>
      <c r="D3565" s="474">
        <v>93.000000000001137</v>
      </c>
      <c r="K3565" s="427">
        <v>41060</v>
      </c>
      <c r="L3565" s="117">
        <v>558.00000000000682</v>
      </c>
    </row>
    <row r="3566" spans="2:12" x14ac:dyDescent="0.25">
      <c r="B3566" s="49">
        <f t="shared" ref="B3566" si="3004">B3565+1</f>
        <v>3554</v>
      </c>
      <c r="C3566" s="427">
        <v>41060</v>
      </c>
      <c r="D3566" s="474">
        <v>138</v>
      </c>
      <c r="K3566" s="427">
        <v>41060</v>
      </c>
      <c r="L3566" s="117">
        <v>276</v>
      </c>
    </row>
    <row r="3567" spans="2:12" x14ac:dyDescent="0.25">
      <c r="B3567" s="49">
        <f t="shared" ref="B3567" si="3005">B3566+1</f>
        <v>3555</v>
      </c>
      <c r="C3567" s="426">
        <v>41061</v>
      </c>
      <c r="D3567" s="473">
        <v>-213</v>
      </c>
      <c r="K3567" s="426">
        <v>41061</v>
      </c>
      <c r="L3567" s="467">
        <v>-852</v>
      </c>
    </row>
    <row r="3568" spans="2:12" x14ac:dyDescent="0.25">
      <c r="B3568" s="49">
        <f t="shared" ref="B3568" si="3006">B3567+1</f>
        <v>3556</v>
      </c>
      <c r="C3568" s="428">
        <v>41061</v>
      </c>
      <c r="D3568" s="473">
        <v>-542</v>
      </c>
      <c r="K3568" s="428">
        <v>41061</v>
      </c>
      <c r="L3568" s="467">
        <v>-1084</v>
      </c>
    </row>
    <row r="3569" spans="2:12" x14ac:dyDescent="0.25">
      <c r="B3569" s="49">
        <f t="shared" ref="B3569" si="3007">B3568+1</f>
        <v>3557</v>
      </c>
      <c r="C3569" s="427">
        <v>41061</v>
      </c>
      <c r="D3569" s="474">
        <v>-131.99999999999886</v>
      </c>
      <c r="K3569" s="427">
        <v>41061</v>
      </c>
      <c r="L3569" s="117">
        <v>-791.99999999999318</v>
      </c>
    </row>
    <row r="3570" spans="2:12" x14ac:dyDescent="0.25">
      <c r="B3570" s="49">
        <f t="shared" ref="B3570" si="3008">B3569+1</f>
        <v>3558</v>
      </c>
      <c r="C3570" s="427">
        <v>41061</v>
      </c>
      <c r="D3570" s="474">
        <v>-637</v>
      </c>
      <c r="K3570" s="427">
        <v>41061</v>
      </c>
      <c r="L3570" s="117">
        <v>-1274</v>
      </c>
    </row>
    <row r="3571" spans="2:12" x14ac:dyDescent="0.25">
      <c r="B3571" s="49">
        <f t="shared" ref="B3571" si="3009">B3570+1</f>
        <v>3559</v>
      </c>
      <c r="C3571" s="426">
        <v>41064</v>
      </c>
      <c r="D3571" s="473">
        <v>-125.49999999999999</v>
      </c>
      <c r="K3571" s="426">
        <v>41064</v>
      </c>
      <c r="L3571" s="467">
        <v>-501.99999999999994</v>
      </c>
    </row>
    <row r="3572" spans="2:12" x14ac:dyDescent="0.25">
      <c r="B3572" s="49">
        <f t="shared" ref="B3572" si="3010">B3571+1</f>
        <v>3560</v>
      </c>
      <c r="C3572" s="428">
        <v>41064</v>
      </c>
      <c r="D3572" s="473">
        <v>298</v>
      </c>
      <c r="K3572" s="428">
        <v>41064</v>
      </c>
      <c r="L3572" s="467">
        <v>596</v>
      </c>
    </row>
    <row r="3573" spans="2:12" x14ac:dyDescent="0.25">
      <c r="B3573" s="49">
        <f t="shared" ref="B3573" si="3011">B3572+1</f>
        <v>3561</v>
      </c>
      <c r="C3573" s="427">
        <v>41064</v>
      </c>
      <c r="D3573" s="474">
        <v>-307.00000000000455</v>
      </c>
      <c r="K3573" s="427">
        <v>41064</v>
      </c>
      <c r="L3573" s="117">
        <v>-1842.0000000000273</v>
      </c>
    </row>
    <row r="3574" spans="2:12" x14ac:dyDescent="0.25">
      <c r="B3574" s="49">
        <f t="shared" ref="B3574" si="3012">B3573+1</f>
        <v>3562</v>
      </c>
      <c r="C3574" s="427">
        <v>41064</v>
      </c>
      <c r="D3574" s="474">
        <v>223</v>
      </c>
      <c r="K3574" s="427">
        <v>41064</v>
      </c>
      <c r="L3574" s="117">
        <v>446</v>
      </c>
    </row>
    <row r="3575" spans="2:12" x14ac:dyDescent="0.25">
      <c r="B3575" s="49">
        <f t="shared" ref="B3575" si="3013">B3574+1</f>
        <v>3563</v>
      </c>
      <c r="C3575" s="427">
        <v>41064</v>
      </c>
      <c r="D3575" s="474">
        <v>327.99999999999773</v>
      </c>
      <c r="K3575" s="427">
        <v>41064</v>
      </c>
      <c r="L3575" s="117">
        <v>655.99999999999545</v>
      </c>
    </row>
    <row r="3576" spans="2:12" x14ac:dyDescent="0.25">
      <c r="B3576" s="49">
        <f t="shared" ref="B3576" si="3014">B3575+1</f>
        <v>3564</v>
      </c>
      <c r="C3576" s="426">
        <v>41065</v>
      </c>
      <c r="D3576" s="473">
        <v>-13</v>
      </c>
      <c r="K3576" s="426">
        <v>41065</v>
      </c>
      <c r="L3576" s="467">
        <v>-52</v>
      </c>
    </row>
    <row r="3577" spans="2:12" x14ac:dyDescent="0.25">
      <c r="B3577" s="49">
        <f t="shared" ref="B3577" si="3015">B3576+1</f>
        <v>3565</v>
      </c>
      <c r="C3577" s="427">
        <v>41065</v>
      </c>
      <c r="D3577" s="474">
        <v>-62</v>
      </c>
      <c r="K3577" s="427">
        <v>41065</v>
      </c>
      <c r="L3577" s="117">
        <v>-372</v>
      </c>
    </row>
    <row r="3578" spans="2:12" x14ac:dyDescent="0.25">
      <c r="B3578" s="49">
        <f t="shared" ref="B3578" si="3016">B3577+1</f>
        <v>3566</v>
      </c>
      <c r="C3578" s="427">
        <v>41065</v>
      </c>
      <c r="D3578" s="474">
        <v>53</v>
      </c>
      <c r="K3578" s="427">
        <v>41065</v>
      </c>
      <c r="L3578" s="117">
        <v>106</v>
      </c>
    </row>
    <row r="3579" spans="2:12" x14ac:dyDescent="0.25">
      <c r="B3579" s="49">
        <f t="shared" ref="B3579" si="3017">B3578+1</f>
        <v>3567</v>
      </c>
      <c r="C3579" s="427">
        <v>41066</v>
      </c>
      <c r="D3579" s="474">
        <v>348</v>
      </c>
      <c r="K3579" s="427">
        <v>41066</v>
      </c>
      <c r="L3579" s="117">
        <v>696</v>
      </c>
    </row>
    <row r="3580" spans="2:12" x14ac:dyDescent="0.25">
      <c r="B3580" s="49">
        <f t="shared" ref="B3580" si="3018">B3579+1</f>
        <v>3568</v>
      </c>
      <c r="C3580" s="427">
        <v>41067</v>
      </c>
      <c r="D3580" s="474">
        <v>38</v>
      </c>
      <c r="K3580" s="427">
        <v>41067</v>
      </c>
      <c r="L3580" s="117">
        <v>76</v>
      </c>
    </row>
    <row r="3581" spans="2:12" x14ac:dyDescent="0.25">
      <c r="B3581" s="49">
        <f t="shared" ref="B3581" si="3019">B3580+1</f>
        <v>3569</v>
      </c>
      <c r="C3581" s="426">
        <v>41068</v>
      </c>
      <c r="D3581" s="473">
        <v>-400.5</v>
      </c>
      <c r="K3581" s="426">
        <v>41068</v>
      </c>
      <c r="L3581" s="467">
        <v>-1602</v>
      </c>
    </row>
    <row r="3582" spans="2:12" x14ac:dyDescent="0.25">
      <c r="B3582" s="49">
        <f t="shared" ref="B3582" si="3020">B3581+1</f>
        <v>3570</v>
      </c>
      <c r="C3582" s="428">
        <v>41068</v>
      </c>
      <c r="D3582" s="473">
        <v>-187</v>
      </c>
      <c r="K3582" s="428">
        <v>41068</v>
      </c>
      <c r="L3582" s="467">
        <v>-374</v>
      </c>
    </row>
    <row r="3583" spans="2:12" x14ac:dyDescent="0.25">
      <c r="B3583" s="49">
        <f t="shared" ref="B3583" si="3021">B3582+1</f>
        <v>3571</v>
      </c>
      <c r="C3583" s="427">
        <v>41068</v>
      </c>
      <c r="D3583" s="474">
        <v>-322.00000000000227</v>
      </c>
      <c r="K3583" s="427">
        <v>41068</v>
      </c>
      <c r="L3583" s="117">
        <v>-1932.0000000000136</v>
      </c>
    </row>
    <row r="3584" spans="2:12" x14ac:dyDescent="0.25">
      <c r="B3584" s="49">
        <f t="shared" ref="B3584" si="3022">B3583+1</f>
        <v>3572</v>
      </c>
      <c r="C3584" s="427">
        <v>41068</v>
      </c>
      <c r="D3584" s="474">
        <v>-341.99999999999545</v>
      </c>
      <c r="K3584" s="427">
        <v>41068</v>
      </c>
      <c r="L3584" s="117">
        <v>-683.99999999999091</v>
      </c>
    </row>
    <row r="3585" spans="2:12" x14ac:dyDescent="0.25">
      <c r="B3585" s="49">
        <f t="shared" ref="B3585" si="3023">B3584+1</f>
        <v>3573</v>
      </c>
      <c r="C3585" s="426">
        <v>41072</v>
      </c>
      <c r="D3585" s="473">
        <v>287</v>
      </c>
      <c r="K3585" s="426">
        <v>41072</v>
      </c>
      <c r="L3585" s="467">
        <v>1148</v>
      </c>
    </row>
    <row r="3586" spans="2:12" x14ac:dyDescent="0.25">
      <c r="B3586" s="49">
        <f t="shared" ref="B3586" si="3024">B3585+1</f>
        <v>3574</v>
      </c>
      <c r="C3586" s="428">
        <v>41072</v>
      </c>
      <c r="D3586" s="473">
        <v>188</v>
      </c>
      <c r="K3586" s="428">
        <v>41072</v>
      </c>
      <c r="L3586" s="467">
        <v>376</v>
      </c>
    </row>
    <row r="3587" spans="2:12" x14ac:dyDescent="0.25">
      <c r="B3587" s="49">
        <f t="shared" ref="B3587" si="3025">B3586+1</f>
        <v>3575</v>
      </c>
      <c r="C3587" s="427">
        <v>41072</v>
      </c>
      <c r="D3587" s="474">
        <v>188</v>
      </c>
      <c r="K3587" s="427">
        <v>41072</v>
      </c>
      <c r="L3587" s="117">
        <v>1128</v>
      </c>
    </row>
    <row r="3588" spans="2:12" x14ac:dyDescent="0.25">
      <c r="B3588" s="49">
        <f t="shared" ref="B3588" si="3026">B3587+1</f>
        <v>3576</v>
      </c>
      <c r="C3588" s="427">
        <v>41072</v>
      </c>
      <c r="D3588" s="474">
        <v>458</v>
      </c>
      <c r="K3588" s="427">
        <v>41072</v>
      </c>
      <c r="L3588" s="117">
        <v>916</v>
      </c>
    </row>
    <row r="3589" spans="2:12" x14ac:dyDescent="0.25">
      <c r="B3589" s="49">
        <f t="shared" ref="B3589" si="3027">B3588+1</f>
        <v>3577</v>
      </c>
      <c r="C3589" s="427">
        <v>41072</v>
      </c>
      <c r="D3589" s="474">
        <v>618.00000000000682</v>
      </c>
      <c r="K3589" s="427">
        <v>41072</v>
      </c>
      <c r="L3589" s="117">
        <v>1236.0000000000136</v>
      </c>
    </row>
    <row r="3590" spans="2:12" x14ac:dyDescent="0.25">
      <c r="B3590" s="49">
        <f t="shared" ref="B3590" si="3028">B3589+1</f>
        <v>3578</v>
      </c>
      <c r="C3590" s="426">
        <v>41074</v>
      </c>
      <c r="D3590" s="473">
        <v>149.5</v>
      </c>
      <c r="K3590" s="426">
        <v>41074</v>
      </c>
      <c r="L3590" s="467">
        <v>598</v>
      </c>
    </row>
    <row r="3591" spans="2:12" x14ac:dyDescent="0.25">
      <c r="B3591" s="49">
        <f t="shared" ref="B3591" si="3029">B3590+1</f>
        <v>3579</v>
      </c>
      <c r="C3591" s="428">
        <v>41074</v>
      </c>
      <c r="D3591" s="473">
        <v>33</v>
      </c>
      <c r="K3591" s="428">
        <v>41074</v>
      </c>
      <c r="L3591" s="467">
        <v>66</v>
      </c>
    </row>
    <row r="3592" spans="2:12" x14ac:dyDescent="0.25">
      <c r="B3592" s="49">
        <f t="shared" ref="B3592" si="3030">B3591+1</f>
        <v>3580</v>
      </c>
      <c r="C3592" s="427">
        <v>41074</v>
      </c>
      <c r="D3592" s="474">
        <v>48.000000000002274</v>
      </c>
      <c r="K3592" s="427">
        <v>41074</v>
      </c>
      <c r="L3592" s="117">
        <v>288.00000000001364</v>
      </c>
    </row>
    <row r="3593" spans="2:12" x14ac:dyDescent="0.25">
      <c r="B3593" s="49">
        <f t="shared" ref="B3593" si="3031">B3592+1</f>
        <v>3581</v>
      </c>
      <c r="C3593" s="427">
        <v>41074</v>
      </c>
      <c r="D3593" s="474">
        <v>178</v>
      </c>
      <c r="K3593" s="427">
        <v>41074</v>
      </c>
      <c r="L3593" s="117">
        <v>356</v>
      </c>
    </row>
    <row r="3594" spans="2:12" x14ac:dyDescent="0.25">
      <c r="B3594" s="49">
        <f t="shared" ref="B3594" si="3032">B3593+1</f>
        <v>3582</v>
      </c>
      <c r="C3594" s="427">
        <v>41074</v>
      </c>
      <c r="D3594" s="474">
        <v>588</v>
      </c>
      <c r="K3594" s="427">
        <v>41074</v>
      </c>
      <c r="L3594" s="117">
        <v>1176</v>
      </c>
    </row>
    <row r="3595" spans="2:12" x14ac:dyDescent="0.25">
      <c r="B3595" s="49">
        <f t="shared" ref="B3595" si="3033">B3594+1</f>
        <v>3583</v>
      </c>
      <c r="C3595" s="427">
        <v>41080</v>
      </c>
      <c r="D3595" s="474">
        <v>88</v>
      </c>
      <c r="K3595" s="427">
        <v>41080</v>
      </c>
      <c r="L3595" s="117">
        <v>176</v>
      </c>
    </row>
    <row r="3596" spans="2:12" x14ac:dyDescent="0.25">
      <c r="B3596" s="49">
        <f t="shared" ref="B3596" si="3034">B3595+1</f>
        <v>3584</v>
      </c>
      <c r="C3596" s="427">
        <v>41080</v>
      </c>
      <c r="D3596" s="474">
        <v>338</v>
      </c>
      <c r="K3596" s="427">
        <v>41080</v>
      </c>
      <c r="L3596" s="117">
        <v>676</v>
      </c>
    </row>
    <row r="3597" spans="2:12" x14ac:dyDescent="0.25">
      <c r="B3597" s="49">
        <f t="shared" ref="B3597" si="3035">B3596+1</f>
        <v>3585</v>
      </c>
      <c r="C3597" s="426">
        <v>41081</v>
      </c>
      <c r="D3597" s="473">
        <v>-275.5</v>
      </c>
      <c r="K3597" s="426">
        <v>41081</v>
      </c>
      <c r="L3597" s="467">
        <v>-1102</v>
      </c>
    </row>
    <row r="3598" spans="2:12" x14ac:dyDescent="0.25">
      <c r="B3598" s="49">
        <f t="shared" ref="B3598" si="3036">B3597+1</f>
        <v>3586</v>
      </c>
      <c r="C3598" s="427">
        <v>41081</v>
      </c>
      <c r="D3598" s="474">
        <v>2.9999999999977267</v>
      </c>
      <c r="K3598" s="427">
        <v>41081</v>
      </c>
      <c r="L3598" s="117">
        <v>17.999999999986361</v>
      </c>
    </row>
    <row r="3599" spans="2:12" x14ac:dyDescent="0.25">
      <c r="B3599" s="49">
        <f t="shared" ref="B3599" si="3037">B3598+1</f>
        <v>3587</v>
      </c>
      <c r="C3599" s="426">
        <v>41082</v>
      </c>
      <c r="D3599" s="473">
        <v>-0.50000000000000044</v>
      </c>
      <c r="K3599" s="426">
        <v>41082</v>
      </c>
      <c r="L3599" s="467">
        <v>-2.0000000000000018</v>
      </c>
    </row>
    <row r="3600" spans="2:12" x14ac:dyDescent="0.25">
      <c r="B3600" s="49">
        <f t="shared" ref="B3600" si="3038">B3599+1</f>
        <v>3588</v>
      </c>
      <c r="C3600" s="428">
        <v>41082</v>
      </c>
      <c r="D3600" s="473">
        <v>8</v>
      </c>
      <c r="K3600" s="428">
        <v>41082</v>
      </c>
      <c r="L3600" s="467">
        <v>16</v>
      </c>
    </row>
    <row r="3601" spans="2:12" x14ac:dyDescent="0.25">
      <c r="B3601" s="49">
        <f t="shared" ref="B3601" si="3039">B3600+1</f>
        <v>3589</v>
      </c>
      <c r="C3601" s="427">
        <v>41082</v>
      </c>
      <c r="D3601" s="474">
        <v>32.999999999998863</v>
      </c>
      <c r="K3601" s="427">
        <v>41082</v>
      </c>
      <c r="L3601" s="117">
        <v>197.99999999999318</v>
      </c>
    </row>
    <row r="3602" spans="2:12" x14ac:dyDescent="0.25">
      <c r="B3602" s="49">
        <f t="shared" ref="B3602" si="3040">B3601+1</f>
        <v>3590</v>
      </c>
      <c r="C3602" s="427">
        <v>41082</v>
      </c>
      <c r="D3602" s="474">
        <v>33</v>
      </c>
      <c r="K3602" s="427">
        <v>41082</v>
      </c>
      <c r="L3602" s="117">
        <v>66</v>
      </c>
    </row>
    <row r="3603" spans="2:12" x14ac:dyDescent="0.25">
      <c r="B3603" s="49">
        <f t="shared" ref="B3603" si="3041">B3602+1</f>
        <v>3591</v>
      </c>
      <c r="C3603" s="427">
        <v>41082</v>
      </c>
      <c r="D3603" s="474">
        <v>117.99999999999544</v>
      </c>
      <c r="K3603" s="427">
        <v>41082</v>
      </c>
      <c r="L3603" s="117">
        <v>235.99999999999088</v>
      </c>
    </row>
    <row r="3604" spans="2:12" x14ac:dyDescent="0.25">
      <c r="B3604" s="49">
        <f t="shared" ref="B3604" si="3042">B3603+1</f>
        <v>3592</v>
      </c>
      <c r="C3604" s="427">
        <v>41085</v>
      </c>
      <c r="D3604" s="474">
        <v>-332</v>
      </c>
      <c r="K3604" s="427">
        <v>41085</v>
      </c>
      <c r="L3604" s="117">
        <v>-664</v>
      </c>
    </row>
    <row r="3605" spans="2:12" x14ac:dyDescent="0.25">
      <c r="B3605" s="49">
        <f t="shared" ref="B3605" si="3043">B3604+1</f>
        <v>3593</v>
      </c>
      <c r="C3605" s="427">
        <v>41085</v>
      </c>
      <c r="D3605" s="474">
        <v>-922.00000000000216</v>
      </c>
      <c r="K3605" s="427">
        <v>41085</v>
      </c>
      <c r="L3605" s="117">
        <v>-1844.0000000000043</v>
      </c>
    </row>
    <row r="3606" spans="2:12" x14ac:dyDescent="0.25">
      <c r="B3606" s="49">
        <f t="shared" ref="B3606" si="3044">B3605+1</f>
        <v>3594</v>
      </c>
      <c r="C3606" s="426">
        <v>41086</v>
      </c>
      <c r="D3606" s="473">
        <v>249.5</v>
      </c>
      <c r="K3606" s="426">
        <v>41086</v>
      </c>
      <c r="L3606" s="467">
        <v>998</v>
      </c>
    </row>
    <row r="3607" spans="2:12" x14ac:dyDescent="0.25">
      <c r="B3607" s="49">
        <f t="shared" ref="B3607" si="3045">B3606+1</f>
        <v>3595</v>
      </c>
      <c r="C3607" s="428">
        <v>41086</v>
      </c>
      <c r="D3607" s="473">
        <v>68</v>
      </c>
      <c r="K3607" s="428">
        <v>41086</v>
      </c>
      <c r="L3607" s="467">
        <v>136</v>
      </c>
    </row>
    <row r="3608" spans="2:12" x14ac:dyDescent="0.25">
      <c r="B3608" s="49">
        <f t="shared" ref="B3608" si="3046">B3607+1</f>
        <v>3596</v>
      </c>
      <c r="C3608" s="427">
        <v>41086</v>
      </c>
      <c r="D3608" s="474">
        <v>98.000000000002274</v>
      </c>
      <c r="K3608" s="427">
        <v>41086</v>
      </c>
      <c r="L3608" s="117">
        <v>588.00000000001364</v>
      </c>
    </row>
    <row r="3609" spans="2:12" x14ac:dyDescent="0.25">
      <c r="B3609" s="49">
        <f t="shared" ref="B3609" si="3047">B3608+1</f>
        <v>3597</v>
      </c>
      <c r="C3609" s="427">
        <v>41086</v>
      </c>
      <c r="D3609" s="474">
        <v>218</v>
      </c>
      <c r="K3609" s="427">
        <v>41086</v>
      </c>
      <c r="L3609" s="117">
        <v>436</v>
      </c>
    </row>
    <row r="3610" spans="2:12" x14ac:dyDescent="0.25">
      <c r="B3610" s="49">
        <f t="shared" ref="B3610" si="3048">B3609+1</f>
        <v>3598</v>
      </c>
      <c r="C3610" s="427">
        <v>41088</v>
      </c>
      <c r="D3610" s="474">
        <v>-472</v>
      </c>
      <c r="K3610" s="427">
        <v>41088</v>
      </c>
      <c r="L3610" s="117">
        <v>-944</v>
      </c>
    </row>
    <row r="3611" spans="2:12" x14ac:dyDescent="0.25">
      <c r="B3611" s="49">
        <f t="shared" ref="B3611" si="3049">B3610+1</f>
        <v>3599</v>
      </c>
      <c r="C3611" s="426">
        <v>41089</v>
      </c>
      <c r="D3611" s="473">
        <v>936.99999999999989</v>
      </c>
      <c r="K3611" s="426">
        <v>41089</v>
      </c>
      <c r="L3611" s="467">
        <v>3747.9999999999995</v>
      </c>
    </row>
    <row r="3612" spans="2:12" x14ac:dyDescent="0.25">
      <c r="B3612" s="49">
        <f t="shared" ref="B3612" si="3050">B3611+1</f>
        <v>3600</v>
      </c>
      <c r="C3612" s="428">
        <v>41089</v>
      </c>
      <c r="D3612" s="473">
        <v>988</v>
      </c>
      <c r="K3612" s="428">
        <v>41089</v>
      </c>
      <c r="L3612" s="467">
        <v>1976</v>
      </c>
    </row>
    <row r="3613" spans="2:12" x14ac:dyDescent="0.25">
      <c r="B3613" s="49">
        <f t="shared" ref="B3613" si="3051">B3612+1</f>
        <v>3601</v>
      </c>
      <c r="C3613" s="427">
        <v>41089</v>
      </c>
      <c r="D3613" s="474">
        <v>797.99999999999659</v>
      </c>
      <c r="K3613" s="427">
        <v>41089</v>
      </c>
      <c r="L3613" s="117">
        <v>4787.99999999998</v>
      </c>
    </row>
    <row r="3614" spans="2:12" x14ac:dyDescent="0.25">
      <c r="B3614" s="49">
        <f t="shared" ref="B3614" si="3052">B3613+1</f>
        <v>3602</v>
      </c>
      <c r="C3614" s="427">
        <v>41095</v>
      </c>
      <c r="D3614" s="474">
        <v>238</v>
      </c>
      <c r="K3614" s="427">
        <v>41095</v>
      </c>
      <c r="L3614" s="117">
        <v>476</v>
      </c>
    </row>
    <row r="3615" spans="2:12" x14ac:dyDescent="0.25">
      <c r="B3615" s="49">
        <f t="shared" ref="B3615" si="3053">B3614+1</f>
        <v>3603</v>
      </c>
      <c r="C3615" s="427">
        <v>41095</v>
      </c>
      <c r="D3615" s="474">
        <v>348.00000000000227</v>
      </c>
      <c r="K3615" s="427">
        <v>41095</v>
      </c>
      <c r="L3615" s="117">
        <v>696.00000000000455</v>
      </c>
    </row>
    <row r="3616" spans="2:12" x14ac:dyDescent="0.25">
      <c r="B3616" s="49">
        <f t="shared" ref="B3616" si="3054">B3615+1</f>
        <v>3604</v>
      </c>
      <c r="C3616" s="427">
        <v>41096</v>
      </c>
      <c r="D3616" s="474">
        <v>-382</v>
      </c>
      <c r="K3616" s="427">
        <v>41096</v>
      </c>
      <c r="L3616" s="117">
        <v>-764</v>
      </c>
    </row>
    <row r="3617" spans="2:12" x14ac:dyDescent="0.25">
      <c r="B3617" s="49">
        <f t="shared" ref="B3617" si="3055">B3616+1</f>
        <v>3605</v>
      </c>
      <c r="C3617" s="427">
        <v>41096</v>
      </c>
      <c r="D3617" s="474">
        <v>-961.99999999999989</v>
      </c>
      <c r="K3617" s="427">
        <v>41096</v>
      </c>
      <c r="L3617" s="117">
        <v>-1923.9999999999998</v>
      </c>
    </row>
    <row r="3618" spans="2:12" x14ac:dyDescent="0.25">
      <c r="B3618" s="49">
        <f t="shared" ref="B3618" si="3056">B3617+1</f>
        <v>3606</v>
      </c>
      <c r="C3618" s="426">
        <v>41099</v>
      </c>
      <c r="D3618" s="473">
        <v>-175.5</v>
      </c>
      <c r="K3618" s="426">
        <v>41099</v>
      </c>
      <c r="L3618" s="467">
        <v>-702</v>
      </c>
    </row>
    <row r="3619" spans="2:12" x14ac:dyDescent="0.25">
      <c r="B3619" s="49">
        <f t="shared" ref="B3619" si="3057">B3618+1</f>
        <v>3607</v>
      </c>
      <c r="C3619" s="428">
        <v>41099</v>
      </c>
      <c r="D3619" s="473">
        <v>78</v>
      </c>
      <c r="K3619" s="428">
        <v>41099</v>
      </c>
      <c r="L3619" s="467">
        <v>156</v>
      </c>
    </row>
    <row r="3620" spans="2:12" x14ac:dyDescent="0.25">
      <c r="B3620" s="49">
        <f t="shared" ref="B3620" si="3058">B3619+1</f>
        <v>3608</v>
      </c>
      <c r="C3620" s="427">
        <v>41099</v>
      </c>
      <c r="D3620" s="474">
        <v>-292.00000000000114</v>
      </c>
      <c r="K3620" s="427">
        <v>41099</v>
      </c>
      <c r="L3620" s="117">
        <v>-1752.0000000000068</v>
      </c>
    </row>
    <row r="3621" spans="2:12" x14ac:dyDescent="0.25">
      <c r="B3621" s="49">
        <f t="shared" ref="B3621" si="3059">B3620+1</f>
        <v>3609</v>
      </c>
      <c r="C3621" s="426">
        <v>41100</v>
      </c>
      <c r="D3621" s="473">
        <v>-150.5</v>
      </c>
      <c r="K3621" s="426">
        <v>41100</v>
      </c>
      <c r="L3621" s="467">
        <v>-602</v>
      </c>
    </row>
    <row r="3622" spans="2:12" x14ac:dyDescent="0.25">
      <c r="B3622" s="49">
        <f t="shared" ref="B3622" si="3060">B3621+1</f>
        <v>3610</v>
      </c>
      <c r="C3622" s="428">
        <v>41100</v>
      </c>
      <c r="D3622" s="473">
        <v>313</v>
      </c>
      <c r="K3622" s="428">
        <v>41100</v>
      </c>
      <c r="L3622" s="467">
        <v>626</v>
      </c>
    </row>
    <row r="3623" spans="2:12" x14ac:dyDescent="0.25">
      <c r="B3623" s="49">
        <f t="shared" ref="B3623" si="3061">B3622+1</f>
        <v>3611</v>
      </c>
      <c r="C3623" s="427">
        <v>41100</v>
      </c>
      <c r="D3623" s="474">
        <v>153.00000000000341</v>
      </c>
      <c r="K3623" s="427">
        <v>41100</v>
      </c>
      <c r="L3623" s="117">
        <v>918.00000000002046</v>
      </c>
    </row>
    <row r="3624" spans="2:12" x14ac:dyDescent="0.25">
      <c r="B3624" s="49">
        <f t="shared" ref="B3624" si="3062">B3623+1</f>
        <v>3612</v>
      </c>
      <c r="C3624" s="426">
        <v>41101</v>
      </c>
      <c r="D3624" s="473">
        <v>62</v>
      </c>
      <c r="K3624" s="426">
        <v>41101</v>
      </c>
      <c r="L3624" s="467">
        <v>248</v>
      </c>
    </row>
    <row r="3625" spans="2:12" x14ac:dyDescent="0.25">
      <c r="B3625" s="49">
        <f t="shared" ref="B3625" si="3063">B3624+1</f>
        <v>3613</v>
      </c>
      <c r="C3625" s="428">
        <v>41101</v>
      </c>
      <c r="D3625" s="473">
        <v>-1.9999999999999996</v>
      </c>
      <c r="K3625" s="428">
        <v>41101</v>
      </c>
      <c r="L3625" s="467">
        <v>-3.9999999999999991</v>
      </c>
    </row>
    <row r="3626" spans="2:12" x14ac:dyDescent="0.25">
      <c r="B3626" s="49">
        <f t="shared" ref="B3626" si="3064">B3625+1</f>
        <v>3614</v>
      </c>
      <c r="C3626" s="427">
        <v>41101</v>
      </c>
      <c r="D3626" s="474">
        <v>122.99999999999658</v>
      </c>
      <c r="K3626" s="427">
        <v>41101</v>
      </c>
      <c r="L3626" s="117">
        <v>737.99999999997942</v>
      </c>
    </row>
    <row r="3627" spans="2:12" x14ac:dyDescent="0.25">
      <c r="B3627" s="49">
        <f t="shared" ref="B3627" si="3065">B3626+1</f>
        <v>3615</v>
      </c>
      <c r="C3627" s="427">
        <v>41101</v>
      </c>
      <c r="D3627" s="474">
        <v>158</v>
      </c>
      <c r="K3627" s="427">
        <v>41101</v>
      </c>
      <c r="L3627" s="117">
        <v>316</v>
      </c>
    </row>
    <row r="3628" spans="2:12" x14ac:dyDescent="0.25">
      <c r="B3628" s="49">
        <f t="shared" ref="B3628" si="3066">B3627+1</f>
        <v>3616</v>
      </c>
      <c r="C3628" s="428">
        <v>41102</v>
      </c>
      <c r="D3628" s="473">
        <v>-472</v>
      </c>
      <c r="K3628" s="428">
        <v>41102</v>
      </c>
      <c r="L3628" s="467">
        <v>-944</v>
      </c>
    </row>
    <row r="3629" spans="2:12" x14ac:dyDescent="0.25">
      <c r="B3629" s="49">
        <f t="shared" ref="B3629" si="3067">B3628+1</f>
        <v>3617</v>
      </c>
      <c r="C3629" s="427">
        <v>41102</v>
      </c>
      <c r="D3629" s="474">
        <v>-346.99999999999659</v>
      </c>
      <c r="K3629" s="427">
        <v>41102</v>
      </c>
      <c r="L3629" s="117">
        <v>-2081.9999999999795</v>
      </c>
    </row>
    <row r="3630" spans="2:12" x14ac:dyDescent="0.25">
      <c r="B3630" s="49">
        <f t="shared" ref="B3630" si="3068">B3629+1</f>
        <v>3618</v>
      </c>
      <c r="C3630" s="426">
        <v>41103</v>
      </c>
      <c r="D3630" s="473">
        <v>62</v>
      </c>
      <c r="K3630" s="426">
        <v>41103</v>
      </c>
      <c r="L3630" s="467">
        <v>248</v>
      </c>
    </row>
    <row r="3631" spans="2:12" x14ac:dyDescent="0.25">
      <c r="B3631" s="49">
        <f t="shared" ref="B3631" si="3069">B3630+1</f>
        <v>3619</v>
      </c>
      <c r="C3631" s="428">
        <v>41103</v>
      </c>
      <c r="D3631" s="473">
        <v>33</v>
      </c>
      <c r="K3631" s="428">
        <v>41103</v>
      </c>
      <c r="L3631" s="467">
        <v>66</v>
      </c>
    </row>
    <row r="3632" spans="2:12" x14ac:dyDescent="0.25">
      <c r="B3632" s="49">
        <f t="shared" ref="B3632" si="3070">B3631+1</f>
        <v>3620</v>
      </c>
      <c r="C3632" s="427">
        <v>41103</v>
      </c>
      <c r="D3632" s="474">
        <v>118.00000000000112</v>
      </c>
      <c r="K3632" s="427">
        <v>41103</v>
      </c>
      <c r="L3632" s="117">
        <v>708.00000000000671</v>
      </c>
    </row>
    <row r="3633" spans="2:12" x14ac:dyDescent="0.25">
      <c r="B3633" s="49">
        <f t="shared" ref="B3633" si="3071">B3632+1</f>
        <v>3621</v>
      </c>
      <c r="C3633" s="427">
        <v>41103</v>
      </c>
      <c r="D3633" s="474">
        <v>128</v>
      </c>
      <c r="K3633" s="427">
        <v>41103</v>
      </c>
      <c r="L3633" s="117">
        <v>256</v>
      </c>
    </row>
    <row r="3634" spans="2:12" x14ac:dyDescent="0.25">
      <c r="B3634" s="49">
        <f t="shared" ref="B3634" si="3072">B3633+1</f>
        <v>3622</v>
      </c>
      <c r="C3634" s="426">
        <v>41107</v>
      </c>
      <c r="D3634" s="473">
        <v>287</v>
      </c>
      <c r="K3634" s="426">
        <v>41107</v>
      </c>
      <c r="L3634" s="467">
        <v>1148</v>
      </c>
    </row>
    <row r="3635" spans="2:12" x14ac:dyDescent="0.25">
      <c r="B3635" s="49">
        <f t="shared" ref="B3635" si="3073">B3634+1</f>
        <v>3623</v>
      </c>
      <c r="C3635" s="428">
        <v>41107</v>
      </c>
      <c r="D3635" s="473">
        <v>258</v>
      </c>
      <c r="K3635" s="428">
        <v>41107</v>
      </c>
      <c r="L3635" s="467">
        <v>516</v>
      </c>
    </row>
    <row r="3636" spans="2:12" x14ac:dyDescent="0.25">
      <c r="B3636" s="49">
        <f t="shared" ref="B3636" si="3074">B3635+1</f>
        <v>3624</v>
      </c>
      <c r="C3636" s="427">
        <v>41107</v>
      </c>
      <c r="D3636" s="474">
        <v>213</v>
      </c>
      <c r="K3636" s="427">
        <v>41107</v>
      </c>
      <c r="L3636" s="117">
        <v>1278</v>
      </c>
    </row>
    <row r="3637" spans="2:12" x14ac:dyDescent="0.25">
      <c r="B3637" s="49">
        <f t="shared" ref="B3637" si="3075">B3636+1</f>
        <v>3625</v>
      </c>
      <c r="C3637" s="427">
        <v>41107</v>
      </c>
      <c r="D3637" s="474">
        <v>313</v>
      </c>
      <c r="K3637" s="427">
        <v>41107</v>
      </c>
      <c r="L3637" s="117">
        <v>626</v>
      </c>
    </row>
    <row r="3638" spans="2:12" x14ac:dyDescent="0.25">
      <c r="B3638" s="49">
        <f t="shared" ref="B3638" si="3076">B3637+1</f>
        <v>3626</v>
      </c>
      <c r="C3638" s="427">
        <v>41107</v>
      </c>
      <c r="D3638" s="474">
        <v>667.99999999999545</v>
      </c>
      <c r="K3638" s="427">
        <v>41107</v>
      </c>
      <c r="L3638" s="117">
        <v>1335.9999999999909</v>
      </c>
    </row>
    <row r="3639" spans="2:12" x14ac:dyDescent="0.25">
      <c r="B3639" s="49">
        <f t="shared" ref="B3639" si="3077">B3638+1</f>
        <v>3627</v>
      </c>
      <c r="C3639" s="427">
        <v>41108</v>
      </c>
      <c r="D3639" s="474">
        <v>-172</v>
      </c>
      <c r="K3639" s="427">
        <v>41108</v>
      </c>
      <c r="L3639" s="117">
        <v>-344</v>
      </c>
    </row>
    <row r="3640" spans="2:12" x14ac:dyDescent="0.25">
      <c r="B3640" s="49">
        <f t="shared" ref="B3640" si="3078">B3639+1</f>
        <v>3628</v>
      </c>
      <c r="C3640" s="427">
        <v>41110</v>
      </c>
      <c r="D3640" s="474">
        <v>-91.999999999995453</v>
      </c>
      <c r="K3640" s="427">
        <v>41110</v>
      </c>
      <c r="L3640" s="117">
        <v>-551.99999999997272</v>
      </c>
    </row>
    <row r="3641" spans="2:12" x14ac:dyDescent="0.25">
      <c r="B3641" s="49">
        <f t="shared" ref="B3641" si="3079">B3640+1</f>
        <v>3629</v>
      </c>
      <c r="C3641" s="427">
        <v>41110</v>
      </c>
      <c r="D3641" s="474">
        <v>-701.99999999999773</v>
      </c>
      <c r="K3641" s="427">
        <v>41110</v>
      </c>
      <c r="L3641" s="117">
        <v>-1403.9999999999955</v>
      </c>
    </row>
    <row r="3642" spans="2:12" x14ac:dyDescent="0.25">
      <c r="B3642" s="49">
        <f t="shared" ref="B3642" si="3080">B3641+1</f>
        <v>3630</v>
      </c>
      <c r="C3642" s="426">
        <v>41113</v>
      </c>
      <c r="D3642" s="473">
        <v>-425.5</v>
      </c>
      <c r="K3642" s="426">
        <v>41113</v>
      </c>
      <c r="L3642" s="467">
        <v>-1702</v>
      </c>
    </row>
    <row r="3643" spans="2:12" x14ac:dyDescent="0.25">
      <c r="B3643" s="49">
        <f t="shared" ref="B3643" si="3081">B3642+1</f>
        <v>3631</v>
      </c>
      <c r="C3643" s="428">
        <v>41113</v>
      </c>
      <c r="D3643" s="473">
        <v>-562</v>
      </c>
      <c r="K3643" s="428">
        <v>41113</v>
      </c>
      <c r="L3643" s="467">
        <v>-1124</v>
      </c>
    </row>
    <row r="3644" spans="2:12" x14ac:dyDescent="0.25">
      <c r="B3644" s="49">
        <f t="shared" ref="B3644" si="3082">B3643+1</f>
        <v>3632</v>
      </c>
      <c r="C3644" s="427">
        <v>41113</v>
      </c>
      <c r="D3644" s="474">
        <v>-487</v>
      </c>
      <c r="K3644" s="427">
        <v>41113</v>
      </c>
      <c r="L3644" s="117">
        <v>-2922</v>
      </c>
    </row>
    <row r="3645" spans="2:12" x14ac:dyDescent="0.25">
      <c r="B3645" s="49">
        <f t="shared" ref="B3645" si="3083">B3644+1</f>
        <v>3633</v>
      </c>
      <c r="C3645" s="427">
        <v>41113</v>
      </c>
      <c r="D3645" s="474">
        <v>-652</v>
      </c>
      <c r="K3645" s="427">
        <v>41113</v>
      </c>
      <c r="L3645" s="117">
        <v>-1304</v>
      </c>
    </row>
    <row r="3646" spans="2:12" x14ac:dyDescent="0.25">
      <c r="B3646" s="49">
        <f t="shared" ref="B3646" si="3084">B3645+1</f>
        <v>3634</v>
      </c>
      <c r="C3646" s="426">
        <v>41114</v>
      </c>
      <c r="D3646" s="473">
        <v>37</v>
      </c>
      <c r="K3646" s="426">
        <v>41114</v>
      </c>
      <c r="L3646" s="467">
        <v>148</v>
      </c>
    </row>
    <row r="3647" spans="2:12" x14ac:dyDescent="0.25">
      <c r="B3647" s="49">
        <f t="shared" ref="B3647" si="3085">B3646+1</f>
        <v>3635</v>
      </c>
      <c r="C3647" s="428">
        <v>41114</v>
      </c>
      <c r="D3647" s="473">
        <v>163</v>
      </c>
      <c r="K3647" s="428">
        <v>41114</v>
      </c>
      <c r="L3647" s="467">
        <v>326</v>
      </c>
    </row>
    <row r="3648" spans="2:12" x14ac:dyDescent="0.25">
      <c r="B3648" s="49">
        <f t="shared" ref="B3648" si="3086">B3647+1</f>
        <v>3636</v>
      </c>
      <c r="C3648" s="427">
        <v>41114</v>
      </c>
      <c r="D3648" s="474">
        <v>-26.999999999997726</v>
      </c>
      <c r="K3648" s="427">
        <v>41114</v>
      </c>
      <c r="L3648" s="117">
        <v>-161.99999999998636</v>
      </c>
    </row>
    <row r="3649" spans="2:12" x14ac:dyDescent="0.25">
      <c r="B3649" s="49">
        <f t="shared" ref="B3649" si="3087">B3648+1</f>
        <v>3637</v>
      </c>
      <c r="C3649" s="427">
        <v>41114</v>
      </c>
      <c r="D3649" s="474">
        <v>118</v>
      </c>
      <c r="K3649" s="427">
        <v>41114</v>
      </c>
      <c r="L3649" s="117">
        <v>236</v>
      </c>
    </row>
    <row r="3650" spans="2:12" x14ac:dyDescent="0.25">
      <c r="B3650" s="49">
        <f t="shared" ref="B3650" si="3088">B3649+1</f>
        <v>3638</v>
      </c>
      <c r="C3650" s="427">
        <v>41114</v>
      </c>
      <c r="D3650" s="474">
        <v>148.00000000000227</v>
      </c>
      <c r="K3650" s="427">
        <v>41114</v>
      </c>
      <c r="L3650" s="117">
        <v>296.00000000000455</v>
      </c>
    </row>
    <row r="3651" spans="2:12" x14ac:dyDescent="0.25">
      <c r="B3651" s="49">
        <f t="shared" ref="B3651" si="3089">B3650+1</f>
        <v>3639</v>
      </c>
      <c r="C3651" s="426">
        <v>41115</v>
      </c>
      <c r="D3651" s="473">
        <v>249.5</v>
      </c>
      <c r="K3651" s="426">
        <v>41115</v>
      </c>
      <c r="L3651" s="467">
        <v>998</v>
      </c>
    </row>
    <row r="3652" spans="2:12" x14ac:dyDescent="0.25">
      <c r="B3652" s="49">
        <f t="shared" ref="B3652" si="3090">B3651+1</f>
        <v>3640</v>
      </c>
      <c r="C3652" s="428">
        <v>41115</v>
      </c>
      <c r="D3652" s="473">
        <v>473</v>
      </c>
      <c r="K3652" s="428">
        <v>41115</v>
      </c>
      <c r="L3652" s="467">
        <v>946</v>
      </c>
    </row>
    <row r="3653" spans="2:12" x14ac:dyDescent="0.25">
      <c r="B3653" s="49">
        <f t="shared" ref="B3653" si="3091">B3652+1</f>
        <v>3641</v>
      </c>
      <c r="C3653" s="427">
        <v>41115</v>
      </c>
      <c r="D3653" s="474">
        <v>102.99999999999771</v>
      </c>
      <c r="K3653" s="427">
        <v>41115</v>
      </c>
      <c r="L3653" s="117">
        <v>617.99999999998624</v>
      </c>
    </row>
    <row r="3654" spans="2:12" x14ac:dyDescent="0.25">
      <c r="B3654" s="49">
        <f t="shared" ref="B3654" si="3092">B3653+1</f>
        <v>3642</v>
      </c>
      <c r="C3654" s="427">
        <v>41115</v>
      </c>
      <c r="D3654" s="474">
        <v>203</v>
      </c>
      <c r="K3654" s="427">
        <v>41115</v>
      </c>
      <c r="L3654" s="117">
        <v>406</v>
      </c>
    </row>
    <row r="3655" spans="2:12" x14ac:dyDescent="0.25">
      <c r="B3655" s="49">
        <f t="shared" ref="B3655" si="3093">B3654+1</f>
        <v>3643</v>
      </c>
      <c r="C3655" s="427">
        <v>41115</v>
      </c>
      <c r="D3655" s="474">
        <v>377.99999999999773</v>
      </c>
      <c r="K3655" s="427">
        <v>41115</v>
      </c>
      <c r="L3655" s="117">
        <v>755.99999999999545</v>
      </c>
    </row>
    <row r="3656" spans="2:12" x14ac:dyDescent="0.25">
      <c r="B3656" s="49">
        <f t="shared" ref="B3656" si="3094">B3655+1</f>
        <v>3644</v>
      </c>
      <c r="C3656" s="428">
        <v>41116</v>
      </c>
      <c r="D3656" s="473">
        <v>618</v>
      </c>
      <c r="K3656" s="428">
        <v>41116</v>
      </c>
      <c r="L3656" s="467">
        <v>1236</v>
      </c>
    </row>
    <row r="3657" spans="2:12" x14ac:dyDescent="0.25">
      <c r="B3657" s="49">
        <f t="shared" ref="B3657" si="3095">B3656+1</f>
        <v>3645</v>
      </c>
      <c r="C3657" s="427">
        <v>41117</v>
      </c>
      <c r="D3657" s="474">
        <v>158</v>
      </c>
      <c r="K3657" s="427">
        <v>41117</v>
      </c>
      <c r="L3657" s="117">
        <v>316</v>
      </c>
    </row>
    <row r="3658" spans="2:12" x14ac:dyDescent="0.25">
      <c r="B3658" s="49">
        <f t="shared" ref="B3658" si="3096">B3657+1</f>
        <v>3646</v>
      </c>
      <c r="C3658" s="428">
        <v>41121</v>
      </c>
      <c r="D3658" s="473">
        <v>78</v>
      </c>
      <c r="K3658" s="428">
        <v>41121</v>
      </c>
      <c r="L3658" s="467">
        <v>156</v>
      </c>
    </row>
    <row r="3659" spans="2:12" x14ac:dyDescent="0.25">
      <c r="B3659" s="49">
        <f t="shared" ref="B3659" si="3097">B3658+1</f>
        <v>3647</v>
      </c>
      <c r="C3659" s="427">
        <v>41121</v>
      </c>
      <c r="D3659" s="474">
        <v>82.999999999998863</v>
      </c>
      <c r="K3659" s="427">
        <v>41121</v>
      </c>
      <c r="L3659" s="117">
        <v>497.99999999999318</v>
      </c>
    </row>
    <row r="3660" spans="2:12" x14ac:dyDescent="0.25">
      <c r="B3660" s="49">
        <f t="shared" ref="B3660" si="3098">B3659+1</f>
        <v>3648</v>
      </c>
      <c r="C3660" s="426">
        <v>41122</v>
      </c>
      <c r="D3660" s="473">
        <v>237</v>
      </c>
      <c r="K3660" s="426">
        <v>41122</v>
      </c>
      <c r="L3660" s="467">
        <v>948</v>
      </c>
    </row>
    <row r="3661" spans="2:12" x14ac:dyDescent="0.25">
      <c r="B3661" s="49">
        <f t="shared" ref="B3661" si="3099">B3660+1</f>
        <v>3649</v>
      </c>
      <c r="C3661" s="427">
        <v>41122</v>
      </c>
      <c r="D3661" s="474">
        <v>177.99999999999773</v>
      </c>
      <c r="K3661" s="427">
        <v>41122</v>
      </c>
      <c r="L3661" s="117">
        <v>1067.9999999999864</v>
      </c>
    </row>
    <row r="3662" spans="2:12" x14ac:dyDescent="0.25">
      <c r="B3662" s="49">
        <f t="shared" ref="B3662" si="3100">B3661+1</f>
        <v>3650</v>
      </c>
      <c r="C3662" s="427">
        <v>41122</v>
      </c>
      <c r="D3662" s="474">
        <v>233</v>
      </c>
      <c r="K3662" s="427">
        <v>41122</v>
      </c>
      <c r="L3662" s="117">
        <v>466</v>
      </c>
    </row>
    <row r="3663" spans="2:12" x14ac:dyDescent="0.25">
      <c r="B3663" s="49">
        <f t="shared" ref="B3663" si="3101">B3662+1</f>
        <v>3651</v>
      </c>
      <c r="C3663" s="426">
        <v>41123</v>
      </c>
      <c r="D3663" s="473">
        <v>49.5</v>
      </c>
      <c r="K3663" s="426">
        <v>41123</v>
      </c>
      <c r="L3663" s="467">
        <v>198</v>
      </c>
    </row>
    <row r="3664" spans="2:12" x14ac:dyDescent="0.25">
      <c r="B3664" s="49">
        <f t="shared" ref="B3664" si="3102">B3663+1</f>
        <v>3652</v>
      </c>
      <c r="C3664" s="428">
        <v>41123</v>
      </c>
      <c r="D3664" s="473">
        <v>-442</v>
      </c>
      <c r="K3664" s="428">
        <v>41123</v>
      </c>
      <c r="L3664" s="467">
        <v>-884</v>
      </c>
    </row>
    <row r="3665" spans="2:12" x14ac:dyDescent="0.25">
      <c r="B3665" s="49">
        <f t="shared" ref="B3665" si="3103">B3664+1</f>
        <v>3653</v>
      </c>
      <c r="C3665" s="427">
        <v>41123</v>
      </c>
      <c r="D3665" s="474">
        <v>33.000000000004547</v>
      </c>
      <c r="K3665" s="427">
        <v>41123</v>
      </c>
      <c r="L3665" s="117">
        <v>198.00000000002728</v>
      </c>
    </row>
    <row r="3666" spans="2:12" x14ac:dyDescent="0.25">
      <c r="B3666" s="49">
        <f t="shared" ref="B3666" si="3104">B3665+1</f>
        <v>3654</v>
      </c>
      <c r="C3666" s="427">
        <v>41123</v>
      </c>
      <c r="D3666" s="474">
        <v>48</v>
      </c>
      <c r="K3666" s="427">
        <v>41123</v>
      </c>
      <c r="L3666" s="117">
        <v>96</v>
      </c>
    </row>
    <row r="3667" spans="2:12" x14ac:dyDescent="0.25">
      <c r="B3667" s="49">
        <f t="shared" ref="B3667" si="3105">B3666+1</f>
        <v>3655</v>
      </c>
      <c r="C3667" s="427">
        <v>41123</v>
      </c>
      <c r="D3667" s="474">
        <v>48.000000000002274</v>
      </c>
      <c r="K3667" s="427">
        <v>41123</v>
      </c>
      <c r="L3667" s="117">
        <v>96.000000000004547</v>
      </c>
    </row>
    <row r="3668" spans="2:12" x14ac:dyDescent="0.25">
      <c r="B3668" s="49">
        <f t="shared" ref="B3668" si="3106">B3667+1</f>
        <v>3656</v>
      </c>
      <c r="C3668" s="426">
        <v>41124</v>
      </c>
      <c r="D3668" s="473">
        <v>362</v>
      </c>
      <c r="K3668" s="426">
        <v>41124</v>
      </c>
      <c r="L3668" s="467">
        <v>1448</v>
      </c>
    </row>
    <row r="3669" spans="2:12" x14ac:dyDescent="0.25">
      <c r="B3669" s="49">
        <f t="shared" ref="B3669" si="3107">B3668+1</f>
        <v>3657</v>
      </c>
      <c r="C3669" s="428">
        <v>41124</v>
      </c>
      <c r="D3669" s="473">
        <v>738</v>
      </c>
      <c r="K3669" s="428">
        <v>41124</v>
      </c>
      <c r="L3669" s="467">
        <v>1476</v>
      </c>
    </row>
    <row r="3670" spans="2:12" x14ac:dyDescent="0.25">
      <c r="B3670" s="49">
        <f t="shared" ref="B3670" si="3108">B3669+1</f>
        <v>3658</v>
      </c>
      <c r="C3670" s="427">
        <v>41124</v>
      </c>
      <c r="D3670" s="474">
        <v>182.99999999999886</v>
      </c>
      <c r="K3670" s="427">
        <v>41124</v>
      </c>
      <c r="L3670" s="117">
        <v>1097.9999999999932</v>
      </c>
    </row>
    <row r="3671" spans="2:12" x14ac:dyDescent="0.25">
      <c r="B3671" s="49">
        <f t="shared" ref="B3671" si="3109">B3670+1</f>
        <v>3659</v>
      </c>
      <c r="C3671" s="427">
        <v>41128</v>
      </c>
      <c r="D3671" s="474">
        <v>208</v>
      </c>
      <c r="K3671" s="427">
        <v>41128</v>
      </c>
      <c r="L3671" s="117">
        <v>416</v>
      </c>
    </row>
    <row r="3672" spans="2:12" x14ac:dyDescent="0.25">
      <c r="B3672" s="49">
        <f t="shared" ref="B3672" si="3110">B3671+1</f>
        <v>3660</v>
      </c>
      <c r="C3672" s="427">
        <v>41128</v>
      </c>
      <c r="D3672" s="474">
        <v>577.99999999999773</v>
      </c>
      <c r="K3672" s="427">
        <v>41128</v>
      </c>
      <c r="L3672" s="117">
        <v>1155.9999999999955</v>
      </c>
    </row>
    <row r="3673" spans="2:12" x14ac:dyDescent="0.25">
      <c r="B3673" s="49">
        <f t="shared" ref="B3673" si="3111">B3672+1</f>
        <v>3661</v>
      </c>
      <c r="C3673" s="427">
        <v>41129</v>
      </c>
      <c r="D3673" s="474">
        <v>-287</v>
      </c>
      <c r="K3673" s="427">
        <v>41129</v>
      </c>
      <c r="L3673" s="117">
        <v>-574</v>
      </c>
    </row>
    <row r="3674" spans="2:12" x14ac:dyDescent="0.25">
      <c r="B3674" s="49">
        <f t="shared" ref="B3674" si="3112">B3673+1</f>
        <v>3662</v>
      </c>
      <c r="C3674" s="427">
        <v>41129</v>
      </c>
      <c r="D3674" s="474">
        <v>-281.99999999999318</v>
      </c>
      <c r="K3674" s="427">
        <v>41129</v>
      </c>
      <c r="L3674" s="117">
        <v>-563.99999999998636</v>
      </c>
    </row>
    <row r="3675" spans="2:12" x14ac:dyDescent="0.25">
      <c r="B3675" s="49">
        <f t="shared" ref="B3675" si="3113">B3674+1</f>
        <v>3663</v>
      </c>
      <c r="C3675" s="428">
        <v>41130</v>
      </c>
      <c r="D3675" s="473">
        <v>88</v>
      </c>
      <c r="K3675" s="428">
        <v>41130</v>
      </c>
      <c r="L3675" s="467">
        <v>176</v>
      </c>
    </row>
    <row r="3676" spans="2:12" x14ac:dyDescent="0.25">
      <c r="B3676" s="49">
        <f t="shared" ref="B3676" si="3114">B3675+1</f>
        <v>3664</v>
      </c>
      <c r="C3676" s="427">
        <v>41130</v>
      </c>
      <c r="D3676" s="474">
        <v>93.000000000001137</v>
      </c>
      <c r="K3676" s="427">
        <v>41130</v>
      </c>
      <c r="L3676" s="117">
        <v>558.00000000000682</v>
      </c>
    </row>
    <row r="3677" spans="2:12" x14ac:dyDescent="0.25">
      <c r="B3677" s="49">
        <f t="shared" ref="B3677" si="3115">B3676+1</f>
        <v>3665</v>
      </c>
      <c r="C3677" s="427">
        <v>41130</v>
      </c>
      <c r="D3677" s="474">
        <v>178</v>
      </c>
      <c r="K3677" s="427">
        <v>41130</v>
      </c>
      <c r="L3677" s="117">
        <v>356</v>
      </c>
    </row>
    <row r="3678" spans="2:12" x14ac:dyDescent="0.25">
      <c r="B3678" s="49">
        <f t="shared" ref="B3678" si="3116">B3677+1</f>
        <v>3666</v>
      </c>
      <c r="C3678" s="427">
        <v>41131</v>
      </c>
      <c r="D3678" s="474">
        <v>-362</v>
      </c>
      <c r="K3678" s="427">
        <v>41131</v>
      </c>
      <c r="L3678" s="117">
        <v>-724</v>
      </c>
    </row>
    <row r="3679" spans="2:12" x14ac:dyDescent="0.25">
      <c r="B3679" s="49">
        <f t="shared" ref="B3679" si="3117">B3678+1</f>
        <v>3667</v>
      </c>
      <c r="C3679" s="427">
        <v>41134</v>
      </c>
      <c r="D3679" s="474">
        <v>-76.999999999997726</v>
      </c>
      <c r="K3679" s="427">
        <v>41134</v>
      </c>
      <c r="L3679" s="117">
        <v>-461.99999999998636</v>
      </c>
    </row>
    <row r="3680" spans="2:12" x14ac:dyDescent="0.25">
      <c r="B3680" s="49">
        <f t="shared" ref="B3680" si="3118">B3679+1</f>
        <v>3668</v>
      </c>
      <c r="C3680" s="426">
        <v>41135</v>
      </c>
      <c r="D3680" s="473">
        <v>262</v>
      </c>
      <c r="K3680" s="426">
        <v>41135</v>
      </c>
      <c r="L3680" s="467">
        <v>1048</v>
      </c>
    </row>
    <row r="3681" spans="2:12" x14ac:dyDescent="0.25">
      <c r="B3681" s="49">
        <f t="shared" ref="B3681" si="3119">B3680+1</f>
        <v>3669</v>
      </c>
      <c r="C3681" s="427">
        <v>41135</v>
      </c>
      <c r="D3681" s="474">
        <v>232.99999999999886</v>
      </c>
      <c r="K3681" s="427">
        <v>41135</v>
      </c>
      <c r="L3681" s="117">
        <v>1397.9999999999932</v>
      </c>
    </row>
    <row r="3682" spans="2:12" x14ac:dyDescent="0.25">
      <c r="B3682" s="49">
        <f t="shared" ref="B3682" si="3120">B3681+1</f>
        <v>3670</v>
      </c>
      <c r="C3682" s="427">
        <v>41136</v>
      </c>
      <c r="D3682" s="474">
        <v>-56.999999999998863</v>
      </c>
      <c r="K3682" s="427">
        <v>41136</v>
      </c>
      <c r="L3682" s="117">
        <v>-341.99999999999318</v>
      </c>
    </row>
    <row r="3683" spans="2:12" x14ac:dyDescent="0.25">
      <c r="B3683" s="49">
        <f t="shared" ref="B3683" si="3121">B3682+1</f>
        <v>3671</v>
      </c>
      <c r="C3683" s="427">
        <v>41138</v>
      </c>
      <c r="D3683" s="474">
        <v>-82.000000000004547</v>
      </c>
      <c r="K3683" s="427">
        <v>41138</v>
      </c>
      <c r="L3683" s="117">
        <v>-164.00000000000909</v>
      </c>
    </row>
    <row r="3684" spans="2:12" x14ac:dyDescent="0.25">
      <c r="B3684" s="49">
        <f t="shared" ref="B3684" si="3122">B3683+1</f>
        <v>3672</v>
      </c>
      <c r="C3684" s="427">
        <v>41142</v>
      </c>
      <c r="D3684" s="474">
        <v>83.000000000004547</v>
      </c>
      <c r="K3684" s="427">
        <v>41142</v>
      </c>
      <c r="L3684" s="117">
        <v>498.00000000002728</v>
      </c>
    </row>
    <row r="3685" spans="2:12" x14ac:dyDescent="0.25">
      <c r="B3685" s="49">
        <f t="shared" ref="B3685" si="3123">B3684+1</f>
        <v>3673</v>
      </c>
      <c r="C3685" s="426">
        <v>41143</v>
      </c>
      <c r="D3685" s="473">
        <v>-138</v>
      </c>
      <c r="K3685" s="426">
        <v>41143</v>
      </c>
      <c r="L3685" s="467">
        <v>-552</v>
      </c>
    </row>
    <row r="3686" spans="2:12" x14ac:dyDescent="0.25">
      <c r="B3686" s="49">
        <f t="shared" ref="B3686" si="3124">B3685+1</f>
        <v>3674</v>
      </c>
      <c r="C3686" s="428">
        <v>41143</v>
      </c>
      <c r="D3686" s="473">
        <v>-92</v>
      </c>
      <c r="K3686" s="428">
        <v>41143</v>
      </c>
      <c r="L3686" s="467">
        <v>-184</v>
      </c>
    </row>
    <row r="3687" spans="2:12" x14ac:dyDescent="0.25">
      <c r="B3687" s="49">
        <f t="shared" ref="B3687" si="3125">B3686+1</f>
        <v>3675</v>
      </c>
      <c r="C3687" s="427">
        <v>41143</v>
      </c>
      <c r="D3687" s="474">
        <v>-47.000000000002274</v>
      </c>
      <c r="K3687" s="427">
        <v>41143</v>
      </c>
      <c r="L3687" s="117">
        <v>-282.00000000001364</v>
      </c>
    </row>
    <row r="3688" spans="2:12" x14ac:dyDescent="0.25">
      <c r="B3688" s="49">
        <f t="shared" ref="B3688" si="3126">B3687+1</f>
        <v>3676</v>
      </c>
      <c r="C3688" s="427">
        <v>41143</v>
      </c>
      <c r="D3688" s="474">
        <v>-142</v>
      </c>
      <c r="K3688" s="427">
        <v>41143</v>
      </c>
      <c r="L3688" s="117">
        <v>-284</v>
      </c>
    </row>
    <row r="3689" spans="2:12" x14ac:dyDescent="0.25">
      <c r="B3689" s="49">
        <f t="shared" ref="B3689" si="3127">B3688+1</f>
        <v>3677</v>
      </c>
      <c r="C3689" s="427">
        <v>41144</v>
      </c>
      <c r="D3689" s="474">
        <v>302.99999999999773</v>
      </c>
      <c r="K3689" s="427">
        <v>41144</v>
      </c>
      <c r="L3689" s="117">
        <v>1817.9999999999864</v>
      </c>
    </row>
    <row r="3690" spans="2:12" x14ac:dyDescent="0.25">
      <c r="B3690" s="49">
        <f t="shared" ref="B3690" si="3128">B3689+1</f>
        <v>3678</v>
      </c>
      <c r="C3690" s="426">
        <v>41145</v>
      </c>
      <c r="D3690" s="473">
        <v>-138</v>
      </c>
      <c r="K3690" s="426">
        <v>41145</v>
      </c>
      <c r="L3690" s="467">
        <v>-552</v>
      </c>
    </row>
    <row r="3691" spans="2:12" x14ac:dyDescent="0.25">
      <c r="B3691" s="49">
        <f t="shared" ref="B3691" si="3129">B3690+1</f>
        <v>3679</v>
      </c>
      <c r="C3691" s="428">
        <v>41145</v>
      </c>
      <c r="D3691" s="473">
        <v>-157</v>
      </c>
      <c r="K3691" s="428">
        <v>41145</v>
      </c>
      <c r="L3691" s="467">
        <v>-314</v>
      </c>
    </row>
    <row r="3692" spans="2:12" x14ac:dyDescent="0.25">
      <c r="B3692" s="49">
        <f t="shared" ref="B3692" si="3130">B3691+1</f>
        <v>3680</v>
      </c>
      <c r="C3692" s="427">
        <v>41145</v>
      </c>
      <c r="D3692" s="474">
        <v>18.000000000001137</v>
      </c>
      <c r="K3692" s="427">
        <v>41145</v>
      </c>
      <c r="L3692" s="117">
        <v>108.00000000000682</v>
      </c>
    </row>
    <row r="3693" spans="2:12" x14ac:dyDescent="0.25">
      <c r="B3693" s="49">
        <f t="shared" ref="B3693" si="3131">B3692+1</f>
        <v>3681</v>
      </c>
      <c r="C3693" s="426">
        <v>41149</v>
      </c>
      <c r="D3693" s="473">
        <v>37</v>
      </c>
      <c r="K3693" s="426">
        <v>41149</v>
      </c>
      <c r="L3693" s="467">
        <v>148</v>
      </c>
    </row>
    <row r="3694" spans="2:12" x14ac:dyDescent="0.25">
      <c r="B3694" s="49">
        <f t="shared" ref="B3694" si="3132">B3693+1</f>
        <v>3682</v>
      </c>
      <c r="C3694" s="427">
        <v>41149</v>
      </c>
      <c r="D3694" s="474">
        <v>-102</v>
      </c>
      <c r="K3694" s="427">
        <v>41149</v>
      </c>
      <c r="L3694" s="117">
        <v>-204</v>
      </c>
    </row>
    <row r="3695" spans="2:12" x14ac:dyDescent="0.25">
      <c r="B3695" s="49">
        <f t="shared" ref="B3695" si="3133">B3694+1</f>
        <v>3683</v>
      </c>
      <c r="C3695" s="427">
        <v>41149</v>
      </c>
      <c r="D3695" s="474">
        <v>-31.999999999993179</v>
      </c>
      <c r="K3695" s="427">
        <v>41149</v>
      </c>
      <c r="L3695" s="117">
        <v>-63.999999999986358</v>
      </c>
    </row>
    <row r="3696" spans="2:12" x14ac:dyDescent="0.25">
      <c r="B3696" s="49">
        <f t="shared" ref="B3696" si="3134">B3695+1</f>
        <v>3684</v>
      </c>
      <c r="C3696" s="426">
        <v>41150</v>
      </c>
      <c r="D3696" s="473">
        <v>-163</v>
      </c>
      <c r="K3696" s="426">
        <v>41150</v>
      </c>
      <c r="L3696" s="467">
        <v>-652</v>
      </c>
    </row>
    <row r="3697" spans="2:12" x14ac:dyDescent="0.25">
      <c r="B3697" s="49">
        <f t="shared" ref="B3697" si="3135">B3696+1</f>
        <v>3685</v>
      </c>
      <c r="C3697" s="426">
        <v>41152</v>
      </c>
      <c r="D3697" s="473">
        <v>149.5</v>
      </c>
      <c r="K3697" s="426">
        <v>41152</v>
      </c>
      <c r="L3697" s="467">
        <v>598</v>
      </c>
    </row>
    <row r="3698" spans="2:12" x14ac:dyDescent="0.25">
      <c r="B3698" s="49">
        <f t="shared" ref="B3698" si="3136">B3697+1</f>
        <v>3686</v>
      </c>
      <c r="C3698" s="428">
        <v>41152</v>
      </c>
      <c r="D3698" s="473">
        <v>538</v>
      </c>
      <c r="K3698" s="428">
        <v>41152</v>
      </c>
      <c r="L3698" s="467">
        <v>1076</v>
      </c>
    </row>
    <row r="3699" spans="2:12" x14ac:dyDescent="0.25">
      <c r="B3699" s="49">
        <f t="shared" ref="B3699" si="3137">B3698+1</f>
        <v>3687</v>
      </c>
      <c r="C3699" s="427">
        <v>41152</v>
      </c>
      <c r="D3699" s="474">
        <v>178.00000000000341</v>
      </c>
      <c r="K3699" s="427">
        <v>41152</v>
      </c>
      <c r="L3699" s="117">
        <v>1068.0000000000205</v>
      </c>
    </row>
    <row r="3700" spans="2:12" x14ac:dyDescent="0.25">
      <c r="B3700" s="49">
        <f t="shared" ref="B3700" si="3138">B3699+1</f>
        <v>3688</v>
      </c>
      <c r="C3700" s="427">
        <v>41152</v>
      </c>
      <c r="D3700" s="474">
        <v>128</v>
      </c>
      <c r="K3700" s="427">
        <v>41152</v>
      </c>
      <c r="L3700" s="117">
        <v>256</v>
      </c>
    </row>
    <row r="3701" spans="2:12" x14ac:dyDescent="0.25">
      <c r="B3701" s="49">
        <f t="shared" ref="B3701" si="3139">B3700+1</f>
        <v>3689</v>
      </c>
      <c r="C3701" s="427">
        <v>41155</v>
      </c>
      <c r="D3701" s="474">
        <v>123</v>
      </c>
      <c r="K3701" s="427">
        <v>41155</v>
      </c>
      <c r="L3701" s="117">
        <v>246</v>
      </c>
    </row>
    <row r="3702" spans="2:12" x14ac:dyDescent="0.25">
      <c r="B3702" s="49">
        <f t="shared" ref="B3702" si="3140">B3701+1</f>
        <v>3690</v>
      </c>
      <c r="C3702" s="427">
        <v>41155</v>
      </c>
      <c r="D3702" s="474">
        <v>398.00000000000227</v>
      </c>
      <c r="K3702" s="427">
        <v>41155</v>
      </c>
      <c r="L3702" s="117">
        <v>796.00000000000455</v>
      </c>
    </row>
    <row r="3703" spans="2:12" x14ac:dyDescent="0.25">
      <c r="B3703" s="49">
        <f t="shared" ref="B3703" si="3141">B3702+1</f>
        <v>3691</v>
      </c>
      <c r="C3703" s="426">
        <v>41157</v>
      </c>
      <c r="D3703" s="473">
        <v>-300.5</v>
      </c>
      <c r="K3703" s="426">
        <v>41157</v>
      </c>
      <c r="L3703" s="467">
        <v>-1202</v>
      </c>
    </row>
    <row r="3704" spans="2:12" x14ac:dyDescent="0.25">
      <c r="B3704" s="49">
        <f t="shared" ref="B3704" si="3142">B3703+1</f>
        <v>3692</v>
      </c>
      <c r="C3704" s="428">
        <v>41157</v>
      </c>
      <c r="D3704" s="473">
        <v>-77</v>
      </c>
      <c r="K3704" s="428">
        <v>41157</v>
      </c>
      <c r="L3704" s="467">
        <v>-154</v>
      </c>
    </row>
    <row r="3705" spans="2:12" x14ac:dyDescent="0.25">
      <c r="B3705" s="49">
        <f t="shared" ref="B3705" si="3143">B3704+1</f>
        <v>3693</v>
      </c>
      <c r="C3705" s="426">
        <v>41158</v>
      </c>
      <c r="D3705" s="473">
        <v>337</v>
      </c>
      <c r="K3705" s="426">
        <v>41158</v>
      </c>
      <c r="L3705" s="467">
        <v>1348</v>
      </c>
    </row>
    <row r="3706" spans="2:12" x14ac:dyDescent="0.25">
      <c r="B3706" s="49">
        <f t="shared" ref="B3706" si="3144">B3705+1</f>
        <v>3694</v>
      </c>
      <c r="C3706" s="428">
        <v>41158</v>
      </c>
      <c r="D3706" s="473">
        <v>213</v>
      </c>
      <c r="K3706" s="428">
        <v>41158</v>
      </c>
      <c r="L3706" s="467">
        <v>426</v>
      </c>
    </row>
    <row r="3707" spans="2:12" x14ac:dyDescent="0.25">
      <c r="B3707" s="49">
        <f t="shared" ref="B3707" si="3145">B3706+1</f>
        <v>3695</v>
      </c>
      <c r="C3707" s="427">
        <v>41158</v>
      </c>
      <c r="D3707" s="474">
        <v>343.00000000000114</v>
      </c>
      <c r="K3707" s="427">
        <v>41158</v>
      </c>
      <c r="L3707" s="117">
        <v>2058.0000000000068</v>
      </c>
    </row>
    <row r="3708" spans="2:12" x14ac:dyDescent="0.25">
      <c r="B3708" s="49">
        <f t="shared" ref="B3708" si="3146">B3707+1</f>
        <v>3696</v>
      </c>
      <c r="C3708" s="428">
        <v>41162</v>
      </c>
      <c r="D3708" s="473">
        <v>-122</v>
      </c>
      <c r="K3708" s="428">
        <v>41162</v>
      </c>
      <c r="L3708" s="467">
        <v>-244</v>
      </c>
    </row>
    <row r="3709" spans="2:12" x14ac:dyDescent="0.25">
      <c r="B3709" s="49">
        <f t="shared" ref="B3709" si="3147">B3708+1</f>
        <v>3697</v>
      </c>
      <c r="C3709" s="427">
        <v>41162</v>
      </c>
      <c r="D3709" s="474">
        <v>-81.999999999993179</v>
      </c>
      <c r="K3709" s="427">
        <v>41162</v>
      </c>
      <c r="L3709" s="117">
        <v>-163.99999999998636</v>
      </c>
    </row>
    <row r="3710" spans="2:12" x14ac:dyDescent="0.25">
      <c r="B3710" s="49">
        <f t="shared" ref="B3710" si="3148">B3709+1</f>
        <v>3698</v>
      </c>
      <c r="C3710" s="426">
        <v>41163</v>
      </c>
      <c r="D3710" s="473">
        <v>149.5</v>
      </c>
      <c r="K3710" s="426">
        <v>41163</v>
      </c>
      <c r="L3710" s="467">
        <v>598</v>
      </c>
    </row>
    <row r="3711" spans="2:12" x14ac:dyDescent="0.25">
      <c r="B3711" s="49">
        <f t="shared" ref="B3711" si="3149">B3710+1</f>
        <v>3699</v>
      </c>
      <c r="C3711" s="428">
        <v>41163</v>
      </c>
      <c r="D3711" s="473">
        <v>118</v>
      </c>
      <c r="K3711" s="428">
        <v>41163</v>
      </c>
      <c r="L3711" s="467">
        <v>236</v>
      </c>
    </row>
    <row r="3712" spans="2:12" x14ac:dyDescent="0.25">
      <c r="B3712" s="49">
        <f t="shared" ref="B3712" si="3150">B3711+1</f>
        <v>3700</v>
      </c>
      <c r="C3712" s="427">
        <v>41163</v>
      </c>
      <c r="D3712" s="474">
        <v>127.99999999999771</v>
      </c>
      <c r="K3712" s="427">
        <v>41163</v>
      </c>
      <c r="L3712" s="117">
        <v>767.99999999998624</v>
      </c>
    </row>
    <row r="3713" spans="2:12" x14ac:dyDescent="0.25">
      <c r="B3713" s="49">
        <f t="shared" ref="B3713" si="3151">B3712+1</f>
        <v>3701</v>
      </c>
      <c r="C3713" s="427">
        <v>41163</v>
      </c>
      <c r="D3713" s="474">
        <v>138</v>
      </c>
      <c r="K3713" s="427">
        <v>41163</v>
      </c>
      <c r="L3713" s="117">
        <v>276</v>
      </c>
    </row>
    <row r="3714" spans="2:12" x14ac:dyDescent="0.25">
      <c r="B3714" s="49">
        <f t="shared" ref="B3714" si="3152">B3713+1</f>
        <v>3702</v>
      </c>
      <c r="C3714" s="427">
        <v>41163</v>
      </c>
      <c r="D3714" s="474">
        <v>388</v>
      </c>
      <c r="K3714" s="427">
        <v>41163</v>
      </c>
      <c r="L3714" s="117">
        <v>776</v>
      </c>
    </row>
    <row r="3715" spans="2:12" x14ac:dyDescent="0.25">
      <c r="B3715" s="49">
        <f t="shared" ref="B3715" si="3153">B3714+1</f>
        <v>3703</v>
      </c>
      <c r="C3715" s="428">
        <v>41164</v>
      </c>
      <c r="D3715" s="473">
        <v>298</v>
      </c>
      <c r="K3715" s="428">
        <v>41164</v>
      </c>
      <c r="L3715" s="467">
        <v>596</v>
      </c>
    </row>
    <row r="3716" spans="2:12" x14ac:dyDescent="0.25">
      <c r="B3716" s="49">
        <f t="shared" ref="B3716" si="3154">B3715+1</f>
        <v>3704</v>
      </c>
      <c r="C3716" s="427">
        <v>41164</v>
      </c>
      <c r="D3716" s="474">
        <v>153</v>
      </c>
      <c r="K3716" s="427">
        <v>41164</v>
      </c>
      <c r="L3716" s="117">
        <v>306</v>
      </c>
    </row>
    <row r="3717" spans="2:12" x14ac:dyDescent="0.25">
      <c r="B3717" s="49">
        <f t="shared" ref="B3717" si="3155">B3716+1</f>
        <v>3705</v>
      </c>
      <c r="C3717" s="427">
        <v>41164</v>
      </c>
      <c r="D3717" s="474">
        <v>188</v>
      </c>
      <c r="K3717" s="427">
        <v>41164</v>
      </c>
      <c r="L3717" s="117">
        <v>376</v>
      </c>
    </row>
    <row r="3718" spans="2:12" x14ac:dyDescent="0.25">
      <c r="B3718" s="49">
        <f t="shared" ref="B3718" si="3156">B3717+1</f>
        <v>3706</v>
      </c>
      <c r="C3718" s="427">
        <v>41165</v>
      </c>
      <c r="D3718" s="474">
        <v>-72</v>
      </c>
      <c r="K3718" s="427">
        <v>41165</v>
      </c>
      <c r="L3718" s="117">
        <v>-144</v>
      </c>
    </row>
    <row r="3719" spans="2:12" x14ac:dyDescent="0.25">
      <c r="B3719" s="49">
        <f t="shared" ref="B3719" si="3157">B3718+1</f>
        <v>3707</v>
      </c>
      <c r="C3719" s="427">
        <v>41165</v>
      </c>
      <c r="D3719" s="474">
        <v>-51.999999999997726</v>
      </c>
      <c r="K3719" s="427">
        <v>41165</v>
      </c>
      <c r="L3719" s="117">
        <v>-103.99999999999545</v>
      </c>
    </row>
    <row r="3720" spans="2:12" x14ac:dyDescent="0.25">
      <c r="B3720" s="49">
        <f t="shared" ref="B3720" si="3158">B3719+1</f>
        <v>3708</v>
      </c>
      <c r="C3720" s="427">
        <v>41166</v>
      </c>
      <c r="D3720" s="474">
        <v>207.99999999999318</v>
      </c>
      <c r="K3720" s="427">
        <v>41166</v>
      </c>
      <c r="L3720" s="117">
        <v>415.99999999998636</v>
      </c>
    </row>
    <row r="3721" spans="2:12" x14ac:dyDescent="0.25">
      <c r="B3721" s="49">
        <f t="shared" ref="B3721" si="3159">B3720+1</f>
        <v>3709</v>
      </c>
      <c r="C3721" s="427">
        <v>41169</v>
      </c>
      <c r="D3721" s="474">
        <v>-291.99999999999545</v>
      </c>
      <c r="K3721" s="427">
        <v>41169</v>
      </c>
      <c r="L3721" s="117">
        <v>-583.99999999999091</v>
      </c>
    </row>
    <row r="3722" spans="2:12" x14ac:dyDescent="0.25">
      <c r="B3722" s="49">
        <f t="shared" ref="B3722" si="3160">B3721+1</f>
        <v>3710</v>
      </c>
      <c r="C3722" s="426">
        <v>41170</v>
      </c>
      <c r="D3722" s="473">
        <v>-150.5</v>
      </c>
      <c r="K3722" s="426">
        <v>41170</v>
      </c>
      <c r="L3722" s="467">
        <v>-602</v>
      </c>
    </row>
    <row r="3723" spans="2:12" x14ac:dyDescent="0.25">
      <c r="B3723" s="49">
        <f t="shared" ref="B3723" si="3161">B3722+1</f>
        <v>3711</v>
      </c>
      <c r="C3723" s="427">
        <v>41170</v>
      </c>
      <c r="D3723" s="474">
        <v>-142.00000000000114</v>
      </c>
      <c r="K3723" s="427">
        <v>41170</v>
      </c>
      <c r="L3723" s="117">
        <v>-852.00000000000682</v>
      </c>
    </row>
    <row r="3724" spans="2:12" x14ac:dyDescent="0.25">
      <c r="B3724" s="49">
        <f t="shared" ref="B3724" si="3162">B3723+1</f>
        <v>3712</v>
      </c>
      <c r="C3724" s="427">
        <v>41170</v>
      </c>
      <c r="D3724" s="474">
        <v>-91.999999999995453</v>
      </c>
      <c r="K3724" s="427">
        <v>41170</v>
      </c>
      <c r="L3724" s="117">
        <v>-183.99999999999091</v>
      </c>
    </row>
    <row r="3725" spans="2:12" x14ac:dyDescent="0.25">
      <c r="B3725" s="49">
        <f t="shared" ref="B3725" si="3163">B3724+1</f>
        <v>3713</v>
      </c>
      <c r="C3725" s="426">
        <v>41171</v>
      </c>
      <c r="D3725" s="473">
        <v>112.00000000000001</v>
      </c>
      <c r="K3725" s="426">
        <v>41171</v>
      </c>
      <c r="L3725" s="467">
        <v>448.00000000000006</v>
      </c>
    </row>
    <row r="3726" spans="2:12" x14ac:dyDescent="0.25">
      <c r="B3726" s="49">
        <f t="shared" ref="B3726" si="3164">B3725+1</f>
        <v>3714</v>
      </c>
      <c r="C3726" s="427">
        <v>41171</v>
      </c>
      <c r="D3726" s="474">
        <v>-26.999999999997726</v>
      </c>
      <c r="K3726" s="427">
        <v>41171</v>
      </c>
      <c r="L3726" s="117">
        <v>-161.99999999998636</v>
      </c>
    </row>
    <row r="3727" spans="2:12" x14ac:dyDescent="0.25">
      <c r="B3727" s="49">
        <f t="shared" ref="B3727" si="3165">B3726+1</f>
        <v>3715</v>
      </c>
      <c r="C3727" s="427">
        <v>41172</v>
      </c>
      <c r="D3727" s="474">
        <v>-276.99999999999773</v>
      </c>
      <c r="K3727" s="427">
        <v>41172</v>
      </c>
      <c r="L3727" s="117">
        <v>-1661.9999999999864</v>
      </c>
    </row>
    <row r="3728" spans="2:12" x14ac:dyDescent="0.25">
      <c r="B3728" s="49">
        <f t="shared" ref="B3728" si="3166">B3727+1</f>
        <v>3716</v>
      </c>
      <c r="C3728" s="427">
        <v>41172</v>
      </c>
      <c r="D3728" s="474">
        <v>-242</v>
      </c>
      <c r="K3728" s="427">
        <v>41172</v>
      </c>
      <c r="L3728" s="117">
        <v>-484</v>
      </c>
    </row>
    <row r="3729" spans="2:12" x14ac:dyDescent="0.25">
      <c r="B3729" s="49">
        <f t="shared" ref="B3729" si="3167">B3728+1</f>
        <v>3717</v>
      </c>
      <c r="C3729" s="427">
        <v>41172</v>
      </c>
      <c r="D3729" s="474">
        <v>-512</v>
      </c>
      <c r="K3729" s="427">
        <v>41172</v>
      </c>
      <c r="L3729" s="117">
        <v>-1024</v>
      </c>
    </row>
    <row r="3730" spans="2:12" x14ac:dyDescent="0.25">
      <c r="B3730" s="49">
        <f t="shared" ref="B3730" si="3168">B3729+1</f>
        <v>3718</v>
      </c>
      <c r="C3730" s="426">
        <v>41173</v>
      </c>
      <c r="D3730" s="473">
        <v>112.00000000000001</v>
      </c>
      <c r="K3730" s="426">
        <v>41173</v>
      </c>
      <c r="L3730" s="467">
        <v>448.00000000000006</v>
      </c>
    </row>
    <row r="3731" spans="2:12" x14ac:dyDescent="0.25">
      <c r="B3731" s="49">
        <f t="shared" ref="B3731" si="3169">B3730+1</f>
        <v>3719</v>
      </c>
      <c r="C3731" s="428">
        <v>41173</v>
      </c>
      <c r="D3731" s="473">
        <v>203</v>
      </c>
      <c r="K3731" s="428">
        <v>41173</v>
      </c>
      <c r="L3731" s="467">
        <v>406</v>
      </c>
    </row>
    <row r="3732" spans="2:12" x14ac:dyDescent="0.25">
      <c r="B3732" s="49">
        <f t="shared" ref="B3732" si="3170">B3731+1</f>
        <v>3720</v>
      </c>
      <c r="C3732" s="427">
        <v>41173</v>
      </c>
      <c r="D3732" s="474">
        <v>123.00000000000226</v>
      </c>
      <c r="K3732" s="427">
        <v>41173</v>
      </c>
      <c r="L3732" s="117">
        <v>738.00000000001353</v>
      </c>
    </row>
    <row r="3733" spans="2:12" x14ac:dyDescent="0.25">
      <c r="B3733" s="49">
        <f t="shared" ref="B3733" si="3171">B3732+1</f>
        <v>3721</v>
      </c>
      <c r="C3733" s="426">
        <v>41176</v>
      </c>
      <c r="D3733" s="473">
        <v>-150.5</v>
      </c>
      <c r="K3733" s="426">
        <v>41176</v>
      </c>
      <c r="L3733" s="467">
        <v>-602</v>
      </c>
    </row>
    <row r="3734" spans="2:12" x14ac:dyDescent="0.25">
      <c r="B3734" s="49">
        <f t="shared" ref="B3734" si="3172">B3733+1</f>
        <v>3722</v>
      </c>
      <c r="C3734" s="427">
        <v>41176</v>
      </c>
      <c r="D3734" s="474">
        <v>-282</v>
      </c>
      <c r="K3734" s="427">
        <v>41176</v>
      </c>
      <c r="L3734" s="117">
        <v>-564</v>
      </c>
    </row>
    <row r="3735" spans="2:12" x14ac:dyDescent="0.25">
      <c r="B3735" s="49">
        <f t="shared" ref="B3735" si="3173">B3734+1</f>
        <v>3723</v>
      </c>
      <c r="C3735" s="427">
        <v>41176</v>
      </c>
      <c r="D3735" s="474">
        <v>-441.99999999999545</v>
      </c>
      <c r="K3735" s="427">
        <v>41176</v>
      </c>
      <c r="L3735" s="117">
        <v>-883.99999999999091</v>
      </c>
    </row>
    <row r="3736" spans="2:12" x14ac:dyDescent="0.25">
      <c r="B3736" s="49">
        <f t="shared" ref="B3736" si="3174">B3735+1</f>
        <v>3724</v>
      </c>
      <c r="C3736" s="426">
        <v>41177</v>
      </c>
      <c r="D3736" s="473">
        <v>62</v>
      </c>
      <c r="K3736" s="426">
        <v>41177</v>
      </c>
      <c r="L3736" s="467">
        <v>248</v>
      </c>
    </row>
    <row r="3737" spans="2:12" x14ac:dyDescent="0.25">
      <c r="B3737" s="49">
        <f t="shared" ref="B3737" si="3175">B3736+1</f>
        <v>3725</v>
      </c>
      <c r="C3737" s="428">
        <v>41177</v>
      </c>
      <c r="D3737" s="473">
        <v>183</v>
      </c>
      <c r="K3737" s="428">
        <v>41177</v>
      </c>
      <c r="L3737" s="467">
        <v>366</v>
      </c>
    </row>
    <row r="3738" spans="2:12" x14ac:dyDescent="0.25">
      <c r="B3738" s="49">
        <f t="shared" ref="B3738" si="3176">B3737+1</f>
        <v>3726</v>
      </c>
      <c r="C3738" s="427">
        <v>41177</v>
      </c>
      <c r="D3738" s="474">
        <v>38</v>
      </c>
      <c r="K3738" s="427">
        <v>41177</v>
      </c>
      <c r="L3738" s="117">
        <v>228</v>
      </c>
    </row>
    <row r="3739" spans="2:12" x14ac:dyDescent="0.25">
      <c r="B3739" s="49">
        <f t="shared" ref="B3739" si="3177">B3738+1</f>
        <v>3727</v>
      </c>
      <c r="C3739" s="426">
        <v>41178</v>
      </c>
      <c r="D3739" s="473">
        <v>-88</v>
      </c>
      <c r="K3739" s="426">
        <v>41178</v>
      </c>
      <c r="L3739" s="467">
        <v>-352</v>
      </c>
    </row>
    <row r="3740" spans="2:12" x14ac:dyDescent="0.25">
      <c r="B3740" s="49">
        <f t="shared" ref="B3740" si="3178">B3739+1</f>
        <v>3728</v>
      </c>
      <c r="C3740" s="428">
        <v>41178</v>
      </c>
      <c r="D3740" s="473">
        <v>-197</v>
      </c>
      <c r="K3740" s="428">
        <v>41178</v>
      </c>
      <c r="L3740" s="467">
        <v>-394</v>
      </c>
    </row>
    <row r="3741" spans="2:12" x14ac:dyDescent="0.25">
      <c r="B3741" s="49">
        <f t="shared" ref="B3741" si="3179">B3740+1</f>
        <v>3729</v>
      </c>
      <c r="C3741" s="427">
        <v>41178</v>
      </c>
      <c r="D3741" s="474">
        <v>57.999999999998863</v>
      </c>
      <c r="K3741" s="427">
        <v>41178</v>
      </c>
      <c r="L3741" s="117">
        <v>347.99999999999318</v>
      </c>
    </row>
    <row r="3742" spans="2:12" x14ac:dyDescent="0.25">
      <c r="B3742" s="49">
        <f t="shared" ref="B3742" si="3180">B3741+1</f>
        <v>3730</v>
      </c>
      <c r="C3742" s="427">
        <v>41178</v>
      </c>
      <c r="D3742" s="474">
        <v>-87</v>
      </c>
      <c r="K3742" s="427">
        <v>41178</v>
      </c>
      <c r="L3742" s="117">
        <v>-174</v>
      </c>
    </row>
    <row r="3743" spans="2:12" x14ac:dyDescent="0.25">
      <c r="B3743" s="49">
        <f t="shared" ref="B3743" si="3181">B3742+1</f>
        <v>3731</v>
      </c>
      <c r="C3743" s="427">
        <v>41178</v>
      </c>
      <c r="D3743" s="474">
        <v>-112.00000000000001</v>
      </c>
      <c r="K3743" s="427">
        <v>41178</v>
      </c>
      <c r="L3743" s="117">
        <v>-224.00000000000003</v>
      </c>
    </row>
    <row r="3744" spans="2:12" x14ac:dyDescent="0.25">
      <c r="B3744" s="49">
        <f t="shared" ref="B3744" si="3182">B3743+1</f>
        <v>3732</v>
      </c>
      <c r="C3744" s="426">
        <v>41179</v>
      </c>
      <c r="D3744" s="473">
        <v>149.5</v>
      </c>
      <c r="K3744" s="426">
        <v>41179</v>
      </c>
      <c r="L3744" s="467">
        <v>598</v>
      </c>
    </row>
    <row r="3745" spans="2:12" x14ac:dyDescent="0.25">
      <c r="B3745" s="49">
        <f t="shared" ref="B3745" si="3183">B3744+1</f>
        <v>3733</v>
      </c>
      <c r="C3745" s="428">
        <v>41179</v>
      </c>
      <c r="D3745" s="473">
        <v>63</v>
      </c>
      <c r="K3745" s="428">
        <v>41179</v>
      </c>
      <c r="L3745" s="467">
        <v>126</v>
      </c>
    </row>
    <row r="3746" spans="2:12" x14ac:dyDescent="0.25">
      <c r="B3746" s="49">
        <f t="shared" ref="B3746" si="3184">B3745+1</f>
        <v>3734</v>
      </c>
      <c r="C3746" s="427">
        <v>41179</v>
      </c>
      <c r="D3746" s="474">
        <v>107.99999999999885</v>
      </c>
      <c r="K3746" s="427">
        <v>41179</v>
      </c>
      <c r="L3746" s="117">
        <v>647.99999999999307</v>
      </c>
    </row>
    <row r="3747" spans="2:12" x14ac:dyDescent="0.25">
      <c r="B3747" s="49">
        <f t="shared" ref="B3747" si="3185">B3746+1</f>
        <v>3735</v>
      </c>
      <c r="C3747" s="427">
        <v>41179</v>
      </c>
      <c r="D3747" s="474">
        <v>158.00000000000455</v>
      </c>
      <c r="K3747" s="427">
        <v>41179</v>
      </c>
      <c r="L3747" s="117">
        <v>316.00000000000909</v>
      </c>
    </row>
    <row r="3748" spans="2:12" x14ac:dyDescent="0.25">
      <c r="B3748" s="49">
        <f t="shared" ref="B3748" si="3186">B3747+1</f>
        <v>3736</v>
      </c>
      <c r="C3748" s="427">
        <v>41180</v>
      </c>
      <c r="D3748" s="474">
        <v>-372</v>
      </c>
      <c r="K3748" s="427">
        <v>41180</v>
      </c>
      <c r="L3748" s="117">
        <v>-744</v>
      </c>
    </row>
    <row r="3749" spans="2:12" x14ac:dyDescent="0.25">
      <c r="B3749" s="49">
        <f t="shared" ref="B3749" si="3187">B3748+1</f>
        <v>3737</v>
      </c>
      <c r="C3749" s="427">
        <v>41180</v>
      </c>
      <c r="D3749" s="474">
        <v>17.999999999995453</v>
      </c>
      <c r="K3749" s="427">
        <v>41180</v>
      </c>
      <c r="L3749" s="117">
        <v>35.999999999990905</v>
      </c>
    </row>
    <row r="3750" spans="2:12" x14ac:dyDescent="0.25">
      <c r="B3750" s="49">
        <f t="shared" ref="B3750" si="3188">B3749+1</f>
        <v>3738</v>
      </c>
      <c r="C3750" s="426">
        <v>41183</v>
      </c>
      <c r="D3750" s="473">
        <v>299.5</v>
      </c>
      <c r="K3750" s="426">
        <v>41183</v>
      </c>
      <c r="L3750" s="467">
        <v>1198</v>
      </c>
    </row>
    <row r="3751" spans="2:12" x14ac:dyDescent="0.25">
      <c r="B3751" s="49">
        <f t="shared" ref="B3751" si="3189">B3750+1</f>
        <v>3739</v>
      </c>
      <c r="C3751" s="428">
        <v>41183</v>
      </c>
      <c r="D3751" s="473">
        <v>433</v>
      </c>
      <c r="K3751" s="428">
        <v>41183</v>
      </c>
      <c r="L3751" s="467">
        <v>866</v>
      </c>
    </row>
    <row r="3752" spans="2:12" x14ac:dyDescent="0.25">
      <c r="B3752" s="49">
        <f t="shared" ref="B3752" si="3190">B3751+1</f>
        <v>3740</v>
      </c>
      <c r="C3752" s="427">
        <v>41183</v>
      </c>
      <c r="D3752" s="474">
        <v>357.99999999999886</v>
      </c>
      <c r="K3752" s="427">
        <v>41183</v>
      </c>
      <c r="L3752" s="117">
        <v>2147.9999999999932</v>
      </c>
    </row>
    <row r="3753" spans="2:12" x14ac:dyDescent="0.25">
      <c r="B3753" s="49">
        <f t="shared" ref="B3753" si="3191">B3752+1</f>
        <v>3741</v>
      </c>
      <c r="C3753" s="427">
        <v>41183</v>
      </c>
      <c r="D3753" s="474">
        <v>208</v>
      </c>
      <c r="K3753" s="427">
        <v>41183</v>
      </c>
      <c r="L3753" s="117">
        <v>416</v>
      </c>
    </row>
    <row r="3754" spans="2:12" x14ac:dyDescent="0.25">
      <c r="B3754" s="49">
        <f t="shared" ref="B3754" si="3192">B3753+1</f>
        <v>3742</v>
      </c>
      <c r="C3754" s="427">
        <v>41183</v>
      </c>
      <c r="D3754" s="474">
        <v>427.99999999999773</v>
      </c>
      <c r="K3754" s="427">
        <v>41183</v>
      </c>
      <c r="L3754" s="117">
        <v>855.99999999999545</v>
      </c>
    </row>
    <row r="3755" spans="2:12" x14ac:dyDescent="0.25">
      <c r="B3755" s="49">
        <f t="shared" ref="B3755" si="3193">B3754+1</f>
        <v>3743</v>
      </c>
      <c r="C3755" s="428">
        <v>41184</v>
      </c>
      <c r="D3755" s="473">
        <v>198</v>
      </c>
      <c r="K3755" s="428">
        <v>41184</v>
      </c>
      <c r="L3755" s="467">
        <v>396</v>
      </c>
    </row>
    <row r="3756" spans="2:12" x14ac:dyDescent="0.25">
      <c r="B3756" s="49">
        <f t="shared" ref="B3756" si="3194">B3755+1</f>
        <v>3744</v>
      </c>
      <c r="C3756" s="427">
        <v>41184</v>
      </c>
      <c r="D3756" s="474">
        <v>123</v>
      </c>
      <c r="K3756" s="427">
        <v>41184</v>
      </c>
      <c r="L3756" s="117">
        <v>246</v>
      </c>
    </row>
    <row r="3757" spans="2:12" x14ac:dyDescent="0.25">
      <c r="B3757" s="49">
        <f t="shared" ref="B3757" si="3195">B3756+1</f>
        <v>3745</v>
      </c>
      <c r="C3757" s="427">
        <v>41186</v>
      </c>
      <c r="D3757" s="474">
        <v>22.999999999996589</v>
      </c>
      <c r="K3757" s="427">
        <v>41186</v>
      </c>
      <c r="L3757" s="117">
        <v>137.99999999997954</v>
      </c>
    </row>
    <row r="3758" spans="2:12" x14ac:dyDescent="0.25">
      <c r="B3758" s="49">
        <f t="shared" ref="B3758" si="3196">B3757+1</f>
        <v>3746</v>
      </c>
      <c r="C3758" s="426">
        <v>41190</v>
      </c>
      <c r="D3758" s="473">
        <v>-263</v>
      </c>
      <c r="K3758" s="426">
        <v>41190</v>
      </c>
      <c r="L3758" s="467">
        <v>-1052</v>
      </c>
    </row>
    <row r="3759" spans="2:12" x14ac:dyDescent="0.25">
      <c r="B3759" s="49">
        <f t="shared" ref="B3759" si="3197">B3758+1</f>
        <v>3747</v>
      </c>
      <c r="C3759" s="428">
        <v>41190</v>
      </c>
      <c r="D3759" s="473">
        <v>-312</v>
      </c>
      <c r="K3759" s="428">
        <v>41190</v>
      </c>
      <c r="L3759" s="467">
        <v>-624</v>
      </c>
    </row>
    <row r="3760" spans="2:12" x14ac:dyDescent="0.25">
      <c r="B3760" s="49">
        <f t="shared" ref="B3760" si="3198">B3759+1</f>
        <v>3748</v>
      </c>
      <c r="C3760" s="427">
        <v>41190</v>
      </c>
      <c r="D3760" s="474">
        <v>-237</v>
      </c>
      <c r="K3760" s="427">
        <v>41190</v>
      </c>
      <c r="L3760" s="117">
        <v>-1422</v>
      </c>
    </row>
    <row r="3761" spans="2:12" x14ac:dyDescent="0.25">
      <c r="B3761" s="49">
        <f t="shared" ref="B3761" si="3199">B3760+1</f>
        <v>3749</v>
      </c>
      <c r="C3761" s="427">
        <v>41190</v>
      </c>
      <c r="D3761" s="474">
        <v>-391.99999999999545</v>
      </c>
      <c r="K3761" s="427">
        <v>41190</v>
      </c>
      <c r="L3761" s="117">
        <v>-783.99999999999091</v>
      </c>
    </row>
    <row r="3762" spans="2:12" x14ac:dyDescent="0.25">
      <c r="B3762" s="49">
        <f t="shared" ref="B3762" si="3200">B3761+1</f>
        <v>3750</v>
      </c>
      <c r="C3762" s="426">
        <v>41191</v>
      </c>
      <c r="D3762" s="473">
        <v>-125.49999999999999</v>
      </c>
      <c r="K3762" s="426">
        <v>41191</v>
      </c>
      <c r="L3762" s="467">
        <v>-501.99999999999994</v>
      </c>
    </row>
    <row r="3763" spans="2:12" x14ac:dyDescent="0.25">
      <c r="B3763" s="49">
        <f t="shared" ref="B3763" si="3201">B3762+1</f>
        <v>3751</v>
      </c>
      <c r="C3763" s="428">
        <v>41191</v>
      </c>
      <c r="D3763" s="473">
        <v>-42</v>
      </c>
      <c r="K3763" s="428">
        <v>41191</v>
      </c>
      <c r="L3763" s="467">
        <v>-84</v>
      </c>
    </row>
    <row r="3764" spans="2:12" x14ac:dyDescent="0.25">
      <c r="B3764" s="49">
        <f t="shared" ref="B3764" si="3202">B3763+1</f>
        <v>3752</v>
      </c>
      <c r="C3764" s="427">
        <v>41191</v>
      </c>
      <c r="D3764" s="474">
        <v>-167.00000000000114</v>
      </c>
      <c r="K3764" s="427">
        <v>41191</v>
      </c>
      <c r="L3764" s="117">
        <v>-1002.0000000000068</v>
      </c>
    </row>
    <row r="3765" spans="2:12" x14ac:dyDescent="0.25">
      <c r="B3765" s="49">
        <f t="shared" ref="B3765" si="3203">B3764+1</f>
        <v>3753</v>
      </c>
      <c r="C3765" s="426">
        <v>41192</v>
      </c>
      <c r="D3765" s="473">
        <v>12</v>
      </c>
      <c r="K3765" s="426">
        <v>41192</v>
      </c>
      <c r="L3765" s="467">
        <v>48</v>
      </c>
    </row>
    <row r="3766" spans="2:12" x14ac:dyDescent="0.25">
      <c r="B3766" s="49">
        <f t="shared" ref="B3766" si="3204">B3765+1</f>
        <v>3754</v>
      </c>
      <c r="C3766" s="428">
        <v>41192</v>
      </c>
      <c r="D3766" s="473">
        <v>8</v>
      </c>
      <c r="K3766" s="428">
        <v>41192</v>
      </c>
      <c r="L3766" s="467">
        <v>16</v>
      </c>
    </row>
    <row r="3767" spans="2:12" x14ac:dyDescent="0.25">
      <c r="B3767" s="49">
        <f t="shared" ref="B3767" si="3205">B3766+1</f>
        <v>3755</v>
      </c>
      <c r="C3767" s="427">
        <v>41192</v>
      </c>
      <c r="D3767" s="474">
        <v>123.00000000000226</v>
      </c>
      <c r="K3767" s="427">
        <v>41192</v>
      </c>
      <c r="L3767" s="117">
        <v>738.00000000001353</v>
      </c>
    </row>
    <row r="3768" spans="2:12" x14ac:dyDescent="0.25">
      <c r="B3768" s="49">
        <f t="shared" ref="B3768" si="3206">B3767+1</f>
        <v>3756</v>
      </c>
      <c r="C3768" s="426">
        <v>41193</v>
      </c>
      <c r="D3768" s="473">
        <v>312</v>
      </c>
      <c r="K3768" s="426">
        <v>41193</v>
      </c>
      <c r="L3768" s="467">
        <v>1248</v>
      </c>
    </row>
    <row r="3769" spans="2:12" x14ac:dyDescent="0.25">
      <c r="B3769" s="49">
        <f t="shared" ref="B3769" si="3207">B3768+1</f>
        <v>3757</v>
      </c>
      <c r="C3769" s="428">
        <v>41193</v>
      </c>
      <c r="D3769" s="473">
        <v>458</v>
      </c>
      <c r="K3769" s="428">
        <v>41193</v>
      </c>
      <c r="L3769" s="467">
        <v>916</v>
      </c>
    </row>
    <row r="3770" spans="2:12" x14ac:dyDescent="0.25">
      <c r="B3770" s="49">
        <f t="shared" ref="B3770" si="3208">B3769+1</f>
        <v>3758</v>
      </c>
      <c r="C3770" s="427">
        <v>41193</v>
      </c>
      <c r="D3770" s="474">
        <v>123.00000000000226</v>
      </c>
      <c r="K3770" s="427">
        <v>41193</v>
      </c>
      <c r="L3770" s="117">
        <v>738.00000000001353</v>
      </c>
    </row>
    <row r="3771" spans="2:12" x14ac:dyDescent="0.25">
      <c r="B3771" s="49">
        <f t="shared" ref="B3771" si="3209">B3770+1</f>
        <v>3759</v>
      </c>
      <c r="C3771" s="427">
        <v>41193</v>
      </c>
      <c r="D3771" s="474">
        <v>253</v>
      </c>
      <c r="K3771" s="427">
        <v>41193</v>
      </c>
      <c r="L3771" s="117">
        <v>506</v>
      </c>
    </row>
    <row r="3772" spans="2:12" x14ac:dyDescent="0.25">
      <c r="B3772" s="49">
        <f t="shared" ref="B3772" si="3210">B3771+1</f>
        <v>3760</v>
      </c>
      <c r="C3772" s="427">
        <v>41193</v>
      </c>
      <c r="D3772" s="474">
        <v>488</v>
      </c>
      <c r="K3772" s="427">
        <v>41193</v>
      </c>
      <c r="L3772" s="117">
        <v>976</v>
      </c>
    </row>
    <row r="3773" spans="2:12" x14ac:dyDescent="0.25">
      <c r="B3773" s="49">
        <f t="shared" ref="B3773" si="3211">B3772+1</f>
        <v>3761</v>
      </c>
      <c r="C3773" s="428">
        <v>41194</v>
      </c>
      <c r="D3773" s="473">
        <v>13</v>
      </c>
      <c r="K3773" s="428">
        <v>41194</v>
      </c>
      <c r="L3773" s="467">
        <v>26</v>
      </c>
    </row>
    <row r="3774" spans="2:12" x14ac:dyDescent="0.25">
      <c r="B3774" s="49">
        <f t="shared" ref="B3774" si="3212">B3773+1</f>
        <v>3762</v>
      </c>
      <c r="C3774" s="426">
        <v>41197</v>
      </c>
      <c r="D3774" s="473">
        <v>312</v>
      </c>
      <c r="K3774" s="426">
        <v>41197</v>
      </c>
      <c r="L3774" s="467">
        <v>1248</v>
      </c>
    </row>
    <row r="3775" spans="2:12" x14ac:dyDescent="0.25">
      <c r="B3775" s="49">
        <f t="shared" ref="B3775" si="3213">B3774+1</f>
        <v>3763</v>
      </c>
      <c r="C3775" s="428">
        <v>41197</v>
      </c>
      <c r="D3775" s="473">
        <v>268</v>
      </c>
      <c r="K3775" s="428">
        <v>41197</v>
      </c>
      <c r="L3775" s="467">
        <v>536</v>
      </c>
    </row>
    <row r="3776" spans="2:12" x14ac:dyDescent="0.25">
      <c r="B3776" s="49">
        <f t="shared" ref="B3776" si="3214">B3775+1</f>
        <v>3764</v>
      </c>
      <c r="C3776" s="427">
        <v>41197</v>
      </c>
      <c r="D3776" s="474">
        <v>132.99999999999886</v>
      </c>
      <c r="K3776" s="427">
        <v>41197</v>
      </c>
      <c r="L3776" s="117">
        <v>797.99999999999318</v>
      </c>
    </row>
    <row r="3777" spans="2:12" x14ac:dyDescent="0.25">
      <c r="B3777" s="49">
        <f t="shared" ref="B3777" si="3215">B3776+1</f>
        <v>3765</v>
      </c>
      <c r="C3777" s="427">
        <v>41199</v>
      </c>
      <c r="D3777" s="474">
        <v>23</v>
      </c>
      <c r="K3777" s="427">
        <v>41199</v>
      </c>
      <c r="L3777" s="117">
        <v>46</v>
      </c>
    </row>
    <row r="3778" spans="2:12" x14ac:dyDescent="0.25">
      <c r="B3778" s="49">
        <f t="shared" ref="B3778" si="3216">B3777+1</f>
        <v>3766</v>
      </c>
      <c r="C3778" s="428">
        <v>41200</v>
      </c>
      <c r="D3778" s="473">
        <v>-267</v>
      </c>
      <c r="K3778" s="428">
        <v>41200</v>
      </c>
      <c r="L3778" s="467">
        <v>-534</v>
      </c>
    </row>
    <row r="3779" spans="2:12" x14ac:dyDescent="0.25">
      <c r="B3779" s="49">
        <f t="shared" ref="B3779" si="3217">B3778+1</f>
        <v>3767</v>
      </c>
      <c r="C3779" s="426">
        <v>41201</v>
      </c>
      <c r="D3779" s="473">
        <v>-0.50000000000000044</v>
      </c>
      <c r="K3779" s="426">
        <v>41201</v>
      </c>
      <c r="L3779" s="467">
        <v>-2.0000000000000018</v>
      </c>
    </row>
    <row r="3780" spans="2:12" x14ac:dyDescent="0.25">
      <c r="B3780" s="49">
        <f t="shared" ref="B3780" si="3218">B3779+1</f>
        <v>3768</v>
      </c>
      <c r="C3780" s="428">
        <v>41201</v>
      </c>
      <c r="D3780" s="473">
        <v>-97</v>
      </c>
      <c r="K3780" s="428">
        <v>41201</v>
      </c>
      <c r="L3780" s="467">
        <v>-194</v>
      </c>
    </row>
    <row r="3781" spans="2:12" x14ac:dyDescent="0.25">
      <c r="B3781" s="49">
        <f t="shared" ref="B3781" si="3219">B3780+1</f>
        <v>3769</v>
      </c>
      <c r="C3781" s="427">
        <v>41201</v>
      </c>
      <c r="D3781" s="474">
        <v>-176.99999999999773</v>
      </c>
      <c r="K3781" s="427">
        <v>41201</v>
      </c>
      <c r="L3781" s="117">
        <v>-1061.9999999999864</v>
      </c>
    </row>
    <row r="3782" spans="2:12" x14ac:dyDescent="0.25">
      <c r="B3782" s="49">
        <f t="shared" ref="B3782" si="3220">B3781+1</f>
        <v>3770</v>
      </c>
      <c r="C3782" s="427">
        <v>41201</v>
      </c>
      <c r="D3782" s="474">
        <v>57.999999999993179</v>
      </c>
      <c r="K3782" s="427">
        <v>41201</v>
      </c>
      <c r="L3782" s="117">
        <v>115.99999999998636</v>
      </c>
    </row>
    <row r="3783" spans="2:12" x14ac:dyDescent="0.25">
      <c r="B3783" s="49">
        <f t="shared" ref="B3783" si="3221">B3782+1</f>
        <v>3771</v>
      </c>
      <c r="C3783" s="426">
        <v>41204</v>
      </c>
      <c r="D3783" s="473">
        <v>174.5</v>
      </c>
      <c r="K3783" s="426">
        <v>41204</v>
      </c>
      <c r="L3783" s="467">
        <v>698</v>
      </c>
    </row>
    <row r="3784" spans="2:12" x14ac:dyDescent="0.25">
      <c r="B3784" s="49">
        <f t="shared" ref="B3784" si="3222">B3783+1</f>
        <v>3772</v>
      </c>
      <c r="C3784" s="428">
        <v>41204</v>
      </c>
      <c r="D3784" s="473">
        <v>123</v>
      </c>
      <c r="K3784" s="428">
        <v>41204</v>
      </c>
      <c r="L3784" s="467">
        <v>246</v>
      </c>
    </row>
    <row r="3785" spans="2:12" x14ac:dyDescent="0.25">
      <c r="B3785" s="49">
        <f t="shared" ref="B3785" si="3223">B3784+1</f>
        <v>3773</v>
      </c>
      <c r="C3785" s="427">
        <v>41204</v>
      </c>
      <c r="D3785" s="474">
        <v>-112.00000000000001</v>
      </c>
      <c r="K3785" s="427">
        <v>41204</v>
      </c>
      <c r="L3785" s="117">
        <v>-672.00000000000011</v>
      </c>
    </row>
    <row r="3786" spans="2:12" x14ac:dyDescent="0.25">
      <c r="B3786" s="49">
        <f t="shared" ref="B3786" si="3224">B3785+1</f>
        <v>3774</v>
      </c>
      <c r="C3786" s="427">
        <v>41204</v>
      </c>
      <c r="D3786" s="474">
        <v>108</v>
      </c>
      <c r="K3786" s="427">
        <v>41204</v>
      </c>
      <c r="L3786" s="117">
        <v>216</v>
      </c>
    </row>
    <row r="3787" spans="2:12" x14ac:dyDescent="0.25">
      <c r="B3787" s="49">
        <f t="shared" ref="B3787" si="3225">B3786+1</f>
        <v>3775</v>
      </c>
      <c r="C3787" s="427">
        <v>41204</v>
      </c>
      <c r="D3787" s="474">
        <v>148.00000000000227</v>
      </c>
      <c r="K3787" s="427">
        <v>41204</v>
      </c>
      <c r="L3787" s="117">
        <v>296.00000000000455</v>
      </c>
    </row>
    <row r="3788" spans="2:12" x14ac:dyDescent="0.25">
      <c r="B3788" s="49">
        <f t="shared" ref="B3788" si="3226">B3787+1</f>
        <v>3776</v>
      </c>
      <c r="C3788" s="426">
        <v>41206</v>
      </c>
      <c r="D3788" s="473">
        <v>12</v>
      </c>
      <c r="K3788" s="426">
        <v>41206</v>
      </c>
      <c r="L3788" s="467">
        <v>48</v>
      </c>
    </row>
    <row r="3789" spans="2:12" x14ac:dyDescent="0.25">
      <c r="B3789" s="49">
        <f t="shared" ref="B3789" si="3227">B3788+1</f>
        <v>3777</v>
      </c>
      <c r="C3789" s="428">
        <v>41206</v>
      </c>
      <c r="D3789" s="473">
        <v>143</v>
      </c>
      <c r="K3789" s="428">
        <v>41206</v>
      </c>
      <c r="L3789" s="467">
        <v>286</v>
      </c>
    </row>
    <row r="3790" spans="2:12" x14ac:dyDescent="0.25">
      <c r="B3790" s="49">
        <f t="shared" ref="B3790" si="3228">B3789+1</f>
        <v>3778</v>
      </c>
      <c r="C3790" s="427">
        <v>41206</v>
      </c>
      <c r="D3790" s="474">
        <v>38</v>
      </c>
      <c r="K3790" s="427">
        <v>41206</v>
      </c>
      <c r="L3790" s="117">
        <v>228</v>
      </c>
    </row>
    <row r="3791" spans="2:12" x14ac:dyDescent="0.25">
      <c r="B3791" s="49">
        <f t="shared" ref="B3791" si="3229">B3790+1</f>
        <v>3779</v>
      </c>
      <c r="C3791" s="427">
        <v>41206</v>
      </c>
      <c r="D3791" s="474">
        <v>158</v>
      </c>
      <c r="K3791" s="427">
        <v>41206</v>
      </c>
      <c r="L3791" s="117">
        <v>316</v>
      </c>
    </row>
    <row r="3792" spans="2:12" x14ac:dyDescent="0.25">
      <c r="B3792" s="49">
        <f t="shared" ref="B3792" si="3230">B3791+1</f>
        <v>3780</v>
      </c>
      <c r="C3792" s="426">
        <v>41207</v>
      </c>
      <c r="D3792" s="473">
        <v>287</v>
      </c>
      <c r="K3792" s="426">
        <v>41207</v>
      </c>
      <c r="L3792" s="467">
        <v>1148</v>
      </c>
    </row>
    <row r="3793" spans="2:12" x14ac:dyDescent="0.25">
      <c r="B3793" s="49">
        <f t="shared" ref="B3793" si="3231">B3792+1</f>
        <v>3781</v>
      </c>
      <c r="C3793" s="428">
        <v>41207</v>
      </c>
      <c r="D3793" s="473">
        <v>263</v>
      </c>
      <c r="K3793" s="428">
        <v>41207</v>
      </c>
      <c r="L3793" s="467">
        <v>526</v>
      </c>
    </row>
    <row r="3794" spans="2:12" x14ac:dyDescent="0.25">
      <c r="B3794" s="49">
        <f t="shared" ref="B3794" si="3232">B3793+1</f>
        <v>3782</v>
      </c>
      <c r="C3794" s="427">
        <v>41207</v>
      </c>
      <c r="D3794" s="474">
        <v>73.000000000002274</v>
      </c>
      <c r="K3794" s="427">
        <v>41207</v>
      </c>
      <c r="L3794" s="117">
        <v>438.00000000001364</v>
      </c>
    </row>
    <row r="3795" spans="2:12" x14ac:dyDescent="0.25">
      <c r="B3795" s="49">
        <f t="shared" ref="B3795" si="3233">B3794+1</f>
        <v>3783</v>
      </c>
      <c r="C3795" s="426">
        <v>41211</v>
      </c>
      <c r="D3795" s="473">
        <v>-163</v>
      </c>
      <c r="K3795" s="426">
        <v>41211</v>
      </c>
      <c r="L3795" s="467">
        <v>-652</v>
      </c>
    </row>
    <row r="3796" spans="2:12" x14ac:dyDescent="0.25">
      <c r="B3796" s="49">
        <f t="shared" ref="B3796" si="3234">B3795+1</f>
        <v>3784</v>
      </c>
      <c r="C3796" s="427">
        <v>41211</v>
      </c>
      <c r="D3796" s="474">
        <v>-153.99999999999545</v>
      </c>
      <c r="K3796" s="427">
        <v>41211</v>
      </c>
      <c r="L3796" s="117">
        <v>-923.99999999997272</v>
      </c>
    </row>
    <row r="3797" spans="2:12" x14ac:dyDescent="0.25">
      <c r="B3797" s="49">
        <f t="shared" ref="B3797" si="3235">B3796+1</f>
        <v>3785</v>
      </c>
      <c r="C3797" s="427">
        <v>41211</v>
      </c>
      <c r="D3797" s="474">
        <v>-227</v>
      </c>
      <c r="K3797" s="427">
        <v>41211</v>
      </c>
      <c r="L3797" s="117">
        <v>-454</v>
      </c>
    </row>
    <row r="3798" spans="2:12" x14ac:dyDescent="0.25">
      <c r="B3798" s="49">
        <f t="shared" ref="B3798" si="3236">B3797+1</f>
        <v>3786</v>
      </c>
      <c r="C3798" s="427">
        <v>41211</v>
      </c>
      <c r="D3798" s="474">
        <v>-582.00000000000455</v>
      </c>
      <c r="K3798" s="427">
        <v>41211</v>
      </c>
      <c r="L3798" s="117">
        <v>-1164.0000000000091</v>
      </c>
    </row>
    <row r="3799" spans="2:12" x14ac:dyDescent="0.25">
      <c r="B3799" s="49">
        <f t="shared" ref="B3799" si="3237">B3798+1</f>
        <v>3787</v>
      </c>
      <c r="C3799" s="426">
        <v>41212</v>
      </c>
      <c r="D3799" s="473">
        <v>424.5</v>
      </c>
      <c r="K3799" s="426">
        <v>41212</v>
      </c>
      <c r="L3799" s="467">
        <v>1698</v>
      </c>
    </row>
    <row r="3800" spans="2:12" x14ac:dyDescent="0.25">
      <c r="B3800" s="49">
        <f t="shared" ref="B3800" si="3238">B3799+1</f>
        <v>3788</v>
      </c>
      <c r="C3800" s="427">
        <v>41212</v>
      </c>
      <c r="D3800" s="474">
        <v>217.99999999999545</v>
      </c>
      <c r="K3800" s="427">
        <v>41212</v>
      </c>
      <c r="L3800" s="117">
        <v>1307.9999999999727</v>
      </c>
    </row>
    <row r="3801" spans="2:12" x14ac:dyDescent="0.25">
      <c r="B3801" s="49">
        <f t="shared" ref="B3801" si="3239">B3800+1</f>
        <v>3789</v>
      </c>
      <c r="C3801" s="427">
        <v>41212</v>
      </c>
      <c r="D3801" s="474">
        <v>313</v>
      </c>
      <c r="K3801" s="427">
        <v>41212</v>
      </c>
      <c r="L3801" s="117">
        <v>626</v>
      </c>
    </row>
    <row r="3802" spans="2:12" x14ac:dyDescent="0.25">
      <c r="B3802" s="49">
        <f t="shared" ref="B3802" si="3240">B3801+1</f>
        <v>3790</v>
      </c>
      <c r="C3802" s="426">
        <v>41213</v>
      </c>
      <c r="D3802" s="473">
        <v>249.5</v>
      </c>
      <c r="K3802" s="426">
        <v>41213</v>
      </c>
      <c r="L3802" s="467">
        <v>998</v>
      </c>
    </row>
    <row r="3803" spans="2:12" x14ac:dyDescent="0.25">
      <c r="B3803" s="49">
        <f t="shared" ref="B3803" si="3241">B3802+1</f>
        <v>3791</v>
      </c>
      <c r="C3803" s="427">
        <v>41213</v>
      </c>
      <c r="D3803" s="474">
        <v>143.00000000000114</v>
      </c>
      <c r="K3803" s="427">
        <v>41213</v>
      </c>
      <c r="L3803" s="117">
        <v>858.00000000000682</v>
      </c>
    </row>
    <row r="3804" spans="2:12" x14ac:dyDescent="0.25">
      <c r="B3804" s="49">
        <f t="shared" ref="B3804" si="3242">B3803+1</f>
        <v>3792</v>
      </c>
      <c r="C3804" s="426">
        <v>41214</v>
      </c>
      <c r="D3804" s="473">
        <v>24.5</v>
      </c>
      <c r="K3804" s="426">
        <v>41214</v>
      </c>
      <c r="L3804" s="467">
        <v>98</v>
      </c>
    </row>
    <row r="3805" spans="2:12" x14ac:dyDescent="0.25">
      <c r="B3805" s="49">
        <f t="shared" ref="B3805" si="3243">B3804+1</f>
        <v>3793</v>
      </c>
      <c r="C3805" s="428">
        <v>41214</v>
      </c>
      <c r="D3805" s="473">
        <v>578</v>
      </c>
      <c r="K3805" s="428">
        <v>41214</v>
      </c>
      <c r="L3805" s="467">
        <v>1156</v>
      </c>
    </row>
    <row r="3806" spans="2:12" x14ac:dyDescent="0.25">
      <c r="B3806" s="49">
        <f t="shared" ref="B3806" si="3244">B3805+1</f>
        <v>3794</v>
      </c>
      <c r="C3806" s="427">
        <v>41214</v>
      </c>
      <c r="D3806" s="474">
        <v>3.0000000000000004</v>
      </c>
      <c r="K3806" s="427">
        <v>41214</v>
      </c>
      <c r="L3806" s="117">
        <v>6.0000000000000009</v>
      </c>
    </row>
    <row r="3807" spans="2:12" x14ac:dyDescent="0.25">
      <c r="B3807" s="49">
        <f t="shared" ref="B3807" si="3245">B3806+1</f>
        <v>3795</v>
      </c>
      <c r="C3807" s="427">
        <v>41214</v>
      </c>
      <c r="D3807" s="474">
        <v>117.99999999999544</v>
      </c>
      <c r="K3807" s="427">
        <v>41214</v>
      </c>
      <c r="L3807" s="117">
        <v>235.99999999999088</v>
      </c>
    </row>
    <row r="3808" spans="2:12" x14ac:dyDescent="0.25">
      <c r="B3808" s="49">
        <f t="shared" ref="B3808" si="3246">B3807+1</f>
        <v>3796</v>
      </c>
      <c r="C3808" s="427">
        <v>41218</v>
      </c>
      <c r="D3808" s="474">
        <v>-12</v>
      </c>
      <c r="K3808" s="427">
        <v>41218</v>
      </c>
      <c r="L3808" s="117">
        <v>-72</v>
      </c>
    </row>
    <row r="3809" spans="2:12" x14ac:dyDescent="0.25">
      <c r="B3809" s="49">
        <f t="shared" ref="B3809" si="3247">B3808+1</f>
        <v>3797</v>
      </c>
      <c r="C3809" s="427">
        <v>41218</v>
      </c>
      <c r="D3809" s="474">
        <v>23</v>
      </c>
      <c r="K3809" s="427">
        <v>41218</v>
      </c>
      <c r="L3809" s="117">
        <v>46</v>
      </c>
    </row>
    <row r="3810" spans="2:12" x14ac:dyDescent="0.25">
      <c r="B3810" s="49">
        <f t="shared" ref="B3810" si="3248">B3809+1</f>
        <v>3798</v>
      </c>
      <c r="C3810" s="427">
        <v>41218</v>
      </c>
      <c r="D3810" s="474">
        <v>27.999999999997726</v>
      </c>
      <c r="K3810" s="427">
        <v>41218</v>
      </c>
      <c r="L3810" s="117">
        <v>55.999999999995453</v>
      </c>
    </row>
    <row r="3811" spans="2:12" x14ac:dyDescent="0.25">
      <c r="B3811" s="49">
        <f t="shared" ref="B3811" si="3249">B3810+1</f>
        <v>3799</v>
      </c>
      <c r="C3811" s="426">
        <v>41219</v>
      </c>
      <c r="D3811" s="473">
        <v>24.5</v>
      </c>
      <c r="K3811" s="426">
        <v>41219</v>
      </c>
      <c r="L3811" s="467">
        <v>98</v>
      </c>
    </row>
    <row r="3812" spans="2:12" x14ac:dyDescent="0.25">
      <c r="B3812" s="49">
        <f t="shared" ref="B3812" si="3250">B3811+1</f>
        <v>3800</v>
      </c>
      <c r="C3812" s="428">
        <v>41219</v>
      </c>
      <c r="D3812" s="473">
        <v>323</v>
      </c>
      <c r="K3812" s="428">
        <v>41219</v>
      </c>
      <c r="L3812" s="467">
        <v>646</v>
      </c>
    </row>
    <row r="3813" spans="2:12" x14ac:dyDescent="0.25">
      <c r="B3813" s="49">
        <f t="shared" ref="B3813" si="3251">B3812+1</f>
        <v>3801</v>
      </c>
      <c r="C3813" s="427">
        <v>41220</v>
      </c>
      <c r="D3813" s="474">
        <v>138</v>
      </c>
      <c r="K3813" s="427">
        <v>41220</v>
      </c>
      <c r="L3813" s="117">
        <v>276</v>
      </c>
    </row>
    <row r="3814" spans="2:12" x14ac:dyDescent="0.25">
      <c r="B3814" s="49">
        <f t="shared" ref="B3814" si="3252">B3813+1</f>
        <v>3802</v>
      </c>
      <c r="C3814" s="426">
        <v>41221</v>
      </c>
      <c r="D3814" s="473">
        <v>-0.50000000000000044</v>
      </c>
      <c r="K3814" s="426">
        <v>41221</v>
      </c>
      <c r="L3814" s="467">
        <v>-2.0000000000000018</v>
      </c>
    </row>
    <row r="3815" spans="2:12" x14ac:dyDescent="0.25">
      <c r="B3815" s="49">
        <f t="shared" ref="B3815" si="3253">B3814+1</f>
        <v>3803</v>
      </c>
      <c r="C3815" s="428">
        <v>41221</v>
      </c>
      <c r="D3815" s="473">
        <v>-12</v>
      </c>
      <c r="K3815" s="428">
        <v>41221</v>
      </c>
      <c r="L3815" s="467">
        <v>-24</v>
      </c>
    </row>
    <row r="3816" spans="2:12" x14ac:dyDescent="0.25">
      <c r="B3816" s="49">
        <f t="shared" ref="B3816" si="3254">B3815+1</f>
        <v>3804</v>
      </c>
      <c r="C3816" s="427">
        <v>41221</v>
      </c>
      <c r="D3816" s="474">
        <v>-151.99999999999773</v>
      </c>
      <c r="K3816" s="427">
        <v>41221</v>
      </c>
      <c r="L3816" s="117">
        <v>-911.99999999998636</v>
      </c>
    </row>
    <row r="3817" spans="2:12" x14ac:dyDescent="0.25">
      <c r="B3817" s="49">
        <f t="shared" ref="B3817" si="3255">B3816+1</f>
        <v>3805</v>
      </c>
      <c r="C3817" s="426">
        <v>41222</v>
      </c>
      <c r="D3817" s="473">
        <v>-50.5</v>
      </c>
      <c r="K3817" s="426">
        <v>41222</v>
      </c>
      <c r="L3817" s="467">
        <v>-202</v>
      </c>
    </row>
    <row r="3818" spans="2:12" x14ac:dyDescent="0.25">
      <c r="B3818" s="49">
        <f t="shared" ref="B3818" si="3256">B3817+1</f>
        <v>3806</v>
      </c>
      <c r="C3818" s="428">
        <v>41222</v>
      </c>
      <c r="D3818" s="473">
        <v>98</v>
      </c>
      <c r="K3818" s="428">
        <v>41222</v>
      </c>
      <c r="L3818" s="467">
        <v>196</v>
      </c>
    </row>
    <row r="3819" spans="2:12" x14ac:dyDescent="0.25">
      <c r="B3819" s="49">
        <f t="shared" ref="B3819" si="3257">B3818+1</f>
        <v>3807</v>
      </c>
      <c r="C3819" s="427">
        <v>41222</v>
      </c>
      <c r="D3819" s="474">
        <v>13</v>
      </c>
      <c r="K3819" s="427">
        <v>41222</v>
      </c>
      <c r="L3819" s="117">
        <v>78</v>
      </c>
    </row>
    <row r="3820" spans="2:12" x14ac:dyDescent="0.25">
      <c r="B3820" s="49">
        <f t="shared" ref="B3820" si="3258">B3819+1</f>
        <v>3808</v>
      </c>
      <c r="C3820" s="427">
        <v>41222</v>
      </c>
      <c r="D3820" s="474">
        <v>-337</v>
      </c>
      <c r="K3820" s="427">
        <v>41222</v>
      </c>
      <c r="L3820" s="117">
        <v>-674</v>
      </c>
    </row>
    <row r="3821" spans="2:12" x14ac:dyDescent="0.25">
      <c r="B3821" s="49">
        <f t="shared" ref="B3821" si="3259">B3820+1</f>
        <v>3809</v>
      </c>
      <c r="C3821" s="427">
        <v>41222</v>
      </c>
      <c r="D3821" s="474">
        <v>58.000000000004547</v>
      </c>
      <c r="K3821" s="427">
        <v>41222</v>
      </c>
      <c r="L3821" s="117">
        <v>116.00000000000909</v>
      </c>
    </row>
    <row r="3822" spans="2:12" x14ac:dyDescent="0.25">
      <c r="B3822" s="49">
        <f t="shared" ref="B3822" si="3260">B3821+1</f>
        <v>3810</v>
      </c>
      <c r="C3822" s="427">
        <v>41225</v>
      </c>
      <c r="D3822" s="474">
        <v>83</v>
      </c>
      <c r="K3822" s="427">
        <v>41225</v>
      </c>
      <c r="L3822" s="117">
        <v>166</v>
      </c>
    </row>
    <row r="3823" spans="2:12" x14ac:dyDescent="0.25">
      <c r="B3823" s="49">
        <f t="shared" ref="B3823" si="3261">B3822+1</f>
        <v>3811</v>
      </c>
      <c r="C3823" s="427">
        <v>41225</v>
      </c>
      <c r="D3823" s="474">
        <v>127.99999999999771</v>
      </c>
      <c r="K3823" s="427">
        <v>41225</v>
      </c>
      <c r="L3823" s="117">
        <v>255.99999999999542</v>
      </c>
    </row>
    <row r="3824" spans="2:12" x14ac:dyDescent="0.25">
      <c r="B3824" s="49">
        <f t="shared" ref="B3824" si="3262">B3823+1</f>
        <v>3812</v>
      </c>
      <c r="C3824" s="428">
        <v>41226</v>
      </c>
      <c r="D3824" s="473">
        <v>-302</v>
      </c>
      <c r="K3824" s="428">
        <v>41226</v>
      </c>
      <c r="L3824" s="467">
        <v>-604</v>
      </c>
    </row>
    <row r="3825" spans="2:12" x14ac:dyDescent="0.25">
      <c r="B3825" s="49">
        <f t="shared" ref="B3825" si="3263">B3824+1</f>
        <v>3813</v>
      </c>
      <c r="C3825" s="427">
        <v>41226</v>
      </c>
      <c r="D3825" s="474">
        <v>-187</v>
      </c>
      <c r="K3825" s="427">
        <v>41226</v>
      </c>
      <c r="L3825" s="117">
        <v>-1122</v>
      </c>
    </row>
    <row r="3826" spans="2:12" x14ac:dyDescent="0.25">
      <c r="B3826" s="49">
        <f t="shared" ref="B3826" si="3264">B3825+1</f>
        <v>3814</v>
      </c>
      <c r="C3826" s="427">
        <v>41226</v>
      </c>
      <c r="D3826" s="474">
        <v>-691.99999999999545</v>
      </c>
      <c r="K3826" s="427">
        <v>41226</v>
      </c>
      <c r="L3826" s="117">
        <v>-1383.9999999999909</v>
      </c>
    </row>
    <row r="3827" spans="2:12" x14ac:dyDescent="0.25">
      <c r="B3827" s="49">
        <f t="shared" ref="B3827" si="3265">B3826+1</f>
        <v>3815</v>
      </c>
      <c r="C3827" s="426">
        <v>41227</v>
      </c>
      <c r="D3827" s="473">
        <v>224.5</v>
      </c>
      <c r="K3827" s="426">
        <v>41227</v>
      </c>
      <c r="L3827" s="467">
        <v>898</v>
      </c>
    </row>
    <row r="3828" spans="2:12" x14ac:dyDescent="0.25">
      <c r="B3828" s="49">
        <f t="shared" ref="B3828" si="3266">B3827+1</f>
        <v>3816</v>
      </c>
      <c r="C3828" s="428">
        <v>41227</v>
      </c>
      <c r="D3828" s="473">
        <v>193</v>
      </c>
      <c r="K3828" s="428">
        <v>41227</v>
      </c>
      <c r="L3828" s="467">
        <v>386</v>
      </c>
    </row>
    <row r="3829" spans="2:12" x14ac:dyDescent="0.25">
      <c r="B3829" s="49">
        <f t="shared" ref="B3829" si="3267">B3828+1</f>
        <v>3817</v>
      </c>
      <c r="C3829" s="427">
        <v>41227</v>
      </c>
      <c r="D3829" s="474">
        <v>103.0000000000034</v>
      </c>
      <c r="K3829" s="427">
        <v>41227</v>
      </c>
      <c r="L3829" s="117">
        <v>618.00000000002035</v>
      </c>
    </row>
    <row r="3830" spans="2:12" x14ac:dyDescent="0.25">
      <c r="B3830" s="49">
        <f t="shared" ref="B3830" si="3268">B3829+1</f>
        <v>3818</v>
      </c>
      <c r="C3830" s="427">
        <v>41227</v>
      </c>
      <c r="D3830" s="474">
        <v>268</v>
      </c>
      <c r="K3830" s="427">
        <v>41227</v>
      </c>
      <c r="L3830" s="117">
        <v>536</v>
      </c>
    </row>
    <row r="3831" spans="2:12" x14ac:dyDescent="0.25">
      <c r="B3831" s="49">
        <f t="shared" ref="B3831" si="3269">B3830+1</f>
        <v>3819</v>
      </c>
      <c r="C3831" s="427">
        <v>41227</v>
      </c>
      <c r="D3831" s="474">
        <v>407.99999999999318</v>
      </c>
      <c r="K3831" s="427">
        <v>41227</v>
      </c>
      <c r="L3831" s="117">
        <v>815.99999999998636</v>
      </c>
    </row>
    <row r="3832" spans="2:12" x14ac:dyDescent="0.25">
      <c r="B3832" s="49">
        <f t="shared" ref="B3832" si="3270">B3831+1</f>
        <v>3820</v>
      </c>
      <c r="C3832" s="426">
        <v>41228</v>
      </c>
      <c r="D3832" s="473">
        <v>74.5</v>
      </c>
      <c r="K3832" s="426">
        <v>41228</v>
      </c>
      <c r="L3832" s="467">
        <v>298</v>
      </c>
    </row>
    <row r="3833" spans="2:12" x14ac:dyDescent="0.25">
      <c r="B3833" s="49">
        <f t="shared" ref="B3833" si="3271">B3832+1</f>
        <v>3821</v>
      </c>
      <c r="C3833" s="428">
        <v>41228</v>
      </c>
      <c r="D3833" s="473">
        <v>-57</v>
      </c>
      <c r="K3833" s="428">
        <v>41228</v>
      </c>
      <c r="L3833" s="467">
        <v>-114</v>
      </c>
    </row>
    <row r="3834" spans="2:12" x14ac:dyDescent="0.25">
      <c r="B3834" s="49">
        <f t="shared" ref="B3834" si="3272">B3833+1</f>
        <v>3822</v>
      </c>
      <c r="C3834" s="427">
        <v>41228</v>
      </c>
      <c r="D3834" s="474">
        <v>63</v>
      </c>
      <c r="K3834" s="427">
        <v>41228</v>
      </c>
      <c r="L3834" s="117">
        <v>378</v>
      </c>
    </row>
    <row r="3835" spans="2:12" x14ac:dyDescent="0.25">
      <c r="B3835" s="49">
        <f t="shared" ref="B3835" si="3273">B3834+1</f>
        <v>3823</v>
      </c>
      <c r="C3835" s="427">
        <v>41228</v>
      </c>
      <c r="D3835" s="474">
        <v>48</v>
      </c>
      <c r="K3835" s="427">
        <v>41228</v>
      </c>
      <c r="L3835" s="117">
        <v>96</v>
      </c>
    </row>
    <row r="3836" spans="2:12" x14ac:dyDescent="0.25">
      <c r="B3836" s="49">
        <f t="shared" ref="B3836" si="3274">B3835+1</f>
        <v>3824</v>
      </c>
      <c r="C3836" s="427">
        <v>41228</v>
      </c>
      <c r="D3836" s="474">
        <v>147.99999999999091</v>
      </c>
      <c r="K3836" s="427">
        <v>41228</v>
      </c>
      <c r="L3836" s="117">
        <v>295.99999999998181</v>
      </c>
    </row>
    <row r="3837" spans="2:12" x14ac:dyDescent="0.25">
      <c r="B3837" s="49">
        <f t="shared" ref="B3837" si="3275">B3836+1</f>
        <v>3825</v>
      </c>
      <c r="C3837" s="426">
        <v>41229</v>
      </c>
      <c r="D3837" s="473">
        <v>12</v>
      </c>
      <c r="K3837" s="426">
        <v>41229</v>
      </c>
      <c r="L3837" s="467">
        <v>48</v>
      </c>
    </row>
    <row r="3838" spans="2:12" x14ac:dyDescent="0.25">
      <c r="B3838" s="49">
        <f t="shared" ref="B3838" si="3276">B3837+1</f>
        <v>3826</v>
      </c>
      <c r="C3838" s="428">
        <v>41229</v>
      </c>
      <c r="D3838" s="473">
        <v>-1.9999999999999996</v>
      </c>
      <c r="K3838" s="428">
        <v>41229</v>
      </c>
      <c r="L3838" s="467">
        <v>-3.9999999999999991</v>
      </c>
    </row>
    <row r="3839" spans="2:12" x14ac:dyDescent="0.25">
      <c r="B3839" s="49">
        <f t="shared" ref="B3839" si="3277">B3838+1</f>
        <v>3827</v>
      </c>
      <c r="C3839" s="427">
        <v>41229</v>
      </c>
      <c r="D3839" s="474">
        <v>82.999999999998863</v>
      </c>
      <c r="K3839" s="427">
        <v>41229</v>
      </c>
      <c r="L3839" s="117">
        <v>497.99999999999318</v>
      </c>
    </row>
    <row r="3840" spans="2:12" x14ac:dyDescent="0.25">
      <c r="B3840" s="49">
        <f t="shared" ref="B3840" si="3278">B3839+1</f>
        <v>3828</v>
      </c>
      <c r="C3840" s="427">
        <v>41233</v>
      </c>
      <c r="D3840" s="474">
        <v>-67</v>
      </c>
      <c r="K3840" s="427">
        <v>41233</v>
      </c>
      <c r="L3840" s="117">
        <v>-134</v>
      </c>
    </row>
    <row r="3841" spans="2:12" x14ac:dyDescent="0.25">
      <c r="B3841" s="49">
        <f t="shared" ref="B3841" si="3279">B3840+1</f>
        <v>3829</v>
      </c>
      <c r="C3841" s="427">
        <v>41236</v>
      </c>
      <c r="D3841" s="474">
        <v>123</v>
      </c>
      <c r="K3841" s="427">
        <v>41236</v>
      </c>
      <c r="L3841" s="117">
        <v>246</v>
      </c>
    </row>
    <row r="3842" spans="2:12" x14ac:dyDescent="0.25">
      <c r="B3842" s="49">
        <f t="shared" ref="B3842" si="3280">B3841+1</f>
        <v>3830</v>
      </c>
      <c r="C3842" s="427">
        <v>41236</v>
      </c>
      <c r="D3842" s="474">
        <v>207.99999999999318</v>
      </c>
      <c r="K3842" s="427">
        <v>41236</v>
      </c>
      <c r="L3842" s="117">
        <v>415.99999999998636</v>
      </c>
    </row>
    <row r="3843" spans="2:12" x14ac:dyDescent="0.25">
      <c r="B3843" s="49">
        <f t="shared" ref="B3843" si="3281">B3842+1</f>
        <v>3831</v>
      </c>
      <c r="C3843" s="426">
        <v>41241</v>
      </c>
      <c r="D3843" s="473">
        <v>-88</v>
      </c>
      <c r="K3843" s="426">
        <v>41241</v>
      </c>
      <c r="L3843" s="467">
        <v>-352</v>
      </c>
    </row>
    <row r="3844" spans="2:12" x14ac:dyDescent="0.25">
      <c r="B3844" s="49">
        <f t="shared" ref="B3844" si="3282">B3843+1</f>
        <v>3832</v>
      </c>
      <c r="C3844" s="428">
        <v>41241</v>
      </c>
      <c r="D3844" s="473">
        <v>23</v>
      </c>
      <c r="K3844" s="428">
        <v>41241</v>
      </c>
      <c r="L3844" s="467">
        <v>46</v>
      </c>
    </row>
    <row r="3845" spans="2:12" x14ac:dyDescent="0.25">
      <c r="B3845" s="49">
        <f t="shared" ref="B3845" si="3283">B3844+1</f>
        <v>3833</v>
      </c>
      <c r="C3845" s="427">
        <v>41241</v>
      </c>
      <c r="D3845" s="474">
        <v>7.9999999999988631</v>
      </c>
      <c r="K3845" s="427">
        <v>41241</v>
      </c>
      <c r="L3845" s="117">
        <v>47.999999999993179</v>
      </c>
    </row>
    <row r="3846" spans="2:12" x14ac:dyDescent="0.25">
      <c r="B3846" s="49">
        <f t="shared" ref="B3846" si="3284">B3845+1</f>
        <v>3834</v>
      </c>
      <c r="C3846" s="427">
        <v>41241</v>
      </c>
      <c r="D3846" s="474">
        <v>-177</v>
      </c>
      <c r="K3846" s="427">
        <v>41241</v>
      </c>
      <c r="L3846" s="117">
        <v>-354</v>
      </c>
    </row>
    <row r="3847" spans="2:12" x14ac:dyDescent="0.25">
      <c r="B3847" s="49">
        <f t="shared" ref="B3847" si="3285">B3846+1</f>
        <v>3835</v>
      </c>
      <c r="C3847" s="427">
        <v>41241</v>
      </c>
      <c r="D3847" s="474">
        <v>-372.00000000000227</v>
      </c>
      <c r="K3847" s="427">
        <v>41241</v>
      </c>
      <c r="L3847" s="117">
        <v>-744.00000000000455</v>
      </c>
    </row>
    <row r="3848" spans="2:12" x14ac:dyDescent="0.25">
      <c r="B3848" s="49">
        <f t="shared" ref="B3848" si="3286">B3847+1</f>
        <v>3836</v>
      </c>
      <c r="C3848" s="427">
        <v>41243</v>
      </c>
      <c r="D3848" s="474">
        <v>208</v>
      </c>
      <c r="K3848" s="427">
        <v>41243</v>
      </c>
      <c r="L3848" s="117">
        <v>416</v>
      </c>
    </row>
    <row r="3849" spans="2:12" x14ac:dyDescent="0.25">
      <c r="B3849" s="49">
        <f t="shared" ref="B3849" si="3287">B3848+1</f>
        <v>3837</v>
      </c>
      <c r="C3849" s="427">
        <v>41243</v>
      </c>
      <c r="D3849" s="474">
        <v>477.99999999999773</v>
      </c>
      <c r="K3849" s="427">
        <v>41243</v>
      </c>
      <c r="L3849" s="117">
        <v>955.99999999999545</v>
      </c>
    </row>
    <row r="3850" spans="2:12" x14ac:dyDescent="0.25">
      <c r="B3850" s="49">
        <f t="shared" ref="B3850" si="3288">B3849+1</f>
        <v>3838</v>
      </c>
      <c r="C3850" s="426">
        <v>41246</v>
      </c>
      <c r="D3850" s="473">
        <v>112.00000000000001</v>
      </c>
      <c r="K3850" s="426">
        <v>41246</v>
      </c>
      <c r="L3850" s="467">
        <v>448.00000000000006</v>
      </c>
    </row>
    <row r="3851" spans="2:12" x14ac:dyDescent="0.25">
      <c r="B3851" s="49">
        <f t="shared" ref="B3851" si="3289">B3850+1</f>
        <v>3839</v>
      </c>
      <c r="C3851" s="428">
        <v>41246</v>
      </c>
      <c r="D3851" s="473">
        <v>308</v>
      </c>
      <c r="K3851" s="428">
        <v>41246</v>
      </c>
      <c r="L3851" s="467">
        <v>616</v>
      </c>
    </row>
    <row r="3852" spans="2:12" x14ac:dyDescent="0.25">
      <c r="B3852" s="49">
        <f t="shared" ref="B3852" si="3290">B3851+1</f>
        <v>3840</v>
      </c>
      <c r="C3852" s="427">
        <v>41246</v>
      </c>
      <c r="D3852" s="474">
        <v>112.99999999999999</v>
      </c>
      <c r="K3852" s="427">
        <v>41246</v>
      </c>
      <c r="L3852" s="117">
        <v>677.99999999999989</v>
      </c>
    </row>
    <row r="3853" spans="2:12" x14ac:dyDescent="0.25">
      <c r="B3853" s="49">
        <f t="shared" ref="B3853" si="3291">B3852+1</f>
        <v>3841</v>
      </c>
      <c r="C3853" s="426">
        <v>41247</v>
      </c>
      <c r="D3853" s="473">
        <v>62</v>
      </c>
      <c r="K3853" s="426">
        <v>41247</v>
      </c>
      <c r="L3853" s="467">
        <v>248</v>
      </c>
    </row>
    <row r="3854" spans="2:12" x14ac:dyDescent="0.25">
      <c r="B3854" s="49">
        <f t="shared" ref="B3854" si="3292">B3853+1</f>
        <v>3842</v>
      </c>
      <c r="C3854" s="428">
        <v>41247</v>
      </c>
      <c r="D3854" s="473">
        <v>-47</v>
      </c>
      <c r="K3854" s="428">
        <v>41247</v>
      </c>
      <c r="L3854" s="467">
        <v>-94</v>
      </c>
    </row>
    <row r="3855" spans="2:12" x14ac:dyDescent="0.25">
      <c r="B3855" s="49">
        <f t="shared" ref="B3855" si="3293">B3854+1</f>
        <v>3843</v>
      </c>
      <c r="C3855" s="427">
        <v>41247</v>
      </c>
      <c r="D3855" s="474">
        <v>118.00000000000112</v>
      </c>
      <c r="K3855" s="427">
        <v>41247</v>
      </c>
      <c r="L3855" s="117">
        <v>708.00000000000671</v>
      </c>
    </row>
    <row r="3856" spans="2:12" x14ac:dyDescent="0.25">
      <c r="B3856" s="49">
        <f t="shared" ref="B3856" si="3294">B3855+1</f>
        <v>3844</v>
      </c>
      <c r="C3856" s="427">
        <v>41247</v>
      </c>
      <c r="D3856" s="474">
        <v>77.999999999997726</v>
      </c>
      <c r="K3856" s="427">
        <v>41247</v>
      </c>
      <c r="L3856" s="117">
        <v>155.99999999999545</v>
      </c>
    </row>
    <row r="3857" spans="2:12" x14ac:dyDescent="0.25">
      <c r="B3857" s="49">
        <f t="shared" ref="B3857" si="3295">B3856+1</f>
        <v>3845</v>
      </c>
      <c r="C3857" s="426">
        <v>41248</v>
      </c>
      <c r="D3857" s="473">
        <v>424.5</v>
      </c>
      <c r="K3857" s="426">
        <v>41248</v>
      </c>
      <c r="L3857" s="467">
        <v>1698</v>
      </c>
    </row>
    <row r="3858" spans="2:12" x14ac:dyDescent="0.25">
      <c r="B3858" s="49">
        <f t="shared" ref="B3858" si="3296">B3857+1</f>
        <v>3846</v>
      </c>
      <c r="C3858" s="428">
        <v>41248</v>
      </c>
      <c r="D3858" s="473">
        <v>138</v>
      </c>
      <c r="K3858" s="428">
        <v>41248</v>
      </c>
      <c r="L3858" s="467">
        <v>276</v>
      </c>
    </row>
    <row r="3859" spans="2:12" x14ac:dyDescent="0.25">
      <c r="B3859" s="49">
        <f t="shared" ref="B3859" si="3297">B3858+1</f>
        <v>3847</v>
      </c>
      <c r="C3859" s="427">
        <v>41248</v>
      </c>
      <c r="D3859" s="474">
        <v>657.99999999999318</v>
      </c>
      <c r="K3859" s="427">
        <v>41248</v>
      </c>
      <c r="L3859" s="117">
        <v>1315.9999999999864</v>
      </c>
    </row>
    <row r="3860" spans="2:12" x14ac:dyDescent="0.25">
      <c r="B3860" s="49">
        <f t="shared" ref="B3860" si="3298">B3859+1</f>
        <v>3848</v>
      </c>
      <c r="C3860" s="428">
        <v>41249</v>
      </c>
      <c r="D3860" s="473">
        <v>-137</v>
      </c>
      <c r="K3860" s="428">
        <v>41249</v>
      </c>
      <c r="L3860" s="467">
        <v>-274</v>
      </c>
    </row>
    <row r="3861" spans="2:12" x14ac:dyDescent="0.25">
      <c r="B3861" s="49">
        <f t="shared" ref="B3861" si="3299">B3860+1</f>
        <v>3849</v>
      </c>
      <c r="C3861" s="427">
        <v>41249</v>
      </c>
      <c r="D3861" s="474">
        <v>27.999999999997726</v>
      </c>
      <c r="K3861" s="427">
        <v>41249</v>
      </c>
      <c r="L3861" s="117">
        <v>167.99999999998636</v>
      </c>
    </row>
    <row r="3862" spans="2:12" x14ac:dyDescent="0.25">
      <c r="B3862" s="49">
        <f t="shared" ref="B3862" si="3300">B3861+1</f>
        <v>3850</v>
      </c>
      <c r="C3862" s="427">
        <v>41249</v>
      </c>
      <c r="D3862" s="474">
        <v>-41.999999999995453</v>
      </c>
      <c r="K3862" s="427">
        <v>41249</v>
      </c>
      <c r="L3862" s="117">
        <v>-83.999999999990905</v>
      </c>
    </row>
    <row r="3863" spans="2:12" x14ac:dyDescent="0.25">
      <c r="B3863" s="49">
        <f t="shared" ref="B3863" si="3301">B3862+1</f>
        <v>3851</v>
      </c>
      <c r="C3863" s="428">
        <v>41253</v>
      </c>
      <c r="D3863" s="473">
        <v>-212</v>
      </c>
      <c r="K3863" s="428">
        <v>41253</v>
      </c>
      <c r="L3863" s="467">
        <v>-424</v>
      </c>
    </row>
    <row r="3864" spans="2:12" x14ac:dyDescent="0.25">
      <c r="B3864" s="49">
        <f t="shared" ref="B3864" si="3302">B3863+1</f>
        <v>3852</v>
      </c>
      <c r="C3864" s="427">
        <v>41254</v>
      </c>
      <c r="D3864" s="474">
        <v>58</v>
      </c>
      <c r="K3864" s="427">
        <v>41254</v>
      </c>
      <c r="L3864" s="117">
        <v>116</v>
      </c>
    </row>
    <row r="3865" spans="2:12" x14ac:dyDescent="0.25">
      <c r="B3865" s="49">
        <f t="shared" ref="B3865" si="3303">B3864+1</f>
        <v>3853</v>
      </c>
      <c r="C3865" s="428">
        <v>41256</v>
      </c>
      <c r="D3865" s="473">
        <v>-112</v>
      </c>
      <c r="K3865" s="428">
        <v>41256</v>
      </c>
      <c r="L3865" s="467">
        <v>-224</v>
      </c>
    </row>
    <row r="3866" spans="2:12" x14ac:dyDescent="0.25">
      <c r="B3866" s="49">
        <f t="shared" ref="B3866" si="3304">B3865+1</f>
        <v>3854</v>
      </c>
      <c r="C3866" s="427">
        <v>41256</v>
      </c>
      <c r="D3866" s="474">
        <v>-92.000000000001137</v>
      </c>
      <c r="K3866" s="427">
        <v>41256</v>
      </c>
      <c r="L3866" s="117">
        <v>-552.00000000000682</v>
      </c>
    </row>
    <row r="3867" spans="2:12" x14ac:dyDescent="0.25">
      <c r="B3867" s="49">
        <f t="shared" ref="B3867" si="3305">B3866+1</f>
        <v>3855</v>
      </c>
      <c r="C3867" s="427">
        <v>41256</v>
      </c>
      <c r="D3867" s="474">
        <v>38</v>
      </c>
      <c r="K3867" s="427">
        <v>41256</v>
      </c>
      <c r="L3867" s="117">
        <v>76</v>
      </c>
    </row>
    <row r="3868" spans="2:12" x14ac:dyDescent="0.25">
      <c r="B3868" s="49">
        <f t="shared" ref="B3868" si="3306">B3867+1</f>
        <v>3856</v>
      </c>
      <c r="C3868" s="426">
        <v>41257</v>
      </c>
      <c r="D3868" s="473">
        <v>74.5</v>
      </c>
      <c r="K3868" s="426">
        <v>41257</v>
      </c>
      <c r="L3868" s="467">
        <v>298</v>
      </c>
    </row>
    <row r="3869" spans="2:12" x14ac:dyDescent="0.25">
      <c r="B3869" s="49">
        <f t="shared" ref="B3869" si="3307">B3868+1</f>
        <v>3857</v>
      </c>
      <c r="C3869" s="428">
        <v>41257</v>
      </c>
      <c r="D3869" s="473">
        <v>8</v>
      </c>
      <c r="K3869" s="428">
        <v>41257</v>
      </c>
      <c r="L3869" s="467">
        <v>16</v>
      </c>
    </row>
    <row r="3870" spans="2:12" x14ac:dyDescent="0.25">
      <c r="B3870" s="49">
        <f t="shared" ref="B3870" si="3308">B3869+1</f>
        <v>3858</v>
      </c>
      <c r="C3870" s="427">
        <v>41257</v>
      </c>
      <c r="D3870" s="474">
        <v>132.99999999999886</v>
      </c>
      <c r="K3870" s="427">
        <v>41257</v>
      </c>
      <c r="L3870" s="117">
        <v>797.99999999999318</v>
      </c>
    </row>
    <row r="3871" spans="2:12" x14ac:dyDescent="0.25">
      <c r="B3871" s="49">
        <f t="shared" ref="B3871" si="3309">B3870+1</f>
        <v>3859</v>
      </c>
      <c r="C3871" s="427">
        <v>41257</v>
      </c>
      <c r="D3871" s="474">
        <v>143</v>
      </c>
      <c r="K3871" s="427">
        <v>41257</v>
      </c>
      <c r="L3871" s="117">
        <v>286</v>
      </c>
    </row>
    <row r="3872" spans="2:12" x14ac:dyDescent="0.25">
      <c r="B3872" s="49">
        <f t="shared" ref="B3872" si="3310">B3871+1</f>
        <v>3860</v>
      </c>
      <c r="C3872" s="426">
        <v>41260</v>
      </c>
      <c r="D3872" s="473">
        <v>-138</v>
      </c>
      <c r="K3872" s="426">
        <v>41260</v>
      </c>
      <c r="L3872" s="467">
        <v>-552</v>
      </c>
    </row>
    <row r="3873" spans="2:12" x14ac:dyDescent="0.25">
      <c r="B3873" s="49">
        <f t="shared" ref="B3873" si="3311">B3872+1</f>
        <v>3861</v>
      </c>
      <c r="C3873" s="428">
        <v>41260</v>
      </c>
      <c r="D3873" s="473">
        <v>-117</v>
      </c>
      <c r="K3873" s="428">
        <v>41260</v>
      </c>
      <c r="L3873" s="467">
        <v>-234</v>
      </c>
    </row>
    <row r="3874" spans="2:12" x14ac:dyDescent="0.25">
      <c r="B3874" s="49">
        <f t="shared" ref="B3874" si="3312">B3873+1</f>
        <v>3862</v>
      </c>
      <c r="C3874" s="426">
        <v>41263</v>
      </c>
      <c r="D3874" s="473">
        <v>162</v>
      </c>
      <c r="K3874" s="426">
        <v>41263</v>
      </c>
      <c r="L3874" s="467">
        <v>648</v>
      </c>
    </row>
    <row r="3875" spans="2:12" x14ac:dyDescent="0.25">
      <c r="B3875" s="49">
        <f t="shared" ref="B3875" si="3313">B3874+1</f>
        <v>3863</v>
      </c>
      <c r="C3875" s="428">
        <v>41263</v>
      </c>
      <c r="D3875" s="473">
        <v>223</v>
      </c>
      <c r="K3875" s="428">
        <v>41263</v>
      </c>
      <c r="L3875" s="467">
        <v>446</v>
      </c>
    </row>
    <row r="3876" spans="2:12" x14ac:dyDescent="0.25">
      <c r="B3876" s="49">
        <f t="shared" ref="B3876" si="3314">B3875+1</f>
        <v>3864</v>
      </c>
      <c r="C3876" s="427">
        <v>41263</v>
      </c>
      <c r="D3876" s="474">
        <v>108</v>
      </c>
      <c r="K3876" s="427">
        <v>41263</v>
      </c>
      <c r="L3876" s="117">
        <v>216</v>
      </c>
    </row>
    <row r="3877" spans="2:12" x14ac:dyDescent="0.25">
      <c r="B3877" s="49">
        <f t="shared" ref="B3877" si="3315">B3876+1</f>
        <v>3865</v>
      </c>
      <c r="C3877" s="427">
        <v>41263</v>
      </c>
      <c r="D3877" s="474">
        <v>188</v>
      </c>
      <c r="K3877" s="427">
        <v>41263</v>
      </c>
      <c r="L3877" s="117">
        <v>376</v>
      </c>
    </row>
    <row r="3878" spans="2:12" x14ac:dyDescent="0.25">
      <c r="B3878" s="49">
        <f t="shared" ref="B3878" si="3316">B3877+1</f>
        <v>3866</v>
      </c>
      <c r="C3878" s="428">
        <v>41264</v>
      </c>
      <c r="D3878" s="473">
        <v>-577</v>
      </c>
      <c r="K3878" s="428">
        <v>41264</v>
      </c>
      <c r="L3878" s="467">
        <v>-1154</v>
      </c>
    </row>
    <row r="3879" spans="2:12" x14ac:dyDescent="0.25">
      <c r="B3879" s="49">
        <f t="shared" ref="B3879" si="3317">B3878+1</f>
        <v>3867</v>
      </c>
      <c r="C3879" s="426">
        <v>41267</v>
      </c>
      <c r="D3879" s="473">
        <v>-313</v>
      </c>
      <c r="K3879" s="426">
        <v>41267</v>
      </c>
      <c r="L3879" s="467">
        <v>-1252</v>
      </c>
    </row>
    <row r="3880" spans="2:12" x14ac:dyDescent="0.25">
      <c r="B3880" s="49">
        <f t="shared" ref="B3880" si="3318">B3879+1</f>
        <v>3868</v>
      </c>
      <c r="C3880" s="428">
        <v>41267</v>
      </c>
      <c r="D3880" s="473">
        <v>-252</v>
      </c>
      <c r="K3880" s="428">
        <v>41267</v>
      </c>
      <c r="L3880" s="467">
        <v>-504</v>
      </c>
    </row>
    <row r="3881" spans="2:12" x14ac:dyDescent="0.25">
      <c r="B3881" s="49">
        <f t="shared" ref="B3881" si="3319">B3880+1</f>
        <v>3869</v>
      </c>
      <c r="C3881" s="427">
        <v>41267</v>
      </c>
      <c r="D3881" s="474">
        <v>-101.99999999999774</v>
      </c>
      <c r="K3881" s="427">
        <v>41267</v>
      </c>
      <c r="L3881" s="117">
        <v>-611.99999999998647</v>
      </c>
    </row>
    <row r="3882" spans="2:12" x14ac:dyDescent="0.25">
      <c r="B3882" s="49">
        <f t="shared" ref="B3882" si="3320">B3881+1</f>
        <v>3870</v>
      </c>
      <c r="C3882" s="426">
        <v>41269</v>
      </c>
      <c r="D3882" s="473">
        <v>-13</v>
      </c>
      <c r="K3882" s="426">
        <v>41269</v>
      </c>
      <c r="L3882" s="467">
        <v>-52</v>
      </c>
    </row>
    <row r="3883" spans="2:12" x14ac:dyDescent="0.25">
      <c r="B3883" s="49">
        <f t="shared" ref="B3883" si="3321">B3882+1</f>
        <v>3871</v>
      </c>
      <c r="C3883" s="428">
        <v>41269</v>
      </c>
      <c r="D3883" s="473">
        <v>-12</v>
      </c>
      <c r="K3883" s="428">
        <v>41269</v>
      </c>
      <c r="L3883" s="467">
        <v>-24</v>
      </c>
    </row>
    <row r="3884" spans="2:12" x14ac:dyDescent="0.25">
      <c r="B3884" s="49">
        <f t="shared" ref="B3884" si="3322">B3883+1</f>
        <v>3872</v>
      </c>
      <c r="C3884" s="427">
        <v>41269</v>
      </c>
      <c r="D3884" s="474">
        <v>-6.9999999999988631</v>
      </c>
      <c r="K3884" s="427">
        <v>41269</v>
      </c>
      <c r="L3884" s="117">
        <v>-41.999999999993179</v>
      </c>
    </row>
    <row r="3885" spans="2:12" x14ac:dyDescent="0.25">
      <c r="B3885" s="49">
        <f t="shared" ref="B3885" si="3323">B3884+1</f>
        <v>3873</v>
      </c>
      <c r="C3885" s="427">
        <v>41269</v>
      </c>
      <c r="D3885" s="474">
        <v>358.00000000000455</v>
      </c>
      <c r="K3885" s="427">
        <v>41269</v>
      </c>
      <c r="L3885" s="117">
        <v>716.00000000000909</v>
      </c>
    </row>
    <row r="3886" spans="2:12" x14ac:dyDescent="0.25">
      <c r="B3886" s="49">
        <f t="shared" ref="B3886" si="3324">B3885+1</f>
        <v>3874</v>
      </c>
      <c r="C3886" s="426">
        <v>41270</v>
      </c>
      <c r="D3886" s="473">
        <v>-13</v>
      </c>
      <c r="K3886" s="426">
        <v>41270</v>
      </c>
      <c r="L3886" s="467">
        <v>-52</v>
      </c>
    </row>
    <row r="3887" spans="2:12" x14ac:dyDescent="0.25">
      <c r="B3887" s="49">
        <f t="shared" ref="B3887" si="3325">B3886+1</f>
        <v>3875</v>
      </c>
      <c r="C3887" s="428">
        <v>41270</v>
      </c>
      <c r="D3887" s="473">
        <v>-52</v>
      </c>
      <c r="K3887" s="428">
        <v>41270</v>
      </c>
      <c r="L3887" s="467">
        <v>-104</v>
      </c>
    </row>
    <row r="3888" spans="2:12" x14ac:dyDescent="0.25">
      <c r="B3888" s="49">
        <f t="shared" ref="B3888" si="3326">B3887+1</f>
        <v>3876</v>
      </c>
      <c r="C3888" s="427">
        <v>41270</v>
      </c>
      <c r="D3888" s="474">
        <v>127.99999999999771</v>
      </c>
      <c r="K3888" s="427">
        <v>41270</v>
      </c>
      <c r="L3888" s="117">
        <v>767.99999999998624</v>
      </c>
    </row>
    <row r="3889" spans="2:12" x14ac:dyDescent="0.25">
      <c r="B3889" s="49">
        <f t="shared" ref="B3889" si="3327">B3888+1</f>
        <v>3877</v>
      </c>
      <c r="C3889" s="427">
        <v>41270</v>
      </c>
      <c r="D3889" s="474">
        <v>73</v>
      </c>
      <c r="K3889" s="427">
        <v>41270</v>
      </c>
      <c r="L3889" s="117">
        <v>146</v>
      </c>
    </row>
    <row r="3890" spans="2:12" x14ac:dyDescent="0.25">
      <c r="B3890" s="49">
        <f t="shared" ref="B3890" si="3328">B3889+1</f>
        <v>3878</v>
      </c>
      <c r="C3890" s="427">
        <v>41270</v>
      </c>
      <c r="D3890" s="474">
        <v>388</v>
      </c>
      <c r="K3890" s="427">
        <v>41270</v>
      </c>
      <c r="L3890" s="117">
        <v>776</v>
      </c>
    </row>
    <row r="3891" spans="2:12" x14ac:dyDescent="0.25">
      <c r="B3891" s="49">
        <f t="shared" ref="B3891" si="3329">B3890+1</f>
        <v>3879</v>
      </c>
      <c r="C3891" s="426">
        <v>41271</v>
      </c>
      <c r="D3891" s="473">
        <v>-225.5</v>
      </c>
      <c r="K3891" s="426">
        <v>41271</v>
      </c>
      <c r="L3891" s="467">
        <v>-902</v>
      </c>
    </row>
    <row r="3892" spans="2:12" x14ac:dyDescent="0.25">
      <c r="B3892" s="49">
        <f t="shared" ref="B3892" si="3330">B3891+1</f>
        <v>3880</v>
      </c>
      <c r="C3892" s="428">
        <v>41271</v>
      </c>
      <c r="D3892" s="473">
        <v>-212</v>
      </c>
      <c r="K3892" s="428">
        <v>41271</v>
      </c>
      <c r="L3892" s="467">
        <v>-424</v>
      </c>
    </row>
    <row r="3893" spans="2:12" x14ac:dyDescent="0.25">
      <c r="B3893" s="49">
        <f t="shared" ref="B3893" si="3331">B3892+1</f>
        <v>3881</v>
      </c>
      <c r="C3893" s="427">
        <v>41271</v>
      </c>
      <c r="D3893" s="474">
        <v>48.000000000002274</v>
      </c>
      <c r="K3893" s="427">
        <v>41271</v>
      </c>
      <c r="L3893" s="117">
        <v>288.00000000001364</v>
      </c>
    </row>
    <row r="3894" spans="2:12" x14ac:dyDescent="0.25">
      <c r="B3894" s="49">
        <f t="shared" ref="B3894" si="3332">B3893+1</f>
        <v>3882</v>
      </c>
      <c r="C3894" s="426">
        <v>41274</v>
      </c>
      <c r="D3894" s="473">
        <v>62</v>
      </c>
      <c r="K3894" s="426">
        <v>41274</v>
      </c>
      <c r="L3894" s="467">
        <v>248</v>
      </c>
    </row>
    <row r="3895" spans="2:12" x14ac:dyDescent="0.25">
      <c r="B3895" s="49">
        <f t="shared" ref="B3895" si="3333">B3894+1</f>
        <v>3883</v>
      </c>
      <c r="C3895" s="428">
        <v>41274</v>
      </c>
      <c r="D3895" s="473">
        <v>-62</v>
      </c>
      <c r="K3895" s="428">
        <v>41274</v>
      </c>
      <c r="L3895" s="467">
        <v>-124</v>
      </c>
    </row>
    <row r="3896" spans="2:12" x14ac:dyDescent="0.25">
      <c r="B3896" s="49">
        <f t="shared" ref="B3896" si="3334">B3895+1</f>
        <v>3884</v>
      </c>
      <c r="C3896" s="427">
        <v>41274</v>
      </c>
      <c r="D3896" s="474">
        <v>147.99999999999659</v>
      </c>
      <c r="K3896" s="427">
        <v>41274</v>
      </c>
      <c r="L3896" s="117">
        <v>887.99999999997954</v>
      </c>
    </row>
    <row r="3897" spans="2:12" x14ac:dyDescent="0.25">
      <c r="B3897" s="49">
        <f t="shared" ref="B3897" si="3335">B3896+1</f>
        <v>3885</v>
      </c>
      <c r="C3897" s="427">
        <v>41274</v>
      </c>
      <c r="D3897" s="474">
        <v>3.0000000000000004</v>
      </c>
      <c r="K3897" s="427">
        <v>41274</v>
      </c>
      <c r="L3897" s="117">
        <v>6.0000000000000009</v>
      </c>
    </row>
    <row r="3898" spans="2:12" x14ac:dyDescent="0.25">
      <c r="B3898" s="49">
        <f t="shared" ref="B3898" si="3336">B3897+1</f>
        <v>3886</v>
      </c>
      <c r="C3898" s="427">
        <v>41274</v>
      </c>
      <c r="D3898" s="474">
        <v>367.99999999999545</v>
      </c>
      <c r="K3898" s="427">
        <v>41274</v>
      </c>
      <c r="L3898" s="117">
        <v>735.99999999999091</v>
      </c>
    </row>
    <row r="3899" spans="2:12" x14ac:dyDescent="0.25">
      <c r="B3899" s="49">
        <f t="shared" ref="B3899" si="3337">B3898+1</f>
        <v>3887</v>
      </c>
      <c r="C3899" s="426">
        <v>41278</v>
      </c>
      <c r="D3899" s="473">
        <v>62</v>
      </c>
      <c r="K3899" s="426">
        <v>41278</v>
      </c>
      <c r="L3899" s="467">
        <v>248</v>
      </c>
    </row>
    <row r="3900" spans="2:12" x14ac:dyDescent="0.25">
      <c r="B3900" s="49">
        <f t="shared" ref="B3900" si="3338">B3899+1</f>
        <v>3888</v>
      </c>
      <c r="C3900" s="428">
        <v>41278</v>
      </c>
      <c r="D3900" s="473">
        <v>53</v>
      </c>
      <c r="K3900" s="428">
        <v>41278</v>
      </c>
      <c r="L3900" s="467">
        <v>106</v>
      </c>
    </row>
    <row r="3901" spans="2:12" x14ac:dyDescent="0.25">
      <c r="B3901" s="49">
        <f t="shared" ref="B3901" si="3339">B3900+1</f>
        <v>3889</v>
      </c>
      <c r="C3901" s="427">
        <v>41278</v>
      </c>
      <c r="D3901" s="474">
        <v>-12</v>
      </c>
      <c r="K3901" s="427">
        <v>41278</v>
      </c>
      <c r="L3901" s="117">
        <v>-72</v>
      </c>
    </row>
    <row r="3902" spans="2:12" x14ac:dyDescent="0.25">
      <c r="B3902" s="49">
        <f t="shared" ref="B3902" si="3340">B3901+1</f>
        <v>3890</v>
      </c>
      <c r="C3902" s="427">
        <v>41278</v>
      </c>
      <c r="D3902" s="474">
        <v>-12</v>
      </c>
      <c r="K3902" s="427">
        <v>41278</v>
      </c>
      <c r="L3902" s="117">
        <v>-24</v>
      </c>
    </row>
    <row r="3903" spans="2:12" x14ac:dyDescent="0.25">
      <c r="B3903" s="49">
        <f t="shared" ref="B3903" si="3341">B3902+1</f>
        <v>3891</v>
      </c>
      <c r="C3903" s="428">
        <v>41281</v>
      </c>
      <c r="D3903" s="473">
        <v>-147</v>
      </c>
      <c r="K3903" s="428">
        <v>41281</v>
      </c>
      <c r="L3903" s="467">
        <v>-294</v>
      </c>
    </row>
    <row r="3904" spans="2:12" x14ac:dyDescent="0.25">
      <c r="B3904" s="49">
        <f t="shared" ref="B3904" si="3342">B3903+1</f>
        <v>3892</v>
      </c>
      <c r="C3904" s="427">
        <v>41281</v>
      </c>
      <c r="D3904" s="474">
        <v>-372.00000000001364</v>
      </c>
      <c r="K3904" s="427">
        <v>41281</v>
      </c>
      <c r="L3904" s="117">
        <v>-744.00000000002728</v>
      </c>
    </row>
    <row r="3905" spans="2:12" x14ac:dyDescent="0.25">
      <c r="B3905" s="49">
        <f t="shared" ref="B3905" si="3343">B3904+1</f>
        <v>3893</v>
      </c>
      <c r="C3905" s="426">
        <v>41282</v>
      </c>
      <c r="D3905" s="473">
        <v>-213</v>
      </c>
      <c r="K3905" s="426">
        <v>41282</v>
      </c>
      <c r="L3905" s="467">
        <v>-852</v>
      </c>
    </row>
    <row r="3906" spans="2:12" x14ac:dyDescent="0.25">
      <c r="B3906" s="49">
        <f t="shared" ref="B3906" si="3344">B3905+1</f>
        <v>3894</v>
      </c>
      <c r="C3906" s="427">
        <v>41282</v>
      </c>
      <c r="D3906" s="474">
        <v>-67.000000000001137</v>
      </c>
      <c r="K3906" s="427">
        <v>41282</v>
      </c>
      <c r="L3906" s="117">
        <v>-402.00000000000682</v>
      </c>
    </row>
    <row r="3907" spans="2:12" x14ac:dyDescent="0.25">
      <c r="B3907" s="49">
        <f t="shared" ref="B3907" si="3345">B3906+1</f>
        <v>3895</v>
      </c>
      <c r="C3907" s="426">
        <v>41283</v>
      </c>
      <c r="D3907" s="473">
        <v>62</v>
      </c>
      <c r="K3907" s="426">
        <v>41283</v>
      </c>
      <c r="L3907" s="467">
        <v>248</v>
      </c>
    </row>
    <row r="3908" spans="2:12" x14ac:dyDescent="0.25">
      <c r="B3908" s="49">
        <f t="shared" ref="B3908" si="3346">B3907+1</f>
        <v>3896</v>
      </c>
      <c r="C3908" s="428">
        <v>41283</v>
      </c>
      <c r="D3908" s="473">
        <v>23</v>
      </c>
      <c r="K3908" s="428">
        <v>41283</v>
      </c>
      <c r="L3908" s="467">
        <v>46</v>
      </c>
    </row>
    <row r="3909" spans="2:12" x14ac:dyDescent="0.25">
      <c r="B3909" s="49">
        <f t="shared" ref="B3909" si="3347">B3908+1</f>
        <v>3897</v>
      </c>
      <c r="C3909" s="427">
        <v>41283</v>
      </c>
      <c r="D3909" s="474">
        <v>23.000000000002274</v>
      </c>
      <c r="K3909" s="427">
        <v>41283</v>
      </c>
      <c r="L3909" s="117">
        <v>138.00000000001364</v>
      </c>
    </row>
    <row r="3910" spans="2:12" x14ac:dyDescent="0.25">
      <c r="B3910" s="49">
        <f t="shared" ref="B3910" si="3348">B3909+1</f>
        <v>3898</v>
      </c>
      <c r="C3910" s="427">
        <v>41288</v>
      </c>
      <c r="D3910" s="474">
        <v>88</v>
      </c>
      <c r="K3910" s="427">
        <v>41288</v>
      </c>
      <c r="L3910" s="117">
        <v>528</v>
      </c>
    </row>
    <row r="3911" spans="2:12" x14ac:dyDescent="0.25">
      <c r="B3911" s="49">
        <f t="shared" ref="B3911" si="3349">B3910+1</f>
        <v>3899</v>
      </c>
      <c r="C3911" s="426">
        <v>41289</v>
      </c>
      <c r="D3911" s="473">
        <v>-150.5</v>
      </c>
      <c r="K3911" s="426">
        <v>41289</v>
      </c>
      <c r="L3911" s="467">
        <v>-602</v>
      </c>
    </row>
    <row r="3912" spans="2:12" x14ac:dyDescent="0.25">
      <c r="B3912" s="49">
        <f t="shared" ref="B3912" si="3350">B3911+1</f>
        <v>3900</v>
      </c>
      <c r="C3912" s="428">
        <v>41289</v>
      </c>
      <c r="D3912" s="473">
        <v>-272</v>
      </c>
      <c r="K3912" s="428">
        <v>41289</v>
      </c>
      <c r="L3912" s="467">
        <v>-544</v>
      </c>
    </row>
    <row r="3913" spans="2:12" x14ac:dyDescent="0.25">
      <c r="B3913" s="49">
        <f t="shared" ref="B3913" si="3351">B3912+1</f>
        <v>3901</v>
      </c>
      <c r="C3913" s="427">
        <v>41289</v>
      </c>
      <c r="D3913" s="474">
        <v>-462</v>
      </c>
      <c r="K3913" s="427">
        <v>41289</v>
      </c>
      <c r="L3913" s="117">
        <v>-924</v>
      </c>
    </row>
    <row r="3914" spans="2:12" x14ac:dyDescent="0.25">
      <c r="B3914" s="49">
        <f t="shared" ref="B3914" si="3352">B3913+1</f>
        <v>3902</v>
      </c>
      <c r="C3914" s="428">
        <v>41290</v>
      </c>
      <c r="D3914" s="473">
        <v>-122</v>
      </c>
      <c r="K3914" s="428">
        <v>41290</v>
      </c>
      <c r="L3914" s="467">
        <v>-244</v>
      </c>
    </row>
    <row r="3915" spans="2:12" x14ac:dyDescent="0.25">
      <c r="B3915" s="49">
        <f t="shared" ref="B3915" si="3353">B3914+1</f>
        <v>3903</v>
      </c>
      <c r="C3915" s="427">
        <v>41291</v>
      </c>
      <c r="D3915" s="474">
        <v>-112.00000000000001</v>
      </c>
      <c r="K3915" s="427">
        <v>41291</v>
      </c>
      <c r="L3915" s="117">
        <v>-672.00000000000011</v>
      </c>
    </row>
    <row r="3916" spans="2:12" x14ac:dyDescent="0.25">
      <c r="B3916" s="49">
        <f t="shared" ref="B3916" si="3354">B3915+1</f>
        <v>3904</v>
      </c>
      <c r="C3916" s="427">
        <v>41291</v>
      </c>
      <c r="D3916" s="474">
        <v>243</v>
      </c>
      <c r="K3916" s="427">
        <v>41291</v>
      </c>
      <c r="L3916" s="117">
        <v>486</v>
      </c>
    </row>
    <row r="3917" spans="2:12" x14ac:dyDescent="0.25">
      <c r="B3917" s="49">
        <f t="shared" ref="B3917" si="3355">B3916+1</f>
        <v>3905</v>
      </c>
      <c r="C3917" s="427">
        <v>41291</v>
      </c>
      <c r="D3917" s="474">
        <v>388</v>
      </c>
      <c r="K3917" s="427">
        <v>41291</v>
      </c>
      <c r="L3917" s="117">
        <v>776</v>
      </c>
    </row>
    <row r="3918" spans="2:12" x14ac:dyDescent="0.25">
      <c r="B3918" s="49">
        <f t="shared" ref="B3918" si="3356">B3917+1</f>
        <v>3906</v>
      </c>
      <c r="C3918" s="427">
        <v>41292</v>
      </c>
      <c r="D3918" s="474">
        <v>78</v>
      </c>
      <c r="K3918" s="427">
        <v>41292</v>
      </c>
      <c r="L3918" s="117">
        <v>156</v>
      </c>
    </row>
    <row r="3919" spans="2:12" x14ac:dyDescent="0.25">
      <c r="B3919" s="49">
        <f t="shared" ref="B3919" si="3357">B3918+1</f>
        <v>3907</v>
      </c>
      <c r="C3919" s="427">
        <v>41292</v>
      </c>
      <c r="D3919" s="474">
        <v>88</v>
      </c>
      <c r="K3919" s="427">
        <v>41292</v>
      </c>
      <c r="L3919" s="117">
        <v>176</v>
      </c>
    </row>
    <row r="3920" spans="2:12" x14ac:dyDescent="0.25">
      <c r="B3920" s="49">
        <f t="shared" ref="B3920" si="3358">B3919+1</f>
        <v>3908</v>
      </c>
      <c r="C3920" s="428">
        <v>41295</v>
      </c>
      <c r="D3920" s="473">
        <v>-32</v>
      </c>
      <c r="K3920" s="428">
        <v>41295</v>
      </c>
      <c r="L3920" s="467">
        <v>-64</v>
      </c>
    </row>
    <row r="3921" spans="2:12" x14ac:dyDescent="0.25">
      <c r="B3921" s="49">
        <f t="shared" ref="B3921" si="3359">B3920+1</f>
        <v>3909</v>
      </c>
      <c r="C3921" s="428">
        <v>41296</v>
      </c>
      <c r="D3921" s="473">
        <v>-97</v>
      </c>
      <c r="K3921" s="428">
        <v>41296</v>
      </c>
      <c r="L3921" s="467">
        <v>-194</v>
      </c>
    </row>
    <row r="3922" spans="2:12" x14ac:dyDescent="0.25">
      <c r="B3922" s="49">
        <f t="shared" ref="B3922" si="3360">B3921+1</f>
        <v>3910</v>
      </c>
      <c r="C3922" s="427">
        <v>41298</v>
      </c>
      <c r="D3922" s="474">
        <v>193.00000000000114</v>
      </c>
      <c r="K3922" s="427">
        <v>41298</v>
      </c>
      <c r="L3922" s="117">
        <v>1158.0000000000068</v>
      </c>
    </row>
    <row r="3923" spans="2:12" x14ac:dyDescent="0.25">
      <c r="B3923" s="49">
        <f t="shared" ref="B3923" si="3361">B3922+1</f>
        <v>3911</v>
      </c>
      <c r="C3923" s="427">
        <v>41298</v>
      </c>
      <c r="D3923" s="474">
        <v>63</v>
      </c>
      <c r="K3923" s="427">
        <v>41298</v>
      </c>
      <c r="L3923" s="117">
        <v>126</v>
      </c>
    </row>
    <row r="3924" spans="2:12" x14ac:dyDescent="0.25">
      <c r="B3924" s="49">
        <f t="shared" ref="B3924" si="3362">B3923+1</f>
        <v>3912</v>
      </c>
      <c r="C3924" s="427">
        <v>41298</v>
      </c>
      <c r="D3924" s="474">
        <v>138</v>
      </c>
      <c r="K3924" s="427">
        <v>41298</v>
      </c>
      <c r="L3924" s="117">
        <v>276</v>
      </c>
    </row>
    <row r="3925" spans="2:12" x14ac:dyDescent="0.25">
      <c r="B3925" s="49">
        <f t="shared" ref="B3925" si="3363">B3924+1</f>
        <v>3913</v>
      </c>
      <c r="C3925" s="428">
        <v>41299</v>
      </c>
      <c r="D3925" s="473">
        <v>248</v>
      </c>
      <c r="K3925" s="428">
        <v>41299</v>
      </c>
      <c r="L3925" s="467">
        <v>496</v>
      </c>
    </row>
    <row r="3926" spans="2:12" x14ac:dyDescent="0.25">
      <c r="B3926" s="49">
        <f t="shared" ref="B3926" si="3364">B3925+1</f>
        <v>3914</v>
      </c>
      <c r="C3926" s="427">
        <v>41299</v>
      </c>
      <c r="D3926" s="474">
        <v>138</v>
      </c>
      <c r="K3926" s="427">
        <v>41299</v>
      </c>
      <c r="L3926" s="117">
        <v>276</v>
      </c>
    </row>
    <row r="3927" spans="2:12" x14ac:dyDescent="0.25">
      <c r="B3927" s="49">
        <f t="shared" ref="B3927" si="3365">B3926+1</f>
        <v>3915</v>
      </c>
      <c r="C3927" s="426">
        <v>41303</v>
      </c>
      <c r="D3927" s="473">
        <v>49.5</v>
      </c>
      <c r="K3927" s="426">
        <v>41303</v>
      </c>
      <c r="L3927" s="467">
        <v>198</v>
      </c>
    </row>
    <row r="3928" spans="2:12" x14ac:dyDescent="0.25">
      <c r="B3928" s="49">
        <f t="shared" ref="B3928" si="3366">B3927+1</f>
        <v>3916</v>
      </c>
      <c r="C3928" s="427">
        <v>41303</v>
      </c>
      <c r="D3928" s="474">
        <v>63</v>
      </c>
      <c r="K3928" s="427">
        <v>41303</v>
      </c>
      <c r="L3928" s="117">
        <v>126</v>
      </c>
    </row>
    <row r="3929" spans="2:12" x14ac:dyDescent="0.25">
      <c r="B3929" s="49">
        <f t="shared" ref="B3929" si="3367">B3928+1</f>
        <v>3917</v>
      </c>
      <c r="C3929" s="426">
        <v>41305</v>
      </c>
      <c r="D3929" s="473">
        <v>-25.5</v>
      </c>
      <c r="K3929" s="426">
        <v>41305</v>
      </c>
      <c r="L3929" s="467">
        <v>-102</v>
      </c>
    </row>
    <row r="3930" spans="2:12" x14ac:dyDescent="0.25">
      <c r="B3930" s="49">
        <f t="shared" ref="B3930" si="3368">B3929+1</f>
        <v>3918</v>
      </c>
      <c r="C3930" s="428">
        <v>41305</v>
      </c>
      <c r="D3930" s="473">
        <v>-162</v>
      </c>
      <c r="K3930" s="428">
        <v>41305</v>
      </c>
      <c r="L3930" s="467">
        <v>-324</v>
      </c>
    </row>
    <row r="3931" spans="2:12" x14ac:dyDescent="0.25">
      <c r="B3931" s="49">
        <f t="shared" ref="B3931" si="3369">B3930+1</f>
        <v>3919</v>
      </c>
      <c r="C3931" s="427">
        <v>41305</v>
      </c>
      <c r="D3931" s="474">
        <v>-1.9999999999977258</v>
      </c>
      <c r="K3931" s="427">
        <v>41305</v>
      </c>
      <c r="L3931" s="117">
        <v>-11.999999999986354</v>
      </c>
    </row>
    <row r="3932" spans="2:12" x14ac:dyDescent="0.25">
      <c r="B3932" s="49">
        <f t="shared" ref="B3932" si="3370">B3931+1</f>
        <v>3920</v>
      </c>
      <c r="C3932" s="427">
        <v>41305</v>
      </c>
      <c r="D3932" s="474">
        <v>28</v>
      </c>
      <c r="K3932" s="427">
        <v>41305</v>
      </c>
      <c r="L3932" s="117">
        <v>56</v>
      </c>
    </row>
    <row r="3933" spans="2:12" x14ac:dyDescent="0.25">
      <c r="B3933" s="49">
        <f t="shared" ref="B3933" si="3371">B3932+1</f>
        <v>3921</v>
      </c>
      <c r="C3933" s="427">
        <v>41305</v>
      </c>
      <c r="D3933" s="474">
        <v>-91.999999999995453</v>
      </c>
      <c r="K3933" s="427">
        <v>41305</v>
      </c>
      <c r="L3933" s="117">
        <v>-183.99999999999091</v>
      </c>
    </row>
    <row r="3934" spans="2:12" x14ac:dyDescent="0.25">
      <c r="B3934" s="49">
        <f t="shared" ref="B3934" si="3372">B3933+1</f>
        <v>3922</v>
      </c>
      <c r="C3934" s="426">
        <v>41306</v>
      </c>
      <c r="D3934" s="473">
        <v>62</v>
      </c>
      <c r="K3934" s="426">
        <v>41306</v>
      </c>
      <c r="L3934" s="467">
        <v>248</v>
      </c>
    </row>
    <row r="3935" spans="2:12" x14ac:dyDescent="0.25">
      <c r="B3935" s="49">
        <f t="shared" ref="B3935" si="3373">B3934+1</f>
        <v>3923</v>
      </c>
      <c r="C3935" s="428">
        <v>41306</v>
      </c>
      <c r="D3935" s="473">
        <v>263</v>
      </c>
      <c r="K3935" s="428">
        <v>41306</v>
      </c>
      <c r="L3935" s="467">
        <v>526</v>
      </c>
    </row>
    <row r="3936" spans="2:12" x14ac:dyDescent="0.25">
      <c r="B3936" s="49">
        <f t="shared" ref="B3936" si="3374">B3935+1</f>
        <v>3924</v>
      </c>
      <c r="C3936" s="427">
        <v>41309</v>
      </c>
      <c r="D3936" s="474">
        <v>18</v>
      </c>
      <c r="K3936" s="427">
        <v>41309</v>
      </c>
      <c r="L3936" s="117">
        <v>36</v>
      </c>
    </row>
    <row r="3937" spans="2:12" x14ac:dyDescent="0.25">
      <c r="B3937" s="49">
        <f t="shared" ref="B3937" si="3375">B3936+1</f>
        <v>3925</v>
      </c>
      <c r="C3937" s="427">
        <v>41309</v>
      </c>
      <c r="D3937" s="474">
        <v>-391.99999999999545</v>
      </c>
      <c r="K3937" s="427">
        <v>41309</v>
      </c>
      <c r="L3937" s="117">
        <v>-783.99999999999091</v>
      </c>
    </row>
    <row r="3938" spans="2:12" x14ac:dyDescent="0.25">
      <c r="B3938" s="49">
        <f t="shared" ref="B3938" si="3376">B3937+1</f>
        <v>3926</v>
      </c>
      <c r="C3938" s="426">
        <v>41310</v>
      </c>
      <c r="D3938" s="473">
        <v>237</v>
      </c>
      <c r="K3938" s="426">
        <v>41310</v>
      </c>
      <c r="L3938" s="467">
        <v>948</v>
      </c>
    </row>
    <row r="3939" spans="2:12" x14ac:dyDescent="0.25">
      <c r="B3939" s="49">
        <f t="shared" ref="B3939" si="3377">B3938+1</f>
        <v>3927</v>
      </c>
      <c r="C3939" s="428">
        <v>41310</v>
      </c>
      <c r="D3939" s="473">
        <v>268</v>
      </c>
      <c r="K3939" s="428">
        <v>41310</v>
      </c>
      <c r="L3939" s="467">
        <v>536</v>
      </c>
    </row>
    <row r="3940" spans="2:12" x14ac:dyDescent="0.25">
      <c r="B3940" s="49">
        <f t="shared" ref="B3940" si="3378">B3939+1</f>
        <v>3928</v>
      </c>
      <c r="C3940" s="427">
        <v>41310</v>
      </c>
      <c r="D3940" s="474">
        <v>173.00000000000227</v>
      </c>
      <c r="K3940" s="427">
        <v>41310</v>
      </c>
      <c r="L3940" s="117">
        <v>1038.0000000000136</v>
      </c>
    </row>
    <row r="3941" spans="2:12" x14ac:dyDescent="0.25">
      <c r="B3941" s="49">
        <f t="shared" ref="B3941" si="3379">B3940+1</f>
        <v>3929</v>
      </c>
      <c r="C3941" s="427">
        <v>41311</v>
      </c>
      <c r="D3941" s="474">
        <v>73</v>
      </c>
      <c r="K3941" s="427">
        <v>41311</v>
      </c>
      <c r="L3941" s="117">
        <v>146</v>
      </c>
    </row>
    <row r="3942" spans="2:12" x14ac:dyDescent="0.25">
      <c r="B3942" s="49">
        <f t="shared" ref="B3942" si="3380">B3941+1</f>
        <v>3930</v>
      </c>
      <c r="C3942" s="428">
        <v>41312</v>
      </c>
      <c r="D3942" s="473">
        <v>108</v>
      </c>
      <c r="K3942" s="428">
        <v>41312</v>
      </c>
      <c r="L3942" s="467">
        <v>216</v>
      </c>
    </row>
    <row r="3943" spans="2:12" x14ac:dyDescent="0.25">
      <c r="B3943" s="49">
        <f t="shared" ref="B3943" si="3381">B3942+1</f>
        <v>3931</v>
      </c>
      <c r="C3943" s="426">
        <v>41313</v>
      </c>
      <c r="D3943" s="473">
        <v>124.50000000000001</v>
      </c>
      <c r="K3943" s="426">
        <v>41313</v>
      </c>
      <c r="L3943" s="467">
        <v>498.00000000000006</v>
      </c>
    </row>
    <row r="3944" spans="2:12" x14ac:dyDescent="0.25">
      <c r="B3944" s="49">
        <f t="shared" ref="B3944" si="3382">B3943+1</f>
        <v>3932</v>
      </c>
      <c r="C3944" s="427">
        <v>41313</v>
      </c>
      <c r="D3944" s="474">
        <v>-12</v>
      </c>
      <c r="K3944" s="427">
        <v>41313</v>
      </c>
      <c r="L3944" s="117">
        <v>-72</v>
      </c>
    </row>
    <row r="3945" spans="2:12" x14ac:dyDescent="0.25">
      <c r="B3945" s="49">
        <f t="shared" ref="B3945" si="3383">B3944+1</f>
        <v>3933</v>
      </c>
      <c r="C3945" s="426">
        <v>41317</v>
      </c>
      <c r="D3945" s="473">
        <v>-163</v>
      </c>
      <c r="K3945" s="426">
        <v>41317</v>
      </c>
      <c r="L3945" s="467">
        <v>-652</v>
      </c>
    </row>
    <row r="3946" spans="2:12" x14ac:dyDescent="0.25">
      <c r="B3946" s="49">
        <f t="shared" ref="B3946" si="3384">B3945+1</f>
        <v>3934</v>
      </c>
      <c r="C3946" s="427">
        <v>41317</v>
      </c>
      <c r="D3946" s="474">
        <v>-67.000000000001137</v>
      </c>
      <c r="K3946" s="427">
        <v>41317</v>
      </c>
      <c r="L3946" s="117">
        <v>-402.00000000000682</v>
      </c>
    </row>
    <row r="3947" spans="2:12" x14ac:dyDescent="0.25">
      <c r="B3947" s="49">
        <f t="shared" ref="B3947" si="3385">B3946+1</f>
        <v>3935</v>
      </c>
      <c r="C3947" s="428">
        <v>41318</v>
      </c>
      <c r="D3947" s="473">
        <v>43</v>
      </c>
      <c r="K3947" s="428">
        <v>41318</v>
      </c>
      <c r="L3947" s="467">
        <v>86</v>
      </c>
    </row>
    <row r="3948" spans="2:12" x14ac:dyDescent="0.25">
      <c r="B3948" s="49">
        <f t="shared" ref="B3948" si="3386">B3947+1</f>
        <v>3936</v>
      </c>
      <c r="C3948" s="428">
        <v>41320</v>
      </c>
      <c r="D3948" s="473">
        <v>-17</v>
      </c>
      <c r="K3948" s="428">
        <v>41320</v>
      </c>
      <c r="L3948" s="467">
        <v>-34</v>
      </c>
    </row>
    <row r="3949" spans="2:12" x14ac:dyDescent="0.25">
      <c r="B3949" s="49">
        <f t="shared" ref="B3949" si="3387">B3948+1</f>
        <v>3937</v>
      </c>
      <c r="C3949" s="427">
        <v>41320</v>
      </c>
      <c r="D3949" s="474">
        <v>18.00000000001819</v>
      </c>
      <c r="K3949" s="427">
        <v>41320</v>
      </c>
      <c r="L3949" s="117">
        <v>36.00000000003638</v>
      </c>
    </row>
    <row r="3950" spans="2:12" x14ac:dyDescent="0.25">
      <c r="B3950" s="49">
        <f t="shared" ref="B3950" si="3388">B3949+1</f>
        <v>3938</v>
      </c>
      <c r="C3950" s="426">
        <v>41323</v>
      </c>
      <c r="D3950" s="473">
        <v>24.5</v>
      </c>
      <c r="K3950" s="426">
        <v>41323</v>
      </c>
      <c r="L3950" s="467">
        <v>98</v>
      </c>
    </row>
    <row r="3951" spans="2:12" x14ac:dyDescent="0.25">
      <c r="B3951" s="49">
        <f t="shared" ref="B3951" si="3389">B3950+1</f>
        <v>3939</v>
      </c>
      <c r="C3951" s="428">
        <v>41323</v>
      </c>
      <c r="D3951" s="473">
        <v>13</v>
      </c>
      <c r="K3951" s="428">
        <v>41323</v>
      </c>
      <c r="L3951" s="467">
        <v>26</v>
      </c>
    </row>
    <row r="3952" spans="2:12" x14ac:dyDescent="0.25">
      <c r="B3952" s="49">
        <f t="shared" ref="B3952" si="3390">B3951+1</f>
        <v>3940</v>
      </c>
      <c r="C3952" s="426">
        <v>41324</v>
      </c>
      <c r="D3952" s="473">
        <v>24.5</v>
      </c>
      <c r="K3952" s="426">
        <v>41324</v>
      </c>
      <c r="L3952" s="467">
        <v>98</v>
      </c>
    </row>
    <row r="3953" spans="2:12" x14ac:dyDescent="0.25">
      <c r="B3953" s="49">
        <f t="shared" ref="B3953" si="3391">B3952+1</f>
        <v>3941</v>
      </c>
      <c r="C3953" s="428">
        <v>41324</v>
      </c>
      <c r="D3953" s="473">
        <v>118</v>
      </c>
      <c r="K3953" s="428">
        <v>41324</v>
      </c>
      <c r="L3953" s="467">
        <v>236</v>
      </c>
    </row>
    <row r="3954" spans="2:12" x14ac:dyDescent="0.25">
      <c r="B3954" s="49">
        <f t="shared" ref="B3954" si="3392">B3953+1</f>
        <v>3942</v>
      </c>
      <c r="C3954" s="426">
        <v>41326</v>
      </c>
      <c r="D3954" s="473">
        <v>-238</v>
      </c>
      <c r="K3954" s="426">
        <v>41326</v>
      </c>
      <c r="L3954" s="467">
        <v>-952</v>
      </c>
    </row>
    <row r="3955" spans="2:12" x14ac:dyDescent="0.25">
      <c r="B3955" s="49">
        <f t="shared" ref="B3955" si="3393">B3954+1</f>
        <v>3943</v>
      </c>
      <c r="C3955" s="428">
        <v>41326</v>
      </c>
      <c r="D3955" s="473">
        <v>-177</v>
      </c>
      <c r="K3955" s="428">
        <v>41326</v>
      </c>
      <c r="L3955" s="467">
        <v>-354</v>
      </c>
    </row>
    <row r="3956" spans="2:12" x14ac:dyDescent="0.25">
      <c r="B3956" s="49">
        <f t="shared" ref="B3956" si="3394">B3955+1</f>
        <v>3944</v>
      </c>
      <c r="C3956" s="427">
        <v>41326</v>
      </c>
      <c r="D3956" s="474">
        <v>-171.99999999999659</v>
      </c>
      <c r="K3956" s="427">
        <v>41326</v>
      </c>
      <c r="L3956" s="117">
        <v>-1031.9999999999795</v>
      </c>
    </row>
    <row r="3957" spans="2:12" x14ac:dyDescent="0.25">
      <c r="B3957" s="49">
        <f t="shared" ref="B3957" si="3395">B3956+1</f>
        <v>3945</v>
      </c>
      <c r="C3957" s="427">
        <v>41326</v>
      </c>
      <c r="D3957" s="474">
        <v>-62</v>
      </c>
      <c r="K3957" s="427">
        <v>41326</v>
      </c>
      <c r="L3957" s="117">
        <v>-124</v>
      </c>
    </row>
    <row r="3958" spans="2:12" x14ac:dyDescent="0.25">
      <c r="B3958" s="49">
        <f t="shared" ref="B3958" si="3396">B3957+1</f>
        <v>3946</v>
      </c>
      <c r="C3958" s="426">
        <v>41327</v>
      </c>
      <c r="D3958" s="473">
        <v>137</v>
      </c>
      <c r="K3958" s="426">
        <v>41327</v>
      </c>
      <c r="L3958" s="467">
        <v>548</v>
      </c>
    </row>
    <row r="3959" spans="2:12" x14ac:dyDescent="0.25">
      <c r="B3959" s="49">
        <f t="shared" ref="B3959" si="3397">B3958+1</f>
        <v>3947</v>
      </c>
      <c r="C3959" s="428">
        <v>41327</v>
      </c>
      <c r="D3959" s="473">
        <v>193</v>
      </c>
      <c r="K3959" s="428">
        <v>41327</v>
      </c>
      <c r="L3959" s="467">
        <v>386</v>
      </c>
    </row>
    <row r="3960" spans="2:12" x14ac:dyDescent="0.25">
      <c r="B3960" s="49">
        <f t="shared" ref="B3960" si="3398">B3959+1</f>
        <v>3948</v>
      </c>
      <c r="C3960" s="427">
        <v>41327</v>
      </c>
      <c r="D3960" s="474">
        <v>33.000000000004547</v>
      </c>
      <c r="K3960" s="427">
        <v>41327</v>
      </c>
      <c r="L3960" s="117">
        <v>198.00000000002728</v>
      </c>
    </row>
    <row r="3961" spans="2:12" x14ac:dyDescent="0.25">
      <c r="B3961" s="49">
        <f t="shared" ref="B3961" si="3399">B3960+1</f>
        <v>3949</v>
      </c>
      <c r="C3961" s="426">
        <v>41331</v>
      </c>
      <c r="D3961" s="473">
        <v>174.5</v>
      </c>
      <c r="K3961" s="426">
        <v>41331</v>
      </c>
      <c r="L3961" s="467">
        <v>698</v>
      </c>
    </row>
    <row r="3962" spans="2:12" x14ac:dyDescent="0.25">
      <c r="B3962" s="49">
        <f t="shared" ref="B3962" si="3400">B3961+1</f>
        <v>3950</v>
      </c>
      <c r="C3962" s="428">
        <v>41331</v>
      </c>
      <c r="D3962" s="473">
        <v>83</v>
      </c>
      <c r="K3962" s="428">
        <v>41331</v>
      </c>
      <c r="L3962" s="467">
        <v>166</v>
      </c>
    </row>
    <row r="3963" spans="2:12" x14ac:dyDescent="0.25">
      <c r="B3963" s="49">
        <f t="shared" ref="B3963" si="3401">B3962+1</f>
        <v>3951</v>
      </c>
      <c r="C3963" s="427">
        <v>41331</v>
      </c>
      <c r="D3963" s="474">
        <v>128.00000000000341</v>
      </c>
      <c r="K3963" s="427">
        <v>41331</v>
      </c>
      <c r="L3963" s="117">
        <v>768.00000000002046</v>
      </c>
    </row>
    <row r="3964" spans="2:12" x14ac:dyDescent="0.25">
      <c r="B3964" s="49">
        <f t="shared" ref="B3964" si="3402">B3963+1</f>
        <v>3952</v>
      </c>
      <c r="C3964" s="427">
        <v>41331</v>
      </c>
      <c r="D3964" s="474">
        <v>188</v>
      </c>
      <c r="K3964" s="427">
        <v>41331</v>
      </c>
      <c r="L3964" s="117">
        <v>376</v>
      </c>
    </row>
    <row r="3965" spans="2:12" x14ac:dyDescent="0.25">
      <c r="B3965" s="49">
        <f t="shared" ref="B3965" si="3403">B3964+1</f>
        <v>3953</v>
      </c>
      <c r="C3965" s="427">
        <v>41331</v>
      </c>
      <c r="D3965" s="474">
        <v>367.99999999999545</v>
      </c>
      <c r="K3965" s="427">
        <v>41331</v>
      </c>
      <c r="L3965" s="117">
        <v>735.99999999999091</v>
      </c>
    </row>
    <row r="3966" spans="2:12" x14ac:dyDescent="0.25">
      <c r="B3966" s="49">
        <f t="shared" ref="B3966" si="3404">B3965+1</f>
        <v>3954</v>
      </c>
      <c r="C3966" s="427">
        <v>41332</v>
      </c>
      <c r="D3966" s="474">
        <v>47.999999999990905</v>
      </c>
      <c r="K3966" s="427">
        <v>41332</v>
      </c>
      <c r="L3966" s="117">
        <v>95.99999999998181</v>
      </c>
    </row>
    <row r="3967" spans="2:12" x14ac:dyDescent="0.25">
      <c r="B3967" s="49">
        <f t="shared" ref="B3967" si="3405">B3966+1</f>
        <v>3955</v>
      </c>
      <c r="C3967" s="427">
        <v>41333</v>
      </c>
      <c r="D3967" s="474">
        <v>177.99999999998636</v>
      </c>
      <c r="K3967" s="427">
        <v>41333</v>
      </c>
      <c r="L3967" s="117">
        <v>355.99999999997272</v>
      </c>
    </row>
    <row r="3968" spans="2:12" x14ac:dyDescent="0.25">
      <c r="B3968" s="49">
        <f t="shared" ref="B3968" si="3406">B3967+1</f>
        <v>3956</v>
      </c>
      <c r="C3968" s="426">
        <v>41334</v>
      </c>
      <c r="D3968" s="473">
        <v>137</v>
      </c>
      <c r="K3968" s="426">
        <v>41334</v>
      </c>
      <c r="L3968" s="467">
        <v>548</v>
      </c>
    </row>
    <row r="3969" spans="2:12" x14ac:dyDescent="0.25">
      <c r="B3969" s="49">
        <f t="shared" ref="B3969" si="3407">B3968+1</f>
        <v>3957</v>
      </c>
      <c r="C3969" s="428">
        <v>41334</v>
      </c>
      <c r="D3969" s="473">
        <v>-147</v>
      </c>
      <c r="K3969" s="428">
        <v>41334</v>
      </c>
      <c r="L3969" s="467">
        <v>-294</v>
      </c>
    </row>
    <row r="3970" spans="2:12" x14ac:dyDescent="0.25">
      <c r="B3970" s="49">
        <f t="shared" ref="B3970" si="3408">B3969+1</f>
        <v>3958</v>
      </c>
      <c r="C3970" s="427">
        <v>41334</v>
      </c>
      <c r="D3970" s="474">
        <v>68</v>
      </c>
      <c r="K3970" s="427">
        <v>41334</v>
      </c>
      <c r="L3970" s="117">
        <v>136</v>
      </c>
    </row>
    <row r="3971" spans="2:12" x14ac:dyDescent="0.25">
      <c r="B3971" s="49">
        <f t="shared" ref="B3971" si="3409">B3970+1</f>
        <v>3959</v>
      </c>
      <c r="C3971" s="427">
        <v>41334</v>
      </c>
      <c r="D3971" s="474">
        <v>188</v>
      </c>
      <c r="K3971" s="427">
        <v>41334</v>
      </c>
      <c r="L3971" s="117">
        <v>376</v>
      </c>
    </row>
    <row r="3972" spans="2:12" x14ac:dyDescent="0.25">
      <c r="B3972" s="49">
        <f t="shared" ref="B3972" si="3410">B3971+1</f>
        <v>3960</v>
      </c>
      <c r="C3972" s="427">
        <v>41337</v>
      </c>
      <c r="D3972" s="474">
        <v>-97</v>
      </c>
      <c r="K3972" s="427">
        <v>41337</v>
      </c>
      <c r="L3972" s="117">
        <v>-194</v>
      </c>
    </row>
    <row r="3973" spans="2:12" x14ac:dyDescent="0.25">
      <c r="B3973" s="49">
        <f t="shared" ref="B3973" si="3411">B3972+1</f>
        <v>3961</v>
      </c>
      <c r="C3973" s="427">
        <v>41337</v>
      </c>
      <c r="D3973" s="474">
        <v>-112.00000000000001</v>
      </c>
      <c r="K3973" s="427">
        <v>41337</v>
      </c>
      <c r="L3973" s="117">
        <v>-224.00000000000003</v>
      </c>
    </row>
    <row r="3974" spans="2:12" x14ac:dyDescent="0.25">
      <c r="B3974" s="49">
        <f t="shared" ref="B3974" si="3412">B3973+1</f>
        <v>3962</v>
      </c>
      <c r="C3974" s="428">
        <v>41340</v>
      </c>
      <c r="D3974" s="473">
        <v>113</v>
      </c>
      <c r="K3974" s="428">
        <v>41340</v>
      </c>
      <c r="L3974" s="467">
        <v>226</v>
      </c>
    </row>
    <row r="3975" spans="2:12" x14ac:dyDescent="0.25">
      <c r="B3975" s="49">
        <f t="shared" ref="B3975" si="3413">B3974+1</f>
        <v>3963</v>
      </c>
      <c r="C3975" s="427">
        <v>41340</v>
      </c>
      <c r="D3975" s="474">
        <v>73</v>
      </c>
      <c r="K3975" s="427">
        <v>41340</v>
      </c>
      <c r="L3975" s="117">
        <v>146</v>
      </c>
    </row>
    <row r="3976" spans="2:12" x14ac:dyDescent="0.25">
      <c r="B3976" s="49">
        <f t="shared" ref="B3976" si="3414">B3975+1</f>
        <v>3964</v>
      </c>
      <c r="C3976" s="427">
        <v>41340</v>
      </c>
      <c r="D3976" s="474">
        <v>-122.00000000001366</v>
      </c>
      <c r="K3976" s="427">
        <v>41340</v>
      </c>
      <c r="L3976" s="117">
        <v>-244.00000000002731</v>
      </c>
    </row>
    <row r="3977" spans="2:12" x14ac:dyDescent="0.25">
      <c r="B3977" s="49">
        <f t="shared" ref="B3977" si="3415">B3976+1</f>
        <v>3965</v>
      </c>
      <c r="C3977" s="426">
        <v>41341</v>
      </c>
      <c r="D3977" s="473">
        <v>237</v>
      </c>
      <c r="K3977" s="426">
        <v>41341</v>
      </c>
      <c r="L3977" s="467">
        <v>948</v>
      </c>
    </row>
    <row r="3978" spans="2:12" x14ac:dyDescent="0.25">
      <c r="B3978" s="49">
        <f t="shared" ref="B3978" si="3416">B3977+1</f>
        <v>3966</v>
      </c>
      <c r="C3978" s="427">
        <v>41344</v>
      </c>
      <c r="D3978" s="474">
        <v>93</v>
      </c>
      <c r="K3978" s="427">
        <v>41344</v>
      </c>
      <c r="L3978" s="117">
        <v>186</v>
      </c>
    </row>
    <row r="3979" spans="2:12" x14ac:dyDescent="0.25">
      <c r="B3979" s="49">
        <f t="shared" ref="B3979" si="3417">B3978+1</f>
        <v>3967</v>
      </c>
      <c r="C3979" s="427">
        <v>41344</v>
      </c>
      <c r="D3979" s="474">
        <v>-3.9999999999954525</v>
      </c>
      <c r="K3979" s="427">
        <v>41344</v>
      </c>
      <c r="L3979" s="117">
        <v>-7.9999999999909051</v>
      </c>
    </row>
    <row r="3980" spans="2:12" x14ac:dyDescent="0.25">
      <c r="B3980" s="49">
        <f t="shared" ref="B3980" si="3418">B3979+1</f>
        <v>3968</v>
      </c>
      <c r="C3980" s="427">
        <v>41345</v>
      </c>
      <c r="D3980" s="474">
        <v>-112.00000000000001</v>
      </c>
      <c r="K3980" s="427">
        <v>41345</v>
      </c>
      <c r="L3980" s="117">
        <v>-672.00000000000011</v>
      </c>
    </row>
    <row r="3981" spans="2:12" x14ac:dyDescent="0.25">
      <c r="B3981" s="49">
        <f t="shared" ref="B3981" si="3419">B3980+1</f>
        <v>3969</v>
      </c>
      <c r="C3981" s="426">
        <v>41346</v>
      </c>
      <c r="D3981" s="473">
        <v>-63</v>
      </c>
      <c r="K3981" s="426">
        <v>41346</v>
      </c>
      <c r="L3981" s="467">
        <v>-252</v>
      </c>
    </row>
    <row r="3982" spans="2:12" x14ac:dyDescent="0.25">
      <c r="B3982" s="49">
        <f t="shared" ref="B3982" si="3420">B3981+1</f>
        <v>3970</v>
      </c>
      <c r="C3982" s="428">
        <v>41346</v>
      </c>
      <c r="D3982" s="473">
        <v>-187</v>
      </c>
      <c r="K3982" s="428">
        <v>41346</v>
      </c>
      <c r="L3982" s="467">
        <v>-374</v>
      </c>
    </row>
    <row r="3983" spans="2:12" x14ac:dyDescent="0.25">
      <c r="B3983" s="49">
        <f t="shared" ref="B3983" si="3421">B3982+1</f>
        <v>3971</v>
      </c>
      <c r="C3983" s="427">
        <v>41346</v>
      </c>
      <c r="D3983" s="474">
        <v>-127.00000000000342</v>
      </c>
      <c r="K3983" s="427">
        <v>41346</v>
      </c>
      <c r="L3983" s="117">
        <v>-762.00000000002058</v>
      </c>
    </row>
    <row r="3984" spans="2:12" x14ac:dyDescent="0.25">
      <c r="B3984" s="49">
        <f t="shared" ref="B3984" si="3422">B3983+1</f>
        <v>3972</v>
      </c>
      <c r="C3984" s="428">
        <v>41347</v>
      </c>
      <c r="D3984" s="473">
        <v>178</v>
      </c>
      <c r="K3984" s="428">
        <v>41347</v>
      </c>
      <c r="L3984" s="467">
        <v>356</v>
      </c>
    </row>
    <row r="3985" spans="2:12" x14ac:dyDescent="0.25">
      <c r="B3985" s="49">
        <f t="shared" ref="B3985" si="3423">B3984+1</f>
        <v>3973</v>
      </c>
      <c r="C3985" s="427">
        <v>41348</v>
      </c>
      <c r="D3985" s="474">
        <v>18</v>
      </c>
      <c r="K3985" s="427">
        <v>41348</v>
      </c>
      <c r="L3985" s="117">
        <v>36</v>
      </c>
    </row>
    <row r="3986" spans="2:12" x14ac:dyDescent="0.25">
      <c r="B3986" s="49">
        <f t="shared" ref="B3986" si="3424">B3985+1</f>
        <v>3974</v>
      </c>
      <c r="C3986" s="426">
        <v>41351</v>
      </c>
      <c r="D3986" s="473">
        <v>62</v>
      </c>
      <c r="K3986" s="426">
        <v>41351</v>
      </c>
      <c r="L3986" s="467">
        <v>248</v>
      </c>
    </row>
    <row r="3987" spans="2:12" x14ac:dyDescent="0.25">
      <c r="B3987" s="49">
        <f t="shared" ref="B3987" si="3425">B3986+1</f>
        <v>3975</v>
      </c>
      <c r="C3987" s="428">
        <v>41351</v>
      </c>
      <c r="D3987" s="473">
        <v>233</v>
      </c>
      <c r="K3987" s="428">
        <v>41351</v>
      </c>
      <c r="L3987" s="467">
        <v>466</v>
      </c>
    </row>
    <row r="3988" spans="2:12" x14ac:dyDescent="0.25">
      <c r="B3988" s="49">
        <f t="shared" ref="B3988" si="3426">B3987+1</f>
        <v>3976</v>
      </c>
      <c r="C3988" s="427">
        <v>41351</v>
      </c>
      <c r="D3988" s="474">
        <v>-51.999999999997726</v>
      </c>
      <c r="K3988" s="427">
        <v>41351</v>
      </c>
      <c r="L3988" s="117">
        <v>-311.99999999998636</v>
      </c>
    </row>
    <row r="3989" spans="2:12" x14ac:dyDescent="0.25">
      <c r="B3989" s="49">
        <f t="shared" ref="B3989" si="3427">B3988+1</f>
        <v>3977</v>
      </c>
      <c r="C3989" s="427">
        <v>41351</v>
      </c>
      <c r="D3989" s="474">
        <v>98</v>
      </c>
      <c r="K3989" s="427">
        <v>41351</v>
      </c>
      <c r="L3989" s="117">
        <v>196</v>
      </c>
    </row>
    <row r="3990" spans="2:12" x14ac:dyDescent="0.25">
      <c r="B3990" s="49">
        <f t="shared" ref="B3990" si="3428">B3989+1</f>
        <v>3978</v>
      </c>
      <c r="C3990" s="427">
        <v>41351</v>
      </c>
      <c r="D3990" s="474">
        <v>505.99999999999545</v>
      </c>
      <c r="K3990" s="427">
        <v>41351</v>
      </c>
      <c r="L3990" s="117">
        <v>1011.9999999999909</v>
      </c>
    </row>
    <row r="3991" spans="2:12" x14ac:dyDescent="0.25">
      <c r="B3991" s="49">
        <f t="shared" ref="B3991" si="3429">B3990+1</f>
        <v>3979</v>
      </c>
      <c r="C3991" s="426">
        <v>41352</v>
      </c>
      <c r="D3991" s="473">
        <v>-38</v>
      </c>
      <c r="K3991" s="426">
        <v>41352</v>
      </c>
      <c r="L3991" s="467">
        <v>-152</v>
      </c>
    </row>
    <row r="3992" spans="2:12" x14ac:dyDescent="0.25">
      <c r="B3992" s="49">
        <f t="shared" ref="B3992" si="3430">B3991+1</f>
        <v>3980</v>
      </c>
      <c r="C3992" s="428">
        <v>41352</v>
      </c>
      <c r="D3992" s="473">
        <v>183</v>
      </c>
      <c r="K3992" s="428">
        <v>41352</v>
      </c>
      <c r="L3992" s="467">
        <v>366</v>
      </c>
    </row>
    <row r="3993" spans="2:12" x14ac:dyDescent="0.25">
      <c r="B3993" s="49">
        <f t="shared" ref="B3993" si="3431">B3992+1</f>
        <v>3981</v>
      </c>
      <c r="C3993" s="427">
        <v>41352</v>
      </c>
      <c r="D3993" s="474">
        <v>-76.999999999997726</v>
      </c>
      <c r="K3993" s="427">
        <v>41352</v>
      </c>
      <c r="L3993" s="117">
        <v>-461.99999999998636</v>
      </c>
    </row>
    <row r="3994" spans="2:12" x14ac:dyDescent="0.25">
      <c r="B3994" s="49">
        <f t="shared" ref="B3994" si="3432">B3993+1</f>
        <v>3982</v>
      </c>
      <c r="C3994" s="427">
        <v>41352</v>
      </c>
      <c r="D3994" s="474">
        <v>8</v>
      </c>
      <c r="K3994" s="427">
        <v>41352</v>
      </c>
      <c r="L3994" s="117">
        <v>16</v>
      </c>
    </row>
    <row r="3995" spans="2:12" x14ac:dyDescent="0.25">
      <c r="B3995" s="49">
        <f t="shared" ref="B3995" si="3433">B3994+1</f>
        <v>3983</v>
      </c>
      <c r="C3995" s="426">
        <v>41353</v>
      </c>
      <c r="D3995" s="473">
        <v>474.5</v>
      </c>
      <c r="K3995" s="426">
        <v>41353</v>
      </c>
      <c r="L3995" s="467">
        <v>1898</v>
      </c>
    </row>
    <row r="3996" spans="2:12" x14ac:dyDescent="0.25">
      <c r="B3996" s="49">
        <f t="shared" ref="B3996" si="3434">B3995+1</f>
        <v>3984</v>
      </c>
      <c r="C3996" s="428">
        <v>41353</v>
      </c>
      <c r="D3996" s="473">
        <v>418</v>
      </c>
      <c r="K3996" s="428">
        <v>41353</v>
      </c>
      <c r="L3996" s="467">
        <v>836</v>
      </c>
    </row>
    <row r="3997" spans="2:12" x14ac:dyDescent="0.25">
      <c r="B3997" s="49">
        <f t="shared" ref="B3997" si="3435">B3996+1</f>
        <v>3985</v>
      </c>
      <c r="C3997" s="427">
        <v>41353</v>
      </c>
      <c r="D3997" s="474">
        <v>303.00000000000341</v>
      </c>
      <c r="K3997" s="427">
        <v>41353</v>
      </c>
      <c r="L3997" s="117">
        <v>1818.0000000000205</v>
      </c>
    </row>
    <row r="3998" spans="2:12" x14ac:dyDescent="0.25">
      <c r="B3998" s="49">
        <f t="shared" ref="B3998" si="3436">B3997+1</f>
        <v>3986</v>
      </c>
      <c r="C3998" s="427">
        <v>41353</v>
      </c>
      <c r="D3998" s="474">
        <v>373</v>
      </c>
      <c r="K3998" s="427">
        <v>41353</v>
      </c>
      <c r="L3998" s="117">
        <v>746</v>
      </c>
    </row>
    <row r="3999" spans="2:12" x14ac:dyDescent="0.25">
      <c r="B3999" s="49">
        <f t="shared" ref="B3999" si="3437">B3998+1</f>
        <v>3987</v>
      </c>
      <c r="C3999" s="427">
        <v>41354</v>
      </c>
      <c r="D3999" s="474">
        <v>-352</v>
      </c>
      <c r="K3999" s="427">
        <v>41354</v>
      </c>
      <c r="L3999" s="117">
        <v>-704</v>
      </c>
    </row>
    <row r="4000" spans="2:12" x14ac:dyDescent="0.25">
      <c r="B4000" s="49">
        <f t="shared" ref="B4000" si="3438">B3999+1</f>
        <v>3988</v>
      </c>
      <c r="C4000" s="427">
        <v>41354</v>
      </c>
      <c r="D4000" s="474">
        <v>-212</v>
      </c>
      <c r="K4000" s="427">
        <v>41354</v>
      </c>
      <c r="L4000" s="117">
        <v>-424</v>
      </c>
    </row>
    <row r="4001" spans="2:12" x14ac:dyDescent="0.25">
      <c r="B4001" s="49">
        <f t="shared" ref="B4001" si="3439">B4000+1</f>
        <v>3989</v>
      </c>
      <c r="C4001" s="426">
        <v>41355</v>
      </c>
      <c r="D4001" s="473">
        <v>-13</v>
      </c>
      <c r="K4001" s="426">
        <v>41355</v>
      </c>
      <c r="L4001" s="467">
        <v>-52</v>
      </c>
    </row>
    <row r="4002" spans="2:12" x14ac:dyDescent="0.25">
      <c r="B4002" s="49">
        <f t="shared" ref="B4002" si="3440">B4001+1</f>
        <v>3990</v>
      </c>
      <c r="C4002" s="428">
        <v>41355</v>
      </c>
      <c r="D4002" s="473">
        <v>228</v>
      </c>
      <c r="K4002" s="428">
        <v>41355</v>
      </c>
      <c r="L4002" s="467">
        <v>456</v>
      </c>
    </row>
    <row r="4003" spans="2:12" x14ac:dyDescent="0.25">
      <c r="B4003" s="49">
        <f t="shared" ref="B4003" si="3441">B4002+1</f>
        <v>3991</v>
      </c>
      <c r="C4003" s="427">
        <v>41355</v>
      </c>
      <c r="D4003" s="474">
        <v>-42.000000000001137</v>
      </c>
      <c r="K4003" s="427">
        <v>41355</v>
      </c>
      <c r="L4003" s="117">
        <v>-252.00000000000682</v>
      </c>
    </row>
    <row r="4004" spans="2:12" x14ac:dyDescent="0.25">
      <c r="B4004" s="49">
        <f t="shared" ref="B4004" si="3442">B4003+1</f>
        <v>3992</v>
      </c>
      <c r="C4004" s="427">
        <v>41355</v>
      </c>
      <c r="D4004" s="474">
        <v>38</v>
      </c>
      <c r="K4004" s="427">
        <v>41355</v>
      </c>
      <c r="L4004" s="117">
        <v>76</v>
      </c>
    </row>
    <row r="4005" spans="2:12" x14ac:dyDescent="0.25">
      <c r="B4005" s="49">
        <f t="shared" ref="B4005" si="3443">B4004+1</f>
        <v>3993</v>
      </c>
      <c r="C4005" s="427">
        <v>41355</v>
      </c>
      <c r="D4005" s="474">
        <v>417.99999999999545</v>
      </c>
      <c r="K4005" s="427">
        <v>41355</v>
      </c>
      <c r="L4005" s="117">
        <v>835.99999999999091</v>
      </c>
    </row>
    <row r="4006" spans="2:12" x14ac:dyDescent="0.25">
      <c r="B4006" s="49">
        <f t="shared" ref="B4006" si="3444">B4005+1</f>
        <v>3994</v>
      </c>
      <c r="C4006" s="426">
        <v>41359</v>
      </c>
      <c r="D4006" s="473">
        <v>37</v>
      </c>
      <c r="K4006" s="426">
        <v>41359</v>
      </c>
      <c r="L4006" s="467">
        <v>148</v>
      </c>
    </row>
    <row r="4007" spans="2:12" x14ac:dyDescent="0.25">
      <c r="B4007" s="49">
        <f t="shared" ref="B4007" si="3445">B4006+1</f>
        <v>3995</v>
      </c>
      <c r="C4007" s="428">
        <v>41359</v>
      </c>
      <c r="D4007" s="473">
        <v>193</v>
      </c>
      <c r="K4007" s="428">
        <v>41359</v>
      </c>
      <c r="L4007" s="467">
        <v>386</v>
      </c>
    </row>
    <row r="4008" spans="2:12" x14ac:dyDescent="0.25">
      <c r="B4008" s="49">
        <f t="shared" ref="B4008" si="3446">B4007+1</f>
        <v>3996</v>
      </c>
      <c r="C4008" s="426">
        <v>41361</v>
      </c>
      <c r="D4008" s="473">
        <v>-225.5</v>
      </c>
      <c r="K4008" s="426">
        <v>41361</v>
      </c>
      <c r="L4008" s="467">
        <v>-902</v>
      </c>
    </row>
    <row r="4009" spans="2:12" x14ac:dyDescent="0.25">
      <c r="B4009" s="49">
        <f t="shared" ref="B4009" si="3447">B4008+1</f>
        <v>3997</v>
      </c>
      <c r="C4009" s="427">
        <v>41365</v>
      </c>
      <c r="D4009" s="474">
        <v>-76.999999999997726</v>
      </c>
      <c r="K4009" s="427">
        <v>41365</v>
      </c>
      <c r="L4009" s="117">
        <v>-461.99999999998636</v>
      </c>
    </row>
    <row r="4010" spans="2:12" x14ac:dyDescent="0.25">
      <c r="B4010" s="49">
        <f t="shared" ref="B4010" si="3448">B4009+1</f>
        <v>3998</v>
      </c>
      <c r="C4010" s="426">
        <v>41366</v>
      </c>
      <c r="D4010" s="473">
        <v>124.50000000000001</v>
      </c>
      <c r="K4010" s="426">
        <v>41366</v>
      </c>
      <c r="L4010" s="467">
        <v>498.00000000000006</v>
      </c>
    </row>
    <row r="4011" spans="2:12" x14ac:dyDescent="0.25">
      <c r="B4011" s="49">
        <f t="shared" ref="B4011" si="3449">B4010+1</f>
        <v>3999</v>
      </c>
      <c r="C4011" s="428">
        <v>41366</v>
      </c>
      <c r="D4011" s="473">
        <v>278</v>
      </c>
      <c r="K4011" s="428">
        <v>41366</v>
      </c>
      <c r="L4011" s="467">
        <v>556</v>
      </c>
    </row>
    <row r="4012" spans="2:12" x14ac:dyDescent="0.25">
      <c r="B4012" s="49">
        <f t="shared" ref="B4012" si="3450">B4011+1</f>
        <v>4000</v>
      </c>
      <c r="C4012" s="427">
        <v>41366</v>
      </c>
      <c r="D4012" s="474">
        <v>157.99999999999886</v>
      </c>
      <c r="K4012" s="427">
        <v>41366</v>
      </c>
      <c r="L4012" s="117">
        <v>947.99999999999318</v>
      </c>
    </row>
    <row r="4013" spans="2:12" x14ac:dyDescent="0.25">
      <c r="B4013" s="49">
        <f t="shared" ref="B4013" si="3451">B4012+1</f>
        <v>4001</v>
      </c>
      <c r="C4013" s="427">
        <v>41367</v>
      </c>
      <c r="D4013" s="474">
        <v>153.00000000000341</v>
      </c>
      <c r="K4013" s="427">
        <v>41367</v>
      </c>
      <c r="L4013" s="117">
        <v>918.00000000002046</v>
      </c>
    </row>
    <row r="4014" spans="2:12" x14ac:dyDescent="0.25">
      <c r="B4014" s="49">
        <f t="shared" ref="B4014" si="3452">B4013+1</f>
        <v>4002</v>
      </c>
      <c r="C4014" s="426">
        <v>41368</v>
      </c>
      <c r="D4014" s="473">
        <v>249.5</v>
      </c>
      <c r="K4014" s="426">
        <v>41368</v>
      </c>
      <c r="L4014" s="467">
        <v>998</v>
      </c>
    </row>
    <row r="4015" spans="2:12" x14ac:dyDescent="0.25">
      <c r="B4015" s="49">
        <f t="shared" ref="B4015" si="3453">B4014+1</f>
        <v>4003</v>
      </c>
      <c r="C4015" s="428">
        <v>41368</v>
      </c>
      <c r="D4015" s="473">
        <v>-22</v>
      </c>
      <c r="K4015" s="428">
        <v>41368</v>
      </c>
      <c r="L4015" s="467">
        <v>-44</v>
      </c>
    </row>
    <row r="4016" spans="2:12" x14ac:dyDescent="0.25">
      <c r="B4016" s="49">
        <f t="shared" ref="B4016" si="3454">B4015+1</f>
        <v>4004</v>
      </c>
      <c r="C4016" s="427">
        <v>41368</v>
      </c>
      <c r="D4016" s="474">
        <v>98.000000000002274</v>
      </c>
      <c r="K4016" s="427">
        <v>41368</v>
      </c>
      <c r="L4016" s="117">
        <v>588.00000000001364</v>
      </c>
    </row>
    <row r="4017" spans="2:12" x14ac:dyDescent="0.25">
      <c r="B4017" s="49">
        <f t="shared" ref="B4017" si="3455">B4016+1</f>
        <v>4005</v>
      </c>
      <c r="C4017" s="427">
        <v>41368</v>
      </c>
      <c r="D4017" s="474">
        <v>467.99999999999545</v>
      </c>
      <c r="K4017" s="427">
        <v>41368</v>
      </c>
      <c r="L4017" s="117">
        <v>935.99999999999091</v>
      </c>
    </row>
    <row r="4018" spans="2:12" x14ac:dyDescent="0.25">
      <c r="B4018" s="49">
        <f t="shared" ref="B4018" si="3456">B4017+1</f>
        <v>4006</v>
      </c>
      <c r="C4018" s="426">
        <v>41372</v>
      </c>
      <c r="D4018" s="473">
        <v>24.5</v>
      </c>
      <c r="K4018" s="426">
        <v>41372</v>
      </c>
      <c r="L4018" s="467">
        <v>98</v>
      </c>
    </row>
    <row r="4019" spans="2:12" x14ac:dyDescent="0.25">
      <c r="B4019" s="49">
        <f t="shared" ref="B4019" si="3457">B4018+1</f>
        <v>4007</v>
      </c>
      <c r="C4019" s="428">
        <v>41372</v>
      </c>
      <c r="D4019" s="473">
        <v>83</v>
      </c>
      <c r="K4019" s="428">
        <v>41372</v>
      </c>
      <c r="L4019" s="467">
        <v>166</v>
      </c>
    </row>
    <row r="4020" spans="2:12" x14ac:dyDescent="0.25">
      <c r="B4020" s="49">
        <f t="shared" ref="B4020" si="3458">B4019+1</f>
        <v>4008</v>
      </c>
      <c r="C4020" s="427">
        <v>41372</v>
      </c>
      <c r="D4020" s="474">
        <v>127.99999999999771</v>
      </c>
      <c r="K4020" s="427">
        <v>41372</v>
      </c>
      <c r="L4020" s="117">
        <v>767.99999999998624</v>
      </c>
    </row>
    <row r="4021" spans="2:12" x14ac:dyDescent="0.25">
      <c r="B4021" s="49">
        <f t="shared" ref="B4021" si="3459">B4020+1</f>
        <v>4009</v>
      </c>
      <c r="C4021" s="427">
        <v>41374</v>
      </c>
      <c r="D4021" s="474">
        <v>157.99999999999886</v>
      </c>
      <c r="K4021" s="427">
        <v>41374</v>
      </c>
      <c r="L4021" s="117">
        <v>947.99999999999318</v>
      </c>
    </row>
    <row r="4022" spans="2:12" x14ac:dyDescent="0.25">
      <c r="B4022" s="49">
        <f t="shared" ref="B4022" si="3460">B4021+1</f>
        <v>4010</v>
      </c>
      <c r="C4022" s="427">
        <v>41374</v>
      </c>
      <c r="D4022" s="474">
        <v>163</v>
      </c>
      <c r="K4022" s="427">
        <v>41374</v>
      </c>
      <c r="L4022" s="117">
        <v>326</v>
      </c>
    </row>
    <row r="4023" spans="2:12" x14ac:dyDescent="0.25">
      <c r="B4023" s="49">
        <f t="shared" ref="B4023" si="3461">B4022+1</f>
        <v>4011</v>
      </c>
      <c r="C4023" s="427">
        <v>41374</v>
      </c>
      <c r="D4023" s="474">
        <v>267.99999999999545</v>
      </c>
      <c r="K4023" s="427">
        <v>41374</v>
      </c>
      <c r="L4023" s="117">
        <v>535.99999999999091</v>
      </c>
    </row>
    <row r="4024" spans="2:12" x14ac:dyDescent="0.25">
      <c r="B4024" s="49">
        <f t="shared" ref="B4024" si="3462">B4023+1</f>
        <v>4012</v>
      </c>
      <c r="C4024" s="427">
        <v>41375</v>
      </c>
      <c r="D4024" s="474">
        <v>13</v>
      </c>
      <c r="K4024" s="427">
        <v>41375</v>
      </c>
      <c r="L4024" s="117">
        <v>26</v>
      </c>
    </row>
    <row r="4025" spans="2:12" x14ac:dyDescent="0.25">
      <c r="B4025" s="49">
        <f t="shared" ref="B4025" si="3463">B4024+1</f>
        <v>4013</v>
      </c>
      <c r="C4025" s="428">
        <v>41376</v>
      </c>
      <c r="D4025" s="473">
        <v>-252</v>
      </c>
      <c r="K4025" s="428">
        <v>41376</v>
      </c>
      <c r="L4025" s="467">
        <v>-504</v>
      </c>
    </row>
    <row r="4026" spans="2:12" x14ac:dyDescent="0.25">
      <c r="B4026" s="49">
        <f t="shared" ref="B4026" si="3464">B4025+1</f>
        <v>4014</v>
      </c>
      <c r="C4026" s="426">
        <v>41379</v>
      </c>
      <c r="D4026" s="473">
        <v>-213</v>
      </c>
      <c r="K4026" s="426">
        <v>41379</v>
      </c>
      <c r="L4026" s="467">
        <v>-852</v>
      </c>
    </row>
    <row r="4027" spans="2:12" x14ac:dyDescent="0.25">
      <c r="B4027" s="49">
        <f t="shared" ref="B4027" si="3465">B4026+1</f>
        <v>4015</v>
      </c>
      <c r="C4027" s="428">
        <v>41379</v>
      </c>
      <c r="D4027" s="473">
        <v>-132</v>
      </c>
      <c r="K4027" s="428">
        <v>41379</v>
      </c>
      <c r="L4027" s="467">
        <v>-264</v>
      </c>
    </row>
    <row r="4028" spans="2:12" x14ac:dyDescent="0.25">
      <c r="B4028" s="49">
        <f t="shared" ref="B4028" si="3466">B4027+1</f>
        <v>4016</v>
      </c>
      <c r="C4028" s="427">
        <v>41379</v>
      </c>
      <c r="D4028" s="474">
        <v>-297.00000000000227</v>
      </c>
      <c r="K4028" s="427">
        <v>41379</v>
      </c>
      <c r="L4028" s="117">
        <v>-1782.0000000000136</v>
      </c>
    </row>
    <row r="4029" spans="2:12" x14ac:dyDescent="0.25">
      <c r="B4029" s="49">
        <f t="shared" ref="B4029" si="3467">B4028+1</f>
        <v>4017</v>
      </c>
      <c r="C4029" s="426">
        <v>41380</v>
      </c>
      <c r="D4029" s="473">
        <v>262</v>
      </c>
      <c r="K4029" s="426">
        <v>41380</v>
      </c>
      <c r="L4029" s="467">
        <v>1048</v>
      </c>
    </row>
    <row r="4030" spans="2:12" x14ac:dyDescent="0.25">
      <c r="B4030" s="49">
        <f t="shared" ref="B4030" si="3468">B4029+1</f>
        <v>4018</v>
      </c>
      <c r="C4030" s="428">
        <v>41380</v>
      </c>
      <c r="D4030" s="473">
        <v>348</v>
      </c>
      <c r="K4030" s="428">
        <v>41380</v>
      </c>
      <c r="L4030" s="467">
        <v>696</v>
      </c>
    </row>
    <row r="4031" spans="2:12" x14ac:dyDescent="0.25">
      <c r="B4031" s="49">
        <f t="shared" ref="B4031" si="3469">B4030+1</f>
        <v>4019</v>
      </c>
      <c r="C4031" s="427">
        <v>41380</v>
      </c>
      <c r="D4031" s="474">
        <v>367.99999999999545</v>
      </c>
      <c r="K4031" s="427">
        <v>41380</v>
      </c>
      <c r="L4031" s="117">
        <v>2207.9999999999727</v>
      </c>
    </row>
    <row r="4032" spans="2:12" x14ac:dyDescent="0.25">
      <c r="B4032" s="49">
        <f t="shared" ref="B4032" si="3470">B4031+1</f>
        <v>4020</v>
      </c>
      <c r="C4032" s="427">
        <v>41380</v>
      </c>
      <c r="D4032" s="474">
        <v>218</v>
      </c>
      <c r="K4032" s="427">
        <v>41380</v>
      </c>
      <c r="L4032" s="117">
        <v>436</v>
      </c>
    </row>
    <row r="4033" spans="2:12" x14ac:dyDescent="0.25">
      <c r="B4033" s="49">
        <f t="shared" ref="B4033" si="3471">B4032+1</f>
        <v>4021</v>
      </c>
      <c r="C4033" s="427">
        <v>41380</v>
      </c>
      <c r="D4033" s="474">
        <v>698.00000000001364</v>
      </c>
      <c r="K4033" s="427">
        <v>41380</v>
      </c>
      <c r="L4033" s="117">
        <v>1396.0000000000273</v>
      </c>
    </row>
    <row r="4034" spans="2:12" x14ac:dyDescent="0.25">
      <c r="B4034" s="49">
        <f t="shared" ref="B4034" si="3472">B4033+1</f>
        <v>4022</v>
      </c>
      <c r="C4034" s="426">
        <v>41382</v>
      </c>
      <c r="D4034" s="473">
        <v>37</v>
      </c>
      <c r="K4034" s="426">
        <v>41382</v>
      </c>
      <c r="L4034" s="467">
        <v>148</v>
      </c>
    </row>
    <row r="4035" spans="2:12" x14ac:dyDescent="0.25">
      <c r="B4035" s="49">
        <f t="shared" ref="B4035" si="3473">B4034+1</f>
        <v>4023</v>
      </c>
      <c r="C4035" s="428">
        <v>41382</v>
      </c>
      <c r="D4035" s="473">
        <v>178</v>
      </c>
      <c r="K4035" s="428">
        <v>41382</v>
      </c>
      <c r="L4035" s="467">
        <v>356</v>
      </c>
    </row>
    <row r="4036" spans="2:12" x14ac:dyDescent="0.25">
      <c r="B4036" s="49">
        <f t="shared" ref="B4036" si="3474">B4035+1</f>
        <v>4024</v>
      </c>
      <c r="C4036" s="427">
        <v>41382</v>
      </c>
      <c r="D4036" s="474">
        <v>2.9999999999977267</v>
      </c>
      <c r="K4036" s="427">
        <v>41382</v>
      </c>
      <c r="L4036" s="117">
        <v>17.999999999986361</v>
      </c>
    </row>
    <row r="4037" spans="2:12" x14ac:dyDescent="0.25">
      <c r="B4037" s="49">
        <f t="shared" ref="B4037" si="3475">B4036+1</f>
        <v>4025</v>
      </c>
      <c r="C4037" s="426">
        <v>41383</v>
      </c>
      <c r="D4037" s="473">
        <v>212</v>
      </c>
      <c r="K4037" s="426">
        <v>41383</v>
      </c>
      <c r="L4037" s="467">
        <v>848</v>
      </c>
    </row>
    <row r="4038" spans="2:12" x14ac:dyDescent="0.25">
      <c r="B4038" s="49">
        <f t="shared" ref="B4038" si="3476">B4037+1</f>
        <v>4026</v>
      </c>
      <c r="C4038" s="428">
        <v>41383</v>
      </c>
      <c r="D4038" s="473">
        <v>-12</v>
      </c>
      <c r="K4038" s="428">
        <v>41383</v>
      </c>
      <c r="L4038" s="467">
        <v>-24</v>
      </c>
    </row>
    <row r="4039" spans="2:12" x14ac:dyDescent="0.25">
      <c r="B4039" s="49">
        <f t="shared" ref="B4039" si="3477">B4038+1</f>
        <v>4027</v>
      </c>
      <c r="C4039" s="427">
        <v>41383</v>
      </c>
      <c r="D4039" s="474">
        <v>77.999999999997726</v>
      </c>
      <c r="K4039" s="427">
        <v>41383</v>
      </c>
      <c r="L4039" s="117">
        <v>467.99999999998636</v>
      </c>
    </row>
    <row r="4040" spans="2:12" x14ac:dyDescent="0.25">
      <c r="B4040" s="49">
        <f t="shared" ref="B4040" si="3478">B4039+1</f>
        <v>4028</v>
      </c>
      <c r="C4040" s="427">
        <v>41383</v>
      </c>
      <c r="D4040" s="474">
        <v>233</v>
      </c>
      <c r="K4040" s="427">
        <v>41383</v>
      </c>
      <c r="L4040" s="117">
        <v>466</v>
      </c>
    </row>
    <row r="4041" spans="2:12" x14ac:dyDescent="0.25">
      <c r="B4041" s="49">
        <f t="shared" ref="B4041" si="3479">B4040+1</f>
        <v>4029</v>
      </c>
      <c r="C4041" s="427">
        <v>41387</v>
      </c>
      <c r="D4041" s="474">
        <v>417.99999999999545</v>
      </c>
      <c r="K4041" s="427">
        <v>41387</v>
      </c>
      <c r="L4041" s="117">
        <v>835.99999999999091</v>
      </c>
    </row>
    <row r="4042" spans="2:12" x14ac:dyDescent="0.25">
      <c r="B4042" s="49">
        <f t="shared" ref="B4042" si="3480">B4041+1</f>
        <v>4030</v>
      </c>
      <c r="C4042" s="427">
        <v>41389</v>
      </c>
      <c r="D4042" s="474">
        <v>88</v>
      </c>
      <c r="K4042" s="427">
        <v>41389</v>
      </c>
      <c r="L4042" s="117">
        <v>176</v>
      </c>
    </row>
    <row r="4043" spans="2:12" x14ac:dyDescent="0.25">
      <c r="B4043" s="49">
        <f t="shared" ref="B4043" si="3481">B4042+1</f>
        <v>4031</v>
      </c>
      <c r="C4043" s="427">
        <v>41390</v>
      </c>
      <c r="D4043" s="474">
        <v>-162</v>
      </c>
      <c r="K4043" s="427">
        <v>41390</v>
      </c>
      <c r="L4043" s="117">
        <v>-324</v>
      </c>
    </row>
    <row r="4044" spans="2:12" x14ac:dyDescent="0.25">
      <c r="B4044" s="49">
        <f t="shared" ref="B4044" si="3482">B4043+1</f>
        <v>4032</v>
      </c>
      <c r="C4044" s="427">
        <v>41390</v>
      </c>
      <c r="D4044" s="474">
        <v>-362</v>
      </c>
      <c r="K4044" s="427">
        <v>41390</v>
      </c>
      <c r="L4044" s="117">
        <v>-724</v>
      </c>
    </row>
    <row r="4045" spans="2:12" x14ac:dyDescent="0.25">
      <c r="B4045" s="49">
        <f t="shared" ref="B4045" si="3483">B4044+1</f>
        <v>4033</v>
      </c>
      <c r="C4045" s="426">
        <v>41393</v>
      </c>
      <c r="D4045" s="473">
        <v>237</v>
      </c>
      <c r="K4045" s="426">
        <v>41393</v>
      </c>
      <c r="L4045" s="467">
        <v>948</v>
      </c>
    </row>
    <row r="4046" spans="2:12" x14ac:dyDescent="0.25">
      <c r="B4046" s="49">
        <f t="shared" ref="B4046" si="3484">B4045+1</f>
        <v>4034</v>
      </c>
      <c r="C4046" s="428">
        <v>41393</v>
      </c>
      <c r="D4046" s="473">
        <v>173</v>
      </c>
      <c r="K4046" s="428">
        <v>41393</v>
      </c>
      <c r="L4046" s="467">
        <v>346</v>
      </c>
    </row>
    <row r="4047" spans="2:12" x14ac:dyDescent="0.25">
      <c r="B4047" s="49">
        <f t="shared" ref="B4047" si="3485">B4046+1</f>
        <v>4035</v>
      </c>
      <c r="C4047" s="427">
        <v>41393</v>
      </c>
      <c r="D4047" s="474">
        <v>147.99999999999659</v>
      </c>
      <c r="K4047" s="427">
        <v>41393</v>
      </c>
      <c r="L4047" s="117">
        <v>887.99999999997954</v>
      </c>
    </row>
    <row r="4048" spans="2:12" x14ac:dyDescent="0.25">
      <c r="B4048" s="49">
        <f t="shared" ref="B4048" si="3486">B4047+1</f>
        <v>4036</v>
      </c>
      <c r="C4048" s="427">
        <v>41393</v>
      </c>
      <c r="D4048" s="474">
        <v>198</v>
      </c>
      <c r="K4048" s="427">
        <v>41393</v>
      </c>
      <c r="L4048" s="117">
        <v>396</v>
      </c>
    </row>
    <row r="4049" spans="2:12" x14ac:dyDescent="0.25">
      <c r="B4049" s="49">
        <f t="shared" ref="B4049" si="3487">B4048+1</f>
        <v>4037</v>
      </c>
      <c r="C4049" s="427">
        <v>41394</v>
      </c>
      <c r="D4049" s="474">
        <v>48</v>
      </c>
      <c r="K4049" s="427">
        <v>41394</v>
      </c>
      <c r="L4049" s="117">
        <v>96</v>
      </c>
    </row>
    <row r="4050" spans="2:12" x14ac:dyDescent="0.25">
      <c r="B4050" s="49">
        <f t="shared" ref="B4050" si="3488">B4049+1</f>
        <v>4038</v>
      </c>
      <c r="C4050" s="427">
        <v>41394</v>
      </c>
      <c r="D4050" s="474">
        <v>-51.999999999986358</v>
      </c>
      <c r="K4050" s="427">
        <v>41394</v>
      </c>
      <c r="L4050" s="117">
        <v>-103.99999999997272</v>
      </c>
    </row>
    <row r="4051" spans="2:12" x14ac:dyDescent="0.25">
      <c r="B4051" s="49">
        <f t="shared" ref="B4051" si="3489">B4050+1</f>
        <v>4039</v>
      </c>
      <c r="C4051" s="426">
        <v>41396</v>
      </c>
      <c r="D4051" s="473">
        <v>124.50000000000001</v>
      </c>
      <c r="K4051" s="426">
        <v>41396</v>
      </c>
      <c r="L4051" s="467">
        <v>498.00000000000006</v>
      </c>
    </row>
    <row r="4052" spans="2:12" x14ac:dyDescent="0.25">
      <c r="B4052" s="49">
        <f t="shared" ref="B4052" si="3490">B4051+1</f>
        <v>4040</v>
      </c>
      <c r="C4052" s="428">
        <v>41396</v>
      </c>
      <c r="D4052" s="473">
        <v>168</v>
      </c>
      <c r="K4052" s="428">
        <v>41396</v>
      </c>
      <c r="L4052" s="467">
        <v>336</v>
      </c>
    </row>
    <row r="4053" spans="2:12" x14ac:dyDescent="0.25">
      <c r="B4053" s="49">
        <f t="shared" ref="B4053" si="3491">B4052+1</f>
        <v>4041</v>
      </c>
      <c r="C4053" s="427">
        <v>41396</v>
      </c>
      <c r="D4053" s="474">
        <v>13</v>
      </c>
      <c r="K4053" s="427">
        <v>41396</v>
      </c>
      <c r="L4053" s="117">
        <v>78</v>
      </c>
    </row>
    <row r="4054" spans="2:12" x14ac:dyDescent="0.25">
      <c r="B4054" s="49">
        <f t="shared" ref="B4054" si="3492">B4053+1</f>
        <v>4042</v>
      </c>
      <c r="C4054" s="427">
        <v>41396</v>
      </c>
      <c r="D4054" s="474">
        <v>93</v>
      </c>
      <c r="K4054" s="427">
        <v>41396</v>
      </c>
      <c r="L4054" s="117">
        <v>186</v>
      </c>
    </row>
    <row r="4055" spans="2:12" x14ac:dyDescent="0.25">
      <c r="B4055" s="49">
        <f t="shared" ref="B4055" si="3493">B4054+1</f>
        <v>4043</v>
      </c>
      <c r="C4055" s="427">
        <v>41396</v>
      </c>
      <c r="D4055" s="474">
        <v>147.99999999999091</v>
      </c>
      <c r="K4055" s="427">
        <v>41396</v>
      </c>
      <c r="L4055" s="117">
        <v>295.99999999998181</v>
      </c>
    </row>
    <row r="4056" spans="2:12" x14ac:dyDescent="0.25">
      <c r="B4056" s="49">
        <f t="shared" ref="B4056" si="3494">B4055+1</f>
        <v>4044</v>
      </c>
      <c r="C4056" s="427">
        <v>41397</v>
      </c>
      <c r="D4056" s="474">
        <v>268</v>
      </c>
      <c r="K4056" s="427">
        <v>41397</v>
      </c>
      <c r="L4056" s="117">
        <v>536</v>
      </c>
    </row>
    <row r="4057" spans="2:12" x14ac:dyDescent="0.25">
      <c r="B4057" s="49">
        <f t="shared" ref="B4057" si="3495">B4056+1</f>
        <v>4045</v>
      </c>
      <c r="C4057" s="427">
        <v>41400</v>
      </c>
      <c r="D4057" s="474">
        <v>-77</v>
      </c>
      <c r="K4057" s="427">
        <v>41400</v>
      </c>
      <c r="L4057" s="117">
        <v>-154</v>
      </c>
    </row>
    <row r="4058" spans="2:12" x14ac:dyDescent="0.25">
      <c r="B4058" s="49">
        <f t="shared" ref="B4058" si="3496">B4057+1</f>
        <v>4046</v>
      </c>
      <c r="C4058" s="427">
        <v>41400</v>
      </c>
      <c r="D4058" s="474">
        <v>38</v>
      </c>
      <c r="K4058" s="427">
        <v>41400</v>
      </c>
      <c r="L4058" s="117">
        <v>76</v>
      </c>
    </row>
    <row r="4059" spans="2:12" x14ac:dyDescent="0.25">
      <c r="B4059" s="49">
        <f t="shared" ref="B4059" si="3497">B4058+1</f>
        <v>4047</v>
      </c>
      <c r="C4059" s="427">
        <v>41401</v>
      </c>
      <c r="D4059" s="474">
        <v>48</v>
      </c>
      <c r="K4059" s="427">
        <v>41401</v>
      </c>
      <c r="L4059" s="117">
        <v>96</v>
      </c>
    </row>
    <row r="4060" spans="2:12" x14ac:dyDescent="0.25">
      <c r="B4060" s="49">
        <f t="shared" ref="B4060" si="3498">B4059+1</f>
        <v>4048</v>
      </c>
      <c r="C4060" s="427">
        <v>41401</v>
      </c>
      <c r="D4060" s="474">
        <v>108.00000000000453</v>
      </c>
      <c r="K4060" s="427">
        <v>41401</v>
      </c>
      <c r="L4060" s="117">
        <v>216.00000000000907</v>
      </c>
    </row>
    <row r="4061" spans="2:12" x14ac:dyDescent="0.25">
      <c r="B4061" s="49">
        <f t="shared" ref="B4061" si="3499">B4060+1</f>
        <v>4049</v>
      </c>
      <c r="C4061" s="428">
        <v>41402</v>
      </c>
      <c r="D4061" s="473">
        <v>-1.9999999999999996</v>
      </c>
      <c r="K4061" s="428">
        <v>41402</v>
      </c>
      <c r="L4061" s="467">
        <v>-3.9999999999999991</v>
      </c>
    </row>
    <row r="4062" spans="2:12" x14ac:dyDescent="0.25">
      <c r="B4062" s="49">
        <f t="shared" ref="B4062" si="3500">B4061+1</f>
        <v>4050</v>
      </c>
      <c r="C4062" s="427">
        <v>41402</v>
      </c>
      <c r="D4062" s="474">
        <v>73</v>
      </c>
      <c r="K4062" s="427">
        <v>41402</v>
      </c>
      <c r="L4062" s="117">
        <v>146</v>
      </c>
    </row>
    <row r="4063" spans="2:12" x14ac:dyDescent="0.25">
      <c r="B4063" s="49">
        <f t="shared" ref="B4063" si="3501">B4062+1</f>
        <v>4051</v>
      </c>
      <c r="C4063" s="427">
        <v>41402</v>
      </c>
      <c r="D4063" s="474">
        <v>38</v>
      </c>
      <c r="K4063" s="427">
        <v>41402</v>
      </c>
      <c r="L4063" s="117">
        <v>76</v>
      </c>
    </row>
    <row r="4064" spans="2:12" x14ac:dyDescent="0.25">
      <c r="B4064" s="49">
        <f t="shared" ref="B4064" si="3502">B4063+1</f>
        <v>4052</v>
      </c>
      <c r="C4064" s="426">
        <v>41404</v>
      </c>
      <c r="D4064" s="473">
        <v>162</v>
      </c>
      <c r="K4064" s="426">
        <v>41404</v>
      </c>
      <c r="L4064" s="467">
        <v>648</v>
      </c>
    </row>
    <row r="4065" spans="2:12" x14ac:dyDescent="0.25">
      <c r="B4065" s="49">
        <f t="shared" ref="B4065" si="3503">B4064+1</f>
        <v>4053</v>
      </c>
      <c r="C4065" s="428">
        <v>41404</v>
      </c>
      <c r="D4065" s="473">
        <v>-37</v>
      </c>
      <c r="K4065" s="428">
        <v>41404</v>
      </c>
      <c r="L4065" s="467">
        <v>-74</v>
      </c>
    </row>
    <row r="4066" spans="2:12" x14ac:dyDescent="0.25">
      <c r="B4066" s="49">
        <f t="shared" ref="B4066" si="3504">B4065+1</f>
        <v>4054</v>
      </c>
      <c r="C4066" s="427">
        <v>41404</v>
      </c>
      <c r="D4066" s="474">
        <v>2.9999999999977267</v>
      </c>
      <c r="K4066" s="427">
        <v>41404</v>
      </c>
      <c r="L4066" s="117">
        <v>17.999999999986361</v>
      </c>
    </row>
    <row r="4067" spans="2:12" x14ac:dyDescent="0.25">
      <c r="B4067" s="49">
        <f t="shared" ref="B4067" si="3505">B4066+1</f>
        <v>4055</v>
      </c>
      <c r="C4067" s="427">
        <v>41407</v>
      </c>
      <c r="D4067" s="474">
        <v>18</v>
      </c>
      <c r="K4067" s="427">
        <v>41407</v>
      </c>
      <c r="L4067" s="117">
        <v>36</v>
      </c>
    </row>
    <row r="4068" spans="2:12" x14ac:dyDescent="0.25">
      <c r="B4068" s="49">
        <f t="shared" ref="B4068" si="3506">B4067+1</f>
        <v>4056</v>
      </c>
      <c r="C4068" s="427">
        <v>41407</v>
      </c>
      <c r="D4068" s="474">
        <v>38</v>
      </c>
      <c r="K4068" s="427">
        <v>41407</v>
      </c>
      <c r="L4068" s="117">
        <v>76</v>
      </c>
    </row>
    <row r="4069" spans="2:12" x14ac:dyDescent="0.25">
      <c r="B4069" s="49">
        <f t="shared" ref="B4069" si="3507">B4068+1</f>
        <v>4057</v>
      </c>
      <c r="C4069" s="427">
        <v>41408</v>
      </c>
      <c r="D4069" s="474">
        <v>-112.00000000000001</v>
      </c>
      <c r="K4069" s="427">
        <v>41408</v>
      </c>
      <c r="L4069" s="117">
        <v>-672.00000000000011</v>
      </c>
    </row>
    <row r="4070" spans="2:12" x14ac:dyDescent="0.25">
      <c r="B4070" s="49">
        <f t="shared" ref="B4070" si="3508">B4069+1</f>
        <v>4058</v>
      </c>
      <c r="C4070" s="426">
        <v>41411</v>
      </c>
      <c r="D4070" s="473">
        <v>74.5</v>
      </c>
      <c r="K4070" s="426">
        <v>41411</v>
      </c>
      <c r="L4070" s="467">
        <v>298</v>
      </c>
    </row>
    <row r="4071" spans="2:12" x14ac:dyDescent="0.25">
      <c r="B4071" s="49">
        <f t="shared" ref="B4071" si="3509">B4070+1</f>
        <v>4059</v>
      </c>
      <c r="C4071" s="428">
        <v>41411</v>
      </c>
      <c r="D4071" s="473">
        <v>158</v>
      </c>
      <c r="K4071" s="428">
        <v>41411</v>
      </c>
      <c r="L4071" s="467">
        <v>316</v>
      </c>
    </row>
    <row r="4072" spans="2:12" x14ac:dyDescent="0.25">
      <c r="B4072" s="49">
        <f t="shared" ref="B4072" si="3510">B4071+1</f>
        <v>4060</v>
      </c>
      <c r="C4072" s="427">
        <v>41411</v>
      </c>
      <c r="D4072" s="474">
        <v>77.999999999997726</v>
      </c>
      <c r="K4072" s="427">
        <v>41411</v>
      </c>
      <c r="L4072" s="117">
        <v>467.99999999998636</v>
      </c>
    </row>
    <row r="4073" spans="2:12" x14ac:dyDescent="0.25">
      <c r="B4073" s="49">
        <f t="shared" ref="B4073" si="3511">B4072+1</f>
        <v>4061</v>
      </c>
      <c r="C4073" s="427">
        <v>41411</v>
      </c>
      <c r="D4073" s="474">
        <v>73</v>
      </c>
      <c r="K4073" s="427">
        <v>41411</v>
      </c>
      <c r="L4073" s="117">
        <v>146</v>
      </c>
    </row>
    <row r="4074" spans="2:12" x14ac:dyDescent="0.25">
      <c r="B4074" s="49">
        <f t="shared" ref="B4074" si="3512">B4073+1</f>
        <v>4062</v>
      </c>
      <c r="C4074" s="427">
        <v>41411</v>
      </c>
      <c r="D4074" s="474">
        <v>238</v>
      </c>
      <c r="K4074" s="427">
        <v>41411</v>
      </c>
      <c r="L4074" s="117">
        <v>476</v>
      </c>
    </row>
    <row r="4075" spans="2:12" x14ac:dyDescent="0.25">
      <c r="B4075" s="49">
        <f t="shared" ref="B4075" si="3513">B4074+1</f>
        <v>4063</v>
      </c>
      <c r="C4075" s="426">
        <v>41415</v>
      </c>
      <c r="D4075" s="473">
        <v>87</v>
      </c>
      <c r="K4075" s="426">
        <v>41415</v>
      </c>
      <c r="L4075" s="467">
        <v>348</v>
      </c>
    </row>
    <row r="4076" spans="2:12" x14ac:dyDescent="0.25">
      <c r="B4076" s="49">
        <f t="shared" ref="B4076" si="3514">B4075+1</f>
        <v>4064</v>
      </c>
      <c r="C4076" s="428">
        <v>41415</v>
      </c>
      <c r="D4076" s="473">
        <v>68</v>
      </c>
      <c r="K4076" s="428">
        <v>41415</v>
      </c>
      <c r="L4076" s="467">
        <v>136</v>
      </c>
    </row>
    <row r="4077" spans="2:12" x14ac:dyDescent="0.25">
      <c r="B4077" s="49">
        <f t="shared" ref="B4077" si="3515">B4076+1</f>
        <v>4065</v>
      </c>
      <c r="C4077" s="427">
        <v>41416</v>
      </c>
      <c r="D4077" s="474">
        <v>78</v>
      </c>
      <c r="K4077" s="427">
        <v>41416</v>
      </c>
      <c r="L4077" s="117">
        <v>156</v>
      </c>
    </row>
    <row r="4078" spans="2:12" x14ac:dyDescent="0.25">
      <c r="B4078" s="49">
        <f t="shared" ref="B4078" si="3516">B4077+1</f>
        <v>4066</v>
      </c>
      <c r="C4078" s="427">
        <v>41416</v>
      </c>
      <c r="D4078" s="474">
        <v>147.99999999999091</v>
      </c>
      <c r="K4078" s="427">
        <v>41416</v>
      </c>
      <c r="L4078" s="117">
        <v>295.99999999998181</v>
      </c>
    </row>
    <row r="4079" spans="2:12" x14ac:dyDescent="0.25">
      <c r="B4079" s="49">
        <f t="shared" ref="B4079" si="3517">B4078+1</f>
        <v>4067</v>
      </c>
      <c r="C4079" s="426">
        <v>41417</v>
      </c>
      <c r="D4079" s="473">
        <v>-513</v>
      </c>
      <c r="K4079" s="426">
        <v>41417</v>
      </c>
      <c r="L4079" s="467">
        <v>-2052</v>
      </c>
    </row>
    <row r="4080" spans="2:12" x14ac:dyDescent="0.25">
      <c r="B4080" s="49">
        <f t="shared" ref="B4080" si="3518">B4079+1</f>
        <v>4068</v>
      </c>
      <c r="C4080" s="428">
        <v>41417</v>
      </c>
      <c r="D4080" s="473">
        <v>-642</v>
      </c>
      <c r="K4080" s="428">
        <v>41417</v>
      </c>
      <c r="L4080" s="467">
        <v>-1284</v>
      </c>
    </row>
    <row r="4081" spans="2:12" x14ac:dyDescent="0.25">
      <c r="B4081" s="49">
        <f t="shared" ref="B4081" si="3519">B4080+1</f>
        <v>4069</v>
      </c>
      <c r="C4081" s="427">
        <v>41417</v>
      </c>
      <c r="D4081" s="474">
        <v>-602.00000000000341</v>
      </c>
      <c r="K4081" s="427">
        <v>41417</v>
      </c>
      <c r="L4081" s="117">
        <v>-3612.0000000000205</v>
      </c>
    </row>
    <row r="4082" spans="2:12" x14ac:dyDescent="0.25">
      <c r="B4082" s="49">
        <f t="shared" ref="B4082" si="3520">B4081+1</f>
        <v>4070</v>
      </c>
      <c r="C4082" s="427">
        <v>41417</v>
      </c>
      <c r="D4082" s="474">
        <v>-961.99999999999989</v>
      </c>
      <c r="K4082" s="427">
        <v>41417</v>
      </c>
      <c r="L4082" s="117">
        <v>-1923.9999999999998</v>
      </c>
    </row>
    <row r="4083" spans="2:12" x14ac:dyDescent="0.25">
      <c r="B4083" s="49">
        <f t="shared" ref="B4083" si="3521">B4082+1</f>
        <v>4071</v>
      </c>
      <c r="C4083" s="426">
        <v>41418</v>
      </c>
      <c r="D4083" s="473">
        <v>-200.5</v>
      </c>
      <c r="K4083" s="426">
        <v>41418</v>
      </c>
      <c r="L4083" s="467">
        <v>-802</v>
      </c>
    </row>
    <row r="4084" spans="2:12" x14ac:dyDescent="0.25">
      <c r="B4084" s="49">
        <f t="shared" ref="B4084" si="3522">B4083+1</f>
        <v>4072</v>
      </c>
      <c r="C4084" s="428">
        <v>41418</v>
      </c>
      <c r="D4084" s="473">
        <v>-377</v>
      </c>
      <c r="K4084" s="428">
        <v>41418</v>
      </c>
      <c r="L4084" s="467">
        <v>-754</v>
      </c>
    </row>
    <row r="4085" spans="2:12" x14ac:dyDescent="0.25">
      <c r="B4085" s="49">
        <f t="shared" ref="B4085" si="3523">B4084+1</f>
        <v>4073</v>
      </c>
      <c r="C4085" s="426">
        <v>41421</v>
      </c>
      <c r="D4085" s="473">
        <v>-125.49999999999999</v>
      </c>
      <c r="K4085" s="426">
        <v>41421</v>
      </c>
      <c r="L4085" s="467">
        <v>-501.99999999999994</v>
      </c>
    </row>
    <row r="4086" spans="2:12" x14ac:dyDescent="0.25">
      <c r="B4086" s="49">
        <f t="shared" ref="B4086" si="3524">B4085+1</f>
        <v>4074</v>
      </c>
      <c r="C4086" s="428">
        <v>41421</v>
      </c>
      <c r="D4086" s="473">
        <v>-172</v>
      </c>
      <c r="K4086" s="428">
        <v>41421</v>
      </c>
      <c r="L4086" s="467">
        <v>-344</v>
      </c>
    </row>
    <row r="4087" spans="2:12" x14ac:dyDescent="0.25">
      <c r="B4087" s="49">
        <f t="shared" ref="B4087" si="3525">B4086+1</f>
        <v>4075</v>
      </c>
      <c r="C4087" s="426">
        <v>41422</v>
      </c>
      <c r="D4087" s="473">
        <v>562</v>
      </c>
      <c r="K4087" s="426">
        <v>41422</v>
      </c>
      <c r="L4087" s="467">
        <v>2248</v>
      </c>
    </row>
    <row r="4088" spans="2:12" x14ac:dyDescent="0.25">
      <c r="B4088" s="49">
        <f t="shared" ref="B4088" si="3526">B4087+1</f>
        <v>4076</v>
      </c>
      <c r="C4088" s="428">
        <v>41422</v>
      </c>
      <c r="D4088" s="473">
        <v>403</v>
      </c>
      <c r="K4088" s="428">
        <v>41422</v>
      </c>
      <c r="L4088" s="467">
        <v>806</v>
      </c>
    </row>
    <row r="4089" spans="2:12" x14ac:dyDescent="0.25">
      <c r="B4089" s="49">
        <f t="shared" ref="B4089" si="3527">B4088+1</f>
        <v>4077</v>
      </c>
      <c r="C4089" s="427">
        <v>41423</v>
      </c>
      <c r="D4089" s="474">
        <v>-287</v>
      </c>
      <c r="K4089" s="427">
        <v>41423</v>
      </c>
      <c r="L4089" s="117">
        <v>-574</v>
      </c>
    </row>
    <row r="4090" spans="2:12" x14ac:dyDescent="0.25">
      <c r="B4090" s="49">
        <f t="shared" ref="B4090" si="3528">B4089+1</f>
        <v>4078</v>
      </c>
      <c r="C4090" s="427">
        <v>41423</v>
      </c>
      <c r="D4090" s="474">
        <v>-961.99999999999989</v>
      </c>
      <c r="K4090" s="427">
        <v>41423</v>
      </c>
      <c r="L4090" s="117">
        <v>-1923.9999999999998</v>
      </c>
    </row>
    <row r="4091" spans="2:12" x14ac:dyDescent="0.25">
      <c r="B4091" s="49">
        <f t="shared" ref="B4091" si="3529">B4090+1</f>
        <v>4079</v>
      </c>
      <c r="C4091" s="426">
        <v>41424</v>
      </c>
      <c r="D4091" s="473">
        <v>37</v>
      </c>
      <c r="K4091" s="426">
        <v>41424</v>
      </c>
      <c r="L4091" s="467">
        <v>148</v>
      </c>
    </row>
    <row r="4092" spans="2:12" x14ac:dyDescent="0.25">
      <c r="B4092" s="49">
        <f t="shared" ref="B4092" si="3530">B4091+1</f>
        <v>4080</v>
      </c>
      <c r="C4092" s="428">
        <v>41424</v>
      </c>
      <c r="D4092" s="473">
        <v>118</v>
      </c>
      <c r="K4092" s="428">
        <v>41424</v>
      </c>
      <c r="L4092" s="467">
        <v>236</v>
      </c>
    </row>
    <row r="4093" spans="2:12" x14ac:dyDescent="0.25">
      <c r="B4093" s="49">
        <f t="shared" ref="B4093" si="3531">B4092+1</f>
        <v>4081</v>
      </c>
      <c r="C4093" s="427">
        <v>41424</v>
      </c>
      <c r="D4093" s="474">
        <v>-52.000000000003411</v>
      </c>
      <c r="K4093" s="427">
        <v>41424</v>
      </c>
      <c r="L4093" s="117">
        <v>-312.00000000002046</v>
      </c>
    </row>
    <row r="4094" spans="2:12" x14ac:dyDescent="0.25">
      <c r="B4094" s="49">
        <f t="shared" ref="B4094" si="3532">B4093+1</f>
        <v>4082</v>
      </c>
      <c r="C4094" s="427">
        <v>41425</v>
      </c>
      <c r="D4094" s="474">
        <v>-961.99999999999989</v>
      </c>
      <c r="K4094" s="427">
        <v>41425</v>
      </c>
      <c r="L4094" s="117">
        <v>-1923.9999999999998</v>
      </c>
    </row>
    <row r="4095" spans="2:12" x14ac:dyDescent="0.25">
      <c r="B4095" s="49">
        <f t="shared" ref="B4095" si="3533">B4094+1</f>
        <v>4083</v>
      </c>
      <c r="C4095" s="426">
        <v>41428</v>
      </c>
      <c r="D4095" s="473">
        <v>162</v>
      </c>
      <c r="K4095" s="426">
        <v>41428</v>
      </c>
      <c r="L4095" s="467">
        <v>648</v>
      </c>
    </row>
    <row r="4096" spans="2:12" x14ac:dyDescent="0.25">
      <c r="B4096" s="49">
        <f t="shared" ref="B4096" si="3534">B4095+1</f>
        <v>4084</v>
      </c>
      <c r="C4096" s="428">
        <v>41428</v>
      </c>
      <c r="D4096" s="473">
        <v>168</v>
      </c>
      <c r="K4096" s="428">
        <v>41428</v>
      </c>
      <c r="L4096" s="467">
        <v>336</v>
      </c>
    </row>
    <row r="4097" spans="2:12" x14ac:dyDescent="0.25">
      <c r="B4097" s="49">
        <f t="shared" ref="B4097" si="3535">B4096+1</f>
        <v>4085</v>
      </c>
      <c r="C4097" s="427">
        <v>41428</v>
      </c>
      <c r="D4097" s="474">
        <v>73.000000000002274</v>
      </c>
      <c r="K4097" s="427">
        <v>41428</v>
      </c>
      <c r="L4097" s="117">
        <v>438.00000000001364</v>
      </c>
    </row>
    <row r="4098" spans="2:12" x14ac:dyDescent="0.25">
      <c r="B4098" s="49">
        <f t="shared" ref="B4098" si="3536">B4097+1</f>
        <v>4086</v>
      </c>
      <c r="C4098" s="427">
        <v>41428</v>
      </c>
      <c r="D4098" s="474">
        <v>8.0000000000045475</v>
      </c>
      <c r="K4098" s="427">
        <v>41428</v>
      </c>
      <c r="L4098" s="117">
        <v>16.000000000009095</v>
      </c>
    </row>
    <row r="4099" spans="2:12" x14ac:dyDescent="0.25">
      <c r="B4099" s="49">
        <f t="shared" ref="B4099" si="3537">B4098+1</f>
        <v>4087</v>
      </c>
      <c r="C4099" s="426">
        <v>41430</v>
      </c>
      <c r="D4099" s="473">
        <v>-163</v>
      </c>
      <c r="K4099" s="426">
        <v>41430</v>
      </c>
      <c r="L4099" s="467">
        <v>-652</v>
      </c>
    </row>
    <row r="4100" spans="2:12" x14ac:dyDescent="0.25">
      <c r="B4100" s="49">
        <f t="shared" ref="B4100" si="3538">B4099+1</f>
        <v>4088</v>
      </c>
      <c r="C4100" s="428">
        <v>41430</v>
      </c>
      <c r="D4100" s="473">
        <v>-167</v>
      </c>
      <c r="K4100" s="428">
        <v>41430</v>
      </c>
      <c r="L4100" s="467">
        <v>-334</v>
      </c>
    </row>
    <row r="4101" spans="2:12" x14ac:dyDescent="0.25">
      <c r="B4101" s="49">
        <f t="shared" ref="B4101" si="3539">B4100+1</f>
        <v>4089</v>
      </c>
      <c r="C4101" s="427">
        <v>41430</v>
      </c>
      <c r="D4101" s="474">
        <v>-37</v>
      </c>
      <c r="K4101" s="427">
        <v>41430</v>
      </c>
      <c r="L4101" s="117">
        <v>-222</v>
      </c>
    </row>
    <row r="4102" spans="2:12" x14ac:dyDescent="0.25">
      <c r="B4102" s="49">
        <f t="shared" ref="B4102" si="3540">B4101+1</f>
        <v>4090</v>
      </c>
      <c r="C4102" s="426">
        <v>41431</v>
      </c>
      <c r="D4102" s="473">
        <v>224.5</v>
      </c>
      <c r="K4102" s="426">
        <v>41431</v>
      </c>
      <c r="L4102" s="467">
        <v>898</v>
      </c>
    </row>
    <row r="4103" spans="2:12" x14ac:dyDescent="0.25">
      <c r="B4103" s="49">
        <f t="shared" ref="B4103" si="3541">B4102+1</f>
        <v>4091</v>
      </c>
      <c r="C4103" s="428">
        <v>41431</v>
      </c>
      <c r="D4103" s="473">
        <v>53</v>
      </c>
      <c r="K4103" s="428">
        <v>41431</v>
      </c>
      <c r="L4103" s="467">
        <v>106</v>
      </c>
    </row>
    <row r="4104" spans="2:12" x14ac:dyDescent="0.25">
      <c r="B4104" s="49">
        <f t="shared" ref="B4104" si="3542">B4103+1</f>
        <v>4092</v>
      </c>
      <c r="C4104" s="427">
        <v>41431</v>
      </c>
      <c r="D4104" s="474">
        <v>63</v>
      </c>
      <c r="K4104" s="427">
        <v>41431</v>
      </c>
      <c r="L4104" s="117">
        <v>378</v>
      </c>
    </row>
    <row r="4105" spans="2:12" x14ac:dyDescent="0.25">
      <c r="B4105" s="49">
        <f t="shared" ref="B4105" si="3543">B4104+1</f>
        <v>4093</v>
      </c>
      <c r="C4105" s="427">
        <v>41431</v>
      </c>
      <c r="D4105" s="474">
        <v>347.99999999999091</v>
      </c>
      <c r="K4105" s="427">
        <v>41431</v>
      </c>
      <c r="L4105" s="117">
        <v>695.99999999998181</v>
      </c>
    </row>
    <row r="4106" spans="2:12" x14ac:dyDescent="0.25">
      <c r="B4106" s="49">
        <f t="shared" ref="B4106" si="3544">B4105+1</f>
        <v>4094</v>
      </c>
      <c r="C4106" s="427">
        <v>41435</v>
      </c>
      <c r="D4106" s="474">
        <v>308</v>
      </c>
      <c r="K4106" s="427">
        <v>41435</v>
      </c>
      <c r="L4106" s="117">
        <v>616</v>
      </c>
    </row>
    <row r="4107" spans="2:12" x14ac:dyDescent="0.25">
      <c r="B4107" s="49">
        <f t="shared" ref="B4107" si="3545">B4106+1</f>
        <v>4095</v>
      </c>
      <c r="C4107" s="427">
        <v>41435</v>
      </c>
      <c r="D4107" s="474">
        <v>617.99999999999545</v>
      </c>
      <c r="K4107" s="427">
        <v>41435</v>
      </c>
      <c r="L4107" s="117">
        <v>1235.9999999999909</v>
      </c>
    </row>
    <row r="4108" spans="2:12" x14ac:dyDescent="0.25">
      <c r="B4108" s="49">
        <f t="shared" ref="B4108" si="3546">B4107+1</f>
        <v>4096</v>
      </c>
      <c r="C4108" s="426">
        <v>41436</v>
      </c>
      <c r="D4108" s="473">
        <v>-225.5</v>
      </c>
      <c r="K4108" s="426">
        <v>41436</v>
      </c>
      <c r="L4108" s="467">
        <v>-902</v>
      </c>
    </row>
    <row r="4109" spans="2:12" x14ac:dyDescent="0.25">
      <c r="B4109" s="49">
        <f t="shared" ref="B4109" si="3547">B4108+1</f>
        <v>4097</v>
      </c>
      <c r="C4109" s="427">
        <v>41436</v>
      </c>
      <c r="D4109" s="474">
        <v>-552</v>
      </c>
      <c r="K4109" s="427">
        <v>41436</v>
      </c>
      <c r="L4109" s="117">
        <v>-1104</v>
      </c>
    </row>
    <row r="4110" spans="2:12" x14ac:dyDescent="0.25">
      <c r="B4110" s="49">
        <f t="shared" ref="B4110" si="3548">B4109+1</f>
        <v>4098</v>
      </c>
      <c r="C4110" s="426">
        <v>41437</v>
      </c>
      <c r="D4110" s="473">
        <v>324.5</v>
      </c>
      <c r="K4110" s="426">
        <v>41437</v>
      </c>
      <c r="L4110" s="467">
        <v>1298</v>
      </c>
    </row>
    <row r="4111" spans="2:12" x14ac:dyDescent="0.25">
      <c r="B4111" s="49">
        <f t="shared" ref="B4111" si="3549">B4110+1</f>
        <v>4099</v>
      </c>
      <c r="C4111" s="428">
        <v>41437</v>
      </c>
      <c r="D4111" s="473">
        <v>208</v>
      </c>
      <c r="K4111" s="428">
        <v>41437</v>
      </c>
      <c r="L4111" s="467">
        <v>416</v>
      </c>
    </row>
    <row r="4112" spans="2:12" x14ac:dyDescent="0.25">
      <c r="B4112" s="49">
        <f t="shared" ref="B4112" si="3550">B4111+1</f>
        <v>4100</v>
      </c>
      <c r="C4112" s="427">
        <v>41437</v>
      </c>
      <c r="D4112" s="474">
        <v>207.99999999999886</v>
      </c>
      <c r="K4112" s="427">
        <v>41437</v>
      </c>
      <c r="L4112" s="117">
        <v>1247.9999999999932</v>
      </c>
    </row>
    <row r="4113" spans="2:12" x14ac:dyDescent="0.25">
      <c r="B4113" s="49">
        <f t="shared" ref="B4113" si="3551">B4112+1</f>
        <v>4101</v>
      </c>
      <c r="C4113" s="427">
        <v>41437</v>
      </c>
      <c r="D4113" s="474">
        <v>318</v>
      </c>
      <c r="K4113" s="427">
        <v>41437</v>
      </c>
      <c r="L4113" s="117">
        <v>636</v>
      </c>
    </row>
    <row r="4114" spans="2:12" x14ac:dyDescent="0.25">
      <c r="B4114" s="49">
        <f t="shared" ref="B4114" si="3552">B4113+1</f>
        <v>4102</v>
      </c>
      <c r="C4114" s="427">
        <v>41437</v>
      </c>
      <c r="D4114" s="474">
        <v>568.00000000001819</v>
      </c>
      <c r="K4114" s="427">
        <v>41437</v>
      </c>
      <c r="L4114" s="117">
        <v>1136.0000000000364</v>
      </c>
    </row>
    <row r="4115" spans="2:12" x14ac:dyDescent="0.25">
      <c r="B4115" s="49">
        <f t="shared" ref="B4115" si="3553">B4114+1</f>
        <v>4103</v>
      </c>
      <c r="C4115" s="426">
        <v>41438</v>
      </c>
      <c r="D4115" s="473">
        <v>-500.5</v>
      </c>
      <c r="K4115" s="426">
        <v>41438</v>
      </c>
      <c r="L4115" s="467">
        <v>-2002</v>
      </c>
    </row>
    <row r="4116" spans="2:12" x14ac:dyDescent="0.25">
      <c r="B4116" s="49">
        <f t="shared" ref="B4116" si="3554">B4115+1</f>
        <v>4104</v>
      </c>
      <c r="C4116" s="428">
        <v>41438</v>
      </c>
      <c r="D4116" s="473">
        <v>13</v>
      </c>
      <c r="K4116" s="428">
        <v>41438</v>
      </c>
      <c r="L4116" s="467">
        <v>26</v>
      </c>
    </row>
    <row r="4117" spans="2:12" x14ac:dyDescent="0.25">
      <c r="B4117" s="49">
        <f t="shared" ref="B4117" si="3555">B4116+1</f>
        <v>4105</v>
      </c>
      <c r="C4117" s="427">
        <v>41438</v>
      </c>
      <c r="D4117" s="474">
        <v>-212</v>
      </c>
      <c r="K4117" s="427">
        <v>41438</v>
      </c>
      <c r="L4117" s="117">
        <v>-1272</v>
      </c>
    </row>
    <row r="4118" spans="2:12" x14ac:dyDescent="0.25">
      <c r="B4118" s="49">
        <f t="shared" ref="B4118" si="3556">B4117+1</f>
        <v>4106</v>
      </c>
      <c r="C4118" s="427">
        <v>41438</v>
      </c>
      <c r="D4118" s="474">
        <v>-62</v>
      </c>
      <c r="K4118" s="427">
        <v>41438</v>
      </c>
      <c r="L4118" s="117">
        <v>-124</v>
      </c>
    </row>
    <row r="4119" spans="2:12" x14ac:dyDescent="0.25">
      <c r="B4119" s="49">
        <f t="shared" ref="B4119" si="3557">B4118+1</f>
        <v>4107</v>
      </c>
      <c r="C4119" s="427">
        <v>41438</v>
      </c>
      <c r="D4119" s="474">
        <v>428.00000000000909</v>
      </c>
      <c r="K4119" s="427">
        <v>41438</v>
      </c>
      <c r="L4119" s="117">
        <v>856.00000000001819</v>
      </c>
    </row>
    <row r="4120" spans="2:12" x14ac:dyDescent="0.25">
      <c r="B4120" s="49">
        <f t="shared" ref="B4120" si="3558">B4119+1</f>
        <v>4108</v>
      </c>
      <c r="C4120" s="426">
        <v>41442</v>
      </c>
      <c r="D4120" s="473">
        <v>574.5</v>
      </c>
      <c r="K4120" s="426">
        <v>41442</v>
      </c>
      <c r="L4120" s="467">
        <v>2298</v>
      </c>
    </row>
    <row r="4121" spans="2:12" x14ac:dyDescent="0.25">
      <c r="B4121" s="49">
        <f t="shared" ref="B4121" si="3559">B4120+1</f>
        <v>4109</v>
      </c>
      <c r="C4121" s="428">
        <v>41442</v>
      </c>
      <c r="D4121" s="473">
        <v>428</v>
      </c>
      <c r="K4121" s="428">
        <v>41442</v>
      </c>
      <c r="L4121" s="467">
        <v>856</v>
      </c>
    </row>
    <row r="4122" spans="2:12" x14ac:dyDescent="0.25">
      <c r="B4122" s="49">
        <f t="shared" ref="B4122" si="3560">B4121+1</f>
        <v>4110</v>
      </c>
      <c r="C4122" s="427">
        <v>41442</v>
      </c>
      <c r="D4122" s="474">
        <v>503.00000000000341</v>
      </c>
      <c r="K4122" s="427">
        <v>41442</v>
      </c>
      <c r="L4122" s="117">
        <v>3018.0000000000205</v>
      </c>
    </row>
    <row r="4123" spans="2:12" x14ac:dyDescent="0.25">
      <c r="B4123" s="49">
        <f t="shared" ref="B4123" si="3561">B4122+1</f>
        <v>4111</v>
      </c>
      <c r="C4123" s="426">
        <v>41445</v>
      </c>
      <c r="D4123" s="473">
        <v>-300.5</v>
      </c>
      <c r="K4123" s="426">
        <v>41445</v>
      </c>
      <c r="L4123" s="467">
        <v>-1202</v>
      </c>
    </row>
    <row r="4124" spans="2:12" x14ac:dyDescent="0.25">
      <c r="B4124" s="49">
        <f t="shared" ref="B4124" si="3562">B4123+1</f>
        <v>4112</v>
      </c>
      <c r="C4124" s="428">
        <v>41445</v>
      </c>
      <c r="D4124" s="473">
        <v>-632</v>
      </c>
      <c r="K4124" s="428">
        <v>41445</v>
      </c>
      <c r="L4124" s="467">
        <v>-1264</v>
      </c>
    </row>
    <row r="4125" spans="2:12" x14ac:dyDescent="0.25">
      <c r="B4125" s="49">
        <f t="shared" ref="B4125" si="3563">B4124+1</f>
        <v>4113</v>
      </c>
      <c r="C4125" s="427">
        <v>41445</v>
      </c>
      <c r="D4125" s="474">
        <v>-346.99999999999659</v>
      </c>
      <c r="K4125" s="427">
        <v>41445</v>
      </c>
      <c r="L4125" s="117">
        <v>-2081.9999999999795</v>
      </c>
    </row>
    <row r="4126" spans="2:12" x14ac:dyDescent="0.25">
      <c r="B4126" s="49">
        <f t="shared" ref="B4126" si="3564">B4125+1</f>
        <v>4114</v>
      </c>
      <c r="C4126" s="427">
        <v>41445</v>
      </c>
      <c r="D4126" s="474">
        <v>-527</v>
      </c>
      <c r="K4126" s="427">
        <v>41445</v>
      </c>
      <c r="L4126" s="117">
        <v>-1054</v>
      </c>
    </row>
    <row r="4127" spans="2:12" x14ac:dyDescent="0.25">
      <c r="B4127" s="49">
        <f t="shared" ref="B4127" si="3565">B4126+1</f>
        <v>4115</v>
      </c>
      <c r="C4127" s="426">
        <v>41446</v>
      </c>
      <c r="D4127" s="473">
        <v>374.5</v>
      </c>
      <c r="K4127" s="426">
        <v>41446</v>
      </c>
      <c r="L4127" s="467">
        <v>1498</v>
      </c>
    </row>
    <row r="4128" spans="2:12" x14ac:dyDescent="0.25">
      <c r="B4128" s="49">
        <f t="shared" ref="B4128" si="3566">B4127+1</f>
        <v>4116</v>
      </c>
      <c r="C4128" s="428">
        <v>41446</v>
      </c>
      <c r="D4128" s="473">
        <v>43</v>
      </c>
      <c r="K4128" s="428">
        <v>41446</v>
      </c>
      <c r="L4128" s="467">
        <v>86</v>
      </c>
    </row>
    <row r="4129" spans="2:12" x14ac:dyDescent="0.25">
      <c r="B4129" s="49">
        <f t="shared" ref="B4129" si="3567">B4128+1</f>
        <v>4117</v>
      </c>
      <c r="C4129" s="427">
        <v>41446</v>
      </c>
      <c r="D4129" s="474">
        <v>7.9999999999988631</v>
      </c>
      <c r="K4129" s="427">
        <v>41446</v>
      </c>
      <c r="L4129" s="117">
        <v>47.999999999993179</v>
      </c>
    </row>
    <row r="4130" spans="2:12" x14ac:dyDescent="0.25">
      <c r="B4130" s="49">
        <f t="shared" ref="B4130" si="3568">B4129+1</f>
        <v>4118</v>
      </c>
      <c r="C4130" s="427">
        <v>41446</v>
      </c>
      <c r="D4130" s="474">
        <v>318</v>
      </c>
      <c r="K4130" s="427">
        <v>41446</v>
      </c>
      <c r="L4130" s="117">
        <v>636</v>
      </c>
    </row>
    <row r="4131" spans="2:12" x14ac:dyDescent="0.25">
      <c r="B4131" s="49">
        <f t="shared" ref="B4131" si="3569">B4130+1</f>
        <v>4119</v>
      </c>
      <c r="C4131" s="427">
        <v>41446</v>
      </c>
      <c r="D4131" s="474">
        <v>58.000000000004547</v>
      </c>
      <c r="K4131" s="427">
        <v>41446</v>
      </c>
      <c r="L4131" s="117">
        <v>116.00000000000909</v>
      </c>
    </row>
    <row r="4132" spans="2:12" x14ac:dyDescent="0.25">
      <c r="B4132" s="49">
        <f t="shared" ref="B4132" si="3570">B4131+1</f>
        <v>4120</v>
      </c>
      <c r="C4132" s="428">
        <v>41449</v>
      </c>
      <c r="D4132" s="473">
        <v>-37</v>
      </c>
      <c r="K4132" s="428">
        <v>41449</v>
      </c>
      <c r="L4132" s="467">
        <v>-74</v>
      </c>
    </row>
    <row r="4133" spans="2:12" x14ac:dyDescent="0.25">
      <c r="B4133" s="49">
        <f t="shared" ref="B4133" si="3571">B4132+1</f>
        <v>4121</v>
      </c>
      <c r="C4133" s="427">
        <v>41449</v>
      </c>
      <c r="D4133" s="474">
        <v>13</v>
      </c>
      <c r="K4133" s="427">
        <v>41449</v>
      </c>
      <c r="L4133" s="117">
        <v>26</v>
      </c>
    </row>
    <row r="4134" spans="2:12" x14ac:dyDescent="0.25">
      <c r="B4134" s="49">
        <f t="shared" ref="B4134" si="3572">B4133+1</f>
        <v>4122</v>
      </c>
      <c r="C4134" s="427">
        <v>41449</v>
      </c>
      <c r="D4134" s="474">
        <v>-961.99999999999989</v>
      </c>
      <c r="K4134" s="427">
        <v>41449</v>
      </c>
      <c r="L4134" s="117">
        <v>-1923.9999999999998</v>
      </c>
    </row>
    <row r="4135" spans="2:12" x14ac:dyDescent="0.25">
      <c r="B4135" s="49">
        <f t="shared" ref="B4135" si="3573">B4134+1</f>
        <v>4123</v>
      </c>
      <c r="C4135" s="426">
        <v>41450</v>
      </c>
      <c r="D4135" s="473">
        <v>-488</v>
      </c>
      <c r="K4135" s="426">
        <v>41450</v>
      </c>
      <c r="L4135" s="467">
        <v>-1952</v>
      </c>
    </row>
    <row r="4136" spans="2:12" x14ac:dyDescent="0.25">
      <c r="B4136" s="49">
        <f t="shared" ref="B4136" si="3574">B4135+1</f>
        <v>4124</v>
      </c>
      <c r="C4136" s="428">
        <v>41450</v>
      </c>
      <c r="D4136" s="473">
        <v>248</v>
      </c>
      <c r="K4136" s="428">
        <v>41450</v>
      </c>
      <c r="L4136" s="467">
        <v>496</v>
      </c>
    </row>
    <row r="4137" spans="2:12" x14ac:dyDescent="0.25">
      <c r="B4137" s="49">
        <f t="shared" ref="B4137" si="3575">B4136+1</f>
        <v>4125</v>
      </c>
      <c r="C4137" s="427">
        <v>41450</v>
      </c>
      <c r="D4137" s="474">
        <v>92.999999999995453</v>
      </c>
      <c r="K4137" s="427">
        <v>41450</v>
      </c>
      <c r="L4137" s="117">
        <v>557.99999999997272</v>
      </c>
    </row>
    <row r="4138" spans="2:12" x14ac:dyDescent="0.25">
      <c r="B4138" s="49">
        <f t="shared" ref="B4138" si="3576">B4137+1</f>
        <v>4126</v>
      </c>
      <c r="C4138" s="427">
        <v>41450</v>
      </c>
      <c r="D4138" s="474">
        <v>203</v>
      </c>
      <c r="K4138" s="427">
        <v>41450</v>
      </c>
      <c r="L4138" s="117">
        <v>406</v>
      </c>
    </row>
    <row r="4139" spans="2:12" x14ac:dyDescent="0.25">
      <c r="B4139" s="49">
        <f t="shared" ref="B4139" si="3577">B4138+1</f>
        <v>4127</v>
      </c>
      <c r="C4139" s="427">
        <v>41451</v>
      </c>
      <c r="D4139" s="474">
        <v>58</v>
      </c>
      <c r="K4139" s="427">
        <v>41451</v>
      </c>
      <c r="L4139" s="117">
        <v>116</v>
      </c>
    </row>
    <row r="4140" spans="2:12" x14ac:dyDescent="0.25">
      <c r="B4140" s="49">
        <f t="shared" ref="B4140" si="3578">B4139+1</f>
        <v>4128</v>
      </c>
      <c r="C4140" s="427">
        <v>41452</v>
      </c>
      <c r="D4140" s="474">
        <v>33</v>
      </c>
      <c r="K4140" s="427">
        <v>41452</v>
      </c>
      <c r="L4140" s="117">
        <v>66</v>
      </c>
    </row>
    <row r="4141" spans="2:12" x14ac:dyDescent="0.25">
      <c r="B4141" s="49">
        <f t="shared" ref="B4141" si="3579">B4140+1</f>
        <v>4129</v>
      </c>
      <c r="C4141" s="427">
        <v>41452</v>
      </c>
      <c r="D4141" s="474">
        <v>27.999999999986358</v>
      </c>
      <c r="K4141" s="427">
        <v>41452</v>
      </c>
      <c r="L4141" s="117">
        <v>55.999999999972715</v>
      </c>
    </row>
    <row r="4142" spans="2:12" x14ac:dyDescent="0.25">
      <c r="B4142" s="49">
        <f t="shared" ref="B4142" si="3580">B4141+1</f>
        <v>4130</v>
      </c>
      <c r="C4142" s="427">
        <v>41453</v>
      </c>
      <c r="D4142" s="474">
        <v>183</v>
      </c>
      <c r="K4142" s="427">
        <v>41453</v>
      </c>
      <c r="L4142" s="117">
        <v>366</v>
      </c>
    </row>
    <row r="4143" spans="2:12" x14ac:dyDescent="0.25">
      <c r="B4143" s="49">
        <f t="shared" ref="B4143" si="3581">B4142+1</f>
        <v>4131</v>
      </c>
      <c r="C4143" s="427">
        <v>41453</v>
      </c>
      <c r="D4143" s="474">
        <v>488</v>
      </c>
      <c r="K4143" s="427">
        <v>41453</v>
      </c>
      <c r="L4143" s="117">
        <v>976</v>
      </c>
    </row>
    <row r="4144" spans="2:12" x14ac:dyDescent="0.25">
      <c r="B4144" s="49">
        <f t="shared" ref="B4144" si="3582">B4143+1</f>
        <v>4132</v>
      </c>
      <c r="C4144" s="426">
        <v>41456</v>
      </c>
      <c r="D4144" s="473">
        <v>399.5</v>
      </c>
      <c r="K4144" s="426">
        <v>41456</v>
      </c>
      <c r="L4144" s="467">
        <v>1598</v>
      </c>
    </row>
    <row r="4145" spans="2:12" x14ac:dyDescent="0.25">
      <c r="B4145" s="49">
        <f t="shared" ref="B4145" si="3583">B4144+1</f>
        <v>4133</v>
      </c>
      <c r="C4145" s="427">
        <v>41456</v>
      </c>
      <c r="D4145" s="474">
        <v>557.99999999999886</v>
      </c>
      <c r="K4145" s="427">
        <v>41456</v>
      </c>
      <c r="L4145" s="117">
        <v>3347.9999999999932</v>
      </c>
    </row>
    <row r="4146" spans="2:12" x14ac:dyDescent="0.25">
      <c r="B4146" s="49">
        <f t="shared" ref="B4146" si="3584">B4145+1</f>
        <v>4134</v>
      </c>
      <c r="C4146" s="427">
        <v>41456</v>
      </c>
      <c r="D4146" s="474">
        <v>303</v>
      </c>
      <c r="K4146" s="427">
        <v>41456</v>
      </c>
      <c r="L4146" s="117">
        <v>606</v>
      </c>
    </row>
    <row r="4147" spans="2:12" x14ac:dyDescent="0.25">
      <c r="B4147" s="49">
        <f t="shared" ref="B4147" si="3585">B4146+1</f>
        <v>4135</v>
      </c>
      <c r="C4147" s="427">
        <v>41457</v>
      </c>
      <c r="D4147" s="474">
        <v>253</v>
      </c>
      <c r="K4147" s="427">
        <v>41457</v>
      </c>
      <c r="L4147" s="117">
        <v>506</v>
      </c>
    </row>
    <row r="4148" spans="2:12" x14ac:dyDescent="0.25">
      <c r="B4148" s="49">
        <f t="shared" ref="B4148" si="3586">B4147+1</f>
        <v>4136</v>
      </c>
      <c r="C4148" s="427">
        <v>41457</v>
      </c>
      <c r="D4148" s="474">
        <v>508.00000000000455</v>
      </c>
      <c r="K4148" s="427">
        <v>41457</v>
      </c>
      <c r="L4148" s="117">
        <v>1016.0000000000091</v>
      </c>
    </row>
    <row r="4149" spans="2:12" x14ac:dyDescent="0.25">
      <c r="B4149" s="49">
        <f t="shared" ref="B4149" si="3587">B4148+1</f>
        <v>4137</v>
      </c>
      <c r="C4149" s="426">
        <v>41458</v>
      </c>
      <c r="D4149" s="473">
        <v>-500.5</v>
      </c>
      <c r="K4149" s="426">
        <v>41458</v>
      </c>
      <c r="L4149" s="467">
        <v>-2002</v>
      </c>
    </row>
    <row r="4150" spans="2:12" x14ac:dyDescent="0.25">
      <c r="B4150" s="49">
        <f t="shared" ref="B4150" si="3588">B4149+1</f>
        <v>4138</v>
      </c>
      <c r="C4150" s="426">
        <v>41459</v>
      </c>
      <c r="D4150" s="473">
        <v>212</v>
      </c>
      <c r="K4150" s="426">
        <v>41459</v>
      </c>
      <c r="L4150" s="467">
        <v>848</v>
      </c>
    </row>
    <row r="4151" spans="2:12" x14ac:dyDescent="0.25">
      <c r="B4151" s="49">
        <f t="shared" ref="B4151" si="3589">B4150+1</f>
        <v>4139</v>
      </c>
      <c r="C4151" s="426">
        <v>41460</v>
      </c>
      <c r="D4151" s="473">
        <v>149.5</v>
      </c>
      <c r="K4151" s="426">
        <v>41460</v>
      </c>
      <c r="L4151" s="467">
        <v>598</v>
      </c>
    </row>
    <row r="4152" spans="2:12" x14ac:dyDescent="0.25">
      <c r="B4152" s="49">
        <f t="shared" ref="B4152" si="3590">B4151+1</f>
        <v>4140</v>
      </c>
      <c r="C4152" s="427">
        <v>41471</v>
      </c>
      <c r="D4152" s="474">
        <v>18</v>
      </c>
      <c r="K4152" s="427">
        <v>41471</v>
      </c>
      <c r="L4152" s="117">
        <v>36</v>
      </c>
    </row>
    <row r="4153" spans="2:12" x14ac:dyDescent="0.25">
      <c r="B4153" s="49">
        <f t="shared" ref="B4153" si="3591">B4152+1</f>
        <v>4141</v>
      </c>
      <c r="C4153" s="426">
        <v>41472</v>
      </c>
      <c r="D4153" s="473">
        <v>-0.50000000000000044</v>
      </c>
      <c r="K4153" s="426">
        <v>41472</v>
      </c>
      <c r="L4153" s="467">
        <v>-2.0000000000000018</v>
      </c>
    </row>
    <row r="4154" spans="2:12" x14ac:dyDescent="0.25">
      <c r="B4154" s="49">
        <f t="shared" ref="B4154" si="3592">B4153+1</f>
        <v>4142</v>
      </c>
      <c r="C4154" s="428">
        <v>41472</v>
      </c>
      <c r="D4154" s="473">
        <v>98</v>
      </c>
      <c r="K4154" s="428">
        <v>41472</v>
      </c>
      <c r="L4154" s="467">
        <v>196</v>
      </c>
    </row>
    <row r="4155" spans="2:12" x14ac:dyDescent="0.25">
      <c r="B4155" s="49">
        <f t="shared" ref="B4155" si="3593">B4154+1</f>
        <v>4143</v>
      </c>
      <c r="C4155" s="427">
        <v>41472</v>
      </c>
      <c r="D4155" s="474">
        <v>-132.00000000000455</v>
      </c>
      <c r="K4155" s="427">
        <v>41472</v>
      </c>
      <c r="L4155" s="117">
        <v>-792.00000000002728</v>
      </c>
    </row>
    <row r="4156" spans="2:12" x14ac:dyDescent="0.25">
      <c r="B4156" s="49">
        <f t="shared" ref="B4156" si="3594">B4155+1</f>
        <v>4144</v>
      </c>
      <c r="C4156" s="428">
        <v>41474</v>
      </c>
      <c r="D4156" s="473">
        <v>-57</v>
      </c>
      <c r="K4156" s="428">
        <v>41474</v>
      </c>
      <c r="L4156" s="467">
        <v>-114</v>
      </c>
    </row>
    <row r="4157" spans="2:12" x14ac:dyDescent="0.25">
      <c r="B4157" s="49">
        <f t="shared" ref="B4157" si="3595">B4156+1</f>
        <v>4145</v>
      </c>
      <c r="C4157" s="427">
        <v>41474</v>
      </c>
      <c r="D4157" s="474">
        <v>-117</v>
      </c>
      <c r="K4157" s="427">
        <v>41474</v>
      </c>
      <c r="L4157" s="117">
        <v>-234</v>
      </c>
    </row>
    <row r="4158" spans="2:12" x14ac:dyDescent="0.25">
      <c r="B4158" s="49">
        <f t="shared" ref="B4158" si="3596">B4157+1</f>
        <v>4146</v>
      </c>
      <c r="C4158" s="427">
        <v>41474</v>
      </c>
      <c r="D4158" s="474">
        <v>-202.00000000000909</v>
      </c>
      <c r="K4158" s="427">
        <v>41474</v>
      </c>
      <c r="L4158" s="117">
        <v>-404.00000000001819</v>
      </c>
    </row>
    <row r="4159" spans="2:12" x14ac:dyDescent="0.25">
      <c r="B4159" s="49">
        <f t="shared" ref="B4159" si="3597">B4158+1</f>
        <v>4147</v>
      </c>
      <c r="C4159" s="428">
        <v>41477</v>
      </c>
      <c r="D4159" s="473">
        <v>-57</v>
      </c>
      <c r="K4159" s="428">
        <v>41477</v>
      </c>
      <c r="L4159" s="467">
        <v>-114</v>
      </c>
    </row>
    <row r="4160" spans="2:12" x14ac:dyDescent="0.25">
      <c r="B4160" s="49">
        <f t="shared" ref="B4160" si="3598">B4159+1</f>
        <v>4148</v>
      </c>
      <c r="C4160" s="426">
        <v>41479</v>
      </c>
      <c r="D4160" s="473">
        <v>137</v>
      </c>
      <c r="K4160" s="426">
        <v>41479</v>
      </c>
      <c r="L4160" s="467">
        <v>548</v>
      </c>
    </row>
    <row r="4161" spans="2:12" x14ac:dyDescent="0.25">
      <c r="B4161" s="49">
        <f t="shared" ref="B4161" si="3599">B4160+1</f>
        <v>4149</v>
      </c>
      <c r="C4161" s="428">
        <v>41479</v>
      </c>
      <c r="D4161" s="473">
        <v>343</v>
      </c>
      <c r="K4161" s="428">
        <v>41479</v>
      </c>
      <c r="L4161" s="467">
        <v>686</v>
      </c>
    </row>
    <row r="4162" spans="2:12" x14ac:dyDescent="0.25">
      <c r="B4162" s="49">
        <f t="shared" ref="B4162" si="3600">B4161+1</f>
        <v>4150</v>
      </c>
      <c r="C4162" s="427">
        <v>41479</v>
      </c>
      <c r="D4162" s="474">
        <v>107.99999999999316</v>
      </c>
      <c r="K4162" s="427">
        <v>41479</v>
      </c>
      <c r="L4162" s="117">
        <v>647.99999999995896</v>
      </c>
    </row>
    <row r="4163" spans="2:12" x14ac:dyDescent="0.25">
      <c r="B4163" s="49">
        <f t="shared" ref="B4163" si="3601">B4162+1</f>
        <v>4151</v>
      </c>
      <c r="C4163" s="427">
        <v>41479</v>
      </c>
      <c r="D4163" s="474">
        <v>328.00000000000909</v>
      </c>
      <c r="K4163" s="427">
        <v>41479</v>
      </c>
      <c r="L4163" s="117">
        <v>656.00000000001819</v>
      </c>
    </row>
    <row r="4164" spans="2:12" x14ac:dyDescent="0.25">
      <c r="B4164" s="49">
        <f t="shared" ref="B4164" si="3602">B4163+1</f>
        <v>4152</v>
      </c>
      <c r="C4164" s="426">
        <v>41480</v>
      </c>
      <c r="D4164" s="473">
        <v>-213</v>
      </c>
      <c r="K4164" s="426">
        <v>41480</v>
      </c>
      <c r="L4164" s="467">
        <v>-852</v>
      </c>
    </row>
    <row r="4165" spans="2:12" x14ac:dyDescent="0.25">
      <c r="B4165" s="49">
        <f t="shared" ref="B4165" si="3603">B4164+1</f>
        <v>4153</v>
      </c>
      <c r="C4165" s="427">
        <v>41480</v>
      </c>
      <c r="D4165" s="474">
        <v>-376.99999999999773</v>
      </c>
      <c r="K4165" s="427">
        <v>41480</v>
      </c>
      <c r="L4165" s="117">
        <v>-2261.9999999999864</v>
      </c>
    </row>
    <row r="4166" spans="2:12" x14ac:dyDescent="0.25">
      <c r="B4166" s="49">
        <f t="shared" ref="B4166" si="3604">B4165+1</f>
        <v>4154</v>
      </c>
      <c r="C4166" s="427">
        <v>41484</v>
      </c>
      <c r="D4166" s="474">
        <v>-92.000000000006821</v>
      </c>
      <c r="K4166" s="427">
        <v>41484</v>
      </c>
      <c r="L4166" s="117">
        <v>-552.00000000004093</v>
      </c>
    </row>
    <row r="4167" spans="2:12" x14ac:dyDescent="0.25">
      <c r="B4167" s="49">
        <f t="shared" ref="B4167" si="3605">B4166+1</f>
        <v>4155</v>
      </c>
      <c r="C4167" s="426">
        <v>41485</v>
      </c>
      <c r="D4167" s="473">
        <v>149.5</v>
      </c>
      <c r="K4167" s="426">
        <v>41485</v>
      </c>
      <c r="L4167" s="467">
        <v>598</v>
      </c>
    </row>
    <row r="4168" spans="2:12" x14ac:dyDescent="0.25">
      <c r="B4168" s="49">
        <f t="shared" ref="B4168" si="3606">B4167+1</f>
        <v>4156</v>
      </c>
      <c r="C4168" s="428">
        <v>41485</v>
      </c>
      <c r="D4168" s="473">
        <v>218</v>
      </c>
      <c r="K4168" s="428">
        <v>41485</v>
      </c>
      <c r="L4168" s="467">
        <v>436</v>
      </c>
    </row>
    <row r="4169" spans="2:12" x14ac:dyDescent="0.25">
      <c r="B4169" s="49">
        <f t="shared" ref="B4169" si="3607">B4168+1</f>
        <v>4157</v>
      </c>
      <c r="C4169" s="427">
        <v>41485</v>
      </c>
      <c r="D4169" s="474">
        <v>23.000000000002274</v>
      </c>
      <c r="K4169" s="427">
        <v>41485</v>
      </c>
      <c r="L4169" s="117">
        <v>138.00000000001364</v>
      </c>
    </row>
    <row r="4170" spans="2:12" x14ac:dyDescent="0.25">
      <c r="B4170" s="49">
        <f t="shared" ref="B4170" si="3608">B4169+1</f>
        <v>4158</v>
      </c>
      <c r="C4170" s="427">
        <v>41488</v>
      </c>
      <c r="D4170" s="474">
        <v>-571.99999999999091</v>
      </c>
      <c r="K4170" s="427">
        <v>41488</v>
      </c>
      <c r="L4170" s="117">
        <v>-1143.9999999999818</v>
      </c>
    </row>
    <row r="4171" spans="2:12" x14ac:dyDescent="0.25">
      <c r="B4171" s="49">
        <f t="shared" ref="B4171" si="3609">B4170+1</f>
        <v>4159</v>
      </c>
      <c r="C4171" s="426">
        <v>41492</v>
      </c>
      <c r="D4171" s="473">
        <v>87</v>
      </c>
      <c r="K4171" s="426">
        <v>41492</v>
      </c>
      <c r="L4171" s="467">
        <v>348</v>
      </c>
    </row>
    <row r="4172" spans="2:12" x14ac:dyDescent="0.25">
      <c r="B4172" s="49">
        <f t="shared" ref="B4172" si="3610">B4171+1</f>
        <v>4160</v>
      </c>
      <c r="C4172" s="427">
        <v>41492</v>
      </c>
      <c r="D4172" s="474">
        <v>98.000000000013642</v>
      </c>
      <c r="K4172" s="427">
        <v>41492</v>
      </c>
      <c r="L4172" s="117">
        <v>196.00000000002728</v>
      </c>
    </row>
    <row r="4173" spans="2:12" x14ac:dyDescent="0.25">
      <c r="B4173" s="49">
        <f t="shared" ref="B4173" si="3611">B4172+1</f>
        <v>4161</v>
      </c>
      <c r="C4173" s="426">
        <v>41493</v>
      </c>
      <c r="D4173" s="473">
        <v>-338</v>
      </c>
      <c r="K4173" s="426">
        <v>41493</v>
      </c>
      <c r="L4173" s="467">
        <v>-1352</v>
      </c>
    </row>
    <row r="4174" spans="2:12" x14ac:dyDescent="0.25">
      <c r="B4174" s="49">
        <f t="shared" ref="B4174" si="3612">B4173+1</f>
        <v>4162</v>
      </c>
      <c r="C4174" s="428">
        <v>41493</v>
      </c>
      <c r="D4174" s="473">
        <v>-52</v>
      </c>
      <c r="K4174" s="428">
        <v>41493</v>
      </c>
      <c r="L4174" s="467">
        <v>-104</v>
      </c>
    </row>
    <row r="4175" spans="2:12" x14ac:dyDescent="0.25">
      <c r="B4175" s="49">
        <f t="shared" ref="B4175" si="3613">B4174+1</f>
        <v>4163</v>
      </c>
      <c r="C4175" s="427">
        <v>41493</v>
      </c>
      <c r="D4175" s="474">
        <v>-107.00000000000456</v>
      </c>
      <c r="K4175" s="427">
        <v>41493</v>
      </c>
      <c r="L4175" s="117">
        <v>-642.0000000000274</v>
      </c>
    </row>
    <row r="4176" spans="2:12" x14ac:dyDescent="0.25">
      <c r="B4176" s="49">
        <f t="shared" ref="B4176" si="3614">B4175+1</f>
        <v>4164</v>
      </c>
      <c r="C4176" s="426">
        <v>41494</v>
      </c>
      <c r="D4176" s="473">
        <v>74.5</v>
      </c>
      <c r="K4176" s="426">
        <v>41494</v>
      </c>
      <c r="L4176" s="467">
        <v>298</v>
      </c>
    </row>
    <row r="4177" spans="2:12" x14ac:dyDescent="0.25">
      <c r="B4177" s="49">
        <f t="shared" ref="B4177" si="3615">B4176+1</f>
        <v>4165</v>
      </c>
      <c r="C4177" s="428">
        <v>41494</v>
      </c>
      <c r="D4177" s="473">
        <v>238</v>
      </c>
      <c r="K4177" s="428">
        <v>41494</v>
      </c>
      <c r="L4177" s="467">
        <v>476</v>
      </c>
    </row>
    <row r="4178" spans="2:12" x14ac:dyDescent="0.25">
      <c r="B4178" s="49">
        <f t="shared" ref="B4178" si="3616">B4177+1</f>
        <v>4166</v>
      </c>
      <c r="C4178" s="427">
        <v>41494</v>
      </c>
      <c r="D4178" s="474">
        <v>88</v>
      </c>
      <c r="K4178" s="427">
        <v>41494</v>
      </c>
      <c r="L4178" s="117">
        <v>528</v>
      </c>
    </row>
    <row r="4179" spans="2:12" x14ac:dyDescent="0.25">
      <c r="B4179" s="49">
        <f t="shared" ref="B4179" si="3617">B4178+1</f>
        <v>4167</v>
      </c>
      <c r="C4179" s="427">
        <v>41495</v>
      </c>
      <c r="D4179" s="474">
        <v>-157</v>
      </c>
      <c r="K4179" s="427">
        <v>41495</v>
      </c>
      <c r="L4179" s="117">
        <v>-314</v>
      </c>
    </row>
    <row r="4180" spans="2:12" x14ac:dyDescent="0.25">
      <c r="B4180" s="49">
        <f t="shared" ref="B4180" si="3618">B4179+1</f>
        <v>4168</v>
      </c>
      <c r="C4180" s="427">
        <v>41495</v>
      </c>
      <c r="D4180" s="474">
        <v>-331.99999999998181</v>
      </c>
      <c r="K4180" s="427">
        <v>41495</v>
      </c>
      <c r="L4180" s="117">
        <v>-663.99999999996362</v>
      </c>
    </row>
    <row r="4181" spans="2:12" x14ac:dyDescent="0.25">
      <c r="B4181" s="49">
        <f t="shared" ref="B4181" si="3619">B4180+1</f>
        <v>4169</v>
      </c>
      <c r="C4181" s="426">
        <v>41498</v>
      </c>
      <c r="D4181" s="473">
        <v>-112.99999999999999</v>
      </c>
      <c r="K4181" s="426">
        <v>41498</v>
      </c>
      <c r="L4181" s="467">
        <v>-451.99999999999994</v>
      </c>
    </row>
    <row r="4182" spans="2:12" x14ac:dyDescent="0.25">
      <c r="B4182" s="49">
        <f t="shared" ref="B4182" si="3620">B4181+1</f>
        <v>4170</v>
      </c>
      <c r="C4182" s="428">
        <v>41498</v>
      </c>
      <c r="D4182" s="473">
        <v>-102</v>
      </c>
      <c r="K4182" s="428">
        <v>41498</v>
      </c>
      <c r="L4182" s="467">
        <v>-204</v>
      </c>
    </row>
    <row r="4183" spans="2:12" x14ac:dyDescent="0.25">
      <c r="B4183" s="49">
        <f t="shared" ref="B4183" si="3621">B4182+1</f>
        <v>4171</v>
      </c>
      <c r="C4183" s="427">
        <v>41498</v>
      </c>
      <c r="D4183" s="474">
        <v>-496.99999999999091</v>
      </c>
      <c r="K4183" s="427">
        <v>41498</v>
      </c>
      <c r="L4183" s="117">
        <v>-2981.9999999999454</v>
      </c>
    </row>
    <row r="4184" spans="2:12" x14ac:dyDescent="0.25">
      <c r="B4184" s="49">
        <f t="shared" ref="B4184" si="3622">B4183+1</f>
        <v>4172</v>
      </c>
      <c r="C4184" s="427">
        <v>41498</v>
      </c>
      <c r="D4184" s="474">
        <v>-172</v>
      </c>
      <c r="K4184" s="427">
        <v>41498</v>
      </c>
      <c r="L4184" s="117">
        <v>-344</v>
      </c>
    </row>
    <row r="4185" spans="2:12" x14ac:dyDescent="0.25">
      <c r="B4185" s="49">
        <f t="shared" ref="B4185" si="3623">B4184+1</f>
        <v>4173</v>
      </c>
      <c r="C4185" s="427">
        <v>41498</v>
      </c>
      <c r="D4185" s="474">
        <v>-961.99999999999989</v>
      </c>
      <c r="K4185" s="427">
        <v>41498</v>
      </c>
      <c r="L4185" s="117">
        <v>-1923.9999999999998</v>
      </c>
    </row>
    <row r="4186" spans="2:12" x14ac:dyDescent="0.25">
      <c r="B4186" s="49">
        <f t="shared" ref="B4186" si="3624">B4185+1</f>
        <v>4174</v>
      </c>
      <c r="C4186" s="426">
        <v>41499</v>
      </c>
      <c r="D4186" s="473">
        <v>112.00000000000001</v>
      </c>
      <c r="K4186" s="426">
        <v>41499</v>
      </c>
      <c r="L4186" s="467">
        <v>448.00000000000006</v>
      </c>
    </row>
    <row r="4187" spans="2:12" x14ac:dyDescent="0.25">
      <c r="B4187" s="49">
        <f t="shared" ref="B4187" si="3625">B4186+1</f>
        <v>4175</v>
      </c>
      <c r="C4187" s="427">
        <v>41500</v>
      </c>
      <c r="D4187" s="474">
        <v>-172.00000000000227</v>
      </c>
      <c r="K4187" s="427">
        <v>41500</v>
      </c>
      <c r="L4187" s="117">
        <v>-1032.0000000000136</v>
      </c>
    </row>
    <row r="4188" spans="2:12" x14ac:dyDescent="0.25">
      <c r="B4188" s="49">
        <f t="shared" ref="B4188" si="3626">B4187+1</f>
        <v>4176</v>
      </c>
      <c r="C4188" s="427">
        <v>41500</v>
      </c>
      <c r="D4188" s="474">
        <v>-172</v>
      </c>
      <c r="K4188" s="427">
        <v>41500</v>
      </c>
      <c r="L4188" s="117">
        <v>-344</v>
      </c>
    </row>
    <row r="4189" spans="2:12" x14ac:dyDescent="0.25">
      <c r="B4189" s="49">
        <f t="shared" ref="B4189" si="3627">B4188+1</f>
        <v>4177</v>
      </c>
      <c r="C4189" s="427">
        <v>41500</v>
      </c>
      <c r="D4189" s="474">
        <v>-191.99999999999545</v>
      </c>
      <c r="K4189" s="427">
        <v>41500</v>
      </c>
      <c r="L4189" s="117">
        <v>-383.99999999999091</v>
      </c>
    </row>
    <row r="4190" spans="2:12" x14ac:dyDescent="0.25">
      <c r="B4190" s="49">
        <f t="shared" ref="B4190" si="3628">B4189+1</f>
        <v>4178</v>
      </c>
      <c r="C4190" s="426">
        <v>41501</v>
      </c>
      <c r="D4190" s="473">
        <v>-13</v>
      </c>
      <c r="K4190" s="426">
        <v>41501</v>
      </c>
      <c r="L4190" s="467">
        <v>-52</v>
      </c>
    </row>
    <row r="4191" spans="2:12" x14ac:dyDescent="0.25">
      <c r="B4191" s="49">
        <f t="shared" ref="B4191" si="3629">B4190+1</f>
        <v>4179</v>
      </c>
      <c r="C4191" s="428">
        <v>41501</v>
      </c>
      <c r="D4191" s="473">
        <v>-332</v>
      </c>
      <c r="K4191" s="428">
        <v>41501</v>
      </c>
      <c r="L4191" s="467">
        <v>-664</v>
      </c>
    </row>
    <row r="4192" spans="2:12" x14ac:dyDescent="0.25">
      <c r="B4192" s="49">
        <f t="shared" ref="B4192" si="3630">B4191+1</f>
        <v>4180</v>
      </c>
      <c r="C4192" s="427">
        <v>41501</v>
      </c>
      <c r="D4192" s="474">
        <v>42.999999999995453</v>
      </c>
      <c r="K4192" s="427">
        <v>41501</v>
      </c>
      <c r="L4192" s="117">
        <v>257.99999999997272</v>
      </c>
    </row>
    <row r="4193" spans="2:12" x14ac:dyDescent="0.25">
      <c r="B4193" s="49">
        <f t="shared" ref="B4193" si="3631">B4192+1</f>
        <v>4181</v>
      </c>
      <c r="C4193" s="427">
        <v>41501</v>
      </c>
      <c r="D4193" s="474">
        <v>-961.99999999999989</v>
      </c>
      <c r="K4193" s="427">
        <v>41501</v>
      </c>
      <c r="L4193" s="117">
        <v>-1923.9999999999998</v>
      </c>
    </row>
    <row r="4194" spans="2:12" x14ac:dyDescent="0.25">
      <c r="B4194" s="49">
        <f t="shared" ref="B4194" si="3632">B4193+1</f>
        <v>4182</v>
      </c>
      <c r="C4194" s="426">
        <v>41502</v>
      </c>
      <c r="D4194" s="473">
        <v>99.5</v>
      </c>
      <c r="K4194" s="426">
        <v>41502</v>
      </c>
      <c r="L4194" s="467">
        <v>398</v>
      </c>
    </row>
    <row r="4195" spans="2:12" x14ac:dyDescent="0.25">
      <c r="B4195" s="49">
        <f t="shared" ref="B4195" si="3633">B4194+1</f>
        <v>4183</v>
      </c>
      <c r="C4195" s="428">
        <v>41502</v>
      </c>
      <c r="D4195" s="473">
        <v>8</v>
      </c>
      <c r="K4195" s="428">
        <v>41502</v>
      </c>
      <c r="L4195" s="467">
        <v>16</v>
      </c>
    </row>
    <row r="4196" spans="2:12" x14ac:dyDescent="0.25">
      <c r="B4196" s="49">
        <f t="shared" ref="B4196" si="3634">B4195+1</f>
        <v>4184</v>
      </c>
      <c r="C4196" s="427">
        <v>41502</v>
      </c>
      <c r="D4196" s="474">
        <v>57.999999999998863</v>
      </c>
      <c r="K4196" s="427">
        <v>41502</v>
      </c>
      <c r="L4196" s="117">
        <v>347.99999999999318</v>
      </c>
    </row>
    <row r="4197" spans="2:12" x14ac:dyDescent="0.25">
      <c r="B4197" s="49">
        <f t="shared" ref="B4197" si="3635">B4196+1</f>
        <v>4185</v>
      </c>
      <c r="C4197" s="427">
        <v>41502</v>
      </c>
      <c r="D4197" s="474">
        <v>78</v>
      </c>
      <c r="K4197" s="427">
        <v>41502</v>
      </c>
      <c r="L4197" s="117">
        <v>156</v>
      </c>
    </row>
    <row r="4198" spans="2:12" x14ac:dyDescent="0.25">
      <c r="B4198" s="49">
        <f t="shared" ref="B4198" si="3636">B4197+1</f>
        <v>4186</v>
      </c>
      <c r="C4198" s="427">
        <v>41502</v>
      </c>
      <c r="D4198" s="474">
        <v>177.99999999998636</v>
      </c>
      <c r="K4198" s="427">
        <v>41502</v>
      </c>
      <c r="L4198" s="117">
        <v>355.99999999997272</v>
      </c>
    </row>
    <row r="4199" spans="2:12" x14ac:dyDescent="0.25">
      <c r="B4199" s="49">
        <f t="shared" ref="B4199" si="3637">B4198+1</f>
        <v>4187</v>
      </c>
      <c r="C4199" s="426">
        <v>41505</v>
      </c>
      <c r="D4199" s="473">
        <v>62</v>
      </c>
      <c r="K4199" s="426">
        <v>41505</v>
      </c>
      <c r="L4199" s="467">
        <v>248</v>
      </c>
    </row>
    <row r="4200" spans="2:12" x14ac:dyDescent="0.25">
      <c r="B4200" s="49">
        <f t="shared" ref="B4200" si="3638">B4199+1</f>
        <v>4188</v>
      </c>
      <c r="C4200" s="428">
        <v>41505</v>
      </c>
      <c r="D4200" s="473">
        <v>133</v>
      </c>
      <c r="K4200" s="428">
        <v>41505</v>
      </c>
      <c r="L4200" s="467">
        <v>266</v>
      </c>
    </row>
    <row r="4201" spans="2:12" x14ac:dyDescent="0.25">
      <c r="B4201" s="49">
        <f t="shared" ref="B4201" si="3639">B4200+1</f>
        <v>4189</v>
      </c>
      <c r="C4201" s="427">
        <v>41505</v>
      </c>
      <c r="D4201" s="474">
        <v>-126.99999999999774</v>
      </c>
      <c r="K4201" s="427">
        <v>41505</v>
      </c>
      <c r="L4201" s="117">
        <v>-761.99999999998647</v>
      </c>
    </row>
    <row r="4202" spans="2:12" x14ac:dyDescent="0.25">
      <c r="B4202" s="49">
        <f t="shared" ref="B4202" si="3640">B4201+1</f>
        <v>4190</v>
      </c>
      <c r="C4202" s="427">
        <v>41505</v>
      </c>
      <c r="D4202" s="474">
        <v>23</v>
      </c>
      <c r="K4202" s="427">
        <v>41505</v>
      </c>
      <c r="L4202" s="117">
        <v>46</v>
      </c>
    </row>
    <row r="4203" spans="2:12" x14ac:dyDescent="0.25">
      <c r="B4203" s="49">
        <f t="shared" ref="B4203" si="3641">B4202+1</f>
        <v>4191</v>
      </c>
      <c r="C4203" s="427">
        <v>41505</v>
      </c>
      <c r="D4203" s="474">
        <v>-191.99999999999545</v>
      </c>
      <c r="K4203" s="427">
        <v>41505</v>
      </c>
      <c r="L4203" s="117">
        <v>-383.99999999999091</v>
      </c>
    </row>
    <row r="4204" spans="2:12" x14ac:dyDescent="0.25">
      <c r="B4204" s="49">
        <f t="shared" ref="B4204" si="3642">B4203+1</f>
        <v>4192</v>
      </c>
      <c r="C4204" s="426">
        <v>41506</v>
      </c>
      <c r="D4204" s="473">
        <v>-100.49999999999999</v>
      </c>
      <c r="K4204" s="426">
        <v>41506</v>
      </c>
      <c r="L4204" s="467">
        <v>-401.99999999999994</v>
      </c>
    </row>
    <row r="4205" spans="2:12" x14ac:dyDescent="0.25">
      <c r="B4205" s="49">
        <f t="shared" ref="B4205" si="3643">B4204+1</f>
        <v>4193</v>
      </c>
      <c r="C4205" s="428">
        <v>41506</v>
      </c>
      <c r="D4205" s="473">
        <v>98</v>
      </c>
      <c r="K4205" s="428">
        <v>41506</v>
      </c>
      <c r="L4205" s="467">
        <v>196</v>
      </c>
    </row>
    <row r="4206" spans="2:12" x14ac:dyDescent="0.25">
      <c r="B4206" s="49">
        <f t="shared" ref="B4206" si="3644">B4205+1</f>
        <v>4194</v>
      </c>
      <c r="C4206" s="427">
        <v>41506</v>
      </c>
      <c r="D4206" s="474">
        <v>-172.00000000000227</v>
      </c>
      <c r="K4206" s="427">
        <v>41506</v>
      </c>
      <c r="L4206" s="117">
        <v>-1032.0000000000136</v>
      </c>
    </row>
    <row r="4207" spans="2:12" x14ac:dyDescent="0.25">
      <c r="B4207" s="49">
        <f t="shared" ref="B4207" si="3645">B4206+1</f>
        <v>4195</v>
      </c>
      <c r="C4207" s="427">
        <v>41506</v>
      </c>
      <c r="D4207" s="474">
        <v>48</v>
      </c>
      <c r="K4207" s="427">
        <v>41506</v>
      </c>
      <c r="L4207" s="117">
        <v>96</v>
      </c>
    </row>
    <row r="4208" spans="2:12" x14ac:dyDescent="0.25">
      <c r="B4208" s="49">
        <f t="shared" ref="B4208" si="3646">B4207+1</f>
        <v>4196</v>
      </c>
      <c r="C4208" s="427">
        <v>41506</v>
      </c>
      <c r="D4208" s="474">
        <v>-72.000000000013642</v>
      </c>
      <c r="K4208" s="427">
        <v>41506</v>
      </c>
      <c r="L4208" s="117">
        <v>-144.00000000002728</v>
      </c>
    </row>
    <row r="4209" spans="2:12" x14ac:dyDescent="0.25">
      <c r="B4209" s="49">
        <f t="shared" ref="B4209" si="3647">B4208+1</f>
        <v>4197</v>
      </c>
      <c r="C4209" s="427">
        <v>41507</v>
      </c>
      <c r="D4209" s="474">
        <v>-207</v>
      </c>
      <c r="K4209" s="427">
        <v>41507</v>
      </c>
      <c r="L4209" s="117">
        <v>-414</v>
      </c>
    </row>
    <row r="4210" spans="2:12" x14ac:dyDescent="0.25">
      <c r="B4210" s="49">
        <f t="shared" ref="B4210" si="3648">B4209+1</f>
        <v>4198</v>
      </c>
      <c r="C4210" s="427">
        <v>41507</v>
      </c>
      <c r="D4210" s="474">
        <v>-401.99999999998636</v>
      </c>
      <c r="K4210" s="427">
        <v>41507</v>
      </c>
      <c r="L4210" s="117">
        <v>-803.99999999997272</v>
      </c>
    </row>
    <row r="4211" spans="2:12" x14ac:dyDescent="0.25">
      <c r="B4211" s="49">
        <f t="shared" ref="B4211" si="3649">B4210+1</f>
        <v>4199</v>
      </c>
      <c r="C4211" s="426">
        <v>41508</v>
      </c>
      <c r="D4211" s="473">
        <v>387</v>
      </c>
      <c r="K4211" s="426">
        <v>41508</v>
      </c>
      <c r="L4211" s="467">
        <v>1548</v>
      </c>
    </row>
    <row r="4212" spans="2:12" x14ac:dyDescent="0.25">
      <c r="B4212" s="49">
        <f t="shared" ref="B4212" si="3650">B4211+1</f>
        <v>4200</v>
      </c>
      <c r="C4212" s="428">
        <v>41508</v>
      </c>
      <c r="D4212" s="473">
        <v>408</v>
      </c>
      <c r="K4212" s="428">
        <v>41508</v>
      </c>
      <c r="L4212" s="467">
        <v>816</v>
      </c>
    </row>
    <row r="4213" spans="2:12" x14ac:dyDescent="0.25">
      <c r="B4213" s="49">
        <f t="shared" ref="B4213" si="3651">B4212+1</f>
        <v>4201</v>
      </c>
      <c r="C4213" s="427">
        <v>41508</v>
      </c>
      <c r="D4213" s="474">
        <v>228.00000000000341</v>
      </c>
      <c r="K4213" s="427">
        <v>41508</v>
      </c>
      <c r="L4213" s="117">
        <v>1368.0000000000205</v>
      </c>
    </row>
    <row r="4214" spans="2:12" x14ac:dyDescent="0.25">
      <c r="B4214" s="49">
        <f t="shared" ref="B4214" si="3652">B4213+1</f>
        <v>4202</v>
      </c>
      <c r="C4214" s="427">
        <v>41508</v>
      </c>
      <c r="D4214" s="474">
        <v>333</v>
      </c>
      <c r="K4214" s="427">
        <v>41508</v>
      </c>
      <c r="L4214" s="117">
        <v>666</v>
      </c>
    </row>
    <row r="4215" spans="2:12" x14ac:dyDescent="0.25">
      <c r="B4215" s="49">
        <f t="shared" ref="B4215" si="3653">B4214+1</f>
        <v>4203</v>
      </c>
      <c r="C4215" s="427">
        <v>41508</v>
      </c>
      <c r="D4215" s="474">
        <v>567.99999999999545</v>
      </c>
      <c r="K4215" s="427">
        <v>41508</v>
      </c>
      <c r="L4215" s="117">
        <v>1135.9999999999909</v>
      </c>
    </row>
    <row r="4216" spans="2:12" x14ac:dyDescent="0.25">
      <c r="B4216" s="49">
        <f t="shared" ref="B4216" si="3654">B4215+1</f>
        <v>4204</v>
      </c>
      <c r="C4216" s="427">
        <v>41509</v>
      </c>
      <c r="D4216" s="474">
        <v>327.99999999998636</v>
      </c>
      <c r="K4216" s="427">
        <v>41509</v>
      </c>
      <c r="L4216" s="117">
        <v>655.99999999997272</v>
      </c>
    </row>
    <row r="4217" spans="2:12" x14ac:dyDescent="0.25">
      <c r="B4217" s="49">
        <f t="shared" ref="B4217" si="3655">B4216+1</f>
        <v>4205</v>
      </c>
      <c r="C4217" s="426">
        <v>41513</v>
      </c>
      <c r="D4217" s="473">
        <v>-275.5</v>
      </c>
      <c r="K4217" s="426">
        <v>41513</v>
      </c>
      <c r="L4217" s="467">
        <v>-1102</v>
      </c>
    </row>
    <row r="4218" spans="2:12" x14ac:dyDescent="0.25">
      <c r="B4218" s="49">
        <f t="shared" ref="B4218" si="3656">B4217+1</f>
        <v>4206</v>
      </c>
      <c r="C4218" s="428">
        <v>41513</v>
      </c>
      <c r="D4218" s="473">
        <v>-667</v>
      </c>
      <c r="K4218" s="428">
        <v>41513</v>
      </c>
      <c r="L4218" s="467">
        <v>-1334</v>
      </c>
    </row>
    <row r="4219" spans="2:12" x14ac:dyDescent="0.25">
      <c r="B4219" s="49">
        <f t="shared" ref="B4219" si="3657">B4218+1</f>
        <v>4207</v>
      </c>
      <c r="C4219" s="427">
        <v>41513</v>
      </c>
      <c r="D4219" s="474">
        <v>-617</v>
      </c>
      <c r="K4219" s="427">
        <v>41513</v>
      </c>
      <c r="L4219" s="117">
        <v>-1234</v>
      </c>
    </row>
    <row r="4220" spans="2:12" x14ac:dyDescent="0.25">
      <c r="B4220" s="49">
        <f t="shared" ref="B4220" si="3658">B4219+1</f>
        <v>4208</v>
      </c>
      <c r="C4220" s="427">
        <v>41513</v>
      </c>
      <c r="D4220" s="474">
        <v>-961.99999999999989</v>
      </c>
      <c r="K4220" s="427">
        <v>41513</v>
      </c>
      <c r="L4220" s="117">
        <v>-1923.9999999999998</v>
      </c>
    </row>
    <row r="4221" spans="2:12" x14ac:dyDescent="0.25">
      <c r="B4221" s="49">
        <f t="shared" ref="B4221" si="3659">B4220+1</f>
        <v>4209</v>
      </c>
      <c r="C4221" s="426">
        <v>41514</v>
      </c>
      <c r="D4221" s="473">
        <v>274.5</v>
      </c>
      <c r="K4221" s="426">
        <v>41514</v>
      </c>
      <c r="L4221" s="467">
        <v>1098</v>
      </c>
    </row>
    <row r="4222" spans="2:12" x14ac:dyDescent="0.25">
      <c r="B4222" s="49">
        <f t="shared" ref="B4222" si="3660">B4221+1</f>
        <v>4210</v>
      </c>
      <c r="C4222" s="428">
        <v>41514</v>
      </c>
      <c r="D4222" s="473">
        <v>3.0000000000000004</v>
      </c>
      <c r="K4222" s="428">
        <v>41514</v>
      </c>
      <c r="L4222" s="467">
        <v>6.0000000000000009</v>
      </c>
    </row>
    <row r="4223" spans="2:12" x14ac:dyDescent="0.25">
      <c r="B4223" s="49">
        <f t="shared" ref="B4223" si="3661">B4222+1</f>
        <v>4211</v>
      </c>
      <c r="C4223" s="427">
        <v>41514</v>
      </c>
      <c r="D4223" s="474">
        <v>82.999999999998863</v>
      </c>
      <c r="K4223" s="427">
        <v>41514</v>
      </c>
      <c r="L4223" s="117">
        <v>497.99999999999318</v>
      </c>
    </row>
    <row r="4224" spans="2:12" x14ac:dyDescent="0.25">
      <c r="B4224" s="49">
        <f t="shared" ref="B4224" si="3662">B4223+1</f>
        <v>4212</v>
      </c>
      <c r="C4224" s="427">
        <v>41514</v>
      </c>
      <c r="D4224" s="474">
        <v>193</v>
      </c>
      <c r="K4224" s="427">
        <v>41514</v>
      </c>
      <c r="L4224" s="117">
        <v>386</v>
      </c>
    </row>
    <row r="4225" spans="2:12" x14ac:dyDescent="0.25">
      <c r="B4225" s="49">
        <f t="shared" ref="B4225" si="3663">B4224+1</f>
        <v>4213</v>
      </c>
      <c r="C4225" s="427">
        <v>41514</v>
      </c>
      <c r="D4225" s="474">
        <v>317.99999999999545</v>
      </c>
      <c r="K4225" s="427">
        <v>41514</v>
      </c>
      <c r="L4225" s="117">
        <v>635.99999999999091</v>
      </c>
    </row>
    <row r="4226" spans="2:12" x14ac:dyDescent="0.25">
      <c r="B4226" s="49">
        <f t="shared" ref="B4226" si="3664">B4225+1</f>
        <v>4214</v>
      </c>
      <c r="C4226" s="427">
        <v>41515</v>
      </c>
      <c r="D4226" s="474">
        <v>208</v>
      </c>
      <c r="K4226" s="427">
        <v>41515</v>
      </c>
      <c r="L4226" s="117">
        <v>416</v>
      </c>
    </row>
    <row r="4227" spans="2:12" x14ac:dyDescent="0.25">
      <c r="B4227" s="49">
        <f t="shared" ref="B4227" si="3665">B4226+1</f>
        <v>4215</v>
      </c>
      <c r="C4227" s="427">
        <v>41515</v>
      </c>
      <c r="D4227" s="474">
        <v>357.99999999998181</v>
      </c>
      <c r="K4227" s="427">
        <v>41515</v>
      </c>
      <c r="L4227" s="117">
        <v>715.99999999996362</v>
      </c>
    </row>
    <row r="4228" spans="2:12" x14ac:dyDescent="0.25">
      <c r="B4228" s="49">
        <f t="shared" ref="B4228" si="3666">B4227+1</f>
        <v>4216</v>
      </c>
      <c r="C4228" s="426">
        <v>41519</v>
      </c>
      <c r="D4228" s="473">
        <v>199.5</v>
      </c>
      <c r="K4228" s="426">
        <v>41519</v>
      </c>
      <c r="L4228" s="467">
        <v>798</v>
      </c>
    </row>
    <row r="4229" spans="2:12" x14ac:dyDescent="0.25">
      <c r="B4229" s="49">
        <f t="shared" ref="B4229" si="3667">B4228+1</f>
        <v>4217</v>
      </c>
      <c r="C4229" s="428">
        <v>41519</v>
      </c>
      <c r="D4229" s="473">
        <v>253</v>
      </c>
      <c r="K4229" s="428">
        <v>41519</v>
      </c>
      <c r="L4229" s="467">
        <v>506</v>
      </c>
    </row>
    <row r="4230" spans="2:12" x14ac:dyDescent="0.25">
      <c r="B4230" s="49">
        <f t="shared" ref="B4230" si="3668">B4229+1</f>
        <v>4218</v>
      </c>
      <c r="C4230" s="427">
        <v>41519</v>
      </c>
      <c r="D4230" s="474">
        <v>472.99999999999659</v>
      </c>
      <c r="K4230" s="427">
        <v>41519</v>
      </c>
      <c r="L4230" s="117">
        <v>2837.9999999999795</v>
      </c>
    </row>
    <row r="4231" spans="2:12" x14ac:dyDescent="0.25">
      <c r="B4231" s="49">
        <f t="shared" ref="B4231" si="3669">B4230+1</f>
        <v>4219</v>
      </c>
      <c r="C4231" s="426">
        <v>41520</v>
      </c>
      <c r="D4231" s="473">
        <v>49.5</v>
      </c>
      <c r="K4231" s="426">
        <v>41520</v>
      </c>
      <c r="L4231" s="467">
        <v>198</v>
      </c>
    </row>
    <row r="4232" spans="2:12" x14ac:dyDescent="0.25">
      <c r="B4232" s="49">
        <f t="shared" ref="B4232" si="3670">B4231+1</f>
        <v>4220</v>
      </c>
      <c r="C4232" s="428">
        <v>41520</v>
      </c>
      <c r="D4232" s="473">
        <v>-197</v>
      </c>
      <c r="K4232" s="428">
        <v>41520</v>
      </c>
      <c r="L4232" s="467">
        <v>-394</v>
      </c>
    </row>
    <row r="4233" spans="2:12" x14ac:dyDescent="0.25">
      <c r="B4233" s="49">
        <f t="shared" ref="B4233" si="3671">B4232+1</f>
        <v>4221</v>
      </c>
      <c r="C4233" s="427">
        <v>41520</v>
      </c>
      <c r="D4233" s="474">
        <v>82.999999999998863</v>
      </c>
      <c r="K4233" s="427">
        <v>41520</v>
      </c>
      <c r="L4233" s="117">
        <v>497.99999999999318</v>
      </c>
    </row>
    <row r="4234" spans="2:12" x14ac:dyDescent="0.25">
      <c r="B4234" s="49">
        <f t="shared" ref="B4234" si="3672">B4233+1</f>
        <v>4222</v>
      </c>
      <c r="C4234" s="427">
        <v>41523</v>
      </c>
      <c r="D4234" s="474">
        <v>8</v>
      </c>
      <c r="K4234" s="427">
        <v>41523</v>
      </c>
      <c r="L4234" s="117">
        <v>16</v>
      </c>
    </row>
    <row r="4235" spans="2:12" x14ac:dyDescent="0.25">
      <c r="B4235" s="49">
        <f t="shared" ref="B4235" si="3673">B4234+1</f>
        <v>4223</v>
      </c>
      <c r="C4235" s="427">
        <v>41523</v>
      </c>
      <c r="D4235" s="474">
        <v>47.999999999990905</v>
      </c>
      <c r="K4235" s="427">
        <v>41523</v>
      </c>
      <c r="L4235" s="117">
        <v>95.99999999998181</v>
      </c>
    </row>
    <row r="4236" spans="2:12" x14ac:dyDescent="0.25">
      <c r="B4236" s="49">
        <f t="shared" ref="B4236" si="3674">B4235+1</f>
        <v>4224</v>
      </c>
      <c r="C4236" s="427">
        <v>41526</v>
      </c>
      <c r="D4236" s="474">
        <v>188</v>
      </c>
      <c r="K4236" s="427">
        <v>41526</v>
      </c>
      <c r="L4236" s="117">
        <v>376</v>
      </c>
    </row>
    <row r="4237" spans="2:12" x14ac:dyDescent="0.25">
      <c r="B4237" s="49">
        <f t="shared" ref="B4237" si="3675">B4236+1</f>
        <v>4225</v>
      </c>
      <c r="C4237" s="428">
        <v>41529</v>
      </c>
      <c r="D4237" s="473">
        <v>-12</v>
      </c>
      <c r="K4237" s="428">
        <v>41529</v>
      </c>
      <c r="L4237" s="467">
        <v>-24</v>
      </c>
    </row>
    <row r="4238" spans="2:12" x14ac:dyDescent="0.25">
      <c r="B4238" s="49">
        <f t="shared" ref="B4238" si="3676">B4237+1</f>
        <v>4226</v>
      </c>
      <c r="C4238" s="427">
        <v>41529</v>
      </c>
      <c r="D4238" s="474">
        <v>3.0000000000000004</v>
      </c>
      <c r="K4238" s="427">
        <v>41529</v>
      </c>
      <c r="L4238" s="117">
        <v>6.0000000000000009</v>
      </c>
    </row>
    <row r="4239" spans="2:12" x14ac:dyDescent="0.25">
      <c r="B4239" s="49">
        <f t="shared" ref="B4239" si="3677">B4238+1</f>
        <v>4227</v>
      </c>
      <c r="C4239" s="426">
        <v>41530</v>
      </c>
      <c r="D4239" s="473">
        <v>-50.5</v>
      </c>
      <c r="K4239" s="426">
        <v>41530</v>
      </c>
      <c r="L4239" s="467">
        <v>-202</v>
      </c>
    </row>
    <row r="4240" spans="2:12" x14ac:dyDescent="0.25">
      <c r="B4240" s="49">
        <f t="shared" ref="B4240" si="3678">B4239+1</f>
        <v>4228</v>
      </c>
      <c r="C4240" s="428">
        <v>41530</v>
      </c>
      <c r="D4240" s="473">
        <v>33</v>
      </c>
      <c r="K4240" s="428">
        <v>41530</v>
      </c>
      <c r="L4240" s="467">
        <v>66</v>
      </c>
    </row>
    <row r="4241" spans="2:12" x14ac:dyDescent="0.25">
      <c r="B4241" s="49">
        <f t="shared" ref="B4241" si="3679">B4240+1</f>
        <v>4229</v>
      </c>
      <c r="C4241" s="427">
        <v>41530</v>
      </c>
      <c r="D4241" s="474">
        <v>-76.999999999997726</v>
      </c>
      <c r="K4241" s="427">
        <v>41530</v>
      </c>
      <c r="L4241" s="117">
        <v>-461.99999999998636</v>
      </c>
    </row>
    <row r="4242" spans="2:12" x14ac:dyDescent="0.25">
      <c r="B4242" s="49">
        <f t="shared" ref="B4242" si="3680">B4241+1</f>
        <v>4230</v>
      </c>
      <c r="C4242" s="427">
        <v>41530</v>
      </c>
      <c r="D4242" s="474">
        <v>-31.99999999998181</v>
      </c>
      <c r="K4242" s="427">
        <v>41530</v>
      </c>
      <c r="L4242" s="117">
        <v>-63.99999999996362</v>
      </c>
    </row>
    <row r="4243" spans="2:12" x14ac:dyDescent="0.25">
      <c r="B4243" s="49">
        <f t="shared" ref="B4243" si="3681">B4242+1</f>
        <v>4231</v>
      </c>
      <c r="C4243" s="428">
        <v>41534</v>
      </c>
      <c r="D4243" s="473">
        <v>93</v>
      </c>
      <c r="K4243" s="428">
        <v>41534</v>
      </c>
      <c r="L4243" s="467">
        <v>186</v>
      </c>
    </row>
    <row r="4244" spans="2:12" x14ac:dyDescent="0.25">
      <c r="B4244" s="49">
        <f t="shared" ref="B4244" si="3682">B4243+1</f>
        <v>4232</v>
      </c>
      <c r="C4244" s="427">
        <v>41534</v>
      </c>
      <c r="D4244" s="474">
        <v>8</v>
      </c>
      <c r="K4244" s="427">
        <v>41534</v>
      </c>
      <c r="L4244" s="117">
        <v>16</v>
      </c>
    </row>
    <row r="4245" spans="2:12" x14ac:dyDescent="0.25">
      <c r="B4245" s="49">
        <f t="shared" ref="B4245" si="3683">B4244+1</f>
        <v>4233</v>
      </c>
      <c r="C4245" s="427">
        <v>41534</v>
      </c>
      <c r="D4245" s="474">
        <v>227.99999999998636</v>
      </c>
      <c r="K4245" s="427">
        <v>41534</v>
      </c>
      <c r="L4245" s="117">
        <v>455.99999999997272</v>
      </c>
    </row>
    <row r="4246" spans="2:12" x14ac:dyDescent="0.25">
      <c r="B4246" s="49">
        <f t="shared" ref="B4246" si="3684">B4245+1</f>
        <v>4234</v>
      </c>
      <c r="C4246" s="426">
        <v>41537</v>
      </c>
      <c r="D4246" s="473">
        <v>-0.50000000000000044</v>
      </c>
      <c r="K4246" s="426">
        <v>41537</v>
      </c>
      <c r="L4246" s="467">
        <v>-2.0000000000000018</v>
      </c>
    </row>
    <row r="4247" spans="2:12" x14ac:dyDescent="0.25">
      <c r="B4247" s="49">
        <f t="shared" ref="B4247" si="3685">B4246+1</f>
        <v>4235</v>
      </c>
      <c r="C4247" s="427">
        <v>41537</v>
      </c>
      <c r="D4247" s="474">
        <v>-12</v>
      </c>
      <c r="K4247" s="427">
        <v>41537</v>
      </c>
      <c r="L4247" s="117">
        <v>-72</v>
      </c>
    </row>
    <row r="4248" spans="2:12" x14ac:dyDescent="0.25">
      <c r="B4248" s="49">
        <f t="shared" ref="B4248" si="3686">B4247+1</f>
        <v>4236</v>
      </c>
      <c r="C4248" s="427">
        <v>41537</v>
      </c>
      <c r="D4248" s="474">
        <v>53</v>
      </c>
      <c r="K4248" s="427">
        <v>41537</v>
      </c>
      <c r="L4248" s="117">
        <v>106</v>
      </c>
    </row>
    <row r="4249" spans="2:12" x14ac:dyDescent="0.25">
      <c r="B4249" s="49">
        <f t="shared" ref="B4249" si="3687">B4248+1</f>
        <v>4237</v>
      </c>
      <c r="C4249" s="426">
        <v>41540</v>
      </c>
      <c r="D4249" s="473">
        <v>-75.5</v>
      </c>
      <c r="K4249" s="426">
        <v>41540</v>
      </c>
      <c r="L4249" s="467">
        <v>-302</v>
      </c>
    </row>
    <row r="4250" spans="2:12" x14ac:dyDescent="0.25">
      <c r="B4250" s="49">
        <f t="shared" ref="B4250" si="3688">B4249+1</f>
        <v>4238</v>
      </c>
      <c r="C4250" s="428">
        <v>41540</v>
      </c>
      <c r="D4250" s="473">
        <v>163</v>
      </c>
      <c r="K4250" s="428">
        <v>41540</v>
      </c>
      <c r="L4250" s="467">
        <v>326</v>
      </c>
    </row>
    <row r="4251" spans="2:12" x14ac:dyDescent="0.25">
      <c r="B4251" s="49">
        <f t="shared" ref="B4251" si="3689">B4250+1</f>
        <v>4239</v>
      </c>
      <c r="C4251" s="427">
        <v>41540</v>
      </c>
      <c r="D4251" s="474">
        <v>117.99999999999544</v>
      </c>
      <c r="K4251" s="427">
        <v>41540</v>
      </c>
      <c r="L4251" s="117">
        <v>707.9999999999726</v>
      </c>
    </row>
    <row r="4252" spans="2:12" x14ac:dyDescent="0.25">
      <c r="B4252" s="49">
        <f t="shared" ref="B4252" si="3690">B4251+1</f>
        <v>4240</v>
      </c>
      <c r="C4252" s="427">
        <v>41540</v>
      </c>
      <c r="D4252" s="474">
        <v>3.0000000000000004</v>
      </c>
      <c r="K4252" s="427">
        <v>41540</v>
      </c>
      <c r="L4252" s="117">
        <v>6.0000000000000009</v>
      </c>
    </row>
    <row r="4253" spans="2:12" x14ac:dyDescent="0.25">
      <c r="B4253" s="49">
        <f t="shared" ref="B4253" si="3691">B4252+1</f>
        <v>4241</v>
      </c>
      <c r="C4253" s="426">
        <v>41541</v>
      </c>
      <c r="D4253" s="473">
        <v>-75.5</v>
      </c>
      <c r="K4253" s="426">
        <v>41541</v>
      </c>
      <c r="L4253" s="467">
        <v>-302</v>
      </c>
    </row>
    <row r="4254" spans="2:12" x14ac:dyDescent="0.25">
      <c r="B4254" s="49">
        <f t="shared" ref="B4254" si="3692">B4253+1</f>
        <v>4242</v>
      </c>
      <c r="C4254" s="428">
        <v>41541</v>
      </c>
      <c r="D4254" s="473">
        <v>83</v>
      </c>
      <c r="K4254" s="428">
        <v>41541</v>
      </c>
      <c r="L4254" s="467">
        <v>166</v>
      </c>
    </row>
    <row r="4255" spans="2:12" x14ac:dyDescent="0.25">
      <c r="B4255" s="49">
        <f t="shared" ref="B4255" si="3693">B4254+1</f>
        <v>4243</v>
      </c>
      <c r="C4255" s="427">
        <v>41541</v>
      </c>
      <c r="D4255" s="474">
        <v>58</v>
      </c>
      <c r="K4255" s="427">
        <v>41541</v>
      </c>
      <c r="L4255" s="117">
        <v>116</v>
      </c>
    </row>
    <row r="4256" spans="2:12" x14ac:dyDescent="0.25">
      <c r="B4256" s="49">
        <f t="shared" ref="B4256" si="3694">B4255+1</f>
        <v>4244</v>
      </c>
      <c r="C4256" s="427">
        <v>41541</v>
      </c>
      <c r="D4256" s="474">
        <v>77.999999999986358</v>
      </c>
      <c r="K4256" s="427">
        <v>41541</v>
      </c>
      <c r="L4256" s="117">
        <v>155.99999999997272</v>
      </c>
    </row>
    <row r="4257" spans="2:12" x14ac:dyDescent="0.25">
      <c r="B4257" s="49">
        <f t="shared" ref="B4257" si="3695">B4256+1</f>
        <v>4245</v>
      </c>
      <c r="C4257" s="426">
        <v>41542</v>
      </c>
      <c r="D4257" s="473">
        <v>-200.5</v>
      </c>
      <c r="K4257" s="426">
        <v>41542</v>
      </c>
      <c r="L4257" s="467">
        <v>-802</v>
      </c>
    </row>
    <row r="4258" spans="2:12" x14ac:dyDescent="0.25">
      <c r="B4258" s="49">
        <f t="shared" ref="B4258" si="3696">B4257+1</f>
        <v>4246</v>
      </c>
      <c r="C4258" s="428">
        <v>41542</v>
      </c>
      <c r="D4258" s="473">
        <v>18</v>
      </c>
      <c r="K4258" s="428">
        <v>41542</v>
      </c>
      <c r="L4258" s="467">
        <v>36</v>
      </c>
    </row>
    <row r="4259" spans="2:12" x14ac:dyDescent="0.25">
      <c r="B4259" s="49">
        <f t="shared" ref="B4259" si="3697">B4258+1</f>
        <v>4247</v>
      </c>
      <c r="C4259" s="427">
        <v>41542</v>
      </c>
      <c r="D4259" s="474">
        <v>53</v>
      </c>
      <c r="K4259" s="427">
        <v>41542</v>
      </c>
      <c r="L4259" s="117">
        <v>106</v>
      </c>
    </row>
    <row r="4260" spans="2:12" x14ac:dyDescent="0.25">
      <c r="B4260" s="49">
        <f t="shared" ref="B4260" si="3698">B4259+1</f>
        <v>4248</v>
      </c>
      <c r="C4260" s="427">
        <v>41542</v>
      </c>
      <c r="D4260" s="474">
        <v>38</v>
      </c>
      <c r="K4260" s="427">
        <v>41542</v>
      </c>
      <c r="L4260" s="117">
        <v>76</v>
      </c>
    </row>
    <row r="4261" spans="2:12" x14ac:dyDescent="0.25">
      <c r="B4261" s="49">
        <f t="shared" ref="B4261" si="3699">B4260+1</f>
        <v>4249</v>
      </c>
      <c r="C4261" s="426">
        <v>41543</v>
      </c>
      <c r="D4261" s="473">
        <v>174.5</v>
      </c>
      <c r="K4261" s="426">
        <v>41543</v>
      </c>
      <c r="L4261" s="467">
        <v>698</v>
      </c>
    </row>
    <row r="4262" spans="2:12" x14ac:dyDescent="0.25">
      <c r="B4262" s="49">
        <f t="shared" ref="B4262" si="3700">B4261+1</f>
        <v>4250</v>
      </c>
      <c r="C4262" s="428">
        <v>41543</v>
      </c>
      <c r="D4262" s="473">
        <v>278</v>
      </c>
      <c r="K4262" s="428">
        <v>41543</v>
      </c>
      <c r="L4262" s="467">
        <v>556</v>
      </c>
    </row>
    <row r="4263" spans="2:12" x14ac:dyDescent="0.25">
      <c r="B4263" s="49">
        <f t="shared" ref="B4263" si="3701">B4262+1</f>
        <v>4251</v>
      </c>
      <c r="C4263" s="427">
        <v>41543</v>
      </c>
      <c r="D4263" s="474">
        <v>88</v>
      </c>
      <c r="K4263" s="427">
        <v>41543</v>
      </c>
      <c r="L4263" s="117">
        <v>528</v>
      </c>
    </row>
    <row r="4264" spans="2:12" x14ac:dyDescent="0.25">
      <c r="B4264" s="49">
        <f t="shared" ref="B4264" si="3702">B4263+1</f>
        <v>4252</v>
      </c>
      <c r="C4264" s="427">
        <v>41543</v>
      </c>
      <c r="D4264" s="474">
        <v>398.00000000001364</v>
      </c>
      <c r="K4264" s="427">
        <v>41543</v>
      </c>
      <c r="L4264" s="117">
        <v>796.00000000002728</v>
      </c>
    </row>
    <row r="4265" spans="2:12" x14ac:dyDescent="0.25">
      <c r="B4265" s="49">
        <f t="shared" ref="B4265" si="3703">B4264+1</f>
        <v>4253</v>
      </c>
      <c r="C4265" s="426">
        <v>41547</v>
      </c>
      <c r="D4265" s="473">
        <v>-38</v>
      </c>
      <c r="K4265" s="426">
        <v>41547</v>
      </c>
      <c r="L4265" s="467">
        <v>-152</v>
      </c>
    </row>
    <row r="4266" spans="2:12" x14ac:dyDescent="0.25">
      <c r="B4266" s="49">
        <f t="shared" ref="B4266" si="3704">B4265+1</f>
        <v>4254</v>
      </c>
      <c r="C4266" s="428">
        <v>41547</v>
      </c>
      <c r="D4266" s="473">
        <v>-247</v>
      </c>
      <c r="K4266" s="428">
        <v>41547</v>
      </c>
      <c r="L4266" s="467">
        <v>-494</v>
      </c>
    </row>
    <row r="4267" spans="2:12" x14ac:dyDescent="0.25">
      <c r="B4267" s="49">
        <f t="shared" ref="B4267" si="3705">B4266+1</f>
        <v>4255</v>
      </c>
      <c r="C4267" s="427">
        <v>41547</v>
      </c>
      <c r="D4267" s="474">
        <v>-441.99999999999545</v>
      </c>
      <c r="K4267" s="427">
        <v>41547</v>
      </c>
      <c r="L4267" s="117">
        <v>-2651.9999999999727</v>
      </c>
    </row>
    <row r="4268" spans="2:12" x14ac:dyDescent="0.25">
      <c r="B4268" s="49">
        <f t="shared" ref="B4268" si="3706">B4267+1</f>
        <v>4256</v>
      </c>
      <c r="C4268" s="427">
        <v>41547</v>
      </c>
      <c r="D4268" s="474">
        <v>-207</v>
      </c>
      <c r="K4268" s="427">
        <v>41547</v>
      </c>
      <c r="L4268" s="117">
        <v>-414</v>
      </c>
    </row>
    <row r="4269" spans="2:12" x14ac:dyDescent="0.25">
      <c r="B4269" s="49">
        <f t="shared" ref="B4269" si="3707">B4268+1</f>
        <v>4257</v>
      </c>
      <c r="C4269" s="427">
        <v>41547</v>
      </c>
      <c r="D4269" s="474">
        <v>38</v>
      </c>
      <c r="K4269" s="427">
        <v>41547</v>
      </c>
      <c r="L4269" s="117">
        <v>76</v>
      </c>
    </row>
    <row r="4270" spans="2:12" x14ac:dyDescent="0.25">
      <c r="B4270" s="49">
        <f t="shared" ref="B4270" si="3708">B4269+1</f>
        <v>4258</v>
      </c>
      <c r="C4270" s="426">
        <v>41548</v>
      </c>
      <c r="D4270" s="473">
        <v>274.5</v>
      </c>
      <c r="K4270" s="426">
        <v>41548</v>
      </c>
      <c r="L4270" s="467">
        <v>1098</v>
      </c>
    </row>
    <row r="4271" spans="2:12" x14ac:dyDescent="0.25">
      <c r="B4271" s="49">
        <f t="shared" ref="B4271" si="3709">B4270+1</f>
        <v>4259</v>
      </c>
      <c r="C4271" s="428">
        <v>41548</v>
      </c>
      <c r="D4271" s="473">
        <v>28</v>
      </c>
      <c r="K4271" s="428">
        <v>41548</v>
      </c>
      <c r="L4271" s="467">
        <v>56</v>
      </c>
    </row>
    <row r="4272" spans="2:12" x14ac:dyDescent="0.25">
      <c r="B4272" s="49">
        <f t="shared" ref="B4272" si="3710">B4271+1</f>
        <v>4260</v>
      </c>
      <c r="C4272" s="426">
        <v>41550</v>
      </c>
      <c r="D4272" s="473">
        <v>-138</v>
      </c>
      <c r="K4272" s="426">
        <v>41550</v>
      </c>
      <c r="L4272" s="467">
        <v>-552</v>
      </c>
    </row>
    <row r="4273" spans="2:12" x14ac:dyDescent="0.25">
      <c r="B4273" s="49">
        <f t="shared" ref="B4273" si="3711">B4272+1</f>
        <v>4261</v>
      </c>
      <c r="C4273" s="428">
        <v>41550</v>
      </c>
      <c r="D4273" s="473">
        <v>68</v>
      </c>
      <c r="K4273" s="428">
        <v>41550</v>
      </c>
      <c r="L4273" s="467">
        <v>136</v>
      </c>
    </row>
    <row r="4274" spans="2:12" x14ac:dyDescent="0.25">
      <c r="B4274" s="49">
        <f t="shared" ref="B4274" si="3712">B4273+1</f>
        <v>4262</v>
      </c>
      <c r="C4274" s="427">
        <v>41550</v>
      </c>
      <c r="D4274" s="474">
        <v>82.999999999993179</v>
      </c>
      <c r="K4274" s="427">
        <v>41550</v>
      </c>
      <c r="L4274" s="117">
        <v>497.99999999995907</v>
      </c>
    </row>
    <row r="4275" spans="2:12" x14ac:dyDescent="0.25">
      <c r="B4275" s="49">
        <f t="shared" ref="B4275" si="3713">B4274+1</f>
        <v>4263</v>
      </c>
      <c r="C4275" s="427">
        <v>41550</v>
      </c>
      <c r="D4275" s="474">
        <v>13</v>
      </c>
      <c r="K4275" s="427">
        <v>41550</v>
      </c>
      <c r="L4275" s="117">
        <v>26</v>
      </c>
    </row>
    <row r="4276" spans="2:12" x14ac:dyDescent="0.25">
      <c r="B4276" s="49">
        <f t="shared" ref="B4276" si="3714">B4275+1</f>
        <v>4264</v>
      </c>
      <c r="C4276" s="427">
        <v>41550</v>
      </c>
      <c r="D4276" s="474">
        <v>238</v>
      </c>
      <c r="K4276" s="427">
        <v>41550</v>
      </c>
      <c r="L4276" s="117">
        <v>476</v>
      </c>
    </row>
    <row r="4277" spans="2:12" x14ac:dyDescent="0.25">
      <c r="B4277" s="49">
        <f t="shared" ref="B4277" si="3715">B4276+1</f>
        <v>4265</v>
      </c>
      <c r="C4277" s="426">
        <v>41551</v>
      </c>
      <c r="D4277" s="473">
        <v>62</v>
      </c>
      <c r="K4277" s="426">
        <v>41551</v>
      </c>
      <c r="L4277" s="467">
        <v>248</v>
      </c>
    </row>
    <row r="4278" spans="2:12" x14ac:dyDescent="0.25">
      <c r="B4278" s="49">
        <f t="shared" ref="B4278" si="3716">B4277+1</f>
        <v>4266</v>
      </c>
      <c r="C4278" s="428">
        <v>41551</v>
      </c>
      <c r="D4278" s="473">
        <v>113</v>
      </c>
      <c r="K4278" s="428">
        <v>41551</v>
      </c>
      <c r="L4278" s="467">
        <v>226</v>
      </c>
    </row>
    <row r="4279" spans="2:12" x14ac:dyDescent="0.25">
      <c r="B4279" s="49">
        <f t="shared" ref="B4279" si="3717">B4278+1</f>
        <v>4267</v>
      </c>
      <c r="C4279" s="427">
        <v>41551</v>
      </c>
      <c r="D4279" s="474">
        <v>132.99999999999318</v>
      </c>
      <c r="K4279" s="427">
        <v>41551</v>
      </c>
      <c r="L4279" s="117">
        <v>797.99999999995907</v>
      </c>
    </row>
    <row r="4280" spans="2:12" x14ac:dyDescent="0.25">
      <c r="B4280" s="49">
        <f t="shared" ref="B4280" si="3718">B4279+1</f>
        <v>4268</v>
      </c>
      <c r="C4280" s="427">
        <v>41551</v>
      </c>
      <c r="D4280" s="474">
        <v>3.0000000000000004</v>
      </c>
      <c r="K4280" s="427">
        <v>41551</v>
      </c>
      <c r="L4280" s="117">
        <v>6.0000000000000009</v>
      </c>
    </row>
    <row r="4281" spans="2:12" x14ac:dyDescent="0.25">
      <c r="B4281" s="49">
        <f t="shared" ref="B4281" si="3719">B4280+1</f>
        <v>4269</v>
      </c>
      <c r="C4281" s="427">
        <v>41551</v>
      </c>
      <c r="D4281" s="474">
        <v>157.99999999998181</v>
      </c>
      <c r="K4281" s="427">
        <v>41551</v>
      </c>
      <c r="L4281" s="117">
        <v>315.99999999996362</v>
      </c>
    </row>
    <row r="4282" spans="2:12" x14ac:dyDescent="0.25">
      <c r="B4282" s="49">
        <f t="shared" ref="B4282" si="3720">B4281+1</f>
        <v>4270</v>
      </c>
      <c r="C4282" s="427">
        <v>41554</v>
      </c>
      <c r="D4282" s="474">
        <v>-327</v>
      </c>
      <c r="K4282" s="427">
        <v>41554</v>
      </c>
      <c r="L4282" s="117">
        <v>-654</v>
      </c>
    </row>
    <row r="4283" spans="2:12" x14ac:dyDescent="0.25">
      <c r="B4283" s="49">
        <f t="shared" ref="B4283" si="3721">B4282+1</f>
        <v>4271</v>
      </c>
      <c r="C4283" s="426">
        <v>41555</v>
      </c>
      <c r="D4283" s="473">
        <v>87</v>
      </c>
      <c r="K4283" s="426">
        <v>41555</v>
      </c>
      <c r="L4283" s="467">
        <v>348</v>
      </c>
    </row>
    <row r="4284" spans="2:12" x14ac:dyDescent="0.25">
      <c r="B4284" s="49">
        <f t="shared" ref="B4284" si="3722">B4283+1</f>
        <v>4272</v>
      </c>
      <c r="C4284" s="428">
        <v>41555</v>
      </c>
      <c r="D4284" s="473">
        <v>93</v>
      </c>
      <c r="K4284" s="428">
        <v>41555</v>
      </c>
      <c r="L4284" s="467">
        <v>186</v>
      </c>
    </row>
    <row r="4285" spans="2:12" x14ac:dyDescent="0.25">
      <c r="B4285" s="49">
        <f t="shared" ref="B4285" si="3723">B4284+1</f>
        <v>4273</v>
      </c>
      <c r="C4285" s="427">
        <v>41555</v>
      </c>
      <c r="D4285" s="474">
        <v>-7.0000000000045475</v>
      </c>
      <c r="K4285" s="427">
        <v>41555</v>
      </c>
      <c r="L4285" s="117">
        <v>-42.000000000027285</v>
      </c>
    </row>
    <row r="4286" spans="2:12" x14ac:dyDescent="0.25">
      <c r="B4286" s="49">
        <f t="shared" ref="B4286" si="3724">B4285+1</f>
        <v>4274</v>
      </c>
      <c r="C4286" s="427">
        <v>41555</v>
      </c>
      <c r="D4286" s="474">
        <v>78</v>
      </c>
      <c r="K4286" s="427">
        <v>41555</v>
      </c>
      <c r="L4286" s="117">
        <v>156</v>
      </c>
    </row>
    <row r="4287" spans="2:12" x14ac:dyDescent="0.25">
      <c r="B4287" s="49">
        <f t="shared" ref="B4287" si="3725">B4286+1</f>
        <v>4275</v>
      </c>
      <c r="C4287" s="427">
        <v>41555</v>
      </c>
      <c r="D4287" s="474">
        <v>-41.999999999995453</v>
      </c>
      <c r="K4287" s="427">
        <v>41555</v>
      </c>
      <c r="L4287" s="117">
        <v>-83.999999999990905</v>
      </c>
    </row>
    <row r="4288" spans="2:12" x14ac:dyDescent="0.25">
      <c r="B4288" s="49">
        <f t="shared" ref="B4288" si="3726">B4287+1</f>
        <v>4276</v>
      </c>
      <c r="C4288" s="426">
        <v>41556</v>
      </c>
      <c r="D4288" s="473">
        <v>112.00000000000001</v>
      </c>
      <c r="K4288" s="426">
        <v>41556</v>
      </c>
      <c r="L4288" s="467">
        <v>448.00000000000006</v>
      </c>
    </row>
    <row r="4289" spans="2:12" x14ac:dyDescent="0.25">
      <c r="B4289" s="49">
        <f t="shared" ref="B4289" si="3727">B4288+1</f>
        <v>4277</v>
      </c>
      <c r="C4289" s="428">
        <v>41556</v>
      </c>
      <c r="D4289" s="473">
        <v>33</v>
      </c>
      <c r="K4289" s="428">
        <v>41556</v>
      </c>
      <c r="L4289" s="467">
        <v>66</v>
      </c>
    </row>
    <row r="4290" spans="2:12" x14ac:dyDescent="0.25">
      <c r="B4290" s="49">
        <f t="shared" ref="B4290" si="3728">B4289+1</f>
        <v>4278</v>
      </c>
      <c r="C4290" s="427">
        <v>41556</v>
      </c>
      <c r="D4290" s="474">
        <v>-16.999999999995453</v>
      </c>
      <c r="K4290" s="427">
        <v>41556</v>
      </c>
      <c r="L4290" s="117">
        <v>-101.99999999997272</v>
      </c>
    </row>
    <row r="4291" spans="2:12" x14ac:dyDescent="0.25">
      <c r="B4291" s="49">
        <f t="shared" ref="B4291" si="3729">B4290+1</f>
        <v>4279</v>
      </c>
      <c r="C4291" s="427">
        <v>41556</v>
      </c>
      <c r="D4291" s="474">
        <v>128</v>
      </c>
      <c r="K4291" s="427">
        <v>41556</v>
      </c>
      <c r="L4291" s="117">
        <v>256</v>
      </c>
    </row>
    <row r="4292" spans="2:12" x14ac:dyDescent="0.25">
      <c r="B4292" s="49">
        <f t="shared" ref="B4292" si="3730">B4291+1</f>
        <v>4280</v>
      </c>
      <c r="C4292" s="428">
        <v>41557</v>
      </c>
      <c r="D4292" s="473">
        <v>528</v>
      </c>
      <c r="K4292" s="428">
        <v>41557</v>
      </c>
      <c r="L4292" s="467">
        <v>1056</v>
      </c>
    </row>
    <row r="4293" spans="2:12" x14ac:dyDescent="0.25">
      <c r="B4293" s="49">
        <f t="shared" ref="B4293" si="3731">B4292+1</f>
        <v>4281</v>
      </c>
      <c r="C4293" s="427">
        <v>41557</v>
      </c>
      <c r="D4293" s="474">
        <v>167.99999999999545</v>
      </c>
      <c r="K4293" s="427">
        <v>41557</v>
      </c>
      <c r="L4293" s="117">
        <v>1007.9999999999727</v>
      </c>
    </row>
    <row r="4294" spans="2:12" x14ac:dyDescent="0.25">
      <c r="B4294" s="49">
        <f t="shared" ref="B4294" si="3732">B4293+1</f>
        <v>4282</v>
      </c>
      <c r="C4294" s="427">
        <v>41557</v>
      </c>
      <c r="D4294" s="474">
        <v>497.99999999999091</v>
      </c>
      <c r="K4294" s="427">
        <v>41557</v>
      </c>
      <c r="L4294" s="117">
        <v>995.99999999998181</v>
      </c>
    </row>
    <row r="4295" spans="2:12" x14ac:dyDescent="0.25">
      <c r="B4295" s="49">
        <f t="shared" ref="B4295" si="3733">B4294+1</f>
        <v>4283</v>
      </c>
      <c r="C4295" s="427">
        <v>41558</v>
      </c>
      <c r="D4295" s="474">
        <v>273</v>
      </c>
      <c r="K4295" s="427">
        <v>41558</v>
      </c>
      <c r="L4295" s="117">
        <v>546</v>
      </c>
    </row>
    <row r="4296" spans="2:12" x14ac:dyDescent="0.25">
      <c r="B4296" s="49">
        <f t="shared" ref="B4296" si="3734">B4295+1</f>
        <v>4284</v>
      </c>
      <c r="C4296" s="427">
        <v>41558</v>
      </c>
      <c r="D4296" s="474">
        <v>767.99999999999545</v>
      </c>
      <c r="K4296" s="427">
        <v>41558</v>
      </c>
      <c r="L4296" s="117">
        <v>1535.9999999999909</v>
      </c>
    </row>
    <row r="4297" spans="2:12" x14ac:dyDescent="0.25">
      <c r="B4297" s="49">
        <f t="shared" ref="B4297" si="3735">B4296+1</f>
        <v>4285</v>
      </c>
      <c r="C4297" s="427">
        <v>41561</v>
      </c>
      <c r="D4297" s="474">
        <v>-52</v>
      </c>
      <c r="K4297" s="427">
        <v>41561</v>
      </c>
      <c r="L4297" s="117">
        <v>-104</v>
      </c>
    </row>
    <row r="4298" spans="2:12" x14ac:dyDescent="0.25">
      <c r="B4298" s="49">
        <f t="shared" ref="B4298" si="3736">B4297+1</f>
        <v>4286</v>
      </c>
      <c r="C4298" s="427">
        <v>41561</v>
      </c>
      <c r="D4298" s="474">
        <v>258.00000000000455</v>
      </c>
      <c r="K4298" s="427">
        <v>41561</v>
      </c>
      <c r="L4298" s="117">
        <v>516.00000000000909</v>
      </c>
    </row>
    <row r="4299" spans="2:12" x14ac:dyDescent="0.25">
      <c r="B4299" s="49">
        <f t="shared" ref="B4299" si="3737">B4298+1</f>
        <v>4287</v>
      </c>
      <c r="C4299" s="426">
        <v>41563</v>
      </c>
      <c r="D4299" s="473">
        <v>274.5</v>
      </c>
      <c r="K4299" s="426">
        <v>41563</v>
      </c>
      <c r="L4299" s="467">
        <v>1098</v>
      </c>
    </row>
    <row r="4300" spans="2:12" x14ac:dyDescent="0.25">
      <c r="B4300" s="49">
        <f t="shared" ref="B4300" si="3738">B4299+1</f>
        <v>4288</v>
      </c>
      <c r="C4300" s="428">
        <v>41563</v>
      </c>
      <c r="D4300" s="473">
        <v>343</v>
      </c>
      <c r="K4300" s="428">
        <v>41563</v>
      </c>
      <c r="L4300" s="467">
        <v>686</v>
      </c>
    </row>
    <row r="4301" spans="2:12" x14ac:dyDescent="0.25">
      <c r="B4301" s="49">
        <f t="shared" ref="B4301" si="3739">B4300+1</f>
        <v>4289</v>
      </c>
      <c r="C4301" s="427">
        <v>41563</v>
      </c>
      <c r="D4301" s="474">
        <v>-172.00000000000227</v>
      </c>
      <c r="K4301" s="427">
        <v>41563</v>
      </c>
      <c r="L4301" s="117">
        <v>-1032.0000000000136</v>
      </c>
    </row>
    <row r="4302" spans="2:12" x14ac:dyDescent="0.25">
      <c r="B4302" s="49">
        <f t="shared" ref="B4302" si="3740">B4301+1</f>
        <v>4290</v>
      </c>
      <c r="C4302" s="427">
        <v>41563</v>
      </c>
      <c r="D4302" s="474">
        <v>233</v>
      </c>
      <c r="K4302" s="427">
        <v>41563</v>
      </c>
      <c r="L4302" s="117">
        <v>466</v>
      </c>
    </row>
    <row r="4303" spans="2:12" x14ac:dyDescent="0.25">
      <c r="B4303" s="49">
        <f t="shared" ref="B4303" si="3741">B4302+1</f>
        <v>4291</v>
      </c>
      <c r="C4303" s="427">
        <v>41564</v>
      </c>
      <c r="D4303" s="474">
        <v>-472</v>
      </c>
      <c r="K4303" s="427">
        <v>41564</v>
      </c>
      <c r="L4303" s="117">
        <v>-944</v>
      </c>
    </row>
    <row r="4304" spans="2:12" x14ac:dyDescent="0.25">
      <c r="B4304" s="49">
        <f t="shared" ref="B4304" si="3742">B4303+1</f>
        <v>4292</v>
      </c>
      <c r="C4304" s="427">
        <v>41564</v>
      </c>
      <c r="D4304" s="474">
        <v>-562</v>
      </c>
      <c r="K4304" s="427">
        <v>41564</v>
      </c>
      <c r="L4304" s="117">
        <v>-1124</v>
      </c>
    </row>
    <row r="4305" spans="2:12" x14ac:dyDescent="0.25">
      <c r="B4305" s="49">
        <f t="shared" ref="B4305" si="3743">B4304+1</f>
        <v>4293</v>
      </c>
      <c r="C4305" s="427">
        <v>41569</v>
      </c>
      <c r="D4305" s="474">
        <v>-37</v>
      </c>
      <c r="K4305" s="427">
        <v>41569</v>
      </c>
      <c r="L4305" s="117">
        <v>-222</v>
      </c>
    </row>
    <row r="4306" spans="2:12" x14ac:dyDescent="0.25">
      <c r="B4306" s="49">
        <f t="shared" ref="B4306" si="3744">B4305+1</f>
        <v>4294</v>
      </c>
      <c r="C4306" s="427">
        <v>41570</v>
      </c>
      <c r="D4306" s="474">
        <v>-532.00000000000455</v>
      </c>
      <c r="K4306" s="427">
        <v>41570</v>
      </c>
      <c r="L4306" s="117">
        <v>-1064.0000000000091</v>
      </c>
    </row>
    <row r="4307" spans="2:12" x14ac:dyDescent="0.25">
      <c r="B4307" s="49">
        <f t="shared" ref="B4307" si="3745">B4306+1</f>
        <v>4295</v>
      </c>
      <c r="C4307" s="426">
        <v>41571</v>
      </c>
      <c r="D4307" s="473">
        <v>374.5</v>
      </c>
      <c r="K4307" s="426">
        <v>41571</v>
      </c>
      <c r="L4307" s="467">
        <v>1498</v>
      </c>
    </row>
    <row r="4308" spans="2:12" x14ac:dyDescent="0.25">
      <c r="B4308" s="49">
        <f t="shared" ref="B4308" si="3746">B4307+1</f>
        <v>4296</v>
      </c>
      <c r="C4308" s="428">
        <v>41571</v>
      </c>
      <c r="D4308" s="473">
        <v>48</v>
      </c>
      <c r="K4308" s="428">
        <v>41571</v>
      </c>
      <c r="L4308" s="467">
        <v>96</v>
      </c>
    </row>
    <row r="4309" spans="2:12" x14ac:dyDescent="0.25">
      <c r="B4309" s="49">
        <f t="shared" ref="B4309" si="3747">B4308+1</f>
        <v>4297</v>
      </c>
      <c r="C4309" s="427">
        <v>41571</v>
      </c>
      <c r="D4309" s="474">
        <v>117.99999999999544</v>
      </c>
      <c r="K4309" s="427">
        <v>41571</v>
      </c>
      <c r="L4309" s="117">
        <v>707.9999999999726</v>
      </c>
    </row>
    <row r="4310" spans="2:12" x14ac:dyDescent="0.25">
      <c r="B4310" s="49">
        <f t="shared" ref="B4310" si="3748">B4309+1</f>
        <v>4298</v>
      </c>
      <c r="C4310" s="428">
        <v>41576</v>
      </c>
      <c r="D4310" s="473">
        <v>33</v>
      </c>
      <c r="K4310" s="428">
        <v>41576</v>
      </c>
      <c r="L4310" s="467">
        <v>66</v>
      </c>
    </row>
    <row r="4311" spans="2:12" x14ac:dyDescent="0.25">
      <c r="B4311" s="49">
        <f t="shared" ref="B4311" si="3749">B4310+1</f>
        <v>4299</v>
      </c>
      <c r="C4311" s="427">
        <v>41576</v>
      </c>
      <c r="D4311" s="474">
        <v>168</v>
      </c>
      <c r="K4311" s="427">
        <v>41576</v>
      </c>
      <c r="L4311" s="117">
        <v>336</v>
      </c>
    </row>
    <row r="4312" spans="2:12" x14ac:dyDescent="0.25">
      <c r="B4312" s="49">
        <f t="shared" ref="B4312" si="3750">B4311+1</f>
        <v>4300</v>
      </c>
      <c r="C4312" s="426">
        <v>41578</v>
      </c>
      <c r="D4312" s="473">
        <v>49.5</v>
      </c>
      <c r="K4312" s="426">
        <v>41578</v>
      </c>
      <c r="L4312" s="467">
        <v>198</v>
      </c>
    </row>
    <row r="4313" spans="2:12" x14ac:dyDescent="0.25">
      <c r="B4313" s="49">
        <f t="shared" ref="B4313" si="3751">B4312+1</f>
        <v>4301</v>
      </c>
      <c r="C4313" s="427">
        <v>41578</v>
      </c>
      <c r="D4313" s="474">
        <v>-22.000000000002274</v>
      </c>
      <c r="K4313" s="427">
        <v>41578</v>
      </c>
      <c r="L4313" s="117">
        <v>-132.00000000001364</v>
      </c>
    </row>
    <row r="4314" spans="2:12" x14ac:dyDescent="0.25">
      <c r="B4314" s="49">
        <f t="shared" ref="B4314" si="3752">B4313+1</f>
        <v>4302</v>
      </c>
      <c r="C4314" s="427">
        <v>41578</v>
      </c>
      <c r="D4314" s="474">
        <v>123</v>
      </c>
      <c r="K4314" s="427">
        <v>41578</v>
      </c>
      <c r="L4314" s="117">
        <v>246</v>
      </c>
    </row>
    <row r="4315" spans="2:12" x14ac:dyDescent="0.25">
      <c r="B4315" s="49">
        <f t="shared" ref="B4315" si="3753">B4314+1</f>
        <v>4303</v>
      </c>
      <c r="C4315" s="427">
        <v>41578</v>
      </c>
      <c r="D4315" s="474">
        <v>67.999999999995453</v>
      </c>
      <c r="K4315" s="427">
        <v>41578</v>
      </c>
      <c r="L4315" s="117">
        <v>135.99999999999091</v>
      </c>
    </row>
    <row r="4316" spans="2:12" x14ac:dyDescent="0.25">
      <c r="B4316" s="49">
        <f t="shared" ref="B4316" si="3754">B4315+1</f>
        <v>4304</v>
      </c>
      <c r="C4316" s="426">
        <v>41579</v>
      </c>
      <c r="D4316" s="473">
        <v>-112.99999999999999</v>
      </c>
      <c r="K4316" s="426">
        <v>41579</v>
      </c>
      <c r="L4316" s="467">
        <v>-451.99999999999994</v>
      </c>
    </row>
    <row r="4317" spans="2:12" x14ac:dyDescent="0.25">
      <c r="B4317" s="49">
        <f t="shared" ref="B4317" si="3755">B4316+1</f>
        <v>4305</v>
      </c>
      <c r="C4317" s="428">
        <v>41579</v>
      </c>
      <c r="D4317" s="473">
        <v>133</v>
      </c>
      <c r="K4317" s="428">
        <v>41579</v>
      </c>
      <c r="L4317" s="467">
        <v>266</v>
      </c>
    </row>
    <row r="4318" spans="2:12" x14ac:dyDescent="0.25">
      <c r="B4318" s="49">
        <f t="shared" ref="B4318" si="3756">B4317+1</f>
        <v>4306</v>
      </c>
      <c r="C4318" s="427">
        <v>41579</v>
      </c>
      <c r="D4318" s="474">
        <v>-117.00000000000684</v>
      </c>
      <c r="K4318" s="427">
        <v>41579</v>
      </c>
      <c r="L4318" s="117">
        <v>-702.00000000004104</v>
      </c>
    </row>
    <row r="4319" spans="2:12" x14ac:dyDescent="0.25">
      <c r="B4319" s="49">
        <f t="shared" ref="B4319" si="3757">B4318+1</f>
        <v>4307</v>
      </c>
      <c r="C4319" s="427">
        <v>41579</v>
      </c>
      <c r="D4319" s="474">
        <v>283</v>
      </c>
      <c r="K4319" s="427">
        <v>41579</v>
      </c>
      <c r="L4319" s="117">
        <v>566</v>
      </c>
    </row>
    <row r="4320" spans="2:12" x14ac:dyDescent="0.25">
      <c r="B4320" s="49">
        <f t="shared" ref="B4320" si="3758">B4319+1</f>
        <v>4308</v>
      </c>
      <c r="C4320" s="427">
        <v>41579</v>
      </c>
      <c r="D4320" s="474">
        <v>478.00000000000909</v>
      </c>
      <c r="K4320" s="427">
        <v>41579</v>
      </c>
      <c r="L4320" s="117">
        <v>956.00000000001819</v>
      </c>
    </row>
    <row r="4321" spans="2:12" x14ac:dyDescent="0.25">
      <c r="B4321" s="49">
        <f t="shared" ref="B4321" si="3759">B4320+1</f>
        <v>4309</v>
      </c>
      <c r="C4321" s="426">
        <v>41582</v>
      </c>
      <c r="D4321" s="473">
        <v>162</v>
      </c>
      <c r="K4321" s="426">
        <v>41582</v>
      </c>
      <c r="L4321" s="467">
        <v>648</v>
      </c>
    </row>
    <row r="4322" spans="2:12" x14ac:dyDescent="0.25">
      <c r="B4322" s="49">
        <f t="shared" ref="B4322" si="3760">B4321+1</f>
        <v>4310</v>
      </c>
      <c r="C4322" s="428">
        <v>41582</v>
      </c>
      <c r="D4322" s="473">
        <v>338</v>
      </c>
      <c r="K4322" s="428">
        <v>41582</v>
      </c>
      <c r="L4322" s="467">
        <v>676</v>
      </c>
    </row>
    <row r="4323" spans="2:12" x14ac:dyDescent="0.25">
      <c r="B4323" s="49">
        <f t="shared" ref="B4323" si="3761">B4322+1</f>
        <v>4311</v>
      </c>
      <c r="C4323" s="427">
        <v>41582</v>
      </c>
      <c r="D4323" s="474">
        <v>118.00000000000681</v>
      </c>
      <c r="K4323" s="427">
        <v>41582</v>
      </c>
      <c r="L4323" s="117">
        <v>708.00000000004081</v>
      </c>
    </row>
    <row r="4324" spans="2:12" x14ac:dyDescent="0.25">
      <c r="B4324" s="49">
        <f t="shared" ref="B4324" si="3762">B4323+1</f>
        <v>4312</v>
      </c>
      <c r="C4324" s="427">
        <v>41583</v>
      </c>
      <c r="D4324" s="474">
        <v>-432.00000000000455</v>
      </c>
      <c r="K4324" s="427">
        <v>41583</v>
      </c>
      <c r="L4324" s="117">
        <v>-864.00000000000909</v>
      </c>
    </row>
    <row r="4325" spans="2:12" x14ac:dyDescent="0.25">
      <c r="B4325" s="49">
        <f t="shared" ref="B4325" si="3763">B4324+1</f>
        <v>4313</v>
      </c>
      <c r="C4325" s="426">
        <v>41584</v>
      </c>
      <c r="D4325" s="473">
        <v>349.5</v>
      </c>
      <c r="K4325" s="426">
        <v>41584</v>
      </c>
      <c r="L4325" s="467">
        <v>1398</v>
      </c>
    </row>
    <row r="4326" spans="2:12" x14ac:dyDescent="0.25">
      <c r="B4326" s="49">
        <f t="shared" ref="B4326" si="3764">B4325+1</f>
        <v>4314</v>
      </c>
      <c r="C4326" s="427">
        <v>41584</v>
      </c>
      <c r="D4326" s="474">
        <v>277.99999999999773</v>
      </c>
      <c r="K4326" s="427">
        <v>41584</v>
      </c>
      <c r="L4326" s="117">
        <v>1667.9999999999864</v>
      </c>
    </row>
    <row r="4327" spans="2:12" x14ac:dyDescent="0.25">
      <c r="B4327" s="49">
        <f t="shared" ref="B4327" si="3765">B4326+1</f>
        <v>4315</v>
      </c>
      <c r="C4327" s="427">
        <v>41584</v>
      </c>
      <c r="D4327" s="474">
        <v>738</v>
      </c>
      <c r="K4327" s="427">
        <v>41584</v>
      </c>
      <c r="L4327" s="117">
        <v>1476</v>
      </c>
    </row>
    <row r="4328" spans="2:12" x14ac:dyDescent="0.25">
      <c r="B4328" s="49">
        <f t="shared" ref="B4328" si="3766">B4327+1</f>
        <v>4316</v>
      </c>
      <c r="C4328" s="428">
        <v>41585</v>
      </c>
      <c r="D4328" s="473">
        <v>203</v>
      </c>
      <c r="K4328" s="428">
        <v>41585</v>
      </c>
      <c r="L4328" s="467">
        <v>406</v>
      </c>
    </row>
    <row r="4329" spans="2:12" x14ac:dyDescent="0.25">
      <c r="B4329" s="49">
        <f t="shared" ref="B4329" si="3767">B4328+1</f>
        <v>4317</v>
      </c>
      <c r="C4329" s="427">
        <v>41585</v>
      </c>
      <c r="D4329" s="474">
        <v>23.000000000002274</v>
      </c>
      <c r="K4329" s="427">
        <v>41585</v>
      </c>
      <c r="L4329" s="117">
        <v>138.00000000001364</v>
      </c>
    </row>
    <row r="4330" spans="2:12" x14ac:dyDescent="0.25">
      <c r="B4330" s="49">
        <f t="shared" ref="B4330" si="3768">B4329+1</f>
        <v>4318</v>
      </c>
      <c r="C4330" s="427">
        <v>41585</v>
      </c>
      <c r="D4330" s="474">
        <v>8</v>
      </c>
      <c r="K4330" s="427">
        <v>41585</v>
      </c>
      <c r="L4330" s="117">
        <v>16</v>
      </c>
    </row>
    <row r="4331" spans="2:12" x14ac:dyDescent="0.25">
      <c r="B4331" s="49">
        <f t="shared" ref="B4331" si="3769">B4330+1</f>
        <v>4319</v>
      </c>
      <c r="C4331" s="427">
        <v>41585</v>
      </c>
      <c r="D4331" s="474">
        <v>138</v>
      </c>
      <c r="K4331" s="427">
        <v>41585</v>
      </c>
      <c r="L4331" s="117">
        <v>276</v>
      </c>
    </row>
    <row r="4332" spans="2:12" x14ac:dyDescent="0.25">
      <c r="B4332" s="49">
        <f t="shared" ref="B4332" si="3770">B4331+1</f>
        <v>4320</v>
      </c>
      <c r="C4332" s="426">
        <v>41586</v>
      </c>
      <c r="D4332" s="473">
        <v>299.5</v>
      </c>
      <c r="K4332" s="426">
        <v>41586</v>
      </c>
      <c r="L4332" s="467">
        <v>1198</v>
      </c>
    </row>
    <row r="4333" spans="2:12" x14ac:dyDescent="0.25">
      <c r="B4333" s="49">
        <f t="shared" ref="B4333" si="3771">B4332+1</f>
        <v>4321</v>
      </c>
      <c r="C4333" s="428">
        <v>41586</v>
      </c>
      <c r="D4333" s="473">
        <v>68</v>
      </c>
      <c r="K4333" s="428">
        <v>41586</v>
      </c>
      <c r="L4333" s="467">
        <v>136</v>
      </c>
    </row>
    <row r="4334" spans="2:12" x14ac:dyDescent="0.25">
      <c r="B4334" s="49">
        <f t="shared" ref="B4334" si="3772">B4333+1</f>
        <v>4322</v>
      </c>
      <c r="C4334" s="427">
        <v>41586</v>
      </c>
      <c r="D4334" s="474">
        <v>88</v>
      </c>
      <c r="K4334" s="427">
        <v>41586</v>
      </c>
      <c r="L4334" s="117">
        <v>528</v>
      </c>
    </row>
    <row r="4335" spans="2:12" x14ac:dyDescent="0.25">
      <c r="B4335" s="49">
        <f t="shared" ref="B4335" si="3773">B4334+1</f>
        <v>4323</v>
      </c>
      <c r="C4335" s="427">
        <v>41586</v>
      </c>
      <c r="D4335" s="474">
        <v>138</v>
      </c>
      <c r="K4335" s="427">
        <v>41586</v>
      </c>
      <c r="L4335" s="117">
        <v>276</v>
      </c>
    </row>
    <row r="4336" spans="2:12" x14ac:dyDescent="0.25">
      <c r="B4336" s="49">
        <f t="shared" ref="B4336" si="3774">B4335+1</f>
        <v>4324</v>
      </c>
      <c r="C4336" s="427">
        <v>41586</v>
      </c>
      <c r="D4336" s="474">
        <v>367.99999999999545</v>
      </c>
      <c r="K4336" s="427">
        <v>41586</v>
      </c>
      <c r="L4336" s="117">
        <v>735.99999999999091</v>
      </c>
    </row>
    <row r="4337" spans="2:12" x14ac:dyDescent="0.25">
      <c r="B4337" s="49">
        <f t="shared" ref="B4337" si="3775">B4336+1</f>
        <v>4325</v>
      </c>
      <c r="C4337" s="428">
        <v>41590</v>
      </c>
      <c r="D4337" s="473">
        <v>-232</v>
      </c>
      <c r="K4337" s="428">
        <v>41590</v>
      </c>
      <c r="L4337" s="467">
        <v>-464</v>
      </c>
    </row>
    <row r="4338" spans="2:12" x14ac:dyDescent="0.25">
      <c r="B4338" s="49">
        <f t="shared" ref="B4338" si="3776">B4337+1</f>
        <v>4326</v>
      </c>
      <c r="C4338" s="427">
        <v>41590</v>
      </c>
      <c r="D4338" s="474">
        <v>-92</v>
      </c>
      <c r="K4338" s="427">
        <v>41590</v>
      </c>
      <c r="L4338" s="117">
        <v>-184</v>
      </c>
    </row>
    <row r="4339" spans="2:12" x14ac:dyDescent="0.25">
      <c r="B4339" s="49">
        <f t="shared" ref="B4339" si="3777">B4338+1</f>
        <v>4327</v>
      </c>
      <c r="C4339" s="427">
        <v>41590</v>
      </c>
      <c r="D4339" s="474">
        <v>-271.99999999999091</v>
      </c>
      <c r="K4339" s="427">
        <v>41590</v>
      </c>
      <c r="L4339" s="117">
        <v>-543.99999999998181</v>
      </c>
    </row>
    <row r="4340" spans="2:12" x14ac:dyDescent="0.25">
      <c r="B4340" s="49">
        <f t="shared" ref="B4340" si="3778">B4339+1</f>
        <v>4328</v>
      </c>
      <c r="C4340" s="426">
        <v>41591</v>
      </c>
      <c r="D4340" s="473">
        <v>-88</v>
      </c>
      <c r="K4340" s="426">
        <v>41591</v>
      </c>
      <c r="L4340" s="467">
        <v>-352</v>
      </c>
    </row>
    <row r="4341" spans="2:12" x14ac:dyDescent="0.25">
      <c r="B4341" s="49">
        <f t="shared" ref="B4341" si="3779">B4340+1</f>
        <v>4329</v>
      </c>
      <c r="C4341" s="427">
        <v>41593</v>
      </c>
      <c r="D4341" s="474">
        <v>78.000000000009095</v>
      </c>
      <c r="K4341" s="427">
        <v>41593</v>
      </c>
      <c r="L4341" s="117">
        <v>468.00000000005457</v>
      </c>
    </row>
    <row r="4342" spans="2:12" x14ac:dyDescent="0.25">
      <c r="B4342" s="49">
        <f t="shared" ref="B4342" si="3780">B4341+1</f>
        <v>4330</v>
      </c>
      <c r="C4342" s="427">
        <v>41593</v>
      </c>
      <c r="D4342" s="474">
        <v>33</v>
      </c>
      <c r="K4342" s="427">
        <v>41593</v>
      </c>
      <c r="L4342" s="117">
        <v>66</v>
      </c>
    </row>
    <row r="4343" spans="2:12" x14ac:dyDescent="0.25">
      <c r="B4343" s="49">
        <f t="shared" ref="B4343" si="3781">B4342+1</f>
        <v>4331</v>
      </c>
      <c r="C4343" s="427">
        <v>41593</v>
      </c>
      <c r="D4343" s="474">
        <v>167.99999999999545</v>
      </c>
      <c r="K4343" s="427">
        <v>41593</v>
      </c>
      <c r="L4343" s="117">
        <v>335.99999999999091</v>
      </c>
    </row>
    <row r="4344" spans="2:12" x14ac:dyDescent="0.25">
      <c r="B4344" s="49">
        <f t="shared" ref="B4344" si="3782">B4343+1</f>
        <v>4332</v>
      </c>
      <c r="C4344" s="426">
        <v>41597</v>
      </c>
      <c r="D4344" s="473">
        <v>-150.5</v>
      </c>
      <c r="K4344" s="426">
        <v>41597</v>
      </c>
      <c r="L4344" s="467">
        <v>-602</v>
      </c>
    </row>
    <row r="4345" spans="2:12" x14ac:dyDescent="0.25">
      <c r="B4345" s="49">
        <f t="shared" ref="B4345" si="3783">B4344+1</f>
        <v>4333</v>
      </c>
      <c r="C4345" s="428">
        <v>41597</v>
      </c>
      <c r="D4345" s="473">
        <v>-7</v>
      </c>
      <c r="K4345" s="428">
        <v>41597</v>
      </c>
      <c r="L4345" s="467">
        <v>-14</v>
      </c>
    </row>
    <row r="4346" spans="2:12" x14ac:dyDescent="0.25">
      <c r="B4346" s="49">
        <f t="shared" ref="B4346" si="3784">B4345+1</f>
        <v>4334</v>
      </c>
      <c r="C4346" s="427">
        <v>41597</v>
      </c>
      <c r="D4346" s="474">
        <v>-147.00000000000227</v>
      </c>
      <c r="K4346" s="427">
        <v>41597</v>
      </c>
      <c r="L4346" s="117">
        <v>-882.00000000001364</v>
      </c>
    </row>
    <row r="4347" spans="2:12" x14ac:dyDescent="0.25">
      <c r="B4347" s="49">
        <f t="shared" ref="B4347" si="3785">B4346+1</f>
        <v>4335</v>
      </c>
      <c r="C4347" s="427">
        <v>41597</v>
      </c>
      <c r="D4347" s="474">
        <v>83</v>
      </c>
      <c r="K4347" s="427">
        <v>41597</v>
      </c>
      <c r="L4347" s="117">
        <v>166</v>
      </c>
    </row>
    <row r="4348" spans="2:12" x14ac:dyDescent="0.25">
      <c r="B4348" s="49">
        <f t="shared" ref="B4348" si="3786">B4347+1</f>
        <v>4336</v>
      </c>
      <c r="C4348" s="427">
        <v>41597</v>
      </c>
      <c r="D4348" s="474">
        <v>-82.000000000004547</v>
      </c>
      <c r="K4348" s="427">
        <v>41597</v>
      </c>
      <c r="L4348" s="117">
        <v>-164.00000000000909</v>
      </c>
    </row>
    <row r="4349" spans="2:12" x14ac:dyDescent="0.25">
      <c r="B4349" s="49">
        <f t="shared" ref="B4349" si="3787">B4348+1</f>
        <v>4337</v>
      </c>
      <c r="C4349" s="426">
        <v>41598</v>
      </c>
      <c r="D4349" s="473">
        <v>-188</v>
      </c>
      <c r="K4349" s="426">
        <v>41598</v>
      </c>
      <c r="L4349" s="467">
        <v>-752</v>
      </c>
    </row>
    <row r="4350" spans="2:12" x14ac:dyDescent="0.25">
      <c r="B4350" s="49">
        <f t="shared" ref="B4350" si="3788">B4349+1</f>
        <v>4338</v>
      </c>
      <c r="C4350" s="428">
        <v>41598</v>
      </c>
      <c r="D4350" s="473">
        <v>58</v>
      </c>
      <c r="K4350" s="428">
        <v>41598</v>
      </c>
      <c r="L4350" s="467">
        <v>116</v>
      </c>
    </row>
    <row r="4351" spans="2:12" x14ac:dyDescent="0.25">
      <c r="B4351" s="49">
        <f t="shared" ref="B4351" si="3789">B4350+1</f>
        <v>4339</v>
      </c>
      <c r="C4351" s="427">
        <v>41598</v>
      </c>
      <c r="D4351" s="474">
        <v>8.0000000000045475</v>
      </c>
      <c r="K4351" s="427">
        <v>41598</v>
      </c>
      <c r="L4351" s="117">
        <v>48.000000000027285</v>
      </c>
    </row>
    <row r="4352" spans="2:12" x14ac:dyDescent="0.25">
      <c r="B4352" s="49">
        <f t="shared" ref="B4352" si="3790">B4351+1</f>
        <v>4340</v>
      </c>
      <c r="C4352" s="426">
        <v>41599</v>
      </c>
      <c r="D4352" s="473">
        <v>-63</v>
      </c>
      <c r="K4352" s="426">
        <v>41599</v>
      </c>
      <c r="L4352" s="467">
        <v>-252</v>
      </c>
    </row>
    <row r="4353" spans="2:12" x14ac:dyDescent="0.25">
      <c r="B4353" s="49">
        <f t="shared" ref="B4353" si="3791">B4352+1</f>
        <v>4341</v>
      </c>
      <c r="C4353" s="428">
        <v>41599</v>
      </c>
      <c r="D4353" s="473">
        <v>183</v>
      </c>
      <c r="K4353" s="428">
        <v>41599</v>
      </c>
      <c r="L4353" s="467">
        <v>366</v>
      </c>
    </row>
    <row r="4354" spans="2:12" x14ac:dyDescent="0.25">
      <c r="B4354" s="49">
        <f t="shared" ref="B4354" si="3792">B4353+1</f>
        <v>4342</v>
      </c>
      <c r="C4354" s="427">
        <v>41599</v>
      </c>
      <c r="D4354" s="474">
        <v>133.00000000000455</v>
      </c>
      <c r="K4354" s="427">
        <v>41599</v>
      </c>
      <c r="L4354" s="117">
        <v>798.00000000002728</v>
      </c>
    </row>
    <row r="4355" spans="2:12" x14ac:dyDescent="0.25">
      <c r="B4355" s="49">
        <f t="shared" ref="B4355" si="3793">B4354+1</f>
        <v>4343</v>
      </c>
      <c r="C4355" s="427">
        <v>41599</v>
      </c>
      <c r="D4355" s="474">
        <v>218</v>
      </c>
      <c r="K4355" s="427">
        <v>41599</v>
      </c>
      <c r="L4355" s="117">
        <v>436</v>
      </c>
    </row>
    <row r="4356" spans="2:12" x14ac:dyDescent="0.25">
      <c r="B4356" s="49">
        <f t="shared" ref="B4356" si="3794">B4355+1</f>
        <v>4344</v>
      </c>
      <c r="C4356" s="427">
        <v>41599</v>
      </c>
      <c r="D4356" s="474">
        <v>477.99999999998636</v>
      </c>
      <c r="K4356" s="427">
        <v>41599</v>
      </c>
      <c r="L4356" s="117">
        <v>955.99999999997272</v>
      </c>
    </row>
    <row r="4357" spans="2:12" x14ac:dyDescent="0.25">
      <c r="B4357" s="49">
        <f t="shared" ref="B4357" si="3795">B4356+1</f>
        <v>4345</v>
      </c>
      <c r="C4357" s="426">
        <v>41604</v>
      </c>
      <c r="D4357" s="473">
        <v>74.5</v>
      </c>
      <c r="K4357" s="426">
        <v>41604</v>
      </c>
      <c r="L4357" s="467">
        <v>298</v>
      </c>
    </row>
    <row r="4358" spans="2:12" x14ac:dyDescent="0.25">
      <c r="B4358" s="49">
        <f t="shared" ref="B4358" si="3796">B4357+1</f>
        <v>4346</v>
      </c>
      <c r="C4358" s="427">
        <v>41604</v>
      </c>
      <c r="D4358" s="474">
        <v>93</v>
      </c>
      <c r="K4358" s="427">
        <v>41604</v>
      </c>
      <c r="L4358" s="117">
        <v>186</v>
      </c>
    </row>
    <row r="4359" spans="2:12" x14ac:dyDescent="0.25">
      <c r="B4359" s="49">
        <f t="shared" ref="B4359" si="3797">B4358+1</f>
        <v>4347</v>
      </c>
      <c r="C4359" s="427">
        <v>41605</v>
      </c>
      <c r="D4359" s="474">
        <v>68</v>
      </c>
      <c r="K4359" s="427">
        <v>41605</v>
      </c>
      <c r="L4359" s="117">
        <v>136</v>
      </c>
    </row>
    <row r="4360" spans="2:12" x14ac:dyDescent="0.25">
      <c r="B4360" s="49">
        <f t="shared" ref="B4360" si="3798">B4359+1</f>
        <v>4348</v>
      </c>
      <c r="C4360" s="427">
        <v>41605</v>
      </c>
      <c r="D4360" s="474">
        <v>117.99999999999544</v>
      </c>
      <c r="K4360" s="427">
        <v>41605</v>
      </c>
      <c r="L4360" s="117">
        <v>235.99999999999088</v>
      </c>
    </row>
    <row r="4361" spans="2:12" x14ac:dyDescent="0.25">
      <c r="B4361" s="49">
        <f t="shared" ref="B4361" si="3799">B4360+1</f>
        <v>4349</v>
      </c>
      <c r="C4361" s="427">
        <v>41607</v>
      </c>
      <c r="D4361" s="474">
        <v>-1.9999999999999996</v>
      </c>
      <c r="K4361" s="427">
        <v>41607</v>
      </c>
      <c r="L4361" s="117">
        <v>-3.9999999999999991</v>
      </c>
    </row>
    <row r="4362" spans="2:12" x14ac:dyDescent="0.25">
      <c r="B4362" s="49">
        <f t="shared" ref="B4362" si="3800">B4361+1</f>
        <v>4350</v>
      </c>
      <c r="C4362" s="427">
        <v>41610</v>
      </c>
      <c r="D4362" s="474">
        <v>-112</v>
      </c>
      <c r="K4362" s="427">
        <v>41610</v>
      </c>
      <c r="L4362" s="117">
        <v>-224</v>
      </c>
    </row>
    <row r="4363" spans="2:12" x14ac:dyDescent="0.25">
      <c r="B4363" s="49">
        <f t="shared" ref="B4363" si="3801">B4362+1</f>
        <v>4351</v>
      </c>
      <c r="C4363" s="426">
        <v>41611</v>
      </c>
      <c r="D4363" s="473">
        <v>-112.99999999999999</v>
      </c>
      <c r="K4363" s="426">
        <v>41611</v>
      </c>
      <c r="L4363" s="467">
        <v>-451.99999999999994</v>
      </c>
    </row>
    <row r="4364" spans="2:12" x14ac:dyDescent="0.25">
      <c r="B4364" s="49">
        <f t="shared" ref="B4364" si="3802">B4363+1</f>
        <v>4352</v>
      </c>
      <c r="C4364" s="427">
        <v>41611</v>
      </c>
      <c r="D4364" s="474">
        <v>-222.00000000000227</v>
      </c>
      <c r="K4364" s="427">
        <v>41611</v>
      </c>
      <c r="L4364" s="117">
        <v>-1332.0000000000136</v>
      </c>
    </row>
    <row r="4365" spans="2:12" x14ac:dyDescent="0.25">
      <c r="B4365" s="49">
        <f t="shared" ref="B4365" si="3803">B4364+1</f>
        <v>4353</v>
      </c>
      <c r="C4365" s="427">
        <v>41611</v>
      </c>
      <c r="D4365" s="474">
        <v>-372</v>
      </c>
      <c r="K4365" s="427">
        <v>41611</v>
      </c>
      <c r="L4365" s="117">
        <v>-744</v>
      </c>
    </row>
    <row r="4366" spans="2:12" x14ac:dyDescent="0.25">
      <c r="B4366" s="49">
        <f t="shared" ref="B4366" si="3804">B4365+1</f>
        <v>4354</v>
      </c>
      <c r="C4366" s="427">
        <v>41611</v>
      </c>
      <c r="D4366" s="474">
        <v>-591.99999999999545</v>
      </c>
      <c r="K4366" s="427">
        <v>41611</v>
      </c>
      <c r="L4366" s="117">
        <v>-1183.9999999999909</v>
      </c>
    </row>
    <row r="4367" spans="2:12" x14ac:dyDescent="0.25">
      <c r="B4367" s="49">
        <f t="shared" ref="B4367" si="3805">B4366+1</f>
        <v>4355</v>
      </c>
      <c r="C4367" s="426">
        <v>41612</v>
      </c>
      <c r="D4367" s="473">
        <v>74.5</v>
      </c>
      <c r="K4367" s="426">
        <v>41612</v>
      </c>
      <c r="L4367" s="467">
        <v>298</v>
      </c>
    </row>
    <row r="4368" spans="2:12" x14ac:dyDescent="0.25">
      <c r="B4368" s="49">
        <f t="shared" ref="B4368" si="3806">B4367+1</f>
        <v>4356</v>
      </c>
      <c r="C4368" s="428">
        <v>41612</v>
      </c>
      <c r="D4368" s="473">
        <v>-167</v>
      </c>
      <c r="K4368" s="428">
        <v>41612</v>
      </c>
      <c r="L4368" s="467">
        <v>-334</v>
      </c>
    </row>
    <row r="4369" spans="2:12" x14ac:dyDescent="0.25">
      <c r="B4369" s="49">
        <f t="shared" ref="B4369" si="3807">B4368+1</f>
        <v>4357</v>
      </c>
      <c r="C4369" s="427">
        <v>41612</v>
      </c>
      <c r="D4369" s="474">
        <v>-12</v>
      </c>
      <c r="K4369" s="427">
        <v>41612</v>
      </c>
      <c r="L4369" s="117">
        <v>-72</v>
      </c>
    </row>
    <row r="4370" spans="2:12" x14ac:dyDescent="0.25">
      <c r="B4370" s="49">
        <f t="shared" ref="B4370" si="3808">B4369+1</f>
        <v>4358</v>
      </c>
      <c r="C4370" s="426">
        <v>41613</v>
      </c>
      <c r="D4370" s="473">
        <v>-75.5</v>
      </c>
      <c r="K4370" s="426">
        <v>41613</v>
      </c>
      <c r="L4370" s="467">
        <v>-302</v>
      </c>
    </row>
    <row r="4371" spans="2:12" x14ac:dyDescent="0.25">
      <c r="B4371" s="49">
        <f t="shared" ref="B4371" si="3809">B4370+1</f>
        <v>4359</v>
      </c>
      <c r="C4371" s="427">
        <v>41613</v>
      </c>
      <c r="D4371" s="474">
        <v>-46.999999999990905</v>
      </c>
      <c r="K4371" s="427">
        <v>41613</v>
      </c>
      <c r="L4371" s="117">
        <v>-281.99999999994543</v>
      </c>
    </row>
    <row r="4372" spans="2:12" x14ac:dyDescent="0.25">
      <c r="B4372" s="49">
        <f t="shared" ref="B4372" si="3810">B4371+1</f>
        <v>4360</v>
      </c>
      <c r="C4372" s="426">
        <v>41614</v>
      </c>
      <c r="D4372" s="473">
        <v>199.5</v>
      </c>
      <c r="K4372" s="426">
        <v>41614</v>
      </c>
      <c r="L4372" s="467">
        <v>798</v>
      </c>
    </row>
    <row r="4373" spans="2:12" x14ac:dyDescent="0.25">
      <c r="B4373" s="49">
        <f t="shared" ref="B4373" si="3811">B4372+1</f>
        <v>4361</v>
      </c>
      <c r="C4373" s="428">
        <v>41614</v>
      </c>
      <c r="D4373" s="473">
        <v>558</v>
      </c>
      <c r="K4373" s="428">
        <v>41614</v>
      </c>
      <c r="L4373" s="467">
        <v>1116</v>
      </c>
    </row>
    <row r="4374" spans="2:12" x14ac:dyDescent="0.25">
      <c r="B4374" s="49">
        <f t="shared" ref="B4374" si="3812">B4373+1</f>
        <v>4362</v>
      </c>
      <c r="C4374" s="427">
        <v>41614</v>
      </c>
      <c r="D4374" s="474">
        <v>148</v>
      </c>
      <c r="K4374" s="427">
        <v>41614</v>
      </c>
      <c r="L4374" s="117">
        <v>296</v>
      </c>
    </row>
    <row r="4375" spans="2:12" x14ac:dyDescent="0.25">
      <c r="B4375" s="49">
        <f t="shared" ref="B4375" si="3813">B4374+1</f>
        <v>4363</v>
      </c>
      <c r="C4375" s="427">
        <v>41618</v>
      </c>
      <c r="D4375" s="474">
        <v>43.000000000006821</v>
      </c>
      <c r="K4375" s="427">
        <v>41618</v>
      </c>
      <c r="L4375" s="117">
        <v>258.00000000004093</v>
      </c>
    </row>
    <row r="4376" spans="2:12" x14ac:dyDescent="0.25">
      <c r="B4376" s="49">
        <f t="shared" ref="B4376" si="3814">B4375+1</f>
        <v>4364</v>
      </c>
      <c r="C4376" s="426">
        <v>41619</v>
      </c>
      <c r="D4376" s="473">
        <v>-213</v>
      </c>
      <c r="K4376" s="426">
        <v>41619</v>
      </c>
      <c r="L4376" s="467">
        <v>-852</v>
      </c>
    </row>
    <row r="4377" spans="2:12" x14ac:dyDescent="0.25">
      <c r="B4377" s="49">
        <f t="shared" ref="B4377" si="3815">B4376+1</f>
        <v>4365</v>
      </c>
      <c r="C4377" s="428">
        <v>41619</v>
      </c>
      <c r="D4377" s="473">
        <v>-62</v>
      </c>
      <c r="K4377" s="428">
        <v>41619</v>
      </c>
      <c r="L4377" s="467">
        <v>-124</v>
      </c>
    </row>
    <row r="4378" spans="2:12" x14ac:dyDescent="0.25">
      <c r="B4378" s="49">
        <f t="shared" ref="B4378" si="3816">B4377+1</f>
        <v>4366</v>
      </c>
      <c r="C4378" s="427">
        <v>41619</v>
      </c>
      <c r="D4378" s="474">
        <v>-106.99999999999319</v>
      </c>
      <c r="K4378" s="427">
        <v>41619</v>
      </c>
      <c r="L4378" s="117">
        <v>-641.99999999995919</v>
      </c>
    </row>
    <row r="4379" spans="2:12" x14ac:dyDescent="0.25">
      <c r="B4379" s="49">
        <f t="shared" ref="B4379" si="3817">B4378+1</f>
        <v>4367</v>
      </c>
      <c r="C4379" s="426">
        <v>41620</v>
      </c>
      <c r="D4379" s="473">
        <v>49.5</v>
      </c>
      <c r="K4379" s="426">
        <v>41620</v>
      </c>
      <c r="L4379" s="467">
        <v>198</v>
      </c>
    </row>
    <row r="4380" spans="2:12" x14ac:dyDescent="0.25">
      <c r="B4380" s="49">
        <f t="shared" ref="B4380" si="3818">B4379+1</f>
        <v>4368</v>
      </c>
      <c r="C4380" s="428">
        <v>41620</v>
      </c>
      <c r="D4380" s="473">
        <v>23</v>
      </c>
      <c r="K4380" s="428">
        <v>41620</v>
      </c>
      <c r="L4380" s="467">
        <v>46</v>
      </c>
    </row>
    <row r="4381" spans="2:12" x14ac:dyDescent="0.25">
      <c r="B4381" s="49">
        <f t="shared" ref="B4381" si="3819">B4380+1</f>
        <v>4369</v>
      </c>
      <c r="C4381" s="427">
        <v>41620</v>
      </c>
      <c r="D4381" s="474">
        <v>33.000000000004547</v>
      </c>
      <c r="K4381" s="427">
        <v>41620</v>
      </c>
      <c r="L4381" s="117">
        <v>198.00000000002728</v>
      </c>
    </row>
    <row r="4382" spans="2:12" x14ac:dyDescent="0.25">
      <c r="B4382" s="49">
        <f t="shared" ref="B4382" si="3820">B4381+1</f>
        <v>4370</v>
      </c>
      <c r="C4382" s="427">
        <v>41620</v>
      </c>
      <c r="D4382" s="474">
        <v>-87</v>
      </c>
      <c r="K4382" s="427">
        <v>41620</v>
      </c>
      <c r="L4382" s="117">
        <v>-174</v>
      </c>
    </row>
    <row r="4383" spans="2:12" x14ac:dyDescent="0.25">
      <c r="B4383" s="49">
        <f t="shared" ref="B4383" si="3821">B4382+1</f>
        <v>4371</v>
      </c>
      <c r="C4383" s="427">
        <v>41620</v>
      </c>
      <c r="D4383" s="474">
        <v>-182.00000000000455</v>
      </c>
      <c r="K4383" s="427">
        <v>41620</v>
      </c>
      <c r="L4383" s="117">
        <v>-364.00000000000909</v>
      </c>
    </row>
    <row r="4384" spans="2:12" x14ac:dyDescent="0.25">
      <c r="B4384" s="49">
        <f t="shared" ref="B4384" si="3822">B4383+1</f>
        <v>4372</v>
      </c>
      <c r="C4384" s="426">
        <v>41621</v>
      </c>
      <c r="D4384" s="473">
        <v>262</v>
      </c>
      <c r="K4384" s="426">
        <v>41621</v>
      </c>
      <c r="L4384" s="467">
        <v>1048</v>
      </c>
    </row>
    <row r="4385" spans="2:12" x14ac:dyDescent="0.25">
      <c r="B4385" s="49">
        <f t="shared" ref="B4385" si="3823">B4384+1</f>
        <v>4373</v>
      </c>
      <c r="C4385" s="428">
        <v>41621</v>
      </c>
      <c r="D4385" s="473">
        <v>183</v>
      </c>
      <c r="K4385" s="428">
        <v>41621</v>
      </c>
      <c r="L4385" s="467">
        <v>366</v>
      </c>
    </row>
    <row r="4386" spans="2:12" x14ac:dyDescent="0.25">
      <c r="B4386" s="49">
        <f t="shared" ref="B4386" si="3824">B4385+1</f>
        <v>4374</v>
      </c>
      <c r="C4386" s="427">
        <v>41621</v>
      </c>
      <c r="D4386" s="474">
        <v>177.99999999999773</v>
      </c>
      <c r="K4386" s="427">
        <v>41621</v>
      </c>
      <c r="L4386" s="117">
        <v>1067.9999999999864</v>
      </c>
    </row>
    <row r="4387" spans="2:12" x14ac:dyDescent="0.25">
      <c r="B4387" s="49">
        <f t="shared" ref="B4387" si="3825">B4386+1</f>
        <v>4375</v>
      </c>
      <c r="C4387" s="427">
        <v>41621</v>
      </c>
      <c r="D4387" s="474">
        <v>163</v>
      </c>
      <c r="K4387" s="427">
        <v>41621</v>
      </c>
      <c r="L4387" s="117">
        <v>326</v>
      </c>
    </row>
    <row r="4388" spans="2:12" x14ac:dyDescent="0.25">
      <c r="B4388" s="49">
        <f t="shared" ref="B4388" si="3826">B4387+1</f>
        <v>4376</v>
      </c>
      <c r="C4388" s="427">
        <v>41621</v>
      </c>
      <c r="D4388" s="474">
        <v>548.00000000001364</v>
      </c>
      <c r="K4388" s="427">
        <v>41621</v>
      </c>
      <c r="L4388" s="117">
        <v>1096.0000000000273</v>
      </c>
    </row>
    <row r="4389" spans="2:12" x14ac:dyDescent="0.25">
      <c r="B4389" s="49">
        <f t="shared" ref="B4389" si="3827">B4388+1</f>
        <v>4377</v>
      </c>
      <c r="C4389" s="426">
        <v>41624</v>
      </c>
      <c r="D4389" s="473">
        <v>-538</v>
      </c>
      <c r="K4389" s="426">
        <v>41624</v>
      </c>
      <c r="L4389" s="467">
        <v>-2152</v>
      </c>
    </row>
    <row r="4390" spans="2:12" x14ac:dyDescent="0.25">
      <c r="B4390" s="49">
        <f t="shared" ref="B4390" si="3828">B4389+1</f>
        <v>4378</v>
      </c>
      <c r="C4390" s="428">
        <v>41624</v>
      </c>
      <c r="D4390" s="473">
        <v>273</v>
      </c>
      <c r="K4390" s="428">
        <v>41624</v>
      </c>
      <c r="L4390" s="467">
        <v>546</v>
      </c>
    </row>
    <row r="4391" spans="2:12" x14ac:dyDescent="0.25">
      <c r="B4391" s="49">
        <f t="shared" ref="B4391" si="3829">B4390+1</f>
        <v>4379</v>
      </c>
      <c r="C4391" s="427">
        <v>41624</v>
      </c>
      <c r="D4391" s="474">
        <v>288</v>
      </c>
      <c r="K4391" s="427">
        <v>41624</v>
      </c>
      <c r="L4391" s="117">
        <v>576</v>
      </c>
    </row>
    <row r="4392" spans="2:12" x14ac:dyDescent="0.25">
      <c r="B4392" s="49">
        <f t="shared" ref="B4392" si="3830">B4391+1</f>
        <v>4380</v>
      </c>
      <c r="C4392" s="427">
        <v>41625</v>
      </c>
      <c r="D4392" s="474">
        <v>93</v>
      </c>
      <c r="K4392" s="427">
        <v>41625</v>
      </c>
      <c r="L4392" s="117">
        <v>186</v>
      </c>
    </row>
    <row r="4393" spans="2:12" x14ac:dyDescent="0.25">
      <c r="B4393" s="49">
        <f t="shared" ref="B4393" si="3831">B4392+1</f>
        <v>4381</v>
      </c>
      <c r="C4393" s="427">
        <v>41625</v>
      </c>
      <c r="D4393" s="474">
        <v>28.000000000009095</v>
      </c>
      <c r="K4393" s="427">
        <v>41625</v>
      </c>
      <c r="L4393" s="117">
        <v>56.00000000001819</v>
      </c>
    </row>
    <row r="4394" spans="2:12" x14ac:dyDescent="0.25">
      <c r="B4394" s="49">
        <f t="shared" ref="B4394" si="3832">B4393+1</f>
        <v>4382</v>
      </c>
      <c r="C4394" s="426">
        <v>41626</v>
      </c>
      <c r="D4394" s="473">
        <v>199.5</v>
      </c>
      <c r="K4394" s="426">
        <v>41626</v>
      </c>
      <c r="L4394" s="467">
        <v>798</v>
      </c>
    </row>
    <row r="4395" spans="2:12" x14ac:dyDescent="0.25">
      <c r="B4395" s="49">
        <f t="shared" ref="B4395" si="3833">B4394+1</f>
        <v>4383</v>
      </c>
      <c r="C4395" s="428">
        <v>41626</v>
      </c>
      <c r="D4395" s="473">
        <v>78</v>
      </c>
      <c r="K4395" s="428">
        <v>41626</v>
      </c>
      <c r="L4395" s="467">
        <v>156</v>
      </c>
    </row>
    <row r="4396" spans="2:12" x14ac:dyDescent="0.25">
      <c r="B4396" s="49">
        <f t="shared" ref="B4396" si="3834">B4395+1</f>
        <v>4384</v>
      </c>
      <c r="C4396" s="427">
        <v>41626</v>
      </c>
      <c r="D4396" s="474">
        <v>143.00000000000682</v>
      </c>
      <c r="K4396" s="427">
        <v>41626</v>
      </c>
      <c r="L4396" s="117">
        <v>858.00000000004093</v>
      </c>
    </row>
    <row r="4397" spans="2:12" x14ac:dyDescent="0.25">
      <c r="B4397" s="49">
        <f t="shared" ref="B4397" si="3835">B4396+1</f>
        <v>4385</v>
      </c>
      <c r="C4397" s="427">
        <v>41626</v>
      </c>
      <c r="D4397" s="474">
        <v>148</v>
      </c>
      <c r="K4397" s="427">
        <v>41626</v>
      </c>
      <c r="L4397" s="117">
        <v>296</v>
      </c>
    </row>
    <row r="4398" spans="2:12" x14ac:dyDescent="0.25">
      <c r="B4398" s="49">
        <f t="shared" ref="B4398" si="3836">B4397+1</f>
        <v>4386</v>
      </c>
      <c r="C4398" s="427">
        <v>41626</v>
      </c>
      <c r="D4398" s="474">
        <v>277.99999999998636</v>
      </c>
      <c r="K4398" s="427">
        <v>41626</v>
      </c>
      <c r="L4398" s="117">
        <v>555.99999999997272</v>
      </c>
    </row>
    <row r="4399" spans="2:12" x14ac:dyDescent="0.25">
      <c r="B4399" s="49">
        <f t="shared" ref="B4399" si="3837">B4398+1</f>
        <v>4387</v>
      </c>
      <c r="C4399" s="426">
        <v>41628</v>
      </c>
      <c r="D4399" s="473">
        <v>74.5</v>
      </c>
      <c r="K4399" s="426">
        <v>41628</v>
      </c>
      <c r="L4399" s="467">
        <v>298</v>
      </c>
    </row>
    <row r="4400" spans="2:12" x14ac:dyDescent="0.25">
      <c r="B4400" s="49">
        <f t="shared" ref="B4400" si="3838">B4399+1</f>
        <v>4388</v>
      </c>
      <c r="C4400" s="428">
        <v>41628</v>
      </c>
      <c r="D4400" s="473">
        <v>128</v>
      </c>
      <c r="K4400" s="428">
        <v>41628</v>
      </c>
      <c r="L4400" s="467">
        <v>256</v>
      </c>
    </row>
    <row r="4401" spans="2:12" x14ac:dyDescent="0.25">
      <c r="B4401" s="49">
        <f t="shared" ref="B4401" si="3839">B4400+1</f>
        <v>4389</v>
      </c>
      <c r="C4401" s="427">
        <v>41628</v>
      </c>
      <c r="D4401" s="474">
        <v>78.000000000009095</v>
      </c>
      <c r="K4401" s="427">
        <v>41628</v>
      </c>
      <c r="L4401" s="117">
        <v>468.00000000005457</v>
      </c>
    </row>
    <row r="4402" spans="2:12" x14ac:dyDescent="0.25">
      <c r="B4402" s="49">
        <f t="shared" ref="B4402" si="3840">B4401+1</f>
        <v>4390</v>
      </c>
      <c r="C4402" s="427">
        <v>41635</v>
      </c>
      <c r="D4402" s="474">
        <v>238</v>
      </c>
      <c r="K4402" s="427">
        <v>41635</v>
      </c>
      <c r="L4402" s="117">
        <v>476</v>
      </c>
    </row>
    <row r="4403" spans="2:12" x14ac:dyDescent="0.25">
      <c r="B4403" s="49">
        <f t="shared" ref="B4403" si="3841">B4402+1</f>
        <v>4391</v>
      </c>
      <c r="C4403" s="426">
        <v>41638</v>
      </c>
      <c r="D4403" s="473">
        <v>-50.5</v>
      </c>
      <c r="K4403" s="426">
        <v>41638</v>
      </c>
      <c r="L4403" s="467">
        <v>-202</v>
      </c>
    </row>
    <row r="4404" spans="2:12" x14ac:dyDescent="0.25">
      <c r="B4404" s="49">
        <f t="shared" ref="B4404" si="3842">B4403+1</f>
        <v>4392</v>
      </c>
      <c r="C4404" s="428">
        <v>41638</v>
      </c>
      <c r="D4404" s="473">
        <v>-97</v>
      </c>
      <c r="K4404" s="428">
        <v>41638</v>
      </c>
      <c r="L4404" s="467">
        <v>-194</v>
      </c>
    </row>
    <row r="4405" spans="2:12" x14ac:dyDescent="0.25">
      <c r="B4405" s="49">
        <f t="shared" ref="B4405" si="3843">B4404+1</f>
        <v>4393</v>
      </c>
      <c r="C4405" s="427">
        <v>41638</v>
      </c>
      <c r="D4405" s="474">
        <v>-27.000000000009095</v>
      </c>
      <c r="K4405" s="427">
        <v>41638</v>
      </c>
      <c r="L4405" s="117">
        <v>-162.00000000005457</v>
      </c>
    </row>
    <row r="4406" spans="2:12" x14ac:dyDescent="0.25">
      <c r="B4406" s="49">
        <f t="shared" ref="B4406" si="3844">B4405+1</f>
        <v>4394</v>
      </c>
      <c r="C4406" s="427">
        <v>41638</v>
      </c>
      <c r="D4406" s="474">
        <v>77.999999999986358</v>
      </c>
      <c r="K4406" s="427">
        <v>41638</v>
      </c>
      <c r="L4406" s="117">
        <v>155.99999999997272</v>
      </c>
    </row>
    <row r="4407" spans="2:12" x14ac:dyDescent="0.25">
      <c r="B4407" s="49">
        <f t="shared" ref="B4407" si="3845">B4406+1</f>
        <v>4395</v>
      </c>
      <c r="C4407" s="426">
        <v>41639</v>
      </c>
      <c r="D4407" s="473">
        <v>12</v>
      </c>
      <c r="K4407" s="426">
        <v>41639</v>
      </c>
      <c r="L4407" s="467">
        <v>48</v>
      </c>
    </row>
    <row r="4408" spans="2:12" x14ac:dyDescent="0.25">
      <c r="B4408" s="49">
        <f t="shared" ref="B4408" si="3846">B4407+1</f>
        <v>4396</v>
      </c>
      <c r="C4408" s="428">
        <v>41639</v>
      </c>
      <c r="D4408" s="473">
        <v>83</v>
      </c>
      <c r="K4408" s="428">
        <v>41639</v>
      </c>
      <c r="L4408" s="467">
        <v>166</v>
      </c>
    </row>
    <row r="4409" spans="2:12" x14ac:dyDescent="0.25">
      <c r="B4409" s="49">
        <f t="shared" ref="B4409" si="3847">B4408+1</f>
        <v>4397</v>
      </c>
      <c r="C4409" s="427">
        <v>41639</v>
      </c>
      <c r="D4409" s="474">
        <v>38</v>
      </c>
      <c r="K4409" s="427">
        <v>41639</v>
      </c>
      <c r="L4409" s="117">
        <v>228</v>
      </c>
    </row>
    <row r="4410" spans="2:12" x14ac:dyDescent="0.25">
      <c r="B4410" s="49">
        <f t="shared" ref="B4410" si="3848">B4409+1</f>
        <v>4398</v>
      </c>
      <c r="C4410" s="427">
        <v>41639</v>
      </c>
      <c r="D4410" s="474">
        <v>318.00000000001819</v>
      </c>
      <c r="K4410" s="427">
        <v>41639</v>
      </c>
      <c r="L4410" s="117">
        <v>636.00000000003638</v>
      </c>
    </row>
    <row r="4411" spans="2:12" x14ac:dyDescent="0.25">
      <c r="B4411" s="49">
        <f t="shared" ref="B4411" si="3849">B4410+1</f>
        <v>4399</v>
      </c>
      <c r="C4411" s="427">
        <v>41641</v>
      </c>
      <c r="D4411" s="474">
        <v>-32</v>
      </c>
      <c r="K4411" s="427">
        <v>41641</v>
      </c>
      <c r="L4411" s="117">
        <v>-64</v>
      </c>
    </row>
    <row r="4412" spans="2:12" x14ac:dyDescent="0.25">
      <c r="B4412" s="49">
        <f t="shared" ref="B4412" si="3850">B4411+1</f>
        <v>4400</v>
      </c>
      <c r="C4412" s="428">
        <v>41641</v>
      </c>
      <c r="D4412" s="473">
        <v>-31.000000000013642</v>
      </c>
      <c r="K4412" s="428">
        <v>41641</v>
      </c>
      <c r="L4412" s="117">
        <v>-62.000000000027285</v>
      </c>
    </row>
    <row r="4413" spans="2:12" x14ac:dyDescent="0.25">
      <c r="B4413" s="49">
        <f t="shared" ref="B4413" si="3851">B4412+1</f>
        <v>4401</v>
      </c>
      <c r="C4413" s="429">
        <v>41642.041666666664</v>
      </c>
      <c r="D4413" s="475">
        <v>-12</v>
      </c>
      <c r="K4413" s="429">
        <v>41642.041666666664</v>
      </c>
      <c r="L4413" s="467">
        <v>-24</v>
      </c>
    </row>
    <row r="4414" spans="2:12" x14ac:dyDescent="0.25">
      <c r="B4414" s="49">
        <f t="shared" ref="B4414" si="3852">B4413+1</f>
        <v>4402</v>
      </c>
      <c r="C4414" s="446">
        <v>41642.125</v>
      </c>
      <c r="D4414" s="476">
        <v>82.999999999993193</v>
      </c>
      <c r="K4414" s="446">
        <v>41642.125</v>
      </c>
      <c r="L4414" s="117">
        <v>497.99999999995919</v>
      </c>
    </row>
    <row r="4415" spans="2:12" x14ac:dyDescent="0.25">
      <c r="B4415" s="49">
        <f t="shared" ref="B4415" si="3853">B4414+1</f>
        <v>4403</v>
      </c>
      <c r="C4415" s="430">
        <v>41645</v>
      </c>
      <c r="D4415" s="473">
        <v>-87</v>
      </c>
      <c r="K4415" s="430">
        <v>41645</v>
      </c>
      <c r="L4415" s="467">
        <v>-348</v>
      </c>
    </row>
    <row r="4416" spans="2:12" x14ac:dyDescent="0.25">
      <c r="B4416" s="49">
        <f t="shared" ref="B4416" si="3854">B4415+1</f>
        <v>4404</v>
      </c>
      <c r="C4416" s="428">
        <v>41645</v>
      </c>
      <c r="D4416" s="473">
        <v>129</v>
      </c>
      <c r="K4416" s="428">
        <v>41645</v>
      </c>
      <c r="L4416" s="117">
        <v>258</v>
      </c>
    </row>
    <row r="4417" spans="2:12" x14ac:dyDescent="0.25">
      <c r="B4417" s="49">
        <f t="shared" ref="B4417" si="3855">B4416+1</f>
        <v>4405</v>
      </c>
      <c r="C4417" s="429">
        <v>41645.041666666664</v>
      </c>
      <c r="D4417" s="475">
        <v>-162</v>
      </c>
      <c r="K4417" s="429">
        <v>41645.041666666664</v>
      </c>
      <c r="L4417" s="467">
        <v>-324</v>
      </c>
    </row>
    <row r="4418" spans="2:12" x14ac:dyDescent="0.25">
      <c r="B4418" s="49">
        <f t="shared" ref="B4418" si="3856">B4417+1</f>
        <v>4406</v>
      </c>
      <c r="C4418" s="430">
        <v>41646</v>
      </c>
      <c r="D4418" s="473">
        <v>238</v>
      </c>
      <c r="K4418" s="430">
        <v>41646</v>
      </c>
      <c r="L4418" s="467">
        <v>952</v>
      </c>
    </row>
    <row r="4419" spans="2:12" x14ac:dyDescent="0.25">
      <c r="B4419" s="49">
        <f t="shared" ref="B4419" si="3857">B4418+1</f>
        <v>4407</v>
      </c>
      <c r="C4419" s="427">
        <v>41646</v>
      </c>
      <c r="D4419" s="474">
        <v>98</v>
      </c>
      <c r="K4419" s="427">
        <v>41646</v>
      </c>
      <c r="L4419" s="117">
        <v>196</v>
      </c>
    </row>
    <row r="4420" spans="2:12" x14ac:dyDescent="0.25">
      <c r="B4420" s="49">
        <f t="shared" ref="B4420" si="3858">B4419+1</f>
        <v>4408</v>
      </c>
      <c r="C4420" s="428">
        <v>41646</v>
      </c>
      <c r="D4420" s="473">
        <v>168.99999999998636</v>
      </c>
      <c r="K4420" s="428">
        <v>41646</v>
      </c>
      <c r="L4420" s="117">
        <v>337.99999999997272</v>
      </c>
    </row>
    <row r="4421" spans="2:12" x14ac:dyDescent="0.25">
      <c r="B4421" s="49">
        <f t="shared" ref="B4421" si="3859">B4420+1</f>
        <v>4409</v>
      </c>
      <c r="C4421" s="429">
        <v>41646.041666666664</v>
      </c>
      <c r="D4421" s="475">
        <v>303</v>
      </c>
      <c r="K4421" s="429">
        <v>41646.041666666664</v>
      </c>
      <c r="L4421" s="467">
        <v>606</v>
      </c>
    </row>
    <row r="4422" spans="2:12" x14ac:dyDescent="0.25">
      <c r="B4422" s="49">
        <f t="shared" ref="B4422" si="3860">B4421+1</f>
        <v>4410</v>
      </c>
      <c r="C4422" s="446">
        <v>41646.125</v>
      </c>
      <c r="D4422" s="476">
        <v>188</v>
      </c>
      <c r="K4422" s="446">
        <v>41646.125</v>
      </c>
      <c r="L4422" s="117">
        <v>1128</v>
      </c>
    </row>
    <row r="4423" spans="2:12" x14ac:dyDescent="0.25">
      <c r="B4423" s="49">
        <f t="shared" ref="B4423" si="3861">B4422+1</f>
        <v>4411</v>
      </c>
      <c r="C4423" s="427">
        <v>41647</v>
      </c>
      <c r="D4423" s="474">
        <v>-127</v>
      </c>
      <c r="K4423" s="427">
        <v>41647</v>
      </c>
      <c r="L4423" s="117">
        <v>-254</v>
      </c>
    </row>
    <row r="4424" spans="2:12" x14ac:dyDescent="0.25">
      <c r="B4424" s="49">
        <f t="shared" ref="B4424" si="3862">B4423+1</f>
        <v>4412</v>
      </c>
      <c r="C4424" s="429">
        <v>41649.041666666664</v>
      </c>
      <c r="D4424" s="475">
        <v>138</v>
      </c>
      <c r="K4424" s="429">
        <v>41649.041666666664</v>
      </c>
      <c r="L4424" s="467">
        <v>276</v>
      </c>
    </row>
    <row r="4425" spans="2:12" x14ac:dyDescent="0.25">
      <c r="B4425" s="49">
        <f t="shared" ref="B4425" si="3863">B4424+1</f>
        <v>4413</v>
      </c>
      <c r="C4425" s="430">
        <v>41653</v>
      </c>
      <c r="D4425" s="473">
        <v>25.5</v>
      </c>
      <c r="K4425" s="430">
        <v>41653</v>
      </c>
      <c r="L4425" s="467">
        <v>102</v>
      </c>
    </row>
    <row r="4426" spans="2:12" x14ac:dyDescent="0.25">
      <c r="B4426" s="49">
        <f t="shared" ref="B4426" si="3864">B4425+1</f>
        <v>4414</v>
      </c>
      <c r="C4426" s="427">
        <v>41653</v>
      </c>
      <c r="D4426" s="474">
        <v>123</v>
      </c>
      <c r="K4426" s="427">
        <v>41653</v>
      </c>
      <c r="L4426" s="117">
        <v>246</v>
      </c>
    </row>
    <row r="4427" spans="2:12" x14ac:dyDescent="0.25">
      <c r="B4427" s="49">
        <f t="shared" ref="B4427" si="3865">B4426+1</f>
        <v>4415</v>
      </c>
      <c r="C4427" s="429">
        <v>41653.041666666664</v>
      </c>
      <c r="D4427" s="475">
        <v>183</v>
      </c>
      <c r="K4427" s="429">
        <v>41653.041666666664</v>
      </c>
      <c r="L4427" s="467">
        <v>366</v>
      </c>
    </row>
    <row r="4428" spans="2:12" x14ac:dyDescent="0.25">
      <c r="B4428" s="49">
        <f t="shared" ref="B4428" si="3866">B4427+1</f>
        <v>4416</v>
      </c>
      <c r="C4428" s="446">
        <v>41653.125</v>
      </c>
      <c r="D4428" s="476">
        <v>127.999999999998</v>
      </c>
      <c r="K4428" s="446">
        <v>41653.125</v>
      </c>
      <c r="L4428" s="117">
        <v>767.99999999998795</v>
      </c>
    </row>
    <row r="4429" spans="2:12" x14ac:dyDescent="0.25">
      <c r="B4429" s="49">
        <f t="shared" ref="B4429" si="3867">B4428+1</f>
        <v>4417</v>
      </c>
      <c r="C4429" s="427">
        <v>41655</v>
      </c>
      <c r="D4429" s="474">
        <v>-137</v>
      </c>
      <c r="K4429" s="427">
        <v>41655</v>
      </c>
      <c r="L4429" s="117">
        <v>-274</v>
      </c>
    </row>
    <row r="4430" spans="2:12" x14ac:dyDescent="0.25">
      <c r="B4430" s="49">
        <f t="shared" ref="B4430" si="3868">B4429+1</f>
        <v>4418</v>
      </c>
      <c r="C4430" s="430">
        <v>41656</v>
      </c>
      <c r="D4430" s="473">
        <v>-62</v>
      </c>
      <c r="K4430" s="430">
        <v>41656</v>
      </c>
      <c r="L4430" s="467">
        <v>-248</v>
      </c>
    </row>
    <row r="4431" spans="2:12" x14ac:dyDescent="0.25">
      <c r="B4431" s="49">
        <f t="shared" ref="B4431" si="3869">B4430+1</f>
        <v>4419</v>
      </c>
      <c r="C4431" s="427">
        <v>41656</v>
      </c>
      <c r="D4431" s="474">
        <v>8</v>
      </c>
      <c r="K4431" s="427">
        <v>41656</v>
      </c>
      <c r="L4431" s="117">
        <v>16</v>
      </c>
    </row>
    <row r="4432" spans="2:12" x14ac:dyDescent="0.25">
      <c r="B4432" s="49">
        <f t="shared" ref="B4432" si="3870">B4431+1</f>
        <v>4420</v>
      </c>
      <c r="C4432" s="430">
        <v>41659</v>
      </c>
      <c r="D4432" s="473">
        <v>-87</v>
      </c>
      <c r="K4432" s="430">
        <v>41659</v>
      </c>
      <c r="L4432" s="467">
        <v>-348</v>
      </c>
    </row>
    <row r="4433" spans="2:12" x14ac:dyDescent="0.25">
      <c r="B4433" s="49">
        <f t="shared" ref="B4433" si="3871">B4432+1</f>
        <v>4421</v>
      </c>
      <c r="C4433" s="429">
        <v>41659.041666666664</v>
      </c>
      <c r="D4433" s="475">
        <v>68</v>
      </c>
      <c r="K4433" s="429">
        <v>41659.041666666664</v>
      </c>
      <c r="L4433" s="467">
        <v>136</v>
      </c>
    </row>
    <row r="4434" spans="2:12" x14ac:dyDescent="0.25">
      <c r="B4434" s="49">
        <f t="shared" ref="B4434" si="3872">B4433+1</f>
        <v>4422</v>
      </c>
      <c r="C4434" s="446">
        <v>41659.041666666664</v>
      </c>
      <c r="D4434" s="476">
        <v>17.999999999995499</v>
      </c>
      <c r="K4434" s="446">
        <v>41659.041666666664</v>
      </c>
      <c r="L4434" s="117">
        <v>107.999999999973</v>
      </c>
    </row>
    <row r="4435" spans="2:12" x14ac:dyDescent="0.25">
      <c r="B4435" s="49">
        <f t="shared" ref="B4435" si="3873">B4434+1</f>
        <v>4423</v>
      </c>
      <c r="C4435" s="430">
        <v>41660</v>
      </c>
      <c r="D4435" s="473">
        <v>250.5</v>
      </c>
      <c r="K4435" s="430">
        <v>41660</v>
      </c>
      <c r="L4435" s="467">
        <v>1002</v>
      </c>
    </row>
    <row r="4436" spans="2:12" x14ac:dyDescent="0.25">
      <c r="B4436" s="49">
        <f t="shared" ref="B4436" si="3874">B4435+1</f>
        <v>4424</v>
      </c>
      <c r="C4436" s="429">
        <v>41660.041666666664</v>
      </c>
      <c r="D4436" s="475">
        <v>298</v>
      </c>
      <c r="K4436" s="429">
        <v>41660.041666666664</v>
      </c>
      <c r="L4436" s="467">
        <v>596</v>
      </c>
    </row>
    <row r="4437" spans="2:12" x14ac:dyDescent="0.25">
      <c r="B4437" s="49">
        <f t="shared" ref="B4437" si="3875">B4436+1</f>
        <v>4425</v>
      </c>
      <c r="C4437" s="446">
        <v>41660.125</v>
      </c>
      <c r="D4437" s="476">
        <v>82.999999999993193</v>
      </c>
      <c r="K4437" s="446">
        <v>41660.125</v>
      </c>
      <c r="L4437" s="117">
        <v>497.99999999995919</v>
      </c>
    </row>
    <row r="4438" spans="2:12" x14ac:dyDescent="0.25">
      <c r="B4438" s="49">
        <f t="shared" ref="B4438" si="3876">B4437+1</f>
        <v>4426</v>
      </c>
      <c r="C4438" s="427">
        <v>41661</v>
      </c>
      <c r="D4438" s="474">
        <v>153</v>
      </c>
      <c r="K4438" s="427">
        <v>41661</v>
      </c>
      <c r="L4438" s="117">
        <v>306</v>
      </c>
    </row>
    <row r="4439" spans="2:12" x14ac:dyDescent="0.25">
      <c r="B4439" s="49">
        <f t="shared" ref="B4439" si="3877">B4438+1</f>
        <v>4427</v>
      </c>
      <c r="C4439" s="430">
        <v>41663</v>
      </c>
      <c r="D4439" s="473">
        <v>-349.5</v>
      </c>
      <c r="K4439" s="430">
        <v>41663</v>
      </c>
      <c r="L4439" s="467">
        <v>-1398</v>
      </c>
    </row>
    <row r="4440" spans="2:12" x14ac:dyDescent="0.25">
      <c r="B4440" s="49">
        <f t="shared" ref="B4440" si="3878">B4439+1</f>
        <v>4428</v>
      </c>
      <c r="C4440" s="429">
        <v>41663.041666666664</v>
      </c>
      <c r="D4440" s="475">
        <v>-592</v>
      </c>
      <c r="K4440" s="429">
        <v>41663.041666666664</v>
      </c>
      <c r="L4440" s="467">
        <v>-1184</v>
      </c>
    </row>
    <row r="4441" spans="2:12" x14ac:dyDescent="0.25">
      <c r="B4441" s="49">
        <f t="shared" ref="B4441" si="3879">B4440+1</f>
        <v>4429</v>
      </c>
      <c r="C4441" s="446">
        <v>41663.104166666664</v>
      </c>
      <c r="D4441" s="476">
        <v>-366.999999999995</v>
      </c>
      <c r="K4441" s="446">
        <v>41663.104166666664</v>
      </c>
      <c r="L4441" s="117">
        <v>-2201.99999999997</v>
      </c>
    </row>
    <row r="4442" spans="2:12" x14ac:dyDescent="0.25">
      <c r="B4442" s="49">
        <f t="shared" ref="B4442" si="3880">B4441+1</f>
        <v>4430</v>
      </c>
      <c r="C4442" s="430">
        <v>41666</v>
      </c>
      <c r="D4442" s="473">
        <v>475.5</v>
      </c>
      <c r="K4442" s="430">
        <v>41666</v>
      </c>
      <c r="L4442" s="467">
        <v>1902</v>
      </c>
    </row>
    <row r="4443" spans="2:12" x14ac:dyDescent="0.25">
      <c r="B4443" s="49">
        <f t="shared" ref="B4443" si="3881">B4442+1</f>
        <v>4431</v>
      </c>
      <c r="C4443" s="427">
        <v>41666</v>
      </c>
      <c r="D4443" s="474">
        <v>318</v>
      </c>
      <c r="K4443" s="427">
        <v>41666</v>
      </c>
      <c r="L4443" s="117">
        <v>636</v>
      </c>
    </row>
    <row r="4444" spans="2:12" x14ac:dyDescent="0.25">
      <c r="B4444" s="49">
        <f t="shared" ref="B4444" si="3882">B4443+1</f>
        <v>4432</v>
      </c>
      <c r="C4444" s="428">
        <v>41666</v>
      </c>
      <c r="D4444" s="473">
        <v>809.0000000000183</v>
      </c>
      <c r="K4444" s="428">
        <v>41666</v>
      </c>
      <c r="L4444" s="117">
        <v>1618.0000000000366</v>
      </c>
    </row>
    <row r="4445" spans="2:12" x14ac:dyDescent="0.25">
      <c r="B4445" s="49">
        <f t="shared" ref="B4445" si="3883">B4444+1</f>
        <v>4433</v>
      </c>
      <c r="C4445" s="429">
        <v>41666.041666666664</v>
      </c>
      <c r="D4445" s="475">
        <v>313</v>
      </c>
      <c r="K4445" s="429">
        <v>41666.041666666664</v>
      </c>
      <c r="L4445" s="467">
        <v>626</v>
      </c>
    </row>
    <row r="4446" spans="2:12" x14ac:dyDescent="0.25">
      <c r="B4446" s="49">
        <f t="shared" ref="B4446" si="3884">B4445+1</f>
        <v>4434</v>
      </c>
      <c r="C4446" s="446">
        <v>41666.041666666664</v>
      </c>
      <c r="D4446" s="476">
        <v>357.99999999999301</v>
      </c>
      <c r="K4446" s="446">
        <v>41666.041666666664</v>
      </c>
      <c r="L4446" s="117">
        <v>2147.9999999999582</v>
      </c>
    </row>
    <row r="4447" spans="2:12" x14ac:dyDescent="0.25">
      <c r="B4447" s="49">
        <f t="shared" ref="B4447" si="3885">B4446+1</f>
        <v>4435</v>
      </c>
      <c r="C4447" s="430">
        <v>41667</v>
      </c>
      <c r="D4447" s="473">
        <v>438</v>
      </c>
      <c r="K4447" s="430">
        <v>41667</v>
      </c>
      <c r="L4447" s="467">
        <v>1752</v>
      </c>
    </row>
    <row r="4448" spans="2:12" x14ac:dyDescent="0.25">
      <c r="B4448" s="49">
        <f t="shared" ref="B4448" si="3886">B4447+1</f>
        <v>4436</v>
      </c>
      <c r="C4448" s="427">
        <v>41667</v>
      </c>
      <c r="D4448" s="474">
        <v>338</v>
      </c>
      <c r="K4448" s="427">
        <v>41667</v>
      </c>
      <c r="L4448" s="117">
        <v>676</v>
      </c>
    </row>
    <row r="4449" spans="2:12" x14ac:dyDescent="0.25">
      <c r="B4449" s="49">
        <f t="shared" ref="B4449" si="3887">B4448+1</f>
        <v>4437</v>
      </c>
      <c r="C4449" s="428">
        <v>41667</v>
      </c>
      <c r="D4449" s="473">
        <v>879.00000000000011</v>
      </c>
      <c r="K4449" s="428">
        <v>41667</v>
      </c>
      <c r="L4449" s="117">
        <v>1758.0000000000002</v>
      </c>
    </row>
    <row r="4450" spans="2:12" x14ac:dyDescent="0.25">
      <c r="B4450" s="49">
        <f t="shared" ref="B4450" si="3888">B4449+1</f>
        <v>4438</v>
      </c>
      <c r="C4450" s="429">
        <v>41667.041666666664</v>
      </c>
      <c r="D4450" s="475">
        <v>258</v>
      </c>
      <c r="K4450" s="429">
        <v>41667.041666666664</v>
      </c>
      <c r="L4450" s="467">
        <v>516</v>
      </c>
    </row>
    <row r="4451" spans="2:12" x14ac:dyDescent="0.25">
      <c r="B4451" s="49">
        <f t="shared" ref="B4451" si="3889">B4450+1</f>
        <v>4439</v>
      </c>
      <c r="C4451" s="446">
        <v>41667.125</v>
      </c>
      <c r="D4451" s="476">
        <v>117.999999999995</v>
      </c>
      <c r="K4451" s="446">
        <v>41667.125</v>
      </c>
      <c r="L4451" s="117">
        <v>707.99999999996999</v>
      </c>
    </row>
    <row r="4452" spans="2:12" x14ac:dyDescent="0.25">
      <c r="B4452" s="49">
        <f t="shared" ref="B4452" si="3890">B4451+1</f>
        <v>4440</v>
      </c>
      <c r="C4452" s="429">
        <v>41668.041666666664</v>
      </c>
      <c r="D4452" s="475">
        <v>-572</v>
      </c>
      <c r="K4452" s="429">
        <v>41668.041666666664</v>
      </c>
      <c r="L4452" s="467">
        <v>-1144</v>
      </c>
    </row>
    <row r="4453" spans="2:12" x14ac:dyDescent="0.25">
      <c r="B4453" s="49">
        <f t="shared" ref="B4453" si="3891">B4452+1</f>
        <v>4441</v>
      </c>
      <c r="C4453" s="430">
        <v>41669</v>
      </c>
      <c r="D4453" s="473">
        <v>-24.5</v>
      </c>
      <c r="K4453" s="430">
        <v>41669</v>
      </c>
      <c r="L4453" s="467">
        <v>-98</v>
      </c>
    </row>
    <row r="4454" spans="2:12" x14ac:dyDescent="0.25">
      <c r="B4454" s="49">
        <f t="shared" ref="B4454" si="3892">B4453+1</f>
        <v>4442</v>
      </c>
      <c r="C4454" s="428">
        <v>41669</v>
      </c>
      <c r="D4454" s="473">
        <v>158.99999999999545</v>
      </c>
      <c r="K4454" s="428">
        <v>41669</v>
      </c>
      <c r="L4454" s="117">
        <v>317.99999999999091</v>
      </c>
    </row>
    <row r="4455" spans="2:12" x14ac:dyDescent="0.25">
      <c r="B4455" s="49">
        <f t="shared" ref="B4455" si="3893">B4454+1</f>
        <v>4443</v>
      </c>
      <c r="C4455" s="429">
        <v>41669.041666666664</v>
      </c>
      <c r="D4455" s="475">
        <v>223</v>
      </c>
      <c r="K4455" s="429">
        <v>41669.041666666664</v>
      </c>
      <c r="L4455" s="467">
        <v>446</v>
      </c>
    </row>
    <row r="4456" spans="2:12" x14ac:dyDescent="0.25">
      <c r="B4456" s="49">
        <f t="shared" ref="B4456" si="3894">B4455+1</f>
        <v>4444</v>
      </c>
      <c r="C4456" s="446">
        <v>41669.125</v>
      </c>
      <c r="D4456" s="476">
        <v>-37</v>
      </c>
      <c r="K4456" s="446">
        <v>41669.125</v>
      </c>
      <c r="L4456" s="117">
        <v>-222</v>
      </c>
    </row>
    <row r="4457" spans="2:12" x14ac:dyDescent="0.25">
      <c r="B4457" s="49">
        <f t="shared" ref="B4457" si="3895">B4456+1</f>
        <v>4445</v>
      </c>
      <c r="C4457" s="427">
        <v>41670</v>
      </c>
      <c r="D4457" s="474">
        <v>-797</v>
      </c>
      <c r="K4457" s="427">
        <v>41670</v>
      </c>
      <c r="L4457" s="117">
        <v>-1594</v>
      </c>
    </row>
    <row r="4458" spans="2:12" x14ac:dyDescent="0.25">
      <c r="B4458" s="49">
        <f t="shared" ref="B4458" si="3896">B4457+1</f>
        <v>4446</v>
      </c>
      <c r="C4458" s="428">
        <v>41670</v>
      </c>
      <c r="D4458" s="473">
        <v>-970.99999999999989</v>
      </c>
      <c r="K4458" s="428">
        <v>41670</v>
      </c>
      <c r="L4458" s="117">
        <v>-1941.9999999999998</v>
      </c>
    </row>
    <row r="4459" spans="2:12" x14ac:dyDescent="0.25">
      <c r="B4459" s="49">
        <f t="shared" ref="B4459" si="3897">B4458+1</f>
        <v>4447</v>
      </c>
      <c r="C4459" s="430">
        <v>41673</v>
      </c>
      <c r="D4459" s="473">
        <v>-399.5</v>
      </c>
      <c r="K4459" s="430">
        <v>41673</v>
      </c>
      <c r="L4459" s="467">
        <v>-1598</v>
      </c>
    </row>
    <row r="4460" spans="2:12" x14ac:dyDescent="0.25">
      <c r="B4460" s="49">
        <f t="shared" ref="B4460" si="3898">B4459+1</f>
        <v>4448</v>
      </c>
      <c r="C4460" s="429">
        <v>41673.041666666664</v>
      </c>
      <c r="D4460" s="475">
        <v>-252</v>
      </c>
      <c r="K4460" s="429">
        <v>41673.041666666664</v>
      </c>
      <c r="L4460" s="467">
        <v>-504</v>
      </c>
    </row>
    <row r="4461" spans="2:12" x14ac:dyDescent="0.25">
      <c r="B4461" s="49">
        <f t="shared" ref="B4461" si="3899">B4460+1</f>
        <v>4449</v>
      </c>
      <c r="C4461" s="446">
        <v>41673.041666666664</v>
      </c>
      <c r="D4461" s="476">
        <v>-162</v>
      </c>
      <c r="K4461" s="446">
        <v>41673.041666666664</v>
      </c>
      <c r="L4461" s="117">
        <v>-972</v>
      </c>
    </row>
    <row r="4462" spans="2:12" x14ac:dyDescent="0.25">
      <c r="B4462" s="49">
        <f t="shared" ref="B4462" si="3900">B4461+1</f>
        <v>4450</v>
      </c>
      <c r="C4462" s="430">
        <v>41674</v>
      </c>
      <c r="D4462" s="473">
        <v>175.5</v>
      </c>
      <c r="K4462" s="430">
        <v>41674</v>
      </c>
      <c r="L4462" s="467">
        <v>702</v>
      </c>
    </row>
    <row r="4463" spans="2:12" x14ac:dyDescent="0.25">
      <c r="B4463" s="49">
        <f t="shared" ref="B4463" si="3901">B4462+1</f>
        <v>4451</v>
      </c>
      <c r="C4463" s="427">
        <v>41674</v>
      </c>
      <c r="D4463" s="474">
        <v>58</v>
      </c>
      <c r="K4463" s="427">
        <v>41674</v>
      </c>
      <c r="L4463" s="117">
        <v>116</v>
      </c>
    </row>
    <row r="4464" spans="2:12" x14ac:dyDescent="0.25">
      <c r="B4464" s="49">
        <f t="shared" ref="B4464" si="3902">B4463+1</f>
        <v>4452</v>
      </c>
      <c r="C4464" s="429">
        <v>41674.041666666664</v>
      </c>
      <c r="D4464" s="475">
        <v>238</v>
      </c>
      <c r="K4464" s="429">
        <v>41674.041666666664</v>
      </c>
      <c r="L4464" s="467">
        <v>476</v>
      </c>
    </row>
    <row r="4465" spans="2:12" x14ac:dyDescent="0.25">
      <c r="B4465" s="49">
        <f t="shared" ref="B4465" si="3903">B4464+1</f>
        <v>4453</v>
      </c>
      <c r="C4465" s="446">
        <v>41674.104166666664</v>
      </c>
      <c r="D4465" s="476">
        <v>-62</v>
      </c>
      <c r="K4465" s="446">
        <v>41674.104166666664</v>
      </c>
      <c r="L4465" s="117">
        <v>-372</v>
      </c>
    </row>
    <row r="4466" spans="2:12" x14ac:dyDescent="0.25">
      <c r="B4466" s="49">
        <f t="shared" ref="B4466" si="3904">B4465+1</f>
        <v>4454</v>
      </c>
      <c r="C4466" s="427">
        <v>41675</v>
      </c>
      <c r="D4466" s="474">
        <v>-37</v>
      </c>
      <c r="K4466" s="427">
        <v>41675</v>
      </c>
      <c r="L4466" s="117">
        <v>-74</v>
      </c>
    </row>
    <row r="4467" spans="2:12" x14ac:dyDescent="0.25">
      <c r="B4467" s="49">
        <f t="shared" ref="B4467" si="3905">B4466+1</f>
        <v>4455</v>
      </c>
      <c r="C4467" s="428">
        <v>41675</v>
      </c>
      <c r="D4467" s="473">
        <v>-300.99999999999545</v>
      </c>
      <c r="K4467" s="428">
        <v>41675</v>
      </c>
      <c r="L4467" s="117">
        <v>-601.99999999999091</v>
      </c>
    </row>
    <row r="4468" spans="2:12" x14ac:dyDescent="0.25">
      <c r="B4468" s="49">
        <f t="shared" ref="B4468" si="3906">B4467+1</f>
        <v>4456</v>
      </c>
      <c r="C4468" s="430">
        <v>41676</v>
      </c>
      <c r="D4468" s="473">
        <v>350.5</v>
      </c>
      <c r="K4468" s="430">
        <v>41676</v>
      </c>
      <c r="L4468" s="467">
        <v>1402</v>
      </c>
    </row>
    <row r="4469" spans="2:12" x14ac:dyDescent="0.25">
      <c r="B4469" s="49">
        <f t="shared" ref="B4469" si="3907">B4468+1</f>
        <v>4457</v>
      </c>
      <c r="C4469" s="429">
        <v>41676.041666666664</v>
      </c>
      <c r="D4469" s="475">
        <v>143</v>
      </c>
      <c r="K4469" s="429">
        <v>41676.041666666664</v>
      </c>
      <c r="L4469" s="467">
        <v>286</v>
      </c>
    </row>
    <row r="4470" spans="2:12" x14ac:dyDescent="0.25">
      <c r="B4470" s="49">
        <f t="shared" ref="B4470" si="3908">B4469+1</f>
        <v>4458</v>
      </c>
      <c r="C4470" s="446">
        <v>41676.125</v>
      </c>
      <c r="D4470" s="476">
        <v>-81.999999999993193</v>
      </c>
      <c r="K4470" s="446">
        <v>41676.125</v>
      </c>
      <c r="L4470" s="117">
        <v>-491.99999999995919</v>
      </c>
    </row>
    <row r="4471" spans="2:12" x14ac:dyDescent="0.25">
      <c r="B4471" s="49">
        <f t="shared" ref="B4471" si="3909">B4470+1</f>
        <v>4459</v>
      </c>
      <c r="C4471" s="427">
        <v>41682</v>
      </c>
      <c r="D4471" s="474">
        <v>158</v>
      </c>
      <c r="K4471" s="427">
        <v>41682</v>
      </c>
      <c r="L4471" s="117">
        <v>316</v>
      </c>
    </row>
    <row r="4472" spans="2:12" x14ac:dyDescent="0.25">
      <c r="B4472" s="49">
        <f t="shared" ref="B4472" si="3910">B4471+1</f>
        <v>4460</v>
      </c>
      <c r="C4472" s="428">
        <v>41682</v>
      </c>
      <c r="D4472" s="473">
        <v>319.00000000000909</v>
      </c>
      <c r="K4472" s="428">
        <v>41682</v>
      </c>
      <c r="L4472" s="117">
        <v>638.00000000001819</v>
      </c>
    </row>
    <row r="4473" spans="2:12" x14ac:dyDescent="0.25">
      <c r="B4473" s="49">
        <f t="shared" ref="B4473" si="3911">B4472+1</f>
        <v>4461</v>
      </c>
      <c r="C4473" s="427">
        <v>41683</v>
      </c>
      <c r="D4473" s="474">
        <v>-467</v>
      </c>
      <c r="K4473" s="427">
        <v>41683</v>
      </c>
      <c r="L4473" s="117">
        <v>-934</v>
      </c>
    </row>
    <row r="4474" spans="2:12" x14ac:dyDescent="0.25">
      <c r="B4474" s="49">
        <f t="shared" ref="B4474" si="3912">B4473+1</f>
        <v>4462</v>
      </c>
      <c r="C4474" s="427">
        <v>41684</v>
      </c>
      <c r="D4474" s="474">
        <v>-72</v>
      </c>
      <c r="K4474" s="427">
        <v>41684</v>
      </c>
      <c r="L4474" s="117">
        <v>-144</v>
      </c>
    </row>
    <row r="4475" spans="2:12" x14ac:dyDescent="0.25">
      <c r="B4475" s="49">
        <f t="shared" ref="B4475" si="3913">B4474+1</f>
        <v>4463</v>
      </c>
      <c r="C4475" s="428">
        <v>41688</v>
      </c>
      <c r="D4475" s="473">
        <v>158.99999999999545</v>
      </c>
      <c r="K4475" s="428">
        <v>41688</v>
      </c>
      <c r="L4475" s="117">
        <v>317.99999999999091</v>
      </c>
    </row>
    <row r="4476" spans="2:12" x14ac:dyDescent="0.25">
      <c r="B4476" s="49">
        <f t="shared" ref="B4476" si="3914">B4475+1</f>
        <v>4464</v>
      </c>
      <c r="C4476" s="427">
        <v>41689</v>
      </c>
      <c r="D4476" s="474">
        <v>-197</v>
      </c>
      <c r="K4476" s="427">
        <v>41689</v>
      </c>
      <c r="L4476" s="117">
        <v>-394</v>
      </c>
    </row>
    <row r="4477" spans="2:12" x14ac:dyDescent="0.25">
      <c r="B4477" s="49">
        <f t="shared" ref="B4477" si="3915">B4476+1</f>
        <v>4465</v>
      </c>
      <c r="C4477" s="428">
        <v>41689</v>
      </c>
      <c r="D4477" s="473">
        <v>89.000000000013642</v>
      </c>
      <c r="K4477" s="428">
        <v>41689</v>
      </c>
      <c r="L4477" s="117">
        <v>178.00000000002728</v>
      </c>
    </row>
    <row r="4478" spans="2:12" x14ac:dyDescent="0.25">
      <c r="B4478" s="49">
        <f t="shared" ref="B4478" si="3916">B4477+1</f>
        <v>4466</v>
      </c>
      <c r="C4478" s="430">
        <v>41690</v>
      </c>
      <c r="D4478" s="473">
        <v>-212</v>
      </c>
      <c r="K4478" s="430">
        <v>41690</v>
      </c>
      <c r="L4478" s="467">
        <v>-848</v>
      </c>
    </row>
    <row r="4479" spans="2:12" x14ac:dyDescent="0.25">
      <c r="B4479" s="49">
        <f t="shared" ref="B4479" si="3917">B4478+1</f>
        <v>4467</v>
      </c>
      <c r="C4479" s="427">
        <v>41690</v>
      </c>
      <c r="D4479" s="474">
        <v>-132</v>
      </c>
      <c r="K4479" s="427">
        <v>41690</v>
      </c>
      <c r="L4479" s="117">
        <v>-264</v>
      </c>
    </row>
    <row r="4480" spans="2:12" x14ac:dyDescent="0.25">
      <c r="B4480" s="49">
        <f t="shared" ref="B4480" si="3918">B4479+1</f>
        <v>4468</v>
      </c>
      <c r="C4480" s="428">
        <v>41690</v>
      </c>
      <c r="D4480" s="473">
        <v>-21</v>
      </c>
      <c r="K4480" s="428">
        <v>41690</v>
      </c>
      <c r="L4480" s="117">
        <v>-42</v>
      </c>
    </row>
    <row r="4481" spans="2:12" x14ac:dyDescent="0.25">
      <c r="B4481" s="49">
        <f t="shared" ref="B4481" si="3919">B4480+1</f>
        <v>4469</v>
      </c>
      <c r="C4481" s="429">
        <v>41690.020833333336</v>
      </c>
      <c r="D4481" s="475">
        <v>-52</v>
      </c>
      <c r="K4481" s="429">
        <v>41690.020833333336</v>
      </c>
      <c r="L4481" s="467">
        <v>-104</v>
      </c>
    </row>
    <row r="4482" spans="2:12" x14ac:dyDescent="0.25">
      <c r="B4482" s="49">
        <f t="shared" ref="B4482" si="3920">B4481+1</f>
        <v>4470</v>
      </c>
      <c r="C4482" s="446">
        <v>41690.125</v>
      </c>
      <c r="D4482" s="476">
        <v>-41.999999999995502</v>
      </c>
      <c r="K4482" s="446">
        <v>41690.125</v>
      </c>
      <c r="L4482" s="117">
        <v>-251.999999999973</v>
      </c>
    </row>
    <row r="4483" spans="2:12" x14ac:dyDescent="0.25">
      <c r="B4483" s="49">
        <f t="shared" ref="B4483" si="3921">B4482+1</f>
        <v>4471</v>
      </c>
      <c r="C4483" s="427">
        <v>41691</v>
      </c>
      <c r="D4483" s="474">
        <v>153</v>
      </c>
      <c r="K4483" s="427">
        <v>41691</v>
      </c>
      <c r="L4483" s="117">
        <v>306</v>
      </c>
    </row>
    <row r="4484" spans="2:12" x14ac:dyDescent="0.25">
      <c r="B4484" s="49">
        <f t="shared" ref="B4484" si="3922">B4483+1</f>
        <v>4472</v>
      </c>
      <c r="C4484" s="430">
        <v>41694</v>
      </c>
      <c r="D4484" s="473">
        <v>-37</v>
      </c>
      <c r="K4484" s="430">
        <v>41694</v>
      </c>
      <c r="L4484" s="467">
        <v>-148</v>
      </c>
    </row>
    <row r="4485" spans="2:12" x14ac:dyDescent="0.25">
      <c r="B4485" s="49">
        <f t="shared" ref="B4485" si="3923">B4484+1</f>
        <v>4473</v>
      </c>
      <c r="C4485" s="427">
        <v>41694</v>
      </c>
      <c r="D4485" s="474">
        <v>38</v>
      </c>
      <c r="K4485" s="427">
        <v>41694</v>
      </c>
      <c r="L4485" s="117">
        <v>76</v>
      </c>
    </row>
    <row r="4486" spans="2:12" x14ac:dyDescent="0.25">
      <c r="B4486" s="49">
        <f t="shared" ref="B4486" si="3924">B4485+1</f>
        <v>4474</v>
      </c>
      <c r="C4486" s="428">
        <v>41694</v>
      </c>
      <c r="D4486" s="473">
        <v>139.00000000001364</v>
      </c>
      <c r="K4486" s="428">
        <v>41694</v>
      </c>
      <c r="L4486" s="117">
        <v>278.00000000002728</v>
      </c>
    </row>
    <row r="4487" spans="2:12" x14ac:dyDescent="0.25">
      <c r="B4487" s="49">
        <f t="shared" ref="B4487" si="3925">B4486+1</f>
        <v>4475</v>
      </c>
      <c r="C4487" s="429">
        <v>41694.041666666664</v>
      </c>
      <c r="D4487" s="475">
        <v>108</v>
      </c>
      <c r="K4487" s="429">
        <v>41694.041666666664</v>
      </c>
      <c r="L4487" s="467">
        <v>216</v>
      </c>
    </row>
    <row r="4488" spans="2:12" x14ac:dyDescent="0.25">
      <c r="B4488" s="49">
        <f t="shared" ref="B4488" si="3926">B4487+1</f>
        <v>4476</v>
      </c>
      <c r="C4488" s="427">
        <v>41695</v>
      </c>
      <c r="D4488" s="474">
        <v>43</v>
      </c>
      <c r="K4488" s="427">
        <v>41695</v>
      </c>
      <c r="L4488" s="117">
        <v>86</v>
      </c>
    </row>
    <row r="4489" spans="2:12" x14ac:dyDescent="0.25">
      <c r="B4489" s="49">
        <f t="shared" ref="B4489" si="3927">B4488+1</f>
        <v>4477</v>
      </c>
      <c r="C4489" s="428">
        <v>41695</v>
      </c>
      <c r="D4489" s="473">
        <v>99.000000000004533</v>
      </c>
      <c r="K4489" s="428">
        <v>41695</v>
      </c>
      <c r="L4489" s="117">
        <v>198.00000000000907</v>
      </c>
    </row>
    <row r="4490" spans="2:12" x14ac:dyDescent="0.25">
      <c r="B4490" s="49">
        <f t="shared" ref="B4490" si="3928">B4489+1</f>
        <v>4478</v>
      </c>
      <c r="C4490" s="430">
        <v>41696</v>
      </c>
      <c r="D4490" s="473">
        <v>150.5</v>
      </c>
      <c r="K4490" s="430">
        <v>41696</v>
      </c>
      <c r="L4490" s="467">
        <v>602</v>
      </c>
    </row>
    <row r="4491" spans="2:12" x14ac:dyDescent="0.25">
      <c r="B4491" s="49">
        <f t="shared" ref="B4491" si="3929">B4490+1</f>
        <v>4479</v>
      </c>
      <c r="C4491" s="429">
        <v>41696.041666666664</v>
      </c>
      <c r="D4491" s="475">
        <v>33</v>
      </c>
      <c r="K4491" s="429">
        <v>41696.041666666664</v>
      </c>
      <c r="L4491" s="467">
        <v>66</v>
      </c>
    </row>
    <row r="4492" spans="2:12" x14ac:dyDescent="0.25">
      <c r="B4492" s="49">
        <f t="shared" ref="B4492" si="3930">B4491+1</f>
        <v>4480</v>
      </c>
      <c r="C4492" s="428">
        <v>41697</v>
      </c>
      <c r="D4492" s="473">
        <v>199.00000000000455</v>
      </c>
      <c r="K4492" s="428">
        <v>41697</v>
      </c>
      <c r="L4492" s="117">
        <v>398.00000000000909</v>
      </c>
    </row>
    <row r="4493" spans="2:12" x14ac:dyDescent="0.25">
      <c r="B4493" s="49">
        <f t="shared" ref="B4493" si="3931">B4492+1</f>
        <v>4481</v>
      </c>
      <c r="C4493" s="429">
        <v>41697.041666666664</v>
      </c>
      <c r="D4493" s="475">
        <v>-82</v>
      </c>
      <c r="K4493" s="429">
        <v>41697.041666666664</v>
      </c>
      <c r="L4493" s="467">
        <v>-164</v>
      </c>
    </row>
    <row r="4494" spans="2:12" x14ac:dyDescent="0.25">
      <c r="B4494" s="49">
        <f t="shared" ref="B4494" si="3932">B4493+1</f>
        <v>4482</v>
      </c>
      <c r="C4494" s="429">
        <v>41701.041666666664</v>
      </c>
      <c r="D4494" s="475">
        <v>-67</v>
      </c>
      <c r="K4494" s="429">
        <v>41701.041666666664</v>
      </c>
      <c r="L4494" s="467">
        <v>-134</v>
      </c>
    </row>
    <row r="4495" spans="2:12" x14ac:dyDescent="0.25">
      <c r="B4495" s="49">
        <f t="shared" ref="B4495" si="3933">B4494+1</f>
        <v>4483</v>
      </c>
      <c r="C4495" s="446">
        <v>41701.041666666664</v>
      </c>
      <c r="D4495" s="476">
        <v>13</v>
      </c>
      <c r="K4495" s="446">
        <v>41701.041666666664</v>
      </c>
      <c r="L4495" s="117">
        <v>78</v>
      </c>
    </row>
    <row r="4496" spans="2:12" x14ac:dyDescent="0.25">
      <c r="B4496" s="49">
        <f t="shared" ref="B4496" si="3934">B4495+1</f>
        <v>4484</v>
      </c>
      <c r="C4496" s="430">
        <v>41702</v>
      </c>
      <c r="D4496" s="473">
        <v>513</v>
      </c>
      <c r="K4496" s="430">
        <v>41702</v>
      </c>
      <c r="L4496" s="467">
        <v>2052</v>
      </c>
    </row>
    <row r="4497" spans="2:12" x14ac:dyDescent="0.25">
      <c r="B4497" s="49">
        <f t="shared" ref="B4497" si="3935">B4496+1</f>
        <v>4485</v>
      </c>
      <c r="C4497" s="428">
        <v>41702</v>
      </c>
      <c r="D4497" s="473">
        <v>769.00000000000909</v>
      </c>
      <c r="K4497" s="428">
        <v>41702</v>
      </c>
      <c r="L4497" s="117">
        <v>1538.0000000000182</v>
      </c>
    </row>
    <row r="4498" spans="2:12" x14ac:dyDescent="0.25">
      <c r="B4498" s="49">
        <f t="shared" ref="B4498" si="3936">B4497+1</f>
        <v>4486</v>
      </c>
      <c r="C4498" s="429">
        <v>41702.041666666664</v>
      </c>
      <c r="D4498" s="475">
        <v>683</v>
      </c>
      <c r="K4498" s="429">
        <v>41702.041666666664</v>
      </c>
      <c r="L4498" s="467">
        <v>1366</v>
      </c>
    </row>
    <row r="4499" spans="2:12" x14ac:dyDescent="0.25">
      <c r="B4499" s="49">
        <f t="shared" ref="B4499" si="3937">B4498+1</f>
        <v>4487</v>
      </c>
      <c r="C4499" s="446">
        <v>41702.125</v>
      </c>
      <c r="D4499" s="476">
        <v>468.00000000000699</v>
      </c>
      <c r="K4499" s="446">
        <v>41702.125</v>
      </c>
      <c r="L4499" s="117">
        <v>2808.0000000000418</v>
      </c>
    </row>
    <row r="4500" spans="2:12" x14ac:dyDescent="0.25">
      <c r="B4500" s="49">
        <f t="shared" ref="B4500" si="3938">B4499+1</f>
        <v>4488</v>
      </c>
      <c r="C4500" s="427">
        <v>41703</v>
      </c>
      <c r="D4500" s="474">
        <v>43</v>
      </c>
      <c r="K4500" s="427">
        <v>41703</v>
      </c>
      <c r="L4500" s="117">
        <v>86</v>
      </c>
    </row>
    <row r="4501" spans="2:12" x14ac:dyDescent="0.25">
      <c r="B4501" s="49">
        <f t="shared" ref="B4501" si="3939">B4500+1</f>
        <v>4489</v>
      </c>
      <c r="C4501" s="427">
        <v>41704</v>
      </c>
      <c r="D4501" s="474">
        <v>223</v>
      </c>
      <c r="K4501" s="427">
        <v>41704</v>
      </c>
      <c r="L4501" s="117">
        <v>446</v>
      </c>
    </row>
    <row r="4502" spans="2:12" x14ac:dyDescent="0.25">
      <c r="B4502" s="49">
        <f t="shared" ref="B4502" si="3940">B4501+1</f>
        <v>4490</v>
      </c>
      <c r="C4502" s="446">
        <v>41704.125</v>
      </c>
      <c r="D4502" s="476">
        <v>63</v>
      </c>
      <c r="K4502" s="446">
        <v>41704.125</v>
      </c>
      <c r="L4502" s="117">
        <v>378</v>
      </c>
    </row>
    <row r="4503" spans="2:12" x14ac:dyDescent="0.25">
      <c r="B4503" s="49">
        <f t="shared" ref="B4503" si="3941">B4502+1</f>
        <v>4491</v>
      </c>
      <c r="C4503" s="429">
        <v>41705.041666666664</v>
      </c>
      <c r="D4503" s="475">
        <v>238</v>
      </c>
      <c r="K4503" s="429">
        <v>41705.041666666664</v>
      </c>
      <c r="L4503" s="467">
        <v>476</v>
      </c>
    </row>
    <row r="4504" spans="2:12" x14ac:dyDescent="0.25">
      <c r="B4504" s="49">
        <f t="shared" ref="B4504" si="3942">B4503+1</f>
        <v>4492</v>
      </c>
      <c r="C4504" s="446">
        <v>41705.125</v>
      </c>
      <c r="D4504" s="476">
        <v>298.00000000000199</v>
      </c>
      <c r="K4504" s="446">
        <v>41705.125</v>
      </c>
      <c r="L4504" s="117">
        <v>1788.0000000000118</v>
      </c>
    </row>
    <row r="4505" spans="2:12" x14ac:dyDescent="0.25">
      <c r="B4505" s="49">
        <f t="shared" ref="B4505" si="3943">B4504+1</f>
        <v>4493</v>
      </c>
      <c r="C4505" s="429">
        <v>41708</v>
      </c>
      <c r="D4505" s="475">
        <v>148</v>
      </c>
      <c r="K4505" s="429">
        <v>41708</v>
      </c>
      <c r="L4505" s="467">
        <v>296</v>
      </c>
    </row>
    <row r="4506" spans="2:12" x14ac:dyDescent="0.25">
      <c r="B4506" s="49">
        <f t="shared" ref="B4506" si="3944">B4505+1</f>
        <v>4494</v>
      </c>
      <c r="C4506" s="446">
        <v>41708.020833333336</v>
      </c>
      <c r="D4506" s="476">
        <v>23.000000000002299</v>
      </c>
      <c r="K4506" s="446">
        <v>41708.020833333336</v>
      </c>
      <c r="L4506" s="117">
        <v>138.00000000001378</v>
      </c>
    </row>
    <row r="4507" spans="2:12" x14ac:dyDescent="0.25">
      <c r="B4507" s="49">
        <f t="shared" ref="B4507" si="3945">B4506+1</f>
        <v>4495</v>
      </c>
      <c r="C4507" s="446">
        <v>41709.083333333336</v>
      </c>
      <c r="D4507" s="476">
        <v>-152.00000000000901</v>
      </c>
      <c r="K4507" s="446">
        <v>41709.083333333336</v>
      </c>
      <c r="L4507" s="117">
        <v>-912.00000000005411</v>
      </c>
    </row>
    <row r="4508" spans="2:12" x14ac:dyDescent="0.25">
      <c r="B4508" s="49">
        <f t="shared" ref="B4508" si="3946">B4507+1</f>
        <v>4496</v>
      </c>
      <c r="C4508" s="430">
        <v>41710</v>
      </c>
      <c r="D4508" s="473">
        <v>25.5</v>
      </c>
      <c r="K4508" s="430">
        <v>41710</v>
      </c>
      <c r="L4508" s="467">
        <v>102</v>
      </c>
    </row>
    <row r="4509" spans="2:12" x14ac:dyDescent="0.25">
      <c r="B4509" s="49">
        <f t="shared" ref="B4509" si="3947">B4508+1</f>
        <v>4497</v>
      </c>
      <c r="C4509" s="428">
        <v>41710</v>
      </c>
      <c r="D4509" s="473">
        <v>-380.99999999999091</v>
      </c>
      <c r="K4509" s="428">
        <v>41710</v>
      </c>
      <c r="L4509" s="117">
        <v>-761.99999999998181</v>
      </c>
    </row>
    <row r="4510" spans="2:12" x14ac:dyDescent="0.25">
      <c r="B4510" s="49">
        <f t="shared" ref="B4510" si="3948">B4509+1</f>
        <v>4498</v>
      </c>
      <c r="C4510" s="429">
        <v>41710.020833333336</v>
      </c>
      <c r="D4510" s="475">
        <v>-352</v>
      </c>
      <c r="K4510" s="429">
        <v>41710.020833333336</v>
      </c>
      <c r="L4510" s="467">
        <v>-704</v>
      </c>
    </row>
    <row r="4511" spans="2:12" x14ac:dyDescent="0.25">
      <c r="B4511" s="49">
        <f t="shared" ref="B4511" si="3949">B4510+1</f>
        <v>4499</v>
      </c>
      <c r="C4511" s="446">
        <v>41710.083333333336</v>
      </c>
      <c r="D4511" s="476">
        <v>-232.000000000005</v>
      </c>
      <c r="K4511" s="446">
        <v>41710.083333333336</v>
      </c>
      <c r="L4511" s="117">
        <v>-1392.00000000003</v>
      </c>
    </row>
    <row r="4512" spans="2:12" x14ac:dyDescent="0.25">
      <c r="B4512" s="49">
        <f t="shared" ref="B4512" si="3950">B4511+1</f>
        <v>4500</v>
      </c>
      <c r="C4512" s="427">
        <v>41711</v>
      </c>
      <c r="D4512" s="474">
        <v>8</v>
      </c>
      <c r="K4512" s="427">
        <v>41711</v>
      </c>
      <c r="L4512" s="117">
        <v>16</v>
      </c>
    </row>
    <row r="4513" spans="2:12" x14ac:dyDescent="0.25">
      <c r="B4513" s="49">
        <f t="shared" ref="B4513" si="3951">B4512+1</f>
        <v>4501</v>
      </c>
      <c r="C4513" s="446">
        <v>41711.104166666664</v>
      </c>
      <c r="D4513" s="476">
        <v>-112</v>
      </c>
      <c r="K4513" s="446">
        <v>41711.104166666664</v>
      </c>
      <c r="L4513" s="117">
        <v>-672</v>
      </c>
    </row>
    <row r="4514" spans="2:12" x14ac:dyDescent="0.25">
      <c r="B4514" s="49">
        <f t="shared" ref="B4514" si="3952">B4513+1</f>
        <v>4502</v>
      </c>
      <c r="C4514" s="430">
        <v>41712</v>
      </c>
      <c r="D4514" s="473">
        <v>88</v>
      </c>
      <c r="K4514" s="430">
        <v>41712</v>
      </c>
      <c r="L4514" s="467">
        <v>352</v>
      </c>
    </row>
    <row r="4515" spans="2:12" x14ac:dyDescent="0.25">
      <c r="B4515" s="49">
        <f t="shared" ref="B4515" si="3953">B4514+1</f>
        <v>4503</v>
      </c>
      <c r="C4515" s="428">
        <v>41712</v>
      </c>
      <c r="D4515" s="473">
        <v>58.999999999995453</v>
      </c>
      <c r="K4515" s="428">
        <v>41712</v>
      </c>
      <c r="L4515" s="117">
        <v>117.99999999999091</v>
      </c>
    </row>
    <row r="4516" spans="2:12" x14ac:dyDescent="0.25">
      <c r="B4516" s="49">
        <f t="shared" ref="B4516" si="3954">B4515+1</f>
        <v>4504</v>
      </c>
      <c r="C4516" s="429">
        <v>41712.020833333336</v>
      </c>
      <c r="D4516" s="475">
        <v>-362</v>
      </c>
      <c r="K4516" s="429">
        <v>41712.020833333336</v>
      </c>
      <c r="L4516" s="467">
        <v>-724</v>
      </c>
    </row>
    <row r="4517" spans="2:12" x14ac:dyDescent="0.25">
      <c r="B4517" s="49">
        <f t="shared" ref="B4517" si="3955">B4516+1</f>
        <v>4505</v>
      </c>
      <c r="C4517" s="446">
        <v>41712.083333333336</v>
      </c>
      <c r="D4517" s="476">
        <v>33.000000000004498</v>
      </c>
      <c r="K4517" s="446">
        <v>41712.083333333336</v>
      </c>
      <c r="L4517" s="117">
        <v>198.000000000027</v>
      </c>
    </row>
    <row r="4518" spans="2:12" x14ac:dyDescent="0.25">
      <c r="B4518" s="49">
        <f t="shared" ref="B4518" si="3956">B4517+1</f>
        <v>4506</v>
      </c>
      <c r="C4518" s="430">
        <v>41715</v>
      </c>
      <c r="D4518" s="473">
        <v>575.5</v>
      </c>
      <c r="K4518" s="430">
        <v>41715</v>
      </c>
      <c r="L4518" s="467">
        <v>2302</v>
      </c>
    </row>
    <row r="4519" spans="2:12" x14ac:dyDescent="0.25">
      <c r="B4519" s="49">
        <f t="shared" ref="B4519" si="3957">B4518+1</f>
        <v>4507</v>
      </c>
      <c r="C4519" s="427">
        <v>41715</v>
      </c>
      <c r="D4519" s="474">
        <v>738</v>
      </c>
      <c r="K4519" s="427">
        <v>41715</v>
      </c>
      <c r="L4519" s="117">
        <v>1476</v>
      </c>
    </row>
    <row r="4520" spans="2:12" x14ac:dyDescent="0.25">
      <c r="B4520" s="49">
        <f t="shared" ref="B4520" si="3958">B4519+1</f>
        <v>4508</v>
      </c>
      <c r="C4520" s="428">
        <v>41715</v>
      </c>
      <c r="D4520" s="473">
        <v>966.99999999997726</v>
      </c>
      <c r="K4520" s="428">
        <v>41715</v>
      </c>
      <c r="L4520" s="117">
        <v>1933.9999999999545</v>
      </c>
    </row>
    <row r="4521" spans="2:12" x14ac:dyDescent="0.25">
      <c r="B4521" s="49">
        <f t="shared" ref="B4521" si="3959">B4520+1</f>
        <v>4509</v>
      </c>
      <c r="C4521" s="429">
        <v>41715.020833333336</v>
      </c>
      <c r="D4521" s="475">
        <v>1068</v>
      </c>
      <c r="K4521" s="429">
        <v>41715.020833333336</v>
      </c>
      <c r="L4521" s="467">
        <v>2136</v>
      </c>
    </row>
    <row r="4522" spans="2:12" x14ac:dyDescent="0.25">
      <c r="B4522" s="49">
        <f t="shared" ref="B4522" si="3960">B4521+1</f>
        <v>4510</v>
      </c>
      <c r="C4522" s="446">
        <v>41715.020833333336</v>
      </c>
      <c r="D4522" s="476">
        <v>902.99999999999795</v>
      </c>
      <c r="K4522" s="446">
        <v>41715.020833333336</v>
      </c>
      <c r="L4522" s="117">
        <v>5417.9999999999873</v>
      </c>
    </row>
    <row r="4523" spans="2:12" x14ac:dyDescent="0.25">
      <c r="B4523" s="49">
        <f t="shared" ref="B4523" si="3961">B4522+1</f>
        <v>4511</v>
      </c>
      <c r="C4523" s="446">
        <v>41716.083333333336</v>
      </c>
      <c r="D4523" s="476">
        <v>318.00000000000699</v>
      </c>
      <c r="K4523" s="446">
        <v>41716.083333333336</v>
      </c>
      <c r="L4523" s="117">
        <v>1908.0000000000418</v>
      </c>
    </row>
    <row r="4524" spans="2:12" x14ac:dyDescent="0.25">
      <c r="B4524" s="49">
        <f t="shared" ref="B4524" si="3962">B4523+1</f>
        <v>4512</v>
      </c>
      <c r="C4524" s="427">
        <v>41717</v>
      </c>
      <c r="D4524" s="474">
        <v>3.0000000000000004</v>
      </c>
      <c r="K4524" s="427">
        <v>41717</v>
      </c>
      <c r="L4524" s="117">
        <v>6.0000000000000009</v>
      </c>
    </row>
    <row r="4525" spans="2:12" x14ac:dyDescent="0.25">
      <c r="B4525" s="49">
        <f t="shared" ref="B4525" si="3963">B4524+1</f>
        <v>4513</v>
      </c>
      <c r="C4525" s="428">
        <v>41717</v>
      </c>
      <c r="D4525" s="473">
        <v>29</v>
      </c>
      <c r="K4525" s="428">
        <v>41717</v>
      </c>
      <c r="L4525" s="117">
        <v>58</v>
      </c>
    </row>
    <row r="4526" spans="2:12" x14ac:dyDescent="0.25">
      <c r="B4526" s="49">
        <f t="shared" ref="B4526" si="3964">B4525+1</f>
        <v>4514</v>
      </c>
      <c r="C4526" s="446">
        <v>41717.083333333336</v>
      </c>
      <c r="D4526" s="476">
        <v>-37</v>
      </c>
      <c r="K4526" s="446">
        <v>41717.083333333336</v>
      </c>
      <c r="L4526" s="117">
        <v>-222</v>
      </c>
    </row>
    <row r="4527" spans="2:12" x14ac:dyDescent="0.25">
      <c r="B4527" s="49">
        <f t="shared" ref="B4527" si="3965">B4526+1</f>
        <v>4515</v>
      </c>
      <c r="C4527" s="430">
        <v>41718</v>
      </c>
      <c r="D4527" s="473">
        <v>-12</v>
      </c>
      <c r="K4527" s="430">
        <v>41718</v>
      </c>
      <c r="L4527" s="467">
        <v>-48</v>
      </c>
    </row>
    <row r="4528" spans="2:12" x14ac:dyDescent="0.25">
      <c r="B4528" s="49">
        <f t="shared" ref="B4528" si="3966">B4527+1</f>
        <v>4516</v>
      </c>
      <c r="C4528" s="428">
        <v>41718</v>
      </c>
      <c r="D4528" s="473">
        <v>29</v>
      </c>
      <c r="K4528" s="428">
        <v>41718</v>
      </c>
      <c r="L4528" s="117">
        <v>58</v>
      </c>
    </row>
    <row r="4529" spans="2:12" x14ac:dyDescent="0.25">
      <c r="B4529" s="49">
        <f t="shared" ref="B4529" si="3967">B4528+1</f>
        <v>4517</v>
      </c>
      <c r="C4529" s="429">
        <v>41718.020833333336</v>
      </c>
      <c r="D4529" s="475">
        <v>-137</v>
      </c>
      <c r="K4529" s="429">
        <v>41718.020833333336</v>
      </c>
      <c r="L4529" s="467">
        <v>-274</v>
      </c>
    </row>
    <row r="4530" spans="2:12" x14ac:dyDescent="0.25">
      <c r="B4530" s="49">
        <f t="shared" ref="B4530" si="3968">B4529+1</f>
        <v>4518</v>
      </c>
      <c r="C4530" s="446">
        <v>41718.083333333336</v>
      </c>
      <c r="D4530" s="476">
        <v>-197.00000000000199</v>
      </c>
      <c r="K4530" s="446">
        <v>41718.083333333336</v>
      </c>
      <c r="L4530" s="117">
        <v>-1182.0000000000118</v>
      </c>
    </row>
    <row r="4531" spans="2:12" x14ac:dyDescent="0.25">
      <c r="B4531" s="49">
        <f t="shared" ref="B4531" si="3969">B4530+1</f>
        <v>4519</v>
      </c>
      <c r="C4531" s="427">
        <v>41719</v>
      </c>
      <c r="D4531" s="474">
        <v>263</v>
      </c>
      <c r="K4531" s="427">
        <v>41719</v>
      </c>
      <c r="L4531" s="117">
        <v>526</v>
      </c>
    </row>
    <row r="4532" spans="2:12" x14ac:dyDescent="0.25">
      <c r="B4532" s="49">
        <f t="shared" ref="B4532" si="3970">B4531+1</f>
        <v>4520</v>
      </c>
      <c r="C4532" s="446">
        <v>41719.083333333336</v>
      </c>
      <c r="D4532" s="476">
        <v>83.000000000004505</v>
      </c>
      <c r="K4532" s="446">
        <v>41719.083333333336</v>
      </c>
      <c r="L4532" s="117">
        <v>498.00000000002706</v>
      </c>
    </row>
    <row r="4533" spans="2:12" x14ac:dyDescent="0.25">
      <c r="B4533" s="49">
        <f t="shared" ref="B4533" si="3971">B4532+1</f>
        <v>4521</v>
      </c>
      <c r="C4533" s="430">
        <v>41722</v>
      </c>
      <c r="D4533" s="473">
        <v>213</v>
      </c>
      <c r="K4533" s="430">
        <v>41722</v>
      </c>
      <c r="L4533" s="467">
        <v>852</v>
      </c>
    </row>
    <row r="4534" spans="2:12" x14ac:dyDescent="0.25">
      <c r="B4534" s="49">
        <f t="shared" ref="B4534" si="3972">B4533+1</f>
        <v>4522</v>
      </c>
      <c r="C4534" s="427">
        <v>41722</v>
      </c>
      <c r="D4534" s="474">
        <v>58</v>
      </c>
      <c r="K4534" s="427">
        <v>41722</v>
      </c>
      <c r="L4534" s="117">
        <v>116</v>
      </c>
    </row>
    <row r="4535" spans="2:12" x14ac:dyDescent="0.25">
      <c r="B4535" s="49">
        <f t="shared" ref="B4535" si="3973">B4534+1</f>
        <v>4523</v>
      </c>
      <c r="C4535" s="428">
        <v>41722</v>
      </c>
      <c r="D4535" s="473">
        <v>126.99999999999091</v>
      </c>
      <c r="K4535" s="428">
        <v>41722</v>
      </c>
      <c r="L4535" s="117">
        <v>253.99999999998181</v>
      </c>
    </row>
    <row r="4536" spans="2:12" x14ac:dyDescent="0.25">
      <c r="B4536" s="49">
        <f t="shared" ref="B4536" si="3974">B4535+1</f>
        <v>4524</v>
      </c>
      <c r="C4536" s="429">
        <v>41722.020833333336</v>
      </c>
      <c r="D4536" s="475">
        <v>-222</v>
      </c>
      <c r="K4536" s="429">
        <v>41722.020833333336</v>
      </c>
      <c r="L4536" s="467">
        <v>-444</v>
      </c>
    </row>
    <row r="4537" spans="2:12" x14ac:dyDescent="0.25">
      <c r="B4537" s="49">
        <f t="shared" ref="B4537" si="3975">B4536+1</f>
        <v>4525</v>
      </c>
      <c r="C4537" s="446">
        <v>41722.020833333336</v>
      </c>
      <c r="D4537" s="476">
        <v>-166.999999999995</v>
      </c>
      <c r="K4537" s="446">
        <v>41722.020833333336</v>
      </c>
      <c r="L4537" s="117">
        <v>-1001.99999999997</v>
      </c>
    </row>
    <row r="4538" spans="2:12" x14ac:dyDescent="0.25">
      <c r="B4538" s="49">
        <f t="shared" ref="B4538" si="3976">B4537+1</f>
        <v>4526</v>
      </c>
      <c r="C4538" s="430">
        <v>41723</v>
      </c>
      <c r="D4538" s="473">
        <v>38</v>
      </c>
      <c r="K4538" s="430">
        <v>41723</v>
      </c>
      <c r="L4538" s="467">
        <v>152</v>
      </c>
    </row>
    <row r="4539" spans="2:12" x14ac:dyDescent="0.25">
      <c r="B4539" s="49">
        <f t="shared" ref="B4539" si="3977">B4538+1</f>
        <v>4527</v>
      </c>
      <c r="C4539" s="429">
        <v>41723.020833333336</v>
      </c>
      <c r="D4539" s="475">
        <v>548</v>
      </c>
      <c r="K4539" s="429">
        <v>41723.020833333336</v>
      </c>
      <c r="L4539" s="467">
        <v>1096</v>
      </c>
    </row>
    <row r="4540" spans="2:12" x14ac:dyDescent="0.25">
      <c r="B4540" s="49">
        <f t="shared" ref="B4540" si="3978">B4539+1</f>
        <v>4528</v>
      </c>
      <c r="C4540" s="446">
        <v>41723.083333333336</v>
      </c>
      <c r="D4540" s="476">
        <v>2.9999999999977298</v>
      </c>
      <c r="K4540" s="446">
        <v>41723.083333333336</v>
      </c>
      <c r="L4540" s="117">
        <v>17.999999999986379</v>
      </c>
    </row>
    <row r="4541" spans="2:12" x14ac:dyDescent="0.25">
      <c r="B4541" s="49">
        <f t="shared" ref="B4541" si="3979">B4540+1</f>
        <v>4529</v>
      </c>
      <c r="C4541" s="446">
        <v>41724.083333333336</v>
      </c>
      <c r="D4541" s="476">
        <v>-126.999999999998</v>
      </c>
      <c r="K4541" s="446">
        <v>41724.083333333336</v>
      </c>
      <c r="L4541" s="117">
        <v>-761.99999999998795</v>
      </c>
    </row>
    <row r="4542" spans="2:12" x14ac:dyDescent="0.25">
      <c r="B4542" s="49">
        <f t="shared" ref="B4542" si="3980">B4541+1</f>
        <v>4530</v>
      </c>
      <c r="C4542" s="430">
        <v>41725</v>
      </c>
      <c r="D4542" s="473">
        <v>50.5</v>
      </c>
      <c r="K4542" s="430">
        <v>41725</v>
      </c>
      <c r="L4542" s="467">
        <v>202</v>
      </c>
    </row>
    <row r="4543" spans="2:12" x14ac:dyDescent="0.25">
      <c r="B4543" s="49">
        <f t="shared" ref="B4543" si="3981">B4542+1</f>
        <v>4531</v>
      </c>
      <c r="C4543" s="427">
        <v>41725</v>
      </c>
      <c r="D4543" s="474">
        <v>23</v>
      </c>
      <c r="K4543" s="427">
        <v>41725</v>
      </c>
      <c r="L4543" s="117">
        <v>46</v>
      </c>
    </row>
    <row r="4544" spans="2:12" x14ac:dyDescent="0.25">
      <c r="B4544" s="49">
        <f t="shared" ref="B4544" si="3982">B4543+1</f>
        <v>4532</v>
      </c>
      <c r="C4544" s="428">
        <v>41725</v>
      </c>
      <c r="D4544" s="473">
        <v>139.00000000001364</v>
      </c>
      <c r="K4544" s="428">
        <v>41725</v>
      </c>
      <c r="L4544" s="117">
        <v>278.00000000002728</v>
      </c>
    </row>
    <row r="4545" spans="2:12" x14ac:dyDescent="0.25">
      <c r="B4545" s="49">
        <f t="shared" ref="B4545" si="3983">B4544+1</f>
        <v>4533</v>
      </c>
      <c r="C4545" s="429">
        <v>41725.020833333336</v>
      </c>
      <c r="D4545" s="475">
        <v>-582</v>
      </c>
      <c r="K4545" s="429">
        <v>41725.020833333336</v>
      </c>
      <c r="L4545" s="467">
        <v>-1164</v>
      </c>
    </row>
    <row r="4546" spans="2:12" x14ac:dyDescent="0.25">
      <c r="B4546" s="49">
        <f t="shared" ref="B4546" si="3984">B4545+1</f>
        <v>4534</v>
      </c>
      <c r="C4546" s="446">
        <v>41725.083333333336</v>
      </c>
      <c r="D4546" s="476">
        <v>-1.99999999999773</v>
      </c>
      <c r="K4546" s="446">
        <v>41725.083333333336</v>
      </c>
      <c r="L4546" s="117">
        <v>-11.999999999986381</v>
      </c>
    </row>
    <row r="4547" spans="2:12" x14ac:dyDescent="0.25">
      <c r="B4547" s="49">
        <f t="shared" ref="B4547" si="3985">B4546+1</f>
        <v>4535</v>
      </c>
      <c r="C4547" s="430">
        <v>41726</v>
      </c>
      <c r="D4547" s="473">
        <v>63</v>
      </c>
      <c r="K4547" s="430">
        <v>41726</v>
      </c>
      <c r="L4547" s="467">
        <v>252</v>
      </c>
    </row>
    <row r="4548" spans="2:12" x14ac:dyDescent="0.25">
      <c r="B4548" s="49">
        <f t="shared" ref="B4548" si="3986">B4547+1</f>
        <v>4536</v>
      </c>
      <c r="C4548" s="429">
        <v>41726.020833333336</v>
      </c>
      <c r="D4548" s="475">
        <v>533</v>
      </c>
      <c r="K4548" s="429">
        <v>41726.020833333336</v>
      </c>
      <c r="L4548" s="467">
        <v>1066</v>
      </c>
    </row>
    <row r="4549" spans="2:12" x14ac:dyDescent="0.25">
      <c r="B4549" s="49">
        <f t="shared" ref="B4549" si="3987">B4548+1</f>
        <v>4537</v>
      </c>
      <c r="C4549" s="446">
        <v>41726.083333333336</v>
      </c>
      <c r="D4549" s="476">
        <v>83.000000000004505</v>
      </c>
      <c r="K4549" s="446">
        <v>41726.083333333336</v>
      </c>
      <c r="L4549" s="117">
        <v>498.00000000002706</v>
      </c>
    </row>
    <row r="4550" spans="2:12" x14ac:dyDescent="0.25">
      <c r="B4550" s="49">
        <f t="shared" ref="B4550" si="3988">B4549+1</f>
        <v>4538</v>
      </c>
      <c r="C4550" s="446">
        <v>41729.041666666664</v>
      </c>
      <c r="D4550" s="476">
        <v>58.000000000004498</v>
      </c>
      <c r="K4550" s="446">
        <v>41729.041666666664</v>
      </c>
      <c r="L4550" s="117">
        <v>348.000000000027</v>
      </c>
    </row>
    <row r="4551" spans="2:12" x14ac:dyDescent="0.25">
      <c r="B4551" s="49">
        <f t="shared" ref="B4551" si="3989">B4550+1</f>
        <v>4539</v>
      </c>
      <c r="C4551" s="428">
        <v>41730</v>
      </c>
      <c r="D4551" s="473">
        <v>49.000000000004547</v>
      </c>
      <c r="K4551" s="428">
        <v>41730</v>
      </c>
      <c r="L4551" s="117">
        <v>98.000000000009095</v>
      </c>
    </row>
    <row r="4552" spans="2:12" x14ac:dyDescent="0.25">
      <c r="B4552" s="49">
        <f t="shared" ref="B4552" si="3990">B4551+1</f>
        <v>4540</v>
      </c>
      <c r="C4552" s="446">
        <v>41730.125</v>
      </c>
      <c r="D4552" s="476">
        <v>48.000000000002302</v>
      </c>
      <c r="K4552" s="446">
        <v>41730.125</v>
      </c>
      <c r="L4552" s="117">
        <v>288.00000000001381</v>
      </c>
    </row>
    <row r="4553" spans="2:12" x14ac:dyDescent="0.25">
      <c r="B4553" s="49">
        <f t="shared" ref="B4553" si="3991">B4552+1</f>
        <v>4541</v>
      </c>
      <c r="C4553" s="430">
        <v>41733</v>
      </c>
      <c r="D4553" s="473">
        <v>63</v>
      </c>
      <c r="K4553" s="430">
        <v>41733</v>
      </c>
      <c r="L4553" s="467">
        <v>252</v>
      </c>
    </row>
    <row r="4554" spans="2:12" x14ac:dyDescent="0.25">
      <c r="B4554" s="49">
        <f t="shared" ref="B4554" si="3992">B4553+1</f>
        <v>4542</v>
      </c>
      <c r="C4554" s="429">
        <v>41733.041666666664</v>
      </c>
      <c r="D4554" s="475">
        <v>263</v>
      </c>
      <c r="K4554" s="429">
        <v>41733.041666666664</v>
      </c>
      <c r="L4554" s="467">
        <v>526</v>
      </c>
    </row>
    <row r="4555" spans="2:12" x14ac:dyDescent="0.25">
      <c r="B4555" s="49">
        <f t="shared" ref="B4555" si="3993">B4554+1</f>
        <v>4543</v>
      </c>
      <c r="C4555" s="446">
        <v>41733.125</v>
      </c>
      <c r="D4555" s="476">
        <v>-41.999999999995502</v>
      </c>
      <c r="K4555" s="446">
        <v>41733.125</v>
      </c>
      <c r="L4555" s="117">
        <v>-251.999999999973</v>
      </c>
    </row>
    <row r="4556" spans="2:12" x14ac:dyDescent="0.25">
      <c r="B4556" s="49">
        <f t="shared" ref="B4556" si="3994">B4555+1</f>
        <v>4544</v>
      </c>
      <c r="C4556" s="430">
        <v>41735</v>
      </c>
      <c r="D4556" s="473">
        <v>75.5</v>
      </c>
      <c r="K4556" s="430">
        <v>41735</v>
      </c>
      <c r="L4556" s="467">
        <v>302</v>
      </c>
    </row>
    <row r="4557" spans="2:12" x14ac:dyDescent="0.25">
      <c r="B4557" s="49">
        <f t="shared" ref="B4557" si="3995">B4556+1</f>
        <v>4545</v>
      </c>
      <c r="C4557" s="430">
        <v>41736</v>
      </c>
      <c r="D4557" s="473">
        <v>-474.5</v>
      </c>
      <c r="K4557" s="430">
        <v>41736</v>
      </c>
      <c r="L4557" s="467">
        <v>-1898</v>
      </c>
    </row>
    <row r="4558" spans="2:12" x14ac:dyDescent="0.25">
      <c r="B4558" s="49">
        <f t="shared" ref="B4558" si="3996">B4557+1</f>
        <v>4546</v>
      </c>
      <c r="C4558" s="427">
        <v>41736</v>
      </c>
      <c r="D4558" s="474">
        <v>-207</v>
      </c>
      <c r="K4558" s="427">
        <v>41736</v>
      </c>
      <c r="L4558" s="117">
        <v>-414</v>
      </c>
    </row>
    <row r="4559" spans="2:12" x14ac:dyDescent="0.25">
      <c r="B4559" s="49">
        <f t="shared" ref="B4559" si="3997">B4558+1</f>
        <v>4547</v>
      </c>
      <c r="C4559" s="428">
        <v>41736</v>
      </c>
      <c r="D4559" s="473">
        <v>-441.00000000000455</v>
      </c>
      <c r="K4559" s="428">
        <v>41736</v>
      </c>
      <c r="L4559" s="117">
        <v>-882.00000000000909</v>
      </c>
    </row>
    <row r="4560" spans="2:12" x14ac:dyDescent="0.25">
      <c r="B4560" s="49">
        <f t="shared" ref="B4560" si="3998">B4559+1</f>
        <v>4548</v>
      </c>
      <c r="C4560" s="429">
        <v>41736.041666666664</v>
      </c>
      <c r="D4560" s="475">
        <v>-412</v>
      </c>
      <c r="K4560" s="429">
        <v>41736.041666666664</v>
      </c>
      <c r="L4560" s="467">
        <v>-824</v>
      </c>
    </row>
    <row r="4561" spans="2:12" x14ac:dyDescent="0.25">
      <c r="B4561" s="49">
        <f t="shared" ref="B4561" si="3999">B4560+1</f>
        <v>4549</v>
      </c>
      <c r="C4561" s="446">
        <v>41736.041666666664</v>
      </c>
      <c r="D4561" s="476">
        <v>-337</v>
      </c>
      <c r="K4561" s="446">
        <v>41736.041666666664</v>
      </c>
      <c r="L4561" s="117">
        <v>-2022</v>
      </c>
    </row>
    <row r="4562" spans="2:12" x14ac:dyDescent="0.25">
      <c r="B4562" s="49">
        <f t="shared" ref="B4562" si="4000">B4561+1</f>
        <v>4550</v>
      </c>
      <c r="C4562" s="430">
        <v>41737</v>
      </c>
      <c r="D4562" s="473">
        <v>-24.5</v>
      </c>
      <c r="K4562" s="430">
        <v>41737</v>
      </c>
      <c r="L4562" s="467">
        <v>-98</v>
      </c>
    </row>
    <row r="4563" spans="2:12" x14ac:dyDescent="0.25">
      <c r="B4563" s="49">
        <f t="shared" ref="B4563" si="4001">B4562+1</f>
        <v>4551</v>
      </c>
      <c r="C4563" s="427">
        <v>41737</v>
      </c>
      <c r="D4563" s="474">
        <v>-167</v>
      </c>
      <c r="K4563" s="427">
        <v>41737</v>
      </c>
      <c r="L4563" s="117">
        <v>-334</v>
      </c>
    </row>
    <row r="4564" spans="2:12" x14ac:dyDescent="0.25">
      <c r="B4564" s="49">
        <f t="shared" ref="B4564" si="4002">B4563+1</f>
        <v>4552</v>
      </c>
      <c r="C4564" s="429">
        <v>41737.041666666664</v>
      </c>
      <c r="D4564" s="475">
        <v>48</v>
      </c>
      <c r="K4564" s="429">
        <v>41737.041666666664</v>
      </c>
      <c r="L4564" s="467">
        <v>96</v>
      </c>
    </row>
    <row r="4565" spans="2:12" x14ac:dyDescent="0.25">
      <c r="B4565" s="49">
        <f t="shared" ref="B4565" si="4003">B4564+1</f>
        <v>4553</v>
      </c>
      <c r="C4565" s="446">
        <v>41737.125</v>
      </c>
      <c r="D4565" s="476">
        <v>-76.999999999997698</v>
      </c>
      <c r="K4565" s="446">
        <v>41737.125</v>
      </c>
      <c r="L4565" s="117">
        <v>-461.99999999998619</v>
      </c>
    </row>
    <row r="4566" spans="2:12" x14ac:dyDescent="0.25">
      <c r="B4566" s="49">
        <f t="shared" ref="B4566" si="4004">B4565+1</f>
        <v>4554</v>
      </c>
      <c r="C4566" s="427">
        <v>41738</v>
      </c>
      <c r="D4566" s="474">
        <v>43</v>
      </c>
      <c r="K4566" s="427">
        <v>41738</v>
      </c>
      <c r="L4566" s="117">
        <v>86</v>
      </c>
    </row>
    <row r="4567" spans="2:12" x14ac:dyDescent="0.25">
      <c r="B4567" s="49">
        <f t="shared" ref="B4567" si="4005">B4566+1</f>
        <v>4555</v>
      </c>
      <c r="C4567" s="430">
        <v>41740</v>
      </c>
      <c r="D4567" s="473">
        <v>-12</v>
      </c>
      <c r="K4567" s="430">
        <v>41740</v>
      </c>
      <c r="L4567" s="467">
        <v>-48</v>
      </c>
    </row>
    <row r="4568" spans="2:12" x14ac:dyDescent="0.25">
      <c r="B4568" s="49">
        <f t="shared" ref="B4568" si="4006">B4567+1</f>
        <v>4556</v>
      </c>
      <c r="C4568" s="427">
        <v>41740</v>
      </c>
      <c r="D4568" s="474">
        <v>138</v>
      </c>
      <c r="K4568" s="427">
        <v>41740</v>
      </c>
      <c r="L4568" s="117">
        <v>276</v>
      </c>
    </row>
    <row r="4569" spans="2:12" x14ac:dyDescent="0.25">
      <c r="B4569" s="49">
        <f t="shared" ref="B4569" si="4007">B4568+1</f>
        <v>4557</v>
      </c>
      <c r="C4569" s="429">
        <v>41740.041666666664</v>
      </c>
      <c r="D4569" s="475">
        <v>-567</v>
      </c>
      <c r="K4569" s="429">
        <v>41740.041666666664</v>
      </c>
      <c r="L4569" s="467">
        <v>-1134</v>
      </c>
    </row>
    <row r="4570" spans="2:12" x14ac:dyDescent="0.25">
      <c r="B4570" s="49">
        <f t="shared" ref="B4570" si="4008">B4569+1</f>
        <v>4558</v>
      </c>
      <c r="C4570" s="446">
        <v>41740.125</v>
      </c>
      <c r="D4570" s="476">
        <v>-1.99999999999773</v>
      </c>
      <c r="K4570" s="446">
        <v>41740.125</v>
      </c>
      <c r="L4570" s="117">
        <v>-11.999999999986381</v>
      </c>
    </row>
    <row r="4571" spans="2:12" x14ac:dyDescent="0.25">
      <c r="B4571" s="49">
        <f t="shared" ref="B4571" si="4009">B4570+1</f>
        <v>4559</v>
      </c>
      <c r="C4571" s="430">
        <v>41742</v>
      </c>
      <c r="D4571" s="473">
        <v>63</v>
      </c>
      <c r="K4571" s="430">
        <v>41742</v>
      </c>
      <c r="L4571" s="467">
        <v>252</v>
      </c>
    </row>
    <row r="4572" spans="2:12" x14ac:dyDescent="0.25">
      <c r="B4572" s="49">
        <f t="shared" ref="B4572" si="4010">B4571+1</f>
        <v>4560</v>
      </c>
      <c r="C4572" s="430">
        <v>41743</v>
      </c>
      <c r="D4572" s="473">
        <v>188</v>
      </c>
      <c r="K4572" s="430">
        <v>41743</v>
      </c>
      <c r="L4572" s="467">
        <v>752</v>
      </c>
    </row>
    <row r="4573" spans="2:12" x14ac:dyDescent="0.25">
      <c r="B4573" s="49">
        <f t="shared" ref="B4573" si="4011">B4572+1</f>
        <v>4561</v>
      </c>
      <c r="C4573" s="427">
        <v>41743</v>
      </c>
      <c r="D4573" s="474">
        <v>258</v>
      </c>
      <c r="K4573" s="427">
        <v>41743</v>
      </c>
      <c r="L4573" s="117">
        <v>516</v>
      </c>
    </row>
    <row r="4574" spans="2:12" x14ac:dyDescent="0.25">
      <c r="B4574" s="49">
        <f t="shared" ref="B4574" si="4012">B4573+1</f>
        <v>4562</v>
      </c>
      <c r="C4574" s="428">
        <v>41743</v>
      </c>
      <c r="D4574" s="473">
        <v>438.99999999999091</v>
      </c>
      <c r="K4574" s="428">
        <v>41743</v>
      </c>
      <c r="L4574" s="117">
        <v>877.99999999998181</v>
      </c>
    </row>
    <row r="4575" spans="2:12" x14ac:dyDescent="0.25">
      <c r="B4575" s="49">
        <f t="shared" ref="B4575" si="4013">B4574+1</f>
        <v>4563</v>
      </c>
      <c r="C4575" s="429">
        <v>41743.041666666664</v>
      </c>
      <c r="D4575" s="475">
        <v>688</v>
      </c>
      <c r="K4575" s="429">
        <v>41743.041666666664</v>
      </c>
      <c r="L4575" s="467">
        <v>1376</v>
      </c>
    </row>
    <row r="4576" spans="2:12" x14ac:dyDescent="0.25">
      <c r="B4576" s="49">
        <f t="shared" ref="B4576" si="4014">B4575+1</f>
        <v>4564</v>
      </c>
      <c r="C4576" s="446">
        <v>41743.041666666664</v>
      </c>
      <c r="D4576" s="476">
        <v>347.99999999999102</v>
      </c>
      <c r="K4576" s="446">
        <v>41743.041666666664</v>
      </c>
      <c r="L4576" s="117">
        <v>2087.9999999999463</v>
      </c>
    </row>
    <row r="4577" spans="2:12" x14ac:dyDescent="0.25">
      <c r="B4577" s="49">
        <f t="shared" ref="B4577" si="4015">B4576+1</f>
        <v>4565</v>
      </c>
      <c r="C4577" s="427">
        <v>41746</v>
      </c>
      <c r="D4577" s="474">
        <v>298</v>
      </c>
      <c r="K4577" s="427">
        <v>41746</v>
      </c>
      <c r="L4577" s="117">
        <v>596</v>
      </c>
    </row>
    <row r="4578" spans="2:12" x14ac:dyDescent="0.25">
      <c r="B4578" s="49">
        <f t="shared" ref="B4578" si="4016">B4577+1</f>
        <v>4566</v>
      </c>
      <c r="C4578" s="428">
        <v>41746</v>
      </c>
      <c r="D4578" s="473">
        <v>489.00000000001364</v>
      </c>
      <c r="K4578" s="428">
        <v>41746</v>
      </c>
      <c r="L4578" s="117">
        <v>978.00000000002728</v>
      </c>
    </row>
    <row r="4579" spans="2:12" x14ac:dyDescent="0.25">
      <c r="B4579" s="49">
        <f t="shared" ref="B4579" si="4017">B4578+1</f>
        <v>4567</v>
      </c>
      <c r="C4579" s="428">
        <v>41750</v>
      </c>
      <c r="D4579" s="473">
        <v>58.999999999995453</v>
      </c>
      <c r="K4579" s="428">
        <v>41750</v>
      </c>
      <c r="L4579" s="117">
        <v>117.99999999999091</v>
      </c>
    </row>
    <row r="4580" spans="2:12" x14ac:dyDescent="0.25">
      <c r="B4580" s="49">
        <f t="shared" ref="B4580" si="4018">B4579+1</f>
        <v>4568</v>
      </c>
      <c r="C4580" s="427">
        <v>41752</v>
      </c>
      <c r="D4580" s="474">
        <v>48</v>
      </c>
      <c r="K4580" s="427">
        <v>41752</v>
      </c>
      <c r="L4580" s="117">
        <v>96</v>
      </c>
    </row>
    <row r="4581" spans="2:12" x14ac:dyDescent="0.25">
      <c r="B4581" s="49">
        <f t="shared" ref="B4581" si="4019">B4580+1</f>
        <v>4569</v>
      </c>
      <c r="C4581" s="430">
        <v>41753</v>
      </c>
      <c r="D4581" s="473">
        <v>-37</v>
      </c>
      <c r="K4581" s="430">
        <v>41753</v>
      </c>
      <c r="L4581" s="467">
        <v>-148</v>
      </c>
    </row>
    <row r="4582" spans="2:12" x14ac:dyDescent="0.25">
      <c r="B4582" s="49">
        <f t="shared" ref="B4582" si="4020">B4581+1</f>
        <v>4570</v>
      </c>
      <c r="C4582" s="429">
        <v>41753.041666666664</v>
      </c>
      <c r="D4582" s="475">
        <v>328</v>
      </c>
      <c r="K4582" s="429">
        <v>41753.041666666664</v>
      </c>
      <c r="L4582" s="467">
        <v>656</v>
      </c>
    </row>
    <row r="4583" spans="2:12" x14ac:dyDescent="0.25">
      <c r="B4583" s="49">
        <f t="shared" ref="B4583" si="4021">B4582+1</f>
        <v>4571</v>
      </c>
      <c r="C4583" s="446">
        <v>41753.125</v>
      </c>
      <c r="D4583" s="476">
        <v>-26.999999999997701</v>
      </c>
      <c r="K4583" s="446">
        <v>41753.125</v>
      </c>
      <c r="L4583" s="117">
        <v>-161.99999999998622</v>
      </c>
    </row>
    <row r="4584" spans="2:12" x14ac:dyDescent="0.25">
      <c r="B4584" s="49">
        <f t="shared" ref="B4584" si="4022">B4583+1</f>
        <v>4572</v>
      </c>
      <c r="C4584" s="427">
        <v>41754</v>
      </c>
      <c r="D4584" s="474">
        <v>-117</v>
      </c>
      <c r="K4584" s="427">
        <v>41754</v>
      </c>
      <c r="L4584" s="117">
        <v>-234</v>
      </c>
    </row>
    <row r="4585" spans="2:12" x14ac:dyDescent="0.25">
      <c r="B4585" s="49">
        <f t="shared" ref="B4585" si="4023">B4584+1</f>
        <v>4573</v>
      </c>
      <c r="C4585" s="428">
        <v>41754</v>
      </c>
      <c r="D4585" s="473">
        <v>-321</v>
      </c>
      <c r="K4585" s="428">
        <v>41754</v>
      </c>
      <c r="L4585" s="117">
        <v>-642</v>
      </c>
    </row>
    <row r="4586" spans="2:12" x14ac:dyDescent="0.25">
      <c r="B4586" s="49">
        <f t="shared" ref="B4586" si="4024">B4585+1</f>
        <v>4574</v>
      </c>
      <c r="C4586" s="446">
        <v>41754.125</v>
      </c>
      <c r="D4586" s="476">
        <v>-76.999999999997698</v>
      </c>
      <c r="K4586" s="446">
        <v>41754.125</v>
      </c>
      <c r="L4586" s="117">
        <v>-461.99999999998619</v>
      </c>
    </row>
    <row r="4587" spans="2:12" x14ac:dyDescent="0.25">
      <c r="B4587" s="49">
        <f t="shared" ref="B4587" si="4025">B4586+1</f>
        <v>4575</v>
      </c>
      <c r="C4587" s="430">
        <v>41756</v>
      </c>
      <c r="D4587" s="473">
        <v>-24.5</v>
      </c>
      <c r="K4587" s="430">
        <v>41756</v>
      </c>
      <c r="L4587" s="467">
        <v>-98</v>
      </c>
    </row>
    <row r="4588" spans="2:12" x14ac:dyDescent="0.25">
      <c r="B4588" s="49">
        <f t="shared" ref="B4588" si="4026">B4587+1</f>
        <v>4576</v>
      </c>
      <c r="C4588" s="430">
        <v>41757</v>
      </c>
      <c r="D4588" s="473">
        <v>0.50000000000000044</v>
      </c>
      <c r="K4588" s="430">
        <v>41757</v>
      </c>
      <c r="L4588" s="467">
        <v>2.0000000000000018</v>
      </c>
    </row>
    <row r="4589" spans="2:12" x14ac:dyDescent="0.25">
      <c r="B4589" s="49">
        <f t="shared" ref="B4589" si="4027">B4588+1</f>
        <v>4577</v>
      </c>
      <c r="C4589" s="429">
        <v>41757.041666666664</v>
      </c>
      <c r="D4589" s="475">
        <v>33</v>
      </c>
      <c r="K4589" s="429">
        <v>41757.041666666664</v>
      </c>
      <c r="L4589" s="467">
        <v>66</v>
      </c>
    </row>
    <row r="4590" spans="2:12" x14ac:dyDescent="0.25">
      <c r="B4590" s="49">
        <f t="shared" ref="B4590" si="4028">B4589+1</f>
        <v>4578</v>
      </c>
      <c r="C4590" s="446">
        <v>41757.041666666664</v>
      </c>
      <c r="D4590" s="476">
        <v>23.000000000002299</v>
      </c>
      <c r="K4590" s="446">
        <v>41757.041666666664</v>
      </c>
      <c r="L4590" s="117">
        <v>138.00000000001378</v>
      </c>
    </row>
    <row r="4591" spans="2:12" x14ac:dyDescent="0.25">
      <c r="B4591" s="49">
        <f t="shared" ref="B4591" si="4029">B4590+1</f>
        <v>4579</v>
      </c>
      <c r="C4591" s="446">
        <v>41758.125</v>
      </c>
      <c r="D4591" s="476">
        <v>102.999999999998</v>
      </c>
      <c r="K4591" s="446">
        <v>41758.125</v>
      </c>
      <c r="L4591" s="117">
        <v>617.99999999998795</v>
      </c>
    </row>
    <row r="4592" spans="2:12" x14ac:dyDescent="0.25">
      <c r="B4592" s="49">
        <f t="shared" ref="B4592" si="4030">B4591+1</f>
        <v>4580</v>
      </c>
      <c r="C4592" s="427">
        <v>41759</v>
      </c>
      <c r="D4592" s="474">
        <v>-27</v>
      </c>
      <c r="K4592" s="427">
        <v>41759</v>
      </c>
      <c r="L4592" s="117">
        <v>-54</v>
      </c>
    </row>
    <row r="4593" spans="2:12" x14ac:dyDescent="0.25">
      <c r="B4593" s="49">
        <f t="shared" ref="B4593" si="4031">B4592+1</f>
        <v>4581</v>
      </c>
      <c r="C4593" s="428">
        <v>41759</v>
      </c>
      <c r="D4593" s="473">
        <v>-211.00000000000909</v>
      </c>
      <c r="K4593" s="428">
        <v>41759</v>
      </c>
      <c r="L4593" s="117">
        <v>-422.00000000001819</v>
      </c>
    </row>
    <row r="4594" spans="2:12" x14ac:dyDescent="0.25">
      <c r="B4594" s="49">
        <f t="shared" ref="B4594" si="4032">B4593+1</f>
        <v>4582</v>
      </c>
      <c r="C4594" s="430">
        <v>41761</v>
      </c>
      <c r="D4594" s="473">
        <v>-37</v>
      </c>
      <c r="K4594" s="430">
        <v>41761</v>
      </c>
      <c r="L4594" s="467">
        <v>-148</v>
      </c>
    </row>
    <row r="4595" spans="2:12" x14ac:dyDescent="0.25">
      <c r="B4595" s="49">
        <f t="shared" ref="B4595" si="4033">B4594+1</f>
        <v>4583</v>
      </c>
      <c r="C4595" s="446">
        <v>41761.125</v>
      </c>
      <c r="D4595" s="476">
        <v>48.000000000002302</v>
      </c>
      <c r="K4595" s="446">
        <v>41761.125</v>
      </c>
      <c r="L4595" s="117">
        <v>288.00000000001381</v>
      </c>
    </row>
    <row r="4596" spans="2:12" x14ac:dyDescent="0.25">
      <c r="B4596" s="49">
        <f t="shared" ref="B4596" si="4034">B4595+1</f>
        <v>4584</v>
      </c>
      <c r="C4596" s="430">
        <v>41763</v>
      </c>
      <c r="D4596" s="473">
        <v>38</v>
      </c>
      <c r="K4596" s="430">
        <v>41763</v>
      </c>
      <c r="L4596" s="467">
        <v>152</v>
      </c>
    </row>
    <row r="4597" spans="2:12" x14ac:dyDescent="0.25">
      <c r="B4597" s="49">
        <f t="shared" ref="B4597" si="4035">B4596+1</f>
        <v>4585</v>
      </c>
      <c r="C4597" s="430">
        <v>41764</v>
      </c>
      <c r="D4597" s="473">
        <v>-49.5</v>
      </c>
      <c r="K4597" s="430">
        <v>41764</v>
      </c>
      <c r="L4597" s="467">
        <v>-198</v>
      </c>
    </row>
    <row r="4598" spans="2:12" x14ac:dyDescent="0.25">
      <c r="B4598" s="49">
        <f t="shared" ref="B4598" si="4036">B4597+1</f>
        <v>4586</v>
      </c>
      <c r="C4598" s="428">
        <v>41764</v>
      </c>
      <c r="D4598" s="473">
        <v>29</v>
      </c>
      <c r="K4598" s="428">
        <v>41764</v>
      </c>
      <c r="L4598" s="117">
        <v>58</v>
      </c>
    </row>
    <row r="4599" spans="2:12" x14ac:dyDescent="0.25">
      <c r="B4599" s="49">
        <f t="shared" ref="B4599" si="4037">B4598+1</f>
        <v>4587</v>
      </c>
      <c r="C4599" s="429">
        <v>41764.041666666664</v>
      </c>
      <c r="D4599" s="475">
        <v>-387</v>
      </c>
      <c r="K4599" s="429">
        <v>41764.041666666664</v>
      </c>
      <c r="L4599" s="467">
        <v>-774</v>
      </c>
    </row>
    <row r="4600" spans="2:12" x14ac:dyDescent="0.25">
      <c r="B4600" s="49">
        <f t="shared" ref="B4600" si="4038">B4599+1</f>
        <v>4588</v>
      </c>
      <c r="C4600" s="446">
        <v>41765.125</v>
      </c>
      <c r="D4600" s="476">
        <v>133.000000000005</v>
      </c>
      <c r="K4600" s="446">
        <v>41765.125</v>
      </c>
      <c r="L4600" s="117">
        <v>798.00000000003001</v>
      </c>
    </row>
    <row r="4601" spans="2:12" x14ac:dyDescent="0.25">
      <c r="B4601" s="49">
        <f t="shared" ref="B4601" si="4039">B4600+1</f>
        <v>4589</v>
      </c>
      <c r="C4601" s="430">
        <v>41766</v>
      </c>
      <c r="D4601" s="473">
        <v>-99.5</v>
      </c>
      <c r="K4601" s="430">
        <v>41766</v>
      </c>
      <c r="L4601" s="467">
        <v>-398</v>
      </c>
    </row>
    <row r="4602" spans="2:12" x14ac:dyDescent="0.25">
      <c r="B4602" s="49">
        <f t="shared" ref="B4602" si="4040">B4601+1</f>
        <v>4590</v>
      </c>
      <c r="C4602" s="429">
        <v>41766.041666666664</v>
      </c>
      <c r="D4602" s="475">
        <v>168</v>
      </c>
      <c r="K4602" s="429">
        <v>41766.041666666664</v>
      </c>
      <c r="L4602" s="467">
        <v>336</v>
      </c>
    </row>
    <row r="4603" spans="2:12" x14ac:dyDescent="0.25">
      <c r="B4603" s="49">
        <f t="shared" ref="B4603" si="4041">B4602+1</f>
        <v>4591</v>
      </c>
      <c r="C4603" s="446">
        <v>41766.125</v>
      </c>
      <c r="D4603" s="476">
        <v>-81.999999999993193</v>
      </c>
      <c r="K4603" s="446">
        <v>41766.125</v>
      </c>
      <c r="L4603" s="117">
        <v>-491.99999999995919</v>
      </c>
    </row>
    <row r="4604" spans="2:12" x14ac:dyDescent="0.25">
      <c r="B4604" s="49">
        <f t="shared" ref="B4604" si="4042">B4603+1</f>
        <v>4592</v>
      </c>
      <c r="C4604" s="429">
        <v>41767.041666666664</v>
      </c>
      <c r="D4604" s="475">
        <v>-252</v>
      </c>
      <c r="K4604" s="429">
        <v>41767.041666666664</v>
      </c>
      <c r="L4604" s="467">
        <v>-504</v>
      </c>
    </row>
    <row r="4605" spans="2:12" x14ac:dyDescent="0.25">
      <c r="B4605" s="49">
        <f t="shared" ref="B4605" si="4043">B4604+1</f>
        <v>4593</v>
      </c>
      <c r="C4605" s="430">
        <v>41768</v>
      </c>
      <c r="D4605" s="473">
        <v>88</v>
      </c>
      <c r="K4605" s="430">
        <v>41768</v>
      </c>
      <c r="L4605" s="467">
        <v>352</v>
      </c>
    </row>
    <row r="4606" spans="2:12" x14ac:dyDescent="0.25">
      <c r="B4606" s="49">
        <f t="shared" ref="B4606" si="4044">B4605+1</f>
        <v>4594</v>
      </c>
      <c r="C4606" s="427">
        <v>41768</v>
      </c>
      <c r="D4606" s="474">
        <v>13</v>
      </c>
      <c r="K4606" s="427">
        <v>41768</v>
      </c>
      <c r="L4606" s="117">
        <v>26</v>
      </c>
    </row>
    <row r="4607" spans="2:12" x14ac:dyDescent="0.25">
      <c r="B4607" s="49">
        <f t="shared" ref="B4607" si="4045">B4606+1</f>
        <v>4595</v>
      </c>
      <c r="C4607" s="428">
        <v>41768</v>
      </c>
      <c r="D4607" s="473">
        <v>138.99999999999091</v>
      </c>
      <c r="K4607" s="428">
        <v>41768</v>
      </c>
      <c r="L4607" s="117">
        <v>277.99999999998181</v>
      </c>
    </row>
    <row r="4608" spans="2:12" x14ac:dyDescent="0.25">
      <c r="B4608" s="49">
        <f t="shared" ref="B4608" si="4046">B4607+1</f>
        <v>4596</v>
      </c>
      <c r="C4608" s="429">
        <v>41768.041666666664</v>
      </c>
      <c r="D4608" s="475">
        <v>98</v>
      </c>
      <c r="K4608" s="429">
        <v>41768.041666666664</v>
      </c>
      <c r="L4608" s="467">
        <v>196</v>
      </c>
    </row>
    <row r="4609" spans="2:12" x14ac:dyDescent="0.25">
      <c r="B4609" s="49">
        <f t="shared" ref="B4609" si="4047">B4608+1</f>
        <v>4597</v>
      </c>
      <c r="C4609" s="446">
        <v>41768.125</v>
      </c>
      <c r="D4609" s="476">
        <v>63</v>
      </c>
      <c r="K4609" s="446">
        <v>41768.125</v>
      </c>
      <c r="L4609" s="117">
        <v>378</v>
      </c>
    </row>
    <row r="4610" spans="2:12" x14ac:dyDescent="0.25">
      <c r="B4610" s="49">
        <f t="shared" ref="B4610" si="4048">B4609+1</f>
        <v>4598</v>
      </c>
      <c r="C4610" s="428">
        <v>41773</v>
      </c>
      <c r="D4610" s="473">
        <v>38.999999999990905</v>
      </c>
      <c r="K4610" s="428">
        <v>41773</v>
      </c>
      <c r="L4610" s="117">
        <v>77.99999999998181</v>
      </c>
    </row>
    <row r="4611" spans="2:12" x14ac:dyDescent="0.25">
      <c r="B4611" s="49">
        <f t="shared" ref="B4611" si="4049">B4610+1</f>
        <v>4599</v>
      </c>
      <c r="C4611" s="446">
        <v>41773.125</v>
      </c>
      <c r="D4611" s="476">
        <v>47.999999999990898</v>
      </c>
      <c r="K4611" s="446">
        <v>41773.125</v>
      </c>
      <c r="L4611" s="117">
        <v>287.99999999994537</v>
      </c>
    </row>
    <row r="4612" spans="2:12" x14ac:dyDescent="0.25">
      <c r="B4612" s="49">
        <f t="shared" ref="B4612" si="4050">B4611+1</f>
        <v>4600</v>
      </c>
      <c r="C4612" s="430">
        <v>41774</v>
      </c>
      <c r="D4612" s="473">
        <v>75.5</v>
      </c>
      <c r="K4612" s="430">
        <v>41774</v>
      </c>
      <c r="L4612" s="467">
        <v>302</v>
      </c>
    </row>
    <row r="4613" spans="2:12" x14ac:dyDescent="0.25">
      <c r="B4613" s="49">
        <f t="shared" ref="B4613" si="4051">B4612+1</f>
        <v>4601</v>
      </c>
      <c r="C4613" s="427">
        <v>41774</v>
      </c>
      <c r="D4613" s="474">
        <v>78</v>
      </c>
      <c r="K4613" s="427">
        <v>41774</v>
      </c>
      <c r="L4613" s="117">
        <v>156</v>
      </c>
    </row>
    <row r="4614" spans="2:12" x14ac:dyDescent="0.25">
      <c r="B4614" s="49">
        <f t="shared" ref="B4614" si="4052">B4613+1</f>
        <v>4602</v>
      </c>
      <c r="C4614" s="428">
        <v>41774</v>
      </c>
      <c r="D4614" s="473">
        <v>-911.00000000000898</v>
      </c>
      <c r="K4614" s="428">
        <v>41774</v>
      </c>
      <c r="L4614" s="117">
        <v>-1822.000000000018</v>
      </c>
    </row>
    <row r="4615" spans="2:12" x14ac:dyDescent="0.25">
      <c r="B4615" s="49">
        <f t="shared" ref="B4615" si="4053">B4614+1</f>
        <v>4603</v>
      </c>
      <c r="C4615" s="429">
        <v>41774.041666666664</v>
      </c>
      <c r="D4615" s="475">
        <v>-112</v>
      </c>
      <c r="K4615" s="429">
        <v>41774.041666666664</v>
      </c>
      <c r="L4615" s="467">
        <v>-224</v>
      </c>
    </row>
    <row r="4616" spans="2:12" x14ac:dyDescent="0.25">
      <c r="B4616" s="49">
        <f t="shared" ref="B4616" si="4054">B4615+1</f>
        <v>4604</v>
      </c>
      <c r="C4616" s="446">
        <v>41774.125</v>
      </c>
      <c r="D4616" s="476">
        <v>118.00000000000701</v>
      </c>
      <c r="K4616" s="446">
        <v>41774.125</v>
      </c>
      <c r="L4616" s="117">
        <v>708.00000000004206</v>
      </c>
    </row>
    <row r="4617" spans="2:12" x14ac:dyDescent="0.25">
      <c r="B4617" s="49">
        <f t="shared" ref="B4617" si="4055">B4616+1</f>
        <v>4605</v>
      </c>
      <c r="C4617" s="430">
        <v>41775</v>
      </c>
      <c r="D4617" s="473">
        <v>-99.5</v>
      </c>
      <c r="K4617" s="430">
        <v>41775</v>
      </c>
      <c r="L4617" s="467">
        <v>-398</v>
      </c>
    </row>
    <row r="4618" spans="2:12" x14ac:dyDescent="0.25">
      <c r="B4618" s="49">
        <f t="shared" ref="B4618" si="4056">B4617+1</f>
        <v>4606</v>
      </c>
      <c r="C4618" s="429">
        <v>41775.041666666664</v>
      </c>
      <c r="D4618" s="475">
        <v>-47</v>
      </c>
      <c r="K4618" s="429">
        <v>41775.041666666664</v>
      </c>
      <c r="L4618" s="467">
        <v>-94</v>
      </c>
    </row>
    <row r="4619" spans="2:12" x14ac:dyDescent="0.25">
      <c r="B4619" s="49">
        <f t="shared" ref="B4619" si="4057">B4618+1</f>
        <v>4607</v>
      </c>
      <c r="C4619" s="446">
        <v>41775.125</v>
      </c>
      <c r="D4619" s="476">
        <v>-126.999999999998</v>
      </c>
      <c r="K4619" s="446">
        <v>41775.125</v>
      </c>
      <c r="L4619" s="117">
        <v>-761.99999999998795</v>
      </c>
    </row>
    <row r="4620" spans="2:12" x14ac:dyDescent="0.25">
      <c r="B4620" s="49">
        <f t="shared" ref="B4620" si="4058">B4619+1</f>
        <v>4608</v>
      </c>
      <c r="C4620" s="427">
        <v>41779</v>
      </c>
      <c r="D4620" s="474">
        <v>143</v>
      </c>
      <c r="K4620" s="427">
        <v>41779</v>
      </c>
      <c r="L4620" s="117">
        <v>286</v>
      </c>
    </row>
    <row r="4621" spans="2:12" x14ac:dyDescent="0.25">
      <c r="B4621" s="49">
        <f t="shared" ref="B4621" si="4059">B4620+1</f>
        <v>4609</v>
      </c>
      <c r="C4621" s="428">
        <v>41779</v>
      </c>
      <c r="D4621" s="473">
        <v>169.00000000000909</v>
      </c>
      <c r="K4621" s="428">
        <v>41779</v>
      </c>
      <c r="L4621" s="117">
        <v>338.00000000001819</v>
      </c>
    </row>
    <row r="4622" spans="2:12" x14ac:dyDescent="0.25">
      <c r="B4622" s="49">
        <f t="shared" ref="B4622" si="4060">B4621+1</f>
        <v>4610</v>
      </c>
      <c r="C4622" s="430">
        <v>41780</v>
      </c>
      <c r="D4622" s="473">
        <v>13</v>
      </c>
      <c r="K4622" s="430">
        <v>41780</v>
      </c>
      <c r="L4622" s="467">
        <v>52</v>
      </c>
    </row>
    <row r="4623" spans="2:12" x14ac:dyDescent="0.25">
      <c r="B4623" s="49">
        <f t="shared" ref="B4623" si="4061">B4622+1</f>
        <v>4611</v>
      </c>
      <c r="C4623" s="428">
        <v>41780</v>
      </c>
      <c r="D4623" s="473">
        <v>209.00000000001819</v>
      </c>
      <c r="K4623" s="428">
        <v>41780</v>
      </c>
      <c r="L4623" s="117">
        <v>418.00000000003638</v>
      </c>
    </row>
    <row r="4624" spans="2:12" x14ac:dyDescent="0.25">
      <c r="B4624" s="49">
        <f t="shared" ref="B4624" si="4062">B4623+1</f>
        <v>4612</v>
      </c>
      <c r="C4624" s="429">
        <v>41780.041666666664</v>
      </c>
      <c r="D4624" s="475">
        <v>233</v>
      </c>
      <c r="K4624" s="429">
        <v>41780.041666666664</v>
      </c>
      <c r="L4624" s="467">
        <v>466</v>
      </c>
    </row>
    <row r="4625" spans="2:12" x14ac:dyDescent="0.25">
      <c r="B4625" s="49">
        <f t="shared" ref="B4625" si="4063">B4624+1</f>
        <v>4613</v>
      </c>
      <c r="C4625" s="446">
        <v>41780.125</v>
      </c>
      <c r="D4625" s="476">
        <v>52.999999999997698</v>
      </c>
      <c r="K4625" s="446">
        <v>41780.125</v>
      </c>
      <c r="L4625" s="117">
        <v>317.99999999998619</v>
      </c>
    </row>
    <row r="4626" spans="2:12" x14ac:dyDescent="0.25">
      <c r="B4626" s="49">
        <f t="shared" ref="B4626" si="4064">B4625+1</f>
        <v>4614</v>
      </c>
      <c r="C4626" s="427">
        <v>41782</v>
      </c>
      <c r="D4626" s="474">
        <v>-37</v>
      </c>
      <c r="K4626" s="427">
        <v>41782</v>
      </c>
      <c r="L4626" s="117">
        <v>-74</v>
      </c>
    </row>
    <row r="4627" spans="2:12" x14ac:dyDescent="0.25">
      <c r="B4627" s="49">
        <f t="shared" ref="B4627" si="4065">B4626+1</f>
        <v>4615</v>
      </c>
      <c r="C4627" s="427">
        <v>41786</v>
      </c>
      <c r="D4627" s="474">
        <v>138</v>
      </c>
      <c r="K4627" s="427">
        <v>41786</v>
      </c>
      <c r="L4627" s="117">
        <v>276</v>
      </c>
    </row>
    <row r="4628" spans="2:12" x14ac:dyDescent="0.25">
      <c r="B4628" s="49">
        <f t="shared" ref="B4628" si="4066">B4627+1</f>
        <v>4616</v>
      </c>
      <c r="C4628" s="430">
        <v>41788</v>
      </c>
      <c r="D4628" s="473">
        <v>38</v>
      </c>
      <c r="K4628" s="430">
        <v>41788</v>
      </c>
      <c r="L4628" s="467">
        <v>152</v>
      </c>
    </row>
    <row r="4629" spans="2:12" x14ac:dyDescent="0.25">
      <c r="B4629" s="49">
        <f t="shared" ref="B4629" si="4067">B4628+1</f>
        <v>4617</v>
      </c>
      <c r="C4629" s="427">
        <v>41788</v>
      </c>
      <c r="D4629" s="474">
        <v>43</v>
      </c>
      <c r="K4629" s="427">
        <v>41788</v>
      </c>
      <c r="L4629" s="117">
        <v>86</v>
      </c>
    </row>
    <row r="4630" spans="2:12" x14ac:dyDescent="0.25">
      <c r="B4630" s="49">
        <f t="shared" ref="B4630" si="4068">B4629+1</f>
        <v>4618</v>
      </c>
      <c r="C4630" s="428">
        <v>41788</v>
      </c>
      <c r="D4630" s="473">
        <v>249.00000000000455</v>
      </c>
      <c r="K4630" s="428">
        <v>41788</v>
      </c>
      <c r="L4630" s="117">
        <v>498.00000000000909</v>
      </c>
    </row>
    <row r="4631" spans="2:12" x14ac:dyDescent="0.25">
      <c r="B4631" s="49">
        <f t="shared" ref="B4631" si="4069">B4630+1</f>
        <v>4619</v>
      </c>
      <c r="C4631" s="429">
        <v>41788.041666666664</v>
      </c>
      <c r="D4631" s="475">
        <v>113</v>
      </c>
      <c r="K4631" s="429">
        <v>41788.041666666664</v>
      </c>
      <c r="L4631" s="467">
        <v>226</v>
      </c>
    </row>
    <row r="4632" spans="2:12" x14ac:dyDescent="0.25">
      <c r="B4632" s="49">
        <f t="shared" ref="B4632" si="4070">B4631+1</f>
        <v>4620</v>
      </c>
      <c r="C4632" s="446">
        <v>41788.125</v>
      </c>
      <c r="D4632" s="476">
        <v>147.99999999999099</v>
      </c>
      <c r="K4632" s="446">
        <v>41788.125</v>
      </c>
      <c r="L4632" s="117">
        <v>887.99999999994589</v>
      </c>
    </row>
    <row r="4633" spans="2:12" x14ac:dyDescent="0.25">
      <c r="B4633" s="49">
        <f t="shared" ref="B4633" si="4071">B4632+1</f>
        <v>4621</v>
      </c>
      <c r="C4633" s="446">
        <v>41792.125</v>
      </c>
      <c r="D4633" s="476">
        <v>98.000000000002302</v>
      </c>
      <c r="K4633" s="446">
        <v>41792.125</v>
      </c>
      <c r="L4633" s="117">
        <v>588.00000000001387</v>
      </c>
    </row>
    <row r="4634" spans="2:12" x14ac:dyDescent="0.25">
      <c r="B4634" s="49">
        <f t="shared" ref="B4634" si="4072">B4633+1</f>
        <v>4622</v>
      </c>
      <c r="C4634" s="427">
        <v>41793</v>
      </c>
      <c r="D4634" s="474">
        <v>-137</v>
      </c>
      <c r="K4634" s="427">
        <v>41793</v>
      </c>
      <c r="L4634" s="117">
        <v>-274</v>
      </c>
    </row>
    <row r="4635" spans="2:12" x14ac:dyDescent="0.25">
      <c r="B4635" s="49">
        <f t="shared" ref="B4635" si="4073">B4634+1</f>
        <v>4623</v>
      </c>
      <c r="C4635" s="429">
        <v>41793.041666666664</v>
      </c>
      <c r="D4635" s="475">
        <v>-187</v>
      </c>
      <c r="K4635" s="429">
        <v>41793.041666666664</v>
      </c>
      <c r="L4635" s="467">
        <v>-374</v>
      </c>
    </row>
    <row r="4636" spans="2:12" x14ac:dyDescent="0.25">
      <c r="B4636" s="49">
        <f t="shared" ref="B4636" si="4074">B4635+1</f>
        <v>4624</v>
      </c>
      <c r="C4636" s="446">
        <v>41793.125</v>
      </c>
      <c r="D4636" s="476">
        <v>-187</v>
      </c>
      <c r="K4636" s="446">
        <v>41793.125</v>
      </c>
      <c r="L4636" s="117">
        <v>-1122</v>
      </c>
    </row>
    <row r="4637" spans="2:12" x14ac:dyDescent="0.25">
      <c r="B4637" s="49">
        <f t="shared" ref="B4637" si="4075">B4636+1</f>
        <v>4625</v>
      </c>
      <c r="C4637" s="430">
        <v>41794</v>
      </c>
      <c r="D4637" s="473">
        <v>25.5</v>
      </c>
      <c r="K4637" s="430">
        <v>41794</v>
      </c>
      <c r="L4637" s="467">
        <v>102</v>
      </c>
    </row>
    <row r="4638" spans="2:12" x14ac:dyDescent="0.25">
      <c r="B4638" s="49">
        <f t="shared" ref="B4638" si="4076">B4637+1</f>
        <v>4626</v>
      </c>
      <c r="C4638" s="429">
        <v>41794.041666666664</v>
      </c>
      <c r="D4638" s="475">
        <v>-207</v>
      </c>
      <c r="K4638" s="429">
        <v>41794.041666666664</v>
      </c>
      <c r="L4638" s="467">
        <v>-414</v>
      </c>
    </row>
    <row r="4639" spans="2:12" x14ac:dyDescent="0.25">
      <c r="B4639" s="49">
        <f t="shared" ref="B4639" si="4077">B4638+1</f>
        <v>4627</v>
      </c>
      <c r="C4639" s="446">
        <v>41794.125</v>
      </c>
      <c r="D4639" s="476">
        <v>-251.99999999999801</v>
      </c>
      <c r="K4639" s="446">
        <v>41794.125</v>
      </c>
      <c r="L4639" s="117">
        <v>-1511.9999999999882</v>
      </c>
    </row>
    <row r="4640" spans="2:12" x14ac:dyDescent="0.25">
      <c r="B4640" s="49">
        <f t="shared" ref="B4640" si="4078">B4639+1</f>
        <v>4628</v>
      </c>
      <c r="C4640" s="429">
        <v>41800.041666666664</v>
      </c>
      <c r="D4640" s="475">
        <v>-137</v>
      </c>
      <c r="K4640" s="429">
        <v>41800.041666666664</v>
      </c>
      <c r="L4640" s="467">
        <v>-274</v>
      </c>
    </row>
    <row r="4641" spans="2:12" x14ac:dyDescent="0.25">
      <c r="B4641" s="49">
        <f t="shared" ref="B4641" si="4079">B4640+1</f>
        <v>4629</v>
      </c>
      <c r="C4641" s="446">
        <v>41801.125</v>
      </c>
      <c r="D4641" s="476">
        <v>-342.00000000000699</v>
      </c>
      <c r="K4641" s="446">
        <v>41801.125</v>
      </c>
      <c r="L4641" s="117">
        <v>-2052.0000000000418</v>
      </c>
    </row>
    <row r="4642" spans="2:12" x14ac:dyDescent="0.25">
      <c r="B4642" s="49">
        <f t="shared" ref="B4642" si="4080">B4641+1</f>
        <v>4630</v>
      </c>
      <c r="C4642" s="430">
        <v>41802</v>
      </c>
      <c r="D4642" s="473">
        <v>25.5</v>
      </c>
      <c r="K4642" s="430">
        <v>41802</v>
      </c>
      <c r="L4642" s="467">
        <v>102</v>
      </c>
    </row>
    <row r="4643" spans="2:12" x14ac:dyDescent="0.25">
      <c r="B4643" s="49">
        <f t="shared" ref="B4643" si="4081">B4642+1</f>
        <v>4631</v>
      </c>
      <c r="C4643" s="427">
        <v>41802</v>
      </c>
      <c r="D4643" s="474">
        <v>63</v>
      </c>
      <c r="K4643" s="427">
        <v>41802</v>
      </c>
      <c r="L4643" s="117">
        <v>126</v>
      </c>
    </row>
    <row r="4644" spans="2:12" x14ac:dyDescent="0.25">
      <c r="B4644" s="49">
        <f t="shared" ref="B4644" si="4082">B4643+1</f>
        <v>4632</v>
      </c>
      <c r="C4644" s="428">
        <v>41802</v>
      </c>
      <c r="D4644" s="473">
        <v>69.000000000009095</v>
      </c>
      <c r="K4644" s="428">
        <v>41802</v>
      </c>
      <c r="L4644" s="117">
        <v>138.00000000001819</v>
      </c>
    </row>
    <row r="4645" spans="2:12" x14ac:dyDescent="0.25">
      <c r="B4645" s="49">
        <f t="shared" ref="B4645" si="4083">B4644+1</f>
        <v>4633</v>
      </c>
      <c r="C4645" s="429">
        <v>41802.041666666664</v>
      </c>
      <c r="D4645" s="475">
        <v>-82</v>
      </c>
      <c r="K4645" s="429">
        <v>41802.041666666664</v>
      </c>
      <c r="L4645" s="467">
        <v>-164</v>
      </c>
    </row>
    <row r="4646" spans="2:12" x14ac:dyDescent="0.25">
      <c r="B4646" s="49">
        <f t="shared" ref="B4646" si="4084">B4645+1</f>
        <v>4634</v>
      </c>
      <c r="C4646" s="446">
        <v>41802.125</v>
      </c>
      <c r="D4646" s="476">
        <v>-162</v>
      </c>
      <c r="K4646" s="446">
        <v>41802.125</v>
      </c>
      <c r="L4646" s="117">
        <v>-972</v>
      </c>
    </row>
    <row r="4647" spans="2:12" x14ac:dyDescent="0.25">
      <c r="B4647" s="49">
        <f t="shared" ref="B4647" si="4085">B4646+1</f>
        <v>4635</v>
      </c>
      <c r="C4647" s="430">
        <v>41803</v>
      </c>
      <c r="D4647" s="473">
        <v>25.5</v>
      </c>
      <c r="K4647" s="430">
        <v>41803</v>
      </c>
      <c r="L4647" s="467">
        <v>102</v>
      </c>
    </row>
    <row r="4648" spans="2:12" x14ac:dyDescent="0.25">
      <c r="B4648" s="49">
        <f t="shared" ref="B4648" si="4086">B4647+1</f>
        <v>4636</v>
      </c>
      <c r="C4648" s="429">
        <v>41803.041666666664</v>
      </c>
      <c r="D4648" s="475">
        <v>23</v>
      </c>
      <c r="K4648" s="429">
        <v>41803.041666666664</v>
      </c>
      <c r="L4648" s="467">
        <v>46</v>
      </c>
    </row>
    <row r="4649" spans="2:12" x14ac:dyDescent="0.25">
      <c r="B4649" s="49">
        <f t="shared" ref="B4649" si="4087">B4648+1</f>
        <v>4637</v>
      </c>
      <c r="C4649" s="446">
        <v>41803.125</v>
      </c>
      <c r="D4649" s="476">
        <v>-37</v>
      </c>
      <c r="K4649" s="446">
        <v>41803.125</v>
      </c>
      <c r="L4649" s="117">
        <v>-222</v>
      </c>
    </row>
    <row r="4650" spans="2:12" x14ac:dyDescent="0.25">
      <c r="B4650" s="49">
        <f t="shared" ref="B4650" si="4088">B4649+1</f>
        <v>4638</v>
      </c>
      <c r="C4650" s="428">
        <v>41808</v>
      </c>
      <c r="D4650" s="473">
        <v>-40.99999999998181</v>
      </c>
      <c r="K4650" s="428">
        <v>41808</v>
      </c>
      <c r="L4650" s="117">
        <v>-81.99999999996362</v>
      </c>
    </row>
    <row r="4651" spans="2:12" x14ac:dyDescent="0.25">
      <c r="B4651" s="49">
        <f t="shared" ref="B4651" si="4089">B4650+1</f>
        <v>4639</v>
      </c>
      <c r="C4651" s="429">
        <v>41810.020833333336</v>
      </c>
      <c r="D4651" s="475">
        <v>128</v>
      </c>
      <c r="K4651" s="429">
        <v>41810.020833333336</v>
      </c>
      <c r="L4651" s="467">
        <v>256</v>
      </c>
    </row>
    <row r="4652" spans="2:12" x14ac:dyDescent="0.25">
      <c r="B4652" s="49">
        <f t="shared" ref="B4652" si="4090">B4651+1</f>
        <v>4640</v>
      </c>
      <c r="C4652" s="427">
        <v>41813</v>
      </c>
      <c r="D4652" s="474">
        <v>3.0000000000000004</v>
      </c>
      <c r="K4652" s="427">
        <v>41813</v>
      </c>
      <c r="L4652" s="117">
        <v>6.0000000000000009</v>
      </c>
    </row>
    <row r="4653" spans="2:12" x14ac:dyDescent="0.25">
      <c r="B4653" s="49">
        <f t="shared" ref="B4653" si="4091">B4652+1</f>
        <v>4641</v>
      </c>
      <c r="C4653" s="430">
        <v>41814</v>
      </c>
      <c r="D4653" s="473">
        <v>63</v>
      </c>
      <c r="K4653" s="430">
        <v>41814</v>
      </c>
      <c r="L4653" s="467">
        <v>252</v>
      </c>
    </row>
    <row r="4654" spans="2:12" x14ac:dyDescent="0.25">
      <c r="B4654" s="49">
        <f t="shared" ref="B4654" si="4092">B4653+1</f>
        <v>4642</v>
      </c>
      <c r="C4654" s="428">
        <v>41814</v>
      </c>
      <c r="D4654" s="473">
        <v>58.999999999995453</v>
      </c>
      <c r="K4654" s="428">
        <v>41814</v>
      </c>
      <c r="L4654" s="117">
        <v>117.99999999999091</v>
      </c>
    </row>
    <row r="4655" spans="2:12" x14ac:dyDescent="0.25">
      <c r="B4655" s="49">
        <f t="shared" ref="B4655" si="4093">B4654+1</f>
        <v>4643</v>
      </c>
      <c r="C4655" s="446">
        <v>41814.125</v>
      </c>
      <c r="D4655" s="476">
        <v>-6.9999999999931797</v>
      </c>
      <c r="K4655" s="446">
        <v>41814.125</v>
      </c>
      <c r="L4655" s="117">
        <v>-41.99999999995908</v>
      </c>
    </row>
    <row r="4656" spans="2:12" x14ac:dyDescent="0.25">
      <c r="B4656" s="49">
        <f t="shared" ref="B4656" si="4094">B4655+1</f>
        <v>4644</v>
      </c>
      <c r="C4656" s="430">
        <v>41815</v>
      </c>
      <c r="D4656" s="473">
        <v>13</v>
      </c>
      <c r="K4656" s="430">
        <v>41815</v>
      </c>
      <c r="L4656" s="467">
        <v>52</v>
      </c>
    </row>
    <row r="4657" spans="2:12" x14ac:dyDescent="0.25">
      <c r="B4657" s="49">
        <f t="shared" ref="B4657" si="4095">B4656+1</f>
        <v>4645</v>
      </c>
      <c r="C4657" s="427">
        <v>41815</v>
      </c>
      <c r="D4657" s="474">
        <v>13</v>
      </c>
      <c r="K4657" s="427">
        <v>41815</v>
      </c>
      <c r="L4657" s="117">
        <v>26</v>
      </c>
    </row>
    <row r="4658" spans="2:12" x14ac:dyDescent="0.25">
      <c r="B4658" s="49">
        <f t="shared" ref="B4658" si="4096">B4657+1</f>
        <v>4646</v>
      </c>
      <c r="C4658" s="428">
        <v>41815</v>
      </c>
      <c r="D4658" s="473">
        <v>-580.99999999999091</v>
      </c>
      <c r="K4658" s="428">
        <v>41815</v>
      </c>
      <c r="L4658" s="117">
        <v>-1161.9999999999818</v>
      </c>
    </row>
    <row r="4659" spans="2:12" x14ac:dyDescent="0.25">
      <c r="B4659" s="49">
        <f t="shared" ref="B4659" si="4097">B4658+1</f>
        <v>4647</v>
      </c>
      <c r="C4659" s="429">
        <v>41815.041666666664</v>
      </c>
      <c r="D4659" s="475">
        <v>-47</v>
      </c>
      <c r="K4659" s="429">
        <v>41815.041666666664</v>
      </c>
      <c r="L4659" s="467">
        <v>-94</v>
      </c>
    </row>
    <row r="4660" spans="2:12" x14ac:dyDescent="0.25">
      <c r="B4660" s="49">
        <f t="shared" ref="B4660" si="4098">B4659+1</f>
        <v>4648</v>
      </c>
      <c r="C4660" s="446">
        <v>41815.125</v>
      </c>
      <c r="D4660" s="476">
        <v>-316.999999999995</v>
      </c>
      <c r="K4660" s="446">
        <v>41815.125</v>
      </c>
      <c r="L4660" s="117">
        <v>-1901.99999999997</v>
      </c>
    </row>
    <row r="4661" spans="2:12" x14ac:dyDescent="0.25">
      <c r="B4661" s="49">
        <f t="shared" ref="B4661" si="4099">B4660+1</f>
        <v>4649</v>
      </c>
      <c r="C4661" s="427">
        <v>41816</v>
      </c>
      <c r="D4661" s="474">
        <v>78</v>
      </c>
      <c r="K4661" s="427">
        <v>41816</v>
      </c>
      <c r="L4661" s="117">
        <v>156</v>
      </c>
    </row>
    <row r="4662" spans="2:12" x14ac:dyDescent="0.25">
      <c r="B4662" s="49">
        <f t="shared" ref="B4662" si="4100">B4661+1</f>
        <v>4650</v>
      </c>
      <c r="C4662" s="430">
        <v>41817</v>
      </c>
      <c r="D4662" s="473">
        <v>-187</v>
      </c>
      <c r="K4662" s="430">
        <v>41817</v>
      </c>
      <c r="L4662" s="467">
        <v>-748</v>
      </c>
    </row>
    <row r="4663" spans="2:12" x14ac:dyDescent="0.25">
      <c r="B4663" s="49">
        <f t="shared" ref="B4663" si="4101">B4662+1</f>
        <v>4651</v>
      </c>
      <c r="C4663" s="446">
        <v>41817.125</v>
      </c>
      <c r="D4663" s="476">
        <v>-222.00000000000199</v>
      </c>
      <c r="K4663" s="446">
        <v>41817.125</v>
      </c>
      <c r="L4663" s="117">
        <v>-1332.0000000000118</v>
      </c>
    </row>
    <row r="4664" spans="2:12" x14ac:dyDescent="0.25">
      <c r="B4664" s="49">
        <f t="shared" ref="B4664" si="4102">B4663+1</f>
        <v>4652</v>
      </c>
      <c r="C4664" s="430">
        <v>41821</v>
      </c>
      <c r="D4664" s="473">
        <v>50.5</v>
      </c>
      <c r="K4664" s="430">
        <v>41821</v>
      </c>
      <c r="L4664" s="467">
        <v>202</v>
      </c>
    </row>
    <row r="4665" spans="2:12" x14ac:dyDescent="0.25">
      <c r="B4665" s="49">
        <f t="shared" ref="B4665" si="4103">B4664+1</f>
        <v>4653</v>
      </c>
      <c r="C4665" s="427">
        <v>41822</v>
      </c>
      <c r="D4665" s="474">
        <v>-12</v>
      </c>
      <c r="K4665" s="427">
        <v>41822</v>
      </c>
      <c r="L4665" s="117">
        <v>-24</v>
      </c>
    </row>
    <row r="4666" spans="2:12" x14ac:dyDescent="0.25">
      <c r="B4666" s="49">
        <f t="shared" ref="B4666" si="4104">B4665+1</f>
        <v>4654</v>
      </c>
      <c r="C4666" s="428">
        <v>41822</v>
      </c>
      <c r="D4666" s="473">
        <v>-111.00000000000911</v>
      </c>
      <c r="K4666" s="428">
        <v>41822</v>
      </c>
      <c r="L4666" s="117">
        <v>-222.00000000001822</v>
      </c>
    </row>
    <row r="4667" spans="2:12" x14ac:dyDescent="0.25">
      <c r="B4667" s="49">
        <f t="shared" ref="B4667" si="4105">B4666+1</f>
        <v>4655</v>
      </c>
      <c r="C4667" s="446">
        <v>41823.125</v>
      </c>
      <c r="D4667" s="476">
        <v>202.99999999999801</v>
      </c>
      <c r="K4667" s="446">
        <v>41823.125</v>
      </c>
      <c r="L4667" s="117">
        <v>1217.9999999999882</v>
      </c>
    </row>
    <row r="4668" spans="2:12" x14ac:dyDescent="0.25">
      <c r="B4668" s="49">
        <f t="shared" ref="B4668" si="4106">B4667+1</f>
        <v>4656</v>
      </c>
      <c r="C4668" s="446">
        <v>41824.125</v>
      </c>
      <c r="D4668" s="476">
        <v>-26.999999999997701</v>
      </c>
      <c r="K4668" s="446">
        <v>41824.125</v>
      </c>
      <c r="L4668" s="117">
        <v>-161.99999999998622</v>
      </c>
    </row>
    <row r="4669" spans="2:12" x14ac:dyDescent="0.25">
      <c r="B4669" s="49">
        <f t="shared" ref="B4669" si="4107">B4668+1</f>
        <v>4657</v>
      </c>
      <c r="C4669" s="446">
        <v>41827.0625</v>
      </c>
      <c r="D4669" s="476">
        <v>-182.000000000005</v>
      </c>
      <c r="K4669" s="446">
        <v>41827.0625</v>
      </c>
      <c r="L4669" s="117">
        <v>-1092.00000000003</v>
      </c>
    </row>
    <row r="4670" spans="2:12" x14ac:dyDescent="0.25">
      <c r="B4670" s="49">
        <f t="shared" ref="B4670" si="4108">B4669+1</f>
        <v>4658</v>
      </c>
      <c r="C4670" s="430">
        <v>41828</v>
      </c>
      <c r="D4670" s="473">
        <v>-112.00000000000001</v>
      </c>
      <c r="K4670" s="430">
        <v>41828</v>
      </c>
      <c r="L4670" s="467">
        <v>-448.00000000000006</v>
      </c>
    </row>
    <row r="4671" spans="2:12" x14ac:dyDescent="0.25">
      <c r="B4671" s="49">
        <f t="shared" ref="B4671" si="4109">B4670+1</f>
        <v>4659</v>
      </c>
      <c r="C4671" s="428">
        <v>41828</v>
      </c>
      <c r="D4671" s="473">
        <v>-231.00000000001364</v>
      </c>
      <c r="K4671" s="428">
        <v>41828</v>
      </c>
      <c r="L4671" s="117">
        <v>-462.00000000002728</v>
      </c>
    </row>
    <row r="4672" spans="2:12" x14ac:dyDescent="0.25">
      <c r="B4672" s="49">
        <f t="shared" ref="B4672" si="4110">B4671+1</f>
        <v>4660</v>
      </c>
      <c r="C4672" s="446">
        <v>41828.125</v>
      </c>
      <c r="D4672" s="476">
        <v>-37</v>
      </c>
      <c r="K4672" s="446">
        <v>41828.125</v>
      </c>
      <c r="L4672" s="117">
        <v>-222</v>
      </c>
    </row>
    <row r="4673" spans="2:12" x14ac:dyDescent="0.25">
      <c r="B4673" s="49">
        <f t="shared" ref="B4673" si="4111">B4672+1</f>
        <v>4661</v>
      </c>
      <c r="C4673" s="430">
        <v>41829</v>
      </c>
      <c r="D4673" s="473">
        <v>0.50000000000000044</v>
      </c>
      <c r="K4673" s="430">
        <v>41829</v>
      </c>
      <c r="L4673" s="467">
        <v>2.0000000000000018</v>
      </c>
    </row>
    <row r="4674" spans="2:12" x14ac:dyDescent="0.25">
      <c r="B4674" s="49">
        <f t="shared" ref="B4674" si="4112">B4673+1</f>
        <v>4662</v>
      </c>
      <c r="C4674" s="429">
        <v>41829.041666666664</v>
      </c>
      <c r="D4674" s="475">
        <v>63</v>
      </c>
      <c r="K4674" s="429">
        <v>41829.041666666664</v>
      </c>
      <c r="L4674" s="467">
        <v>126</v>
      </c>
    </row>
    <row r="4675" spans="2:12" x14ac:dyDescent="0.25">
      <c r="B4675" s="49">
        <f t="shared" ref="B4675" si="4113">B4674+1</f>
        <v>4663</v>
      </c>
      <c r="C4675" s="446">
        <v>41829.125</v>
      </c>
      <c r="D4675" s="476">
        <v>-87</v>
      </c>
      <c r="K4675" s="446">
        <v>41829.125</v>
      </c>
      <c r="L4675" s="117">
        <v>-522</v>
      </c>
    </row>
    <row r="4676" spans="2:12" x14ac:dyDescent="0.25">
      <c r="B4676" s="49">
        <f t="shared" ref="B4676" si="4114">B4675+1</f>
        <v>4664</v>
      </c>
      <c r="C4676" s="430">
        <v>41831</v>
      </c>
      <c r="D4676" s="473">
        <v>112.99999999999999</v>
      </c>
      <c r="K4676" s="430">
        <v>41831</v>
      </c>
      <c r="L4676" s="467">
        <v>451.99999999999994</v>
      </c>
    </row>
    <row r="4677" spans="2:12" x14ac:dyDescent="0.25">
      <c r="B4677" s="49">
        <f t="shared" ref="B4677" si="4115">B4676+1</f>
        <v>4665</v>
      </c>
      <c r="C4677" s="427">
        <v>41831</v>
      </c>
      <c r="D4677" s="474">
        <v>148</v>
      </c>
      <c r="K4677" s="427">
        <v>41831</v>
      </c>
      <c r="L4677" s="117">
        <v>296</v>
      </c>
    </row>
    <row r="4678" spans="2:12" x14ac:dyDescent="0.25">
      <c r="B4678" s="49">
        <f t="shared" ref="B4678" si="4116">B4677+1</f>
        <v>4666</v>
      </c>
      <c r="C4678" s="428">
        <v>41831</v>
      </c>
      <c r="D4678" s="473">
        <v>218.99999999998636</v>
      </c>
      <c r="K4678" s="428">
        <v>41831</v>
      </c>
      <c r="L4678" s="117">
        <v>437.99999999997272</v>
      </c>
    </row>
    <row r="4679" spans="2:12" x14ac:dyDescent="0.25">
      <c r="B4679" s="49">
        <f t="shared" ref="B4679" si="4117">B4678+1</f>
        <v>4667</v>
      </c>
      <c r="C4679" s="429">
        <v>41831.041666666664</v>
      </c>
      <c r="D4679" s="475">
        <v>98</v>
      </c>
      <c r="K4679" s="429">
        <v>41831.041666666664</v>
      </c>
      <c r="L4679" s="467">
        <v>196</v>
      </c>
    </row>
    <row r="4680" spans="2:12" x14ac:dyDescent="0.25">
      <c r="B4680" s="49">
        <f t="shared" ref="B4680" si="4118">B4679+1</f>
        <v>4668</v>
      </c>
      <c r="C4680" s="446">
        <v>41831.125</v>
      </c>
      <c r="D4680" s="476">
        <v>242.999999999995</v>
      </c>
      <c r="K4680" s="446">
        <v>41831.125</v>
      </c>
      <c r="L4680" s="117">
        <v>1457.99999999997</v>
      </c>
    </row>
    <row r="4681" spans="2:12" x14ac:dyDescent="0.25">
      <c r="B4681" s="49">
        <f t="shared" ref="B4681" si="4119">B4680+1</f>
        <v>4669</v>
      </c>
      <c r="C4681" s="446">
        <v>41834.041666666664</v>
      </c>
      <c r="D4681" s="476">
        <v>177.99999999999801</v>
      </c>
      <c r="K4681" s="446">
        <v>41834.041666666664</v>
      </c>
      <c r="L4681" s="117">
        <v>1067.9999999999882</v>
      </c>
    </row>
    <row r="4682" spans="2:12" x14ac:dyDescent="0.25">
      <c r="B4682" s="49">
        <f t="shared" ref="B4682" si="4120">B4681+1</f>
        <v>4670</v>
      </c>
      <c r="C4682" s="427">
        <v>41835</v>
      </c>
      <c r="D4682" s="474">
        <v>38</v>
      </c>
      <c r="K4682" s="427">
        <v>41835</v>
      </c>
      <c r="L4682" s="117">
        <v>76</v>
      </c>
    </row>
    <row r="4683" spans="2:12" x14ac:dyDescent="0.25">
      <c r="B4683" s="49">
        <f t="shared" ref="B4683" si="4121">B4682+1</f>
        <v>4671</v>
      </c>
      <c r="C4683" s="428">
        <v>41835</v>
      </c>
      <c r="D4683" s="473">
        <v>-41.000000000004547</v>
      </c>
      <c r="K4683" s="428">
        <v>41835</v>
      </c>
      <c r="L4683" s="117">
        <v>-82.000000000009095</v>
      </c>
    </row>
    <row r="4684" spans="2:12" x14ac:dyDescent="0.25">
      <c r="B4684" s="49">
        <f t="shared" ref="B4684" si="4122">B4683+1</f>
        <v>4672</v>
      </c>
      <c r="C4684" s="430">
        <v>41836</v>
      </c>
      <c r="D4684" s="473">
        <v>100.49999999999999</v>
      </c>
      <c r="K4684" s="430">
        <v>41836</v>
      </c>
      <c r="L4684" s="467">
        <v>401.99999999999994</v>
      </c>
    </row>
    <row r="4685" spans="2:12" x14ac:dyDescent="0.25">
      <c r="B4685" s="49">
        <f t="shared" ref="B4685" si="4123">B4684+1</f>
        <v>4673</v>
      </c>
      <c r="C4685" s="428">
        <v>41836</v>
      </c>
      <c r="D4685" s="473">
        <v>519.00000000000909</v>
      </c>
      <c r="K4685" s="428">
        <v>41836</v>
      </c>
      <c r="L4685" s="117">
        <v>1038.0000000000182</v>
      </c>
    </row>
    <row r="4686" spans="2:12" x14ac:dyDescent="0.25">
      <c r="B4686" s="49">
        <f t="shared" ref="B4686" si="4124">B4685+1</f>
        <v>4674</v>
      </c>
      <c r="C4686" s="429">
        <v>41836.041666666664</v>
      </c>
      <c r="D4686" s="475">
        <v>463</v>
      </c>
      <c r="K4686" s="429">
        <v>41836.041666666664</v>
      </c>
      <c r="L4686" s="467">
        <v>926</v>
      </c>
    </row>
    <row r="4687" spans="2:12" x14ac:dyDescent="0.25">
      <c r="B4687" s="49">
        <f t="shared" ref="B4687" si="4125">B4686+1</f>
        <v>4675</v>
      </c>
      <c r="C4687" s="446">
        <v>41836.125</v>
      </c>
      <c r="D4687" s="476">
        <v>-97.000000000002302</v>
      </c>
      <c r="K4687" s="446">
        <v>41836.125</v>
      </c>
      <c r="L4687" s="117">
        <v>-582.00000000001387</v>
      </c>
    </row>
    <row r="4688" spans="2:12" x14ac:dyDescent="0.25">
      <c r="B4688" s="49">
        <f t="shared" ref="B4688" si="4126">B4687+1</f>
        <v>4676</v>
      </c>
      <c r="C4688" s="427">
        <v>41837</v>
      </c>
      <c r="D4688" s="474">
        <v>-97</v>
      </c>
      <c r="K4688" s="427">
        <v>41837</v>
      </c>
      <c r="L4688" s="117">
        <v>-194</v>
      </c>
    </row>
    <row r="4689" spans="2:12" x14ac:dyDescent="0.25">
      <c r="B4689" s="49">
        <f t="shared" ref="B4689" si="4127">B4688+1</f>
        <v>4677</v>
      </c>
      <c r="C4689" s="428">
        <v>41837</v>
      </c>
      <c r="D4689" s="473">
        <v>-970.99999999999989</v>
      </c>
      <c r="K4689" s="428">
        <v>41837</v>
      </c>
      <c r="L4689" s="117">
        <v>-1941.9999999999998</v>
      </c>
    </row>
    <row r="4690" spans="2:12" x14ac:dyDescent="0.25">
      <c r="B4690" s="49">
        <f t="shared" ref="B4690" si="4128">B4689+1</f>
        <v>4678</v>
      </c>
      <c r="C4690" s="446">
        <v>41837.125</v>
      </c>
      <c r="D4690" s="476">
        <v>-116.999999999995</v>
      </c>
      <c r="K4690" s="446">
        <v>41837.125</v>
      </c>
      <c r="L4690" s="117">
        <v>-701.99999999996999</v>
      </c>
    </row>
    <row r="4691" spans="2:12" x14ac:dyDescent="0.25">
      <c r="B4691" s="49">
        <f t="shared" ref="B4691" si="4129">B4690+1</f>
        <v>4679</v>
      </c>
      <c r="C4691" s="430">
        <v>41838</v>
      </c>
      <c r="D4691" s="473">
        <v>375.5</v>
      </c>
      <c r="K4691" s="430">
        <v>41838</v>
      </c>
      <c r="L4691" s="467">
        <v>1502</v>
      </c>
    </row>
    <row r="4692" spans="2:12" x14ac:dyDescent="0.25">
      <c r="B4692" s="49">
        <f t="shared" ref="B4692" si="4130">B4691+1</f>
        <v>4680</v>
      </c>
      <c r="C4692" s="427">
        <v>41838</v>
      </c>
      <c r="D4692" s="474">
        <v>303</v>
      </c>
      <c r="K4692" s="427">
        <v>41838</v>
      </c>
      <c r="L4692" s="117">
        <v>606</v>
      </c>
    </row>
    <row r="4693" spans="2:12" x14ac:dyDescent="0.25">
      <c r="B4693" s="49">
        <f t="shared" ref="B4693" si="4131">B4692+1</f>
        <v>4681</v>
      </c>
      <c r="C4693" s="428">
        <v>41838</v>
      </c>
      <c r="D4693" s="473">
        <v>359.00000000001819</v>
      </c>
      <c r="K4693" s="428">
        <v>41838</v>
      </c>
      <c r="L4693" s="117">
        <v>718.00000000003638</v>
      </c>
    </row>
    <row r="4694" spans="2:12" x14ac:dyDescent="0.25">
      <c r="B4694" s="49">
        <f t="shared" ref="B4694" si="4132">B4693+1</f>
        <v>4682</v>
      </c>
      <c r="C4694" s="429">
        <v>41838.041666666664</v>
      </c>
      <c r="D4694" s="475">
        <v>608</v>
      </c>
      <c r="K4694" s="429">
        <v>41838.041666666664</v>
      </c>
      <c r="L4694" s="467">
        <v>1216</v>
      </c>
    </row>
    <row r="4695" spans="2:12" x14ac:dyDescent="0.25">
      <c r="B4695" s="49">
        <f t="shared" ref="B4695" si="4133">B4694+1</f>
        <v>4683</v>
      </c>
      <c r="C4695" s="446">
        <v>41838.104166666664</v>
      </c>
      <c r="D4695" s="476">
        <v>23.000000000002299</v>
      </c>
      <c r="K4695" s="446">
        <v>41838.104166666664</v>
      </c>
      <c r="L4695" s="117">
        <v>138.00000000001378</v>
      </c>
    </row>
    <row r="4696" spans="2:12" x14ac:dyDescent="0.25">
      <c r="B4696" s="49">
        <f t="shared" ref="B4696" si="4134">B4695+1</f>
        <v>4684</v>
      </c>
      <c r="C4696" s="428">
        <v>41841</v>
      </c>
      <c r="D4696" s="473">
        <v>-461.00000000000909</v>
      </c>
      <c r="K4696" s="428">
        <v>41841</v>
      </c>
      <c r="L4696" s="117">
        <v>-922.00000000001819</v>
      </c>
    </row>
    <row r="4697" spans="2:12" x14ac:dyDescent="0.25">
      <c r="B4697" s="49">
        <f t="shared" ref="B4697" si="4135">B4696+1</f>
        <v>4685</v>
      </c>
      <c r="C4697" s="430">
        <v>41842</v>
      </c>
      <c r="D4697" s="473">
        <v>125.49999999999999</v>
      </c>
      <c r="K4697" s="430">
        <v>41842</v>
      </c>
      <c r="L4697" s="467">
        <v>501.99999999999994</v>
      </c>
    </row>
    <row r="4698" spans="2:12" x14ac:dyDescent="0.25">
      <c r="B4698" s="49">
        <f t="shared" ref="B4698" si="4136">B4697+1</f>
        <v>4686</v>
      </c>
      <c r="C4698" s="427">
        <v>41842</v>
      </c>
      <c r="D4698" s="474">
        <v>178</v>
      </c>
      <c r="K4698" s="427">
        <v>41842</v>
      </c>
      <c r="L4698" s="117">
        <v>356</v>
      </c>
    </row>
    <row r="4699" spans="2:12" x14ac:dyDescent="0.25">
      <c r="B4699" s="49">
        <f t="shared" ref="B4699" si="4137">B4698+1</f>
        <v>4687</v>
      </c>
      <c r="C4699" s="428">
        <v>41842</v>
      </c>
      <c r="D4699" s="473">
        <v>269.00000000000909</v>
      </c>
      <c r="K4699" s="428">
        <v>41842</v>
      </c>
      <c r="L4699" s="117">
        <v>538.00000000001819</v>
      </c>
    </row>
    <row r="4700" spans="2:12" x14ac:dyDescent="0.25">
      <c r="B4700" s="49">
        <f t="shared" ref="B4700" si="4138">B4699+1</f>
        <v>4688</v>
      </c>
      <c r="C4700" s="429">
        <v>41842.041666666664</v>
      </c>
      <c r="D4700" s="475">
        <v>373</v>
      </c>
      <c r="K4700" s="429">
        <v>41842.041666666664</v>
      </c>
      <c r="L4700" s="467">
        <v>746</v>
      </c>
    </row>
    <row r="4701" spans="2:12" x14ac:dyDescent="0.25">
      <c r="B4701" s="49">
        <f t="shared" ref="B4701" si="4139">B4700+1</f>
        <v>4689</v>
      </c>
      <c r="C4701" s="446">
        <v>41842.125</v>
      </c>
      <c r="D4701" s="476">
        <v>73.000000000002302</v>
      </c>
      <c r="K4701" s="446">
        <v>41842.125</v>
      </c>
      <c r="L4701" s="117">
        <v>438.00000000001381</v>
      </c>
    </row>
    <row r="4702" spans="2:12" x14ac:dyDescent="0.25">
      <c r="B4702" s="49">
        <f t="shared" ref="B4702" si="4140">B4701+1</f>
        <v>4690</v>
      </c>
      <c r="C4702" s="428">
        <v>41843</v>
      </c>
      <c r="D4702" s="473">
        <v>208.99999999999545</v>
      </c>
      <c r="K4702" s="428">
        <v>41843</v>
      </c>
      <c r="L4702" s="117">
        <v>417.99999999999091</v>
      </c>
    </row>
    <row r="4703" spans="2:12" x14ac:dyDescent="0.25">
      <c r="B4703" s="49">
        <f t="shared" ref="B4703" si="4141">B4702+1</f>
        <v>4691</v>
      </c>
      <c r="C4703" s="430">
        <v>41845</v>
      </c>
      <c r="D4703" s="473">
        <v>38</v>
      </c>
      <c r="K4703" s="430">
        <v>41845</v>
      </c>
      <c r="L4703" s="467">
        <v>152</v>
      </c>
    </row>
    <row r="4704" spans="2:12" x14ac:dyDescent="0.25">
      <c r="B4704" s="49">
        <f t="shared" ref="B4704" si="4142">B4703+1</f>
        <v>4692</v>
      </c>
      <c r="C4704" s="429">
        <v>41845.041666666664</v>
      </c>
      <c r="D4704" s="475">
        <v>-97</v>
      </c>
      <c r="K4704" s="429">
        <v>41845.041666666664</v>
      </c>
      <c r="L4704" s="467">
        <v>-194</v>
      </c>
    </row>
    <row r="4705" spans="2:12" x14ac:dyDescent="0.25">
      <c r="B4705" s="49">
        <f t="shared" ref="B4705" si="4143">B4704+1</f>
        <v>4693</v>
      </c>
      <c r="C4705" s="446">
        <v>41845.125</v>
      </c>
      <c r="D4705" s="476">
        <v>-27.000000000009098</v>
      </c>
      <c r="K4705" s="446">
        <v>41845.125</v>
      </c>
      <c r="L4705" s="117">
        <v>-162.0000000000546</v>
      </c>
    </row>
    <row r="4706" spans="2:12" x14ac:dyDescent="0.25">
      <c r="B4706" s="49">
        <f t="shared" ref="B4706" si="4144">B4705+1</f>
        <v>4694</v>
      </c>
      <c r="C4706" s="430">
        <v>41847</v>
      </c>
      <c r="D4706" s="473">
        <v>-49.5</v>
      </c>
      <c r="K4706" s="430">
        <v>41847</v>
      </c>
      <c r="L4706" s="467">
        <v>-198</v>
      </c>
    </row>
    <row r="4707" spans="2:12" x14ac:dyDescent="0.25">
      <c r="B4707" s="49">
        <f t="shared" ref="B4707" si="4145">B4706+1</f>
        <v>4695</v>
      </c>
      <c r="C4707" s="430">
        <v>41848</v>
      </c>
      <c r="D4707" s="473">
        <v>-37</v>
      </c>
      <c r="K4707" s="430">
        <v>41848</v>
      </c>
      <c r="L4707" s="467">
        <v>-148</v>
      </c>
    </row>
    <row r="4708" spans="2:12" x14ac:dyDescent="0.25">
      <c r="B4708" s="49">
        <f t="shared" ref="B4708" si="4146">B4707+1</f>
        <v>4696</v>
      </c>
      <c r="C4708" s="429">
        <v>41848.041666666664</v>
      </c>
      <c r="D4708" s="475">
        <v>238</v>
      </c>
      <c r="K4708" s="429">
        <v>41848.041666666664</v>
      </c>
      <c r="L4708" s="467">
        <v>476</v>
      </c>
    </row>
    <row r="4709" spans="2:12" x14ac:dyDescent="0.25">
      <c r="B4709" s="49">
        <f t="shared" ref="B4709" si="4147">B4708+1</f>
        <v>4697</v>
      </c>
      <c r="C4709" s="446">
        <v>41848.041666666664</v>
      </c>
      <c r="D4709" s="476">
        <v>73.000000000002302</v>
      </c>
      <c r="K4709" s="446">
        <v>41848.041666666664</v>
      </c>
      <c r="L4709" s="117">
        <v>438.00000000001381</v>
      </c>
    </row>
    <row r="4710" spans="2:12" x14ac:dyDescent="0.25">
      <c r="B4710" s="49">
        <f t="shared" ref="B4710" si="4148">B4709+1</f>
        <v>4698</v>
      </c>
      <c r="C4710" s="446">
        <v>41849.125</v>
      </c>
      <c r="D4710" s="476">
        <v>2.9999999999977298</v>
      </c>
      <c r="K4710" s="446">
        <v>41849.125</v>
      </c>
      <c r="L4710" s="117">
        <v>17.999999999986379</v>
      </c>
    </row>
    <row r="4711" spans="2:12" x14ac:dyDescent="0.25">
      <c r="B4711" s="49">
        <f t="shared" ref="B4711" si="4149">B4710+1</f>
        <v>4699</v>
      </c>
      <c r="C4711" s="430">
        <v>41850</v>
      </c>
      <c r="D4711" s="473">
        <v>50.5</v>
      </c>
      <c r="K4711" s="430">
        <v>41850</v>
      </c>
      <c r="L4711" s="467">
        <v>202</v>
      </c>
    </row>
    <row r="4712" spans="2:12" x14ac:dyDescent="0.25">
      <c r="B4712" s="49">
        <f t="shared" ref="B4712" si="4150">B4711+1</f>
        <v>4700</v>
      </c>
      <c r="C4712" s="427">
        <v>41850</v>
      </c>
      <c r="D4712" s="474">
        <v>158</v>
      </c>
      <c r="K4712" s="427">
        <v>41850</v>
      </c>
      <c r="L4712" s="117">
        <v>316</v>
      </c>
    </row>
    <row r="4713" spans="2:12" x14ac:dyDescent="0.25">
      <c r="B4713" s="49">
        <f t="shared" ref="B4713" si="4151">B4712+1</f>
        <v>4701</v>
      </c>
      <c r="C4713" s="428">
        <v>41850</v>
      </c>
      <c r="D4713" s="473">
        <v>299.00000000000455</v>
      </c>
      <c r="K4713" s="428">
        <v>41850</v>
      </c>
      <c r="L4713" s="117">
        <v>598.00000000000909</v>
      </c>
    </row>
    <row r="4714" spans="2:12" x14ac:dyDescent="0.25">
      <c r="B4714" s="49">
        <f t="shared" ref="B4714" si="4152">B4713+1</f>
        <v>4702</v>
      </c>
      <c r="C4714" s="429">
        <v>41850.041666666664</v>
      </c>
      <c r="D4714" s="475">
        <v>348</v>
      </c>
      <c r="K4714" s="429">
        <v>41850.041666666664</v>
      </c>
      <c r="L4714" s="467">
        <v>696</v>
      </c>
    </row>
    <row r="4715" spans="2:12" x14ac:dyDescent="0.25">
      <c r="B4715" s="49">
        <f t="shared" ref="B4715" si="4153">B4714+1</f>
        <v>4703</v>
      </c>
      <c r="C4715" s="430">
        <v>41852</v>
      </c>
      <c r="D4715" s="473">
        <v>-137</v>
      </c>
      <c r="K4715" s="430">
        <v>41852</v>
      </c>
      <c r="L4715" s="467">
        <v>-548</v>
      </c>
    </row>
    <row r="4716" spans="2:12" x14ac:dyDescent="0.25">
      <c r="B4716" s="49">
        <f t="shared" ref="B4716" si="4154">B4715+1</f>
        <v>4704</v>
      </c>
      <c r="C4716" s="427">
        <v>41852</v>
      </c>
      <c r="D4716" s="474">
        <v>-377</v>
      </c>
      <c r="K4716" s="427">
        <v>41852</v>
      </c>
      <c r="L4716" s="117">
        <v>-754</v>
      </c>
    </row>
    <row r="4717" spans="2:12" x14ac:dyDescent="0.25">
      <c r="B4717" s="49">
        <f t="shared" ref="B4717" si="4155">B4716+1</f>
        <v>4705</v>
      </c>
      <c r="C4717" s="428">
        <v>41852</v>
      </c>
      <c r="D4717" s="473">
        <v>-970.99999999999989</v>
      </c>
      <c r="K4717" s="428">
        <v>41852</v>
      </c>
      <c r="L4717" s="117">
        <v>-1941.9999999999998</v>
      </c>
    </row>
    <row r="4718" spans="2:12" x14ac:dyDescent="0.25">
      <c r="B4718" s="49">
        <f t="shared" ref="B4718" si="4156">B4717+1</f>
        <v>4706</v>
      </c>
      <c r="C4718" s="429">
        <v>41852.041666666664</v>
      </c>
      <c r="D4718" s="475">
        <v>-637</v>
      </c>
      <c r="K4718" s="429">
        <v>41852.041666666664</v>
      </c>
      <c r="L4718" s="467">
        <v>-1274</v>
      </c>
    </row>
    <row r="4719" spans="2:12" x14ac:dyDescent="0.25">
      <c r="B4719" s="49">
        <f t="shared" ref="B4719" si="4157">B4718+1</f>
        <v>4707</v>
      </c>
      <c r="C4719" s="446">
        <v>41852.125</v>
      </c>
      <c r="D4719" s="476">
        <v>-117.00000000000701</v>
      </c>
      <c r="K4719" s="446">
        <v>41852.125</v>
      </c>
      <c r="L4719" s="117">
        <v>-702.00000000004206</v>
      </c>
    </row>
    <row r="4720" spans="2:12" x14ac:dyDescent="0.25">
      <c r="B4720" s="49">
        <f t="shared" ref="B4720" si="4158">B4719+1</f>
        <v>4708</v>
      </c>
      <c r="C4720" s="430">
        <v>41854</v>
      </c>
      <c r="D4720" s="473">
        <v>-24.5</v>
      </c>
      <c r="K4720" s="430">
        <v>41854</v>
      </c>
      <c r="L4720" s="467">
        <v>-98</v>
      </c>
    </row>
    <row r="4721" spans="2:12" x14ac:dyDescent="0.25">
      <c r="B4721" s="49">
        <f t="shared" ref="B4721" si="4159">B4720+1</f>
        <v>4709</v>
      </c>
      <c r="C4721" s="430">
        <v>41855</v>
      </c>
      <c r="D4721" s="473">
        <v>263</v>
      </c>
      <c r="K4721" s="430">
        <v>41855</v>
      </c>
      <c r="L4721" s="467">
        <v>1052</v>
      </c>
    </row>
    <row r="4722" spans="2:12" x14ac:dyDescent="0.25">
      <c r="B4722" s="49">
        <f t="shared" ref="B4722" si="4160">B4721+1</f>
        <v>4710</v>
      </c>
      <c r="C4722" s="429">
        <v>41855.041666666664</v>
      </c>
      <c r="D4722" s="475">
        <v>48</v>
      </c>
      <c r="K4722" s="429">
        <v>41855.041666666664</v>
      </c>
      <c r="L4722" s="467">
        <v>96</v>
      </c>
    </row>
    <row r="4723" spans="2:12" x14ac:dyDescent="0.25">
      <c r="B4723" s="49">
        <f t="shared" ref="B4723" si="4161">B4722+1</f>
        <v>4711</v>
      </c>
      <c r="C4723" s="446">
        <v>41855.041666666664</v>
      </c>
      <c r="D4723" s="476">
        <v>78.000000000009095</v>
      </c>
      <c r="K4723" s="446">
        <v>41855.041666666664</v>
      </c>
      <c r="L4723" s="117">
        <v>468.00000000005457</v>
      </c>
    </row>
    <row r="4724" spans="2:12" x14ac:dyDescent="0.25">
      <c r="B4724" s="49">
        <f t="shared" ref="B4724" si="4162">B4723+1</f>
        <v>4712</v>
      </c>
      <c r="C4724" s="430">
        <v>41857</v>
      </c>
      <c r="D4724" s="473">
        <v>63</v>
      </c>
      <c r="K4724" s="430">
        <v>41857</v>
      </c>
      <c r="L4724" s="467">
        <v>252</v>
      </c>
    </row>
    <row r="4725" spans="2:12" x14ac:dyDescent="0.25">
      <c r="B4725" s="49">
        <f t="shared" ref="B4725" si="4163">B4724+1</f>
        <v>4713</v>
      </c>
      <c r="C4725" s="429">
        <v>41857.041666666664</v>
      </c>
      <c r="D4725" s="475">
        <v>-632</v>
      </c>
      <c r="K4725" s="429">
        <v>41857.041666666664</v>
      </c>
      <c r="L4725" s="467">
        <v>-1264</v>
      </c>
    </row>
    <row r="4726" spans="2:12" x14ac:dyDescent="0.25">
      <c r="B4726" s="49">
        <f t="shared" ref="B4726" si="4164">B4725+1</f>
        <v>4714</v>
      </c>
      <c r="C4726" s="446">
        <v>41857.125</v>
      </c>
      <c r="D4726" s="476">
        <v>73.000000000002302</v>
      </c>
      <c r="K4726" s="446">
        <v>41857.125</v>
      </c>
      <c r="L4726" s="117">
        <v>438.00000000001381</v>
      </c>
    </row>
    <row r="4727" spans="2:12" x14ac:dyDescent="0.25">
      <c r="B4727" s="49">
        <f t="shared" ref="B4727" si="4165">B4726+1</f>
        <v>4715</v>
      </c>
      <c r="C4727" s="428">
        <v>41858</v>
      </c>
      <c r="D4727" s="473">
        <v>499.00000000000455</v>
      </c>
      <c r="K4727" s="428">
        <v>41858</v>
      </c>
      <c r="L4727" s="117">
        <v>998.00000000000909</v>
      </c>
    </row>
    <row r="4728" spans="2:12" x14ac:dyDescent="0.25">
      <c r="B4728" s="49">
        <f t="shared" ref="B4728" si="4166">B4727+1</f>
        <v>4716</v>
      </c>
      <c r="C4728" s="429">
        <v>41858.041666666664</v>
      </c>
      <c r="D4728" s="475">
        <v>193</v>
      </c>
      <c r="K4728" s="429">
        <v>41858.041666666664</v>
      </c>
      <c r="L4728" s="467">
        <v>386</v>
      </c>
    </row>
    <row r="4729" spans="2:12" x14ac:dyDescent="0.25">
      <c r="B4729" s="49">
        <f t="shared" ref="B4729" si="4167">B4728+1</f>
        <v>4717</v>
      </c>
      <c r="C4729" s="430">
        <v>41859</v>
      </c>
      <c r="D4729" s="473">
        <v>-624.5</v>
      </c>
      <c r="K4729" s="430">
        <v>41859</v>
      </c>
      <c r="L4729" s="467">
        <v>-2498</v>
      </c>
    </row>
    <row r="4730" spans="2:12" x14ac:dyDescent="0.25">
      <c r="B4730" s="49">
        <f t="shared" ref="B4730" si="4168">B4729+1</f>
        <v>4718</v>
      </c>
      <c r="C4730" s="428">
        <v>41859</v>
      </c>
      <c r="D4730" s="473">
        <v>-970.99999999999989</v>
      </c>
      <c r="K4730" s="428">
        <v>41859</v>
      </c>
      <c r="L4730" s="117">
        <v>-1941.9999999999998</v>
      </c>
    </row>
    <row r="4731" spans="2:12" x14ac:dyDescent="0.25">
      <c r="B4731" s="49">
        <f t="shared" ref="B4731" si="4169">B4730+1</f>
        <v>4719</v>
      </c>
      <c r="C4731" s="429">
        <v>41859.041666666664</v>
      </c>
      <c r="D4731" s="475">
        <v>-627</v>
      </c>
      <c r="K4731" s="429">
        <v>41859.041666666664</v>
      </c>
      <c r="L4731" s="467">
        <v>-1254</v>
      </c>
    </row>
    <row r="4732" spans="2:12" x14ac:dyDescent="0.25">
      <c r="B4732" s="49">
        <f t="shared" ref="B4732" si="4170">B4731+1</f>
        <v>4720</v>
      </c>
      <c r="C4732" s="446">
        <v>41859.125</v>
      </c>
      <c r="D4732" s="476">
        <v>-447.00000000000199</v>
      </c>
      <c r="K4732" s="446">
        <v>41859.125</v>
      </c>
      <c r="L4732" s="117">
        <v>-2682.0000000000118</v>
      </c>
    </row>
    <row r="4733" spans="2:12" x14ac:dyDescent="0.25">
      <c r="B4733" s="49">
        <f t="shared" ref="B4733" si="4171">B4732+1</f>
        <v>4721</v>
      </c>
      <c r="C4733" s="427">
        <v>41863</v>
      </c>
      <c r="D4733" s="474">
        <v>28</v>
      </c>
      <c r="K4733" s="427">
        <v>41863</v>
      </c>
      <c r="L4733" s="117">
        <v>56</v>
      </c>
    </row>
    <row r="4734" spans="2:12" x14ac:dyDescent="0.25">
      <c r="B4734" s="49">
        <f t="shared" ref="B4734" si="4172">B4733+1</f>
        <v>4722</v>
      </c>
      <c r="C4734" s="428">
        <v>41863</v>
      </c>
      <c r="D4734" s="473">
        <v>138.99999999999091</v>
      </c>
      <c r="K4734" s="428">
        <v>41863</v>
      </c>
      <c r="L4734" s="117">
        <v>277.99999999998181</v>
      </c>
    </row>
    <row r="4735" spans="2:12" x14ac:dyDescent="0.25">
      <c r="B4735" s="49">
        <f t="shared" ref="B4735" si="4173">B4734+1</f>
        <v>4723</v>
      </c>
      <c r="C4735" s="430">
        <v>41864</v>
      </c>
      <c r="D4735" s="473">
        <v>200.5</v>
      </c>
      <c r="K4735" s="430">
        <v>41864</v>
      </c>
      <c r="L4735" s="467">
        <v>802</v>
      </c>
    </row>
    <row r="4736" spans="2:12" x14ac:dyDescent="0.25">
      <c r="B4736" s="49">
        <f t="shared" ref="B4736" si="4174">B4735+1</f>
        <v>4724</v>
      </c>
      <c r="C4736" s="429">
        <v>41864.041666666664</v>
      </c>
      <c r="D4736" s="475">
        <v>208</v>
      </c>
      <c r="K4736" s="429">
        <v>41864.041666666664</v>
      </c>
      <c r="L4736" s="467">
        <v>416</v>
      </c>
    </row>
    <row r="4737" spans="2:12" x14ac:dyDescent="0.25">
      <c r="B4737" s="49">
        <f t="shared" ref="B4737" si="4175">B4736+1</f>
        <v>4725</v>
      </c>
      <c r="C4737" s="446">
        <v>41864.125</v>
      </c>
      <c r="D4737" s="476">
        <v>138</v>
      </c>
      <c r="K4737" s="446">
        <v>41864.125</v>
      </c>
      <c r="L4737" s="117">
        <v>828</v>
      </c>
    </row>
    <row r="4738" spans="2:12" x14ac:dyDescent="0.25">
      <c r="B4738" s="49">
        <f t="shared" ref="B4738" si="4176">B4737+1</f>
        <v>4726</v>
      </c>
      <c r="C4738" s="446">
        <v>41869.041666666664</v>
      </c>
      <c r="D4738" s="476">
        <v>198.00000000000199</v>
      </c>
      <c r="K4738" s="446">
        <v>41869.041666666664</v>
      </c>
      <c r="L4738" s="117">
        <v>1188.0000000000118</v>
      </c>
    </row>
    <row r="4739" spans="2:12" x14ac:dyDescent="0.25">
      <c r="B4739" s="49">
        <f t="shared" ref="B4739" si="4177">B4738+1</f>
        <v>4727</v>
      </c>
      <c r="C4739" s="427">
        <v>41871</v>
      </c>
      <c r="D4739" s="474">
        <v>-112</v>
      </c>
      <c r="K4739" s="427">
        <v>41871</v>
      </c>
      <c r="L4739" s="117">
        <v>-224</v>
      </c>
    </row>
    <row r="4740" spans="2:12" x14ac:dyDescent="0.25">
      <c r="B4740" s="49">
        <f t="shared" ref="B4740" si="4178">B4739+1</f>
        <v>4728</v>
      </c>
      <c r="C4740" s="446">
        <v>41872.125</v>
      </c>
      <c r="D4740" s="476">
        <v>-32.000000000004498</v>
      </c>
      <c r="K4740" s="446">
        <v>41872.125</v>
      </c>
      <c r="L4740" s="117">
        <v>-192.000000000027</v>
      </c>
    </row>
    <row r="4741" spans="2:12" x14ac:dyDescent="0.25">
      <c r="B4741" s="49">
        <f t="shared" ref="B4741" si="4179">B4740+1</f>
        <v>4729</v>
      </c>
      <c r="C4741" s="427">
        <v>41873</v>
      </c>
      <c r="D4741" s="474">
        <v>93</v>
      </c>
      <c r="K4741" s="427">
        <v>41873</v>
      </c>
      <c r="L4741" s="117">
        <v>186</v>
      </c>
    </row>
    <row r="4742" spans="2:12" x14ac:dyDescent="0.25">
      <c r="B4742" s="49">
        <f t="shared" ref="B4742" si="4180">B4741+1</f>
        <v>4730</v>
      </c>
      <c r="C4742" s="428">
        <v>41873</v>
      </c>
      <c r="D4742" s="473">
        <v>129</v>
      </c>
      <c r="K4742" s="428">
        <v>41873</v>
      </c>
      <c r="L4742" s="117">
        <v>258</v>
      </c>
    </row>
    <row r="4743" spans="2:12" x14ac:dyDescent="0.25">
      <c r="B4743" s="49">
        <f t="shared" ref="B4743" si="4181">B4742+1</f>
        <v>4731</v>
      </c>
      <c r="C4743" s="430">
        <v>41876</v>
      </c>
      <c r="D4743" s="473">
        <v>213</v>
      </c>
      <c r="K4743" s="430">
        <v>41876</v>
      </c>
      <c r="L4743" s="467">
        <v>852</v>
      </c>
    </row>
    <row r="4744" spans="2:12" x14ac:dyDescent="0.25">
      <c r="B4744" s="49">
        <f t="shared" ref="B4744" si="4182">B4743+1</f>
        <v>4732</v>
      </c>
      <c r="C4744" s="446">
        <v>41876.041666666664</v>
      </c>
      <c r="D4744" s="476">
        <v>308.000000000005</v>
      </c>
      <c r="K4744" s="446">
        <v>41876.041666666664</v>
      </c>
      <c r="L4744" s="117">
        <v>1848.00000000003</v>
      </c>
    </row>
    <row r="4745" spans="2:12" x14ac:dyDescent="0.25">
      <c r="B4745" s="49">
        <f t="shared" ref="B4745" si="4183">B4744+1</f>
        <v>4733</v>
      </c>
      <c r="C4745" s="427">
        <v>41877</v>
      </c>
      <c r="D4745" s="474">
        <v>103</v>
      </c>
      <c r="K4745" s="427">
        <v>41877</v>
      </c>
      <c r="L4745" s="117">
        <v>206</v>
      </c>
    </row>
    <row r="4746" spans="2:12" x14ac:dyDescent="0.25">
      <c r="B4746" s="49">
        <f t="shared" ref="B4746" si="4184">B4745+1</f>
        <v>4734</v>
      </c>
      <c r="C4746" s="430">
        <v>41879</v>
      </c>
      <c r="D4746" s="473">
        <v>-112.00000000000001</v>
      </c>
      <c r="K4746" s="430">
        <v>41879</v>
      </c>
      <c r="L4746" s="467">
        <v>-448.00000000000006</v>
      </c>
    </row>
    <row r="4747" spans="2:12" x14ac:dyDescent="0.25">
      <c r="B4747" s="49">
        <f t="shared" ref="B4747" si="4185">B4746+1</f>
        <v>4735</v>
      </c>
      <c r="C4747" s="446">
        <v>41879.125</v>
      </c>
      <c r="D4747" s="476">
        <v>-272.00000000000199</v>
      </c>
      <c r="K4747" s="446">
        <v>41879.125</v>
      </c>
      <c r="L4747" s="117">
        <v>-1632.0000000000118</v>
      </c>
    </row>
    <row r="4748" spans="2:12" x14ac:dyDescent="0.25">
      <c r="B4748" s="49">
        <f t="shared" ref="B4748" si="4186">B4747+1</f>
        <v>4736</v>
      </c>
      <c r="C4748" s="430">
        <v>41880</v>
      </c>
      <c r="D4748" s="473">
        <v>75.5</v>
      </c>
      <c r="K4748" s="430">
        <v>41880</v>
      </c>
      <c r="L4748" s="467">
        <v>302</v>
      </c>
    </row>
    <row r="4749" spans="2:12" x14ac:dyDescent="0.25">
      <c r="B4749" s="49">
        <f t="shared" ref="B4749" si="4187">B4748+1</f>
        <v>4737</v>
      </c>
      <c r="C4749" s="429">
        <v>41880.041666666664</v>
      </c>
      <c r="D4749" s="475">
        <v>-17</v>
      </c>
      <c r="K4749" s="429">
        <v>41880.041666666664</v>
      </c>
      <c r="L4749" s="467">
        <v>-34</v>
      </c>
    </row>
    <row r="4750" spans="2:12" x14ac:dyDescent="0.25">
      <c r="B4750" s="49">
        <f t="shared" ref="B4750" si="4188">B4749+1</f>
        <v>4738</v>
      </c>
      <c r="C4750" s="446">
        <v>41880.125</v>
      </c>
      <c r="D4750" s="476">
        <v>-47.000000000002302</v>
      </c>
      <c r="K4750" s="446">
        <v>41880.125</v>
      </c>
      <c r="L4750" s="117">
        <v>-282.00000000001381</v>
      </c>
    </row>
    <row r="4751" spans="2:12" x14ac:dyDescent="0.25">
      <c r="B4751" s="49">
        <f t="shared" ref="B4751" si="4189">B4750+1</f>
        <v>4739</v>
      </c>
      <c r="C4751" s="430">
        <v>41886</v>
      </c>
      <c r="D4751" s="473">
        <v>-24.5</v>
      </c>
      <c r="K4751" s="430">
        <v>41886</v>
      </c>
      <c r="L4751" s="467">
        <v>-98</v>
      </c>
    </row>
    <row r="4752" spans="2:12" x14ac:dyDescent="0.25">
      <c r="B4752" s="49">
        <f t="shared" ref="B4752" si="4190">B4751+1</f>
        <v>4740</v>
      </c>
      <c r="C4752" s="429">
        <v>41886.041666666664</v>
      </c>
      <c r="D4752" s="475">
        <v>143</v>
      </c>
      <c r="K4752" s="429">
        <v>41886.041666666664</v>
      </c>
      <c r="L4752" s="467">
        <v>286</v>
      </c>
    </row>
    <row r="4753" spans="2:12" x14ac:dyDescent="0.25">
      <c r="B4753" s="49">
        <f t="shared" ref="B4753" si="4191">B4752+1</f>
        <v>4741</v>
      </c>
      <c r="C4753" s="446">
        <v>41886.125</v>
      </c>
      <c r="D4753" s="476">
        <v>202.99999999999801</v>
      </c>
      <c r="K4753" s="446">
        <v>41886.125</v>
      </c>
      <c r="L4753" s="117">
        <v>1217.9999999999882</v>
      </c>
    </row>
    <row r="4754" spans="2:12" x14ac:dyDescent="0.25">
      <c r="B4754" s="49">
        <f t="shared" ref="B4754" si="4192">B4753+1</f>
        <v>4742</v>
      </c>
      <c r="C4754" s="430">
        <v>41887</v>
      </c>
      <c r="D4754" s="473">
        <v>-174.5</v>
      </c>
      <c r="K4754" s="430">
        <v>41887</v>
      </c>
      <c r="L4754" s="467">
        <v>-698</v>
      </c>
    </row>
    <row r="4755" spans="2:12" x14ac:dyDescent="0.25">
      <c r="B4755" s="49">
        <f t="shared" ref="B4755" si="4193">B4754+1</f>
        <v>4743</v>
      </c>
      <c r="C4755" s="429">
        <v>41887.041666666664</v>
      </c>
      <c r="D4755" s="475">
        <v>13</v>
      </c>
      <c r="K4755" s="429">
        <v>41887.041666666664</v>
      </c>
      <c r="L4755" s="467">
        <v>26</v>
      </c>
    </row>
    <row r="4756" spans="2:12" x14ac:dyDescent="0.25">
      <c r="B4756" s="49">
        <f t="shared" ref="B4756" si="4194">B4755+1</f>
        <v>4744</v>
      </c>
      <c r="C4756" s="446">
        <v>41887.125</v>
      </c>
      <c r="D4756" s="476">
        <v>-212</v>
      </c>
      <c r="K4756" s="446">
        <v>41887.125</v>
      </c>
      <c r="L4756" s="117">
        <v>-1272</v>
      </c>
    </row>
    <row r="4757" spans="2:12" x14ac:dyDescent="0.25">
      <c r="B4757" s="49">
        <f t="shared" ref="B4757" si="4195">B4756+1</f>
        <v>4745</v>
      </c>
      <c r="C4757" s="430">
        <v>41891</v>
      </c>
      <c r="D4757" s="473">
        <v>50.5</v>
      </c>
      <c r="K4757" s="430">
        <v>41891</v>
      </c>
      <c r="L4757" s="467">
        <v>202</v>
      </c>
    </row>
    <row r="4758" spans="2:12" x14ac:dyDescent="0.25">
      <c r="B4758" s="49">
        <f t="shared" ref="B4758" si="4196">B4757+1</f>
        <v>4746</v>
      </c>
      <c r="C4758" s="430">
        <v>41892</v>
      </c>
      <c r="D4758" s="473">
        <v>-137</v>
      </c>
      <c r="K4758" s="430">
        <v>41892</v>
      </c>
      <c r="L4758" s="467">
        <v>-548</v>
      </c>
    </row>
    <row r="4759" spans="2:12" x14ac:dyDescent="0.25">
      <c r="B4759" s="49">
        <f t="shared" ref="B4759" si="4197">B4758+1</f>
        <v>4747</v>
      </c>
      <c r="C4759" s="429">
        <v>41892.041666666664</v>
      </c>
      <c r="D4759" s="475">
        <v>-22</v>
      </c>
      <c r="K4759" s="429">
        <v>41892.041666666664</v>
      </c>
      <c r="L4759" s="467">
        <v>-44</v>
      </c>
    </row>
    <row r="4760" spans="2:12" x14ac:dyDescent="0.25">
      <c r="B4760" s="49">
        <f t="shared" ref="B4760" si="4198">B4759+1</f>
        <v>4748</v>
      </c>
      <c r="C4760" s="446">
        <v>41892.125</v>
      </c>
      <c r="D4760" s="476">
        <v>-22.000000000002299</v>
      </c>
      <c r="K4760" s="446">
        <v>41892.125</v>
      </c>
      <c r="L4760" s="117">
        <v>-132.00000000001378</v>
      </c>
    </row>
    <row r="4761" spans="2:12" x14ac:dyDescent="0.25">
      <c r="B4761" s="49">
        <f t="shared" ref="B4761" si="4199">B4760+1</f>
        <v>4749</v>
      </c>
      <c r="C4761" s="430">
        <v>41894</v>
      </c>
      <c r="D4761" s="473">
        <v>-12</v>
      </c>
      <c r="K4761" s="430">
        <v>41894</v>
      </c>
      <c r="L4761" s="467">
        <v>-48</v>
      </c>
    </row>
    <row r="4762" spans="2:12" x14ac:dyDescent="0.25">
      <c r="B4762" s="49">
        <f t="shared" ref="B4762" si="4200">B4761+1</f>
        <v>4750</v>
      </c>
      <c r="C4762" s="429">
        <v>41894.041666666664</v>
      </c>
      <c r="D4762" s="475">
        <v>-62</v>
      </c>
      <c r="K4762" s="429">
        <v>41894.041666666664</v>
      </c>
      <c r="L4762" s="467">
        <v>-124</v>
      </c>
    </row>
    <row r="4763" spans="2:12" x14ac:dyDescent="0.25">
      <c r="B4763" s="49">
        <f t="shared" ref="B4763" si="4201">B4762+1</f>
        <v>4751</v>
      </c>
      <c r="C4763" s="430">
        <v>41896</v>
      </c>
      <c r="D4763" s="473">
        <v>-37</v>
      </c>
      <c r="K4763" s="430">
        <v>41896</v>
      </c>
      <c r="L4763" s="467">
        <v>-148</v>
      </c>
    </row>
    <row r="4764" spans="2:12" x14ac:dyDescent="0.25">
      <c r="B4764" s="49">
        <f t="shared" ref="B4764" si="4202">B4763+1</f>
        <v>4752</v>
      </c>
      <c r="C4764" s="430">
        <v>41897</v>
      </c>
      <c r="D4764" s="473">
        <v>-162</v>
      </c>
      <c r="K4764" s="430">
        <v>41897</v>
      </c>
      <c r="L4764" s="467">
        <v>-648</v>
      </c>
    </row>
    <row r="4765" spans="2:12" x14ac:dyDescent="0.25">
      <c r="B4765" s="49">
        <f t="shared" ref="B4765" si="4203">B4764+1</f>
        <v>4753</v>
      </c>
      <c r="C4765" s="427">
        <v>41897</v>
      </c>
      <c r="D4765" s="474">
        <v>33</v>
      </c>
      <c r="K4765" s="427">
        <v>41897</v>
      </c>
      <c r="L4765" s="117">
        <v>66</v>
      </c>
    </row>
    <row r="4766" spans="2:12" x14ac:dyDescent="0.25">
      <c r="B4766" s="49">
        <f t="shared" ref="B4766" si="4204">B4765+1</f>
        <v>4754</v>
      </c>
      <c r="C4766" s="428">
        <v>41897</v>
      </c>
      <c r="D4766" s="473">
        <v>468.99999999998636</v>
      </c>
      <c r="K4766" s="428">
        <v>41897</v>
      </c>
      <c r="L4766" s="117">
        <v>937.99999999997272</v>
      </c>
    </row>
    <row r="4767" spans="2:12" x14ac:dyDescent="0.25">
      <c r="B4767" s="49">
        <f t="shared" ref="B4767" si="4205">B4766+1</f>
        <v>4755</v>
      </c>
      <c r="C4767" s="429">
        <v>41897.041666666664</v>
      </c>
      <c r="D4767" s="475">
        <v>313</v>
      </c>
      <c r="K4767" s="429">
        <v>41897.041666666664</v>
      </c>
      <c r="L4767" s="467">
        <v>626</v>
      </c>
    </row>
    <row r="4768" spans="2:12" x14ac:dyDescent="0.25">
      <c r="B4768" s="49">
        <f t="shared" ref="B4768" si="4206">B4767+1</f>
        <v>4756</v>
      </c>
      <c r="C4768" s="446">
        <v>41897.041666666664</v>
      </c>
      <c r="D4768" s="476">
        <v>-67.000000000006807</v>
      </c>
      <c r="K4768" s="446">
        <v>41897.041666666664</v>
      </c>
      <c r="L4768" s="117">
        <v>-402.00000000004081</v>
      </c>
    </row>
    <row r="4769" spans="2:12" x14ac:dyDescent="0.25">
      <c r="B4769" s="49">
        <f t="shared" ref="B4769" si="4207">B4768+1</f>
        <v>4757</v>
      </c>
      <c r="C4769" s="429">
        <v>41898.041666666664</v>
      </c>
      <c r="D4769" s="475">
        <v>-212</v>
      </c>
      <c r="K4769" s="429">
        <v>41898.041666666664</v>
      </c>
      <c r="L4769" s="467">
        <v>-424</v>
      </c>
    </row>
    <row r="4770" spans="2:12" x14ac:dyDescent="0.25">
      <c r="B4770" s="49">
        <f t="shared" ref="B4770" si="4208">B4769+1</f>
        <v>4758</v>
      </c>
      <c r="C4770" s="446">
        <v>41898.125</v>
      </c>
      <c r="D4770" s="476">
        <v>-151.99999999999801</v>
      </c>
      <c r="K4770" s="446">
        <v>41898.125</v>
      </c>
      <c r="L4770" s="117">
        <v>-911.99999999998806</v>
      </c>
    </row>
    <row r="4771" spans="2:12" x14ac:dyDescent="0.25">
      <c r="B4771" s="49">
        <f t="shared" ref="B4771" si="4209">B4770+1</f>
        <v>4759</v>
      </c>
      <c r="C4771" s="427">
        <v>41899</v>
      </c>
      <c r="D4771" s="474">
        <v>8</v>
      </c>
      <c r="K4771" s="427">
        <v>41899</v>
      </c>
      <c r="L4771" s="117">
        <v>16</v>
      </c>
    </row>
    <row r="4772" spans="2:12" x14ac:dyDescent="0.25">
      <c r="B4772" s="49">
        <f t="shared" ref="B4772" si="4210">B4771+1</f>
        <v>4760</v>
      </c>
      <c r="C4772" s="428">
        <v>41899</v>
      </c>
      <c r="D4772" s="473">
        <v>58.999999999995453</v>
      </c>
      <c r="K4772" s="428">
        <v>41899</v>
      </c>
      <c r="L4772" s="117">
        <v>117.99999999999091</v>
      </c>
    </row>
    <row r="4773" spans="2:12" x14ac:dyDescent="0.25">
      <c r="B4773" s="49">
        <f t="shared" ref="B4773" si="4211">B4772+1</f>
        <v>4761</v>
      </c>
      <c r="C4773" s="430">
        <v>41903</v>
      </c>
      <c r="D4773" s="473">
        <v>75.5</v>
      </c>
      <c r="K4773" s="430">
        <v>41903</v>
      </c>
      <c r="L4773" s="467">
        <v>302</v>
      </c>
    </row>
    <row r="4774" spans="2:12" x14ac:dyDescent="0.25">
      <c r="B4774" s="49">
        <f t="shared" ref="B4774" si="4212">B4773+1</f>
        <v>4762</v>
      </c>
      <c r="C4774" s="430">
        <v>41904</v>
      </c>
      <c r="D4774" s="473">
        <v>-462</v>
      </c>
      <c r="K4774" s="430">
        <v>41904</v>
      </c>
      <c r="L4774" s="467">
        <v>-1848</v>
      </c>
    </row>
    <row r="4775" spans="2:12" x14ac:dyDescent="0.25">
      <c r="B4775" s="49">
        <f t="shared" ref="B4775" si="4213">B4774+1</f>
        <v>4763</v>
      </c>
      <c r="C4775" s="427">
        <v>41904</v>
      </c>
      <c r="D4775" s="474">
        <v>-62</v>
      </c>
      <c r="K4775" s="427">
        <v>41904</v>
      </c>
      <c r="L4775" s="117">
        <v>-124</v>
      </c>
    </row>
    <row r="4776" spans="2:12" x14ac:dyDescent="0.25">
      <c r="B4776" s="49">
        <f t="shared" ref="B4776" si="4214">B4775+1</f>
        <v>4764</v>
      </c>
      <c r="C4776" s="429">
        <v>41904.041666666664</v>
      </c>
      <c r="D4776" s="475">
        <v>-177</v>
      </c>
      <c r="K4776" s="429">
        <v>41904.041666666664</v>
      </c>
      <c r="L4776" s="467">
        <v>-354</v>
      </c>
    </row>
    <row r="4777" spans="2:12" x14ac:dyDescent="0.25">
      <c r="B4777" s="49">
        <f t="shared" ref="B4777" si="4215">B4776+1</f>
        <v>4765</v>
      </c>
      <c r="C4777" s="446">
        <v>41904.041666666664</v>
      </c>
      <c r="D4777" s="476">
        <v>-441.999999999995</v>
      </c>
      <c r="K4777" s="446">
        <v>41904.041666666664</v>
      </c>
      <c r="L4777" s="117">
        <v>-2651.99999999997</v>
      </c>
    </row>
    <row r="4778" spans="2:12" x14ac:dyDescent="0.25">
      <c r="B4778" s="49">
        <f t="shared" ref="B4778" si="4216">B4777+1</f>
        <v>4766</v>
      </c>
      <c r="C4778" s="430">
        <v>41905</v>
      </c>
      <c r="D4778" s="473">
        <v>-37</v>
      </c>
      <c r="K4778" s="430">
        <v>41905</v>
      </c>
      <c r="L4778" s="467">
        <v>-148</v>
      </c>
    </row>
    <row r="4779" spans="2:12" x14ac:dyDescent="0.25">
      <c r="B4779" s="49">
        <f t="shared" ref="B4779" si="4217">B4778+1</f>
        <v>4767</v>
      </c>
      <c r="C4779" s="427">
        <v>41905</v>
      </c>
      <c r="D4779" s="474">
        <v>-207</v>
      </c>
      <c r="K4779" s="427">
        <v>41905</v>
      </c>
      <c r="L4779" s="117">
        <v>-414</v>
      </c>
    </row>
    <row r="4780" spans="2:12" x14ac:dyDescent="0.25">
      <c r="B4780" s="49">
        <f t="shared" ref="B4780" si="4218">B4779+1</f>
        <v>4768</v>
      </c>
      <c r="C4780" s="428">
        <v>41905</v>
      </c>
      <c r="D4780" s="473">
        <v>-471</v>
      </c>
      <c r="K4780" s="428">
        <v>41905</v>
      </c>
      <c r="L4780" s="117">
        <v>-942</v>
      </c>
    </row>
    <row r="4781" spans="2:12" x14ac:dyDescent="0.25">
      <c r="B4781" s="49">
        <f t="shared" ref="B4781" si="4219">B4780+1</f>
        <v>4769</v>
      </c>
      <c r="C4781" s="429">
        <v>41905.020833333336</v>
      </c>
      <c r="D4781" s="475">
        <v>-47</v>
      </c>
      <c r="K4781" s="429">
        <v>41905.020833333336</v>
      </c>
      <c r="L4781" s="467">
        <v>-94</v>
      </c>
    </row>
    <row r="4782" spans="2:12" x14ac:dyDescent="0.25">
      <c r="B4782" s="49">
        <f t="shared" ref="B4782" si="4220">B4781+1</f>
        <v>4770</v>
      </c>
      <c r="C4782" s="446">
        <v>41905.125</v>
      </c>
      <c r="D4782" s="476">
        <v>-76.999999999997698</v>
      </c>
      <c r="K4782" s="446">
        <v>41905.125</v>
      </c>
      <c r="L4782" s="117">
        <v>-461.99999999998619</v>
      </c>
    </row>
    <row r="4783" spans="2:12" x14ac:dyDescent="0.25">
      <c r="B4783" s="49">
        <f t="shared" ref="B4783" si="4221">B4782+1</f>
        <v>4771</v>
      </c>
      <c r="C4783" s="430">
        <v>41906</v>
      </c>
      <c r="D4783" s="473">
        <v>138</v>
      </c>
      <c r="K4783" s="430">
        <v>41906</v>
      </c>
      <c r="L4783" s="467">
        <v>552</v>
      </c>
    </row>
    <row r="4784" spans="2:12" x14ac:dyDescent="0.25">
      <c r="B4784" s="49">
        <f t="shared" ref="B4784" si="4222">B4783+1</f>
        <v>4772</v>
      </c>
      <c r="C4784" s="427">
        <v>41906</v>
      </c>
      <c r="D4784" s="474">
        <v>118</v>
      </c>
      <c r="K4784" s="427">
        <v>41906</v>
      </c>
      <c r="L4784" s="117">
        <v>236</v>
      </c>
    </row>
    <row r="4785" spans="2:12" x14ac:dyDescent="0.25">
      <c r="B4785" s="49">
        <f t="shared" ref="B4785" si="4223">B4784+1</f>
        <v>4773</v>
      </c>
      <c r="C4785" s="428">
        <v>41906</v>
      </c>
      <c r="D4785" s="473">
        <v>199.00000000000455</v>
      </c>
      <c r="K4785" s="428">
        <v>41906</v>
      </c>
      <c r="L4785" s="117">
        <v>398.00000000000909</v>
      </c>
    </row>
    <row r="4786" spans="2:12" x14ac:dyDescent="0.25">
      <c r="B4786" s="49">
        <f t="shared" ref="B4786" si="4224">B4785+1</f>
        <v>4774</v>
      </c>
      <c r="C4786" s="429">
        <v>41906.041666666664</v>
      </c>
      <c r="D4786" s="475">
        <v>163</v>
      </c>
      <c r="K4786" s="429">
        <v>41906.041666666664</v>
      </c>
      <c r="L4786" s="467">
        <v>326</v>
      </c>
    </row>
    <row r="4787" spans="2:12" x14ac:dyDescent="0.25">
      <c r="B4787" s="49">
        <f t="shared" ref="B4787" si="4225">B4786+1</f>
        <v>4775</v>
      </c>
      <c r="C4787" s="446">
        <v>41906.125</v>
      </c>
      <c r="D4787" s="476">
        <v>-17.0000000000068</v>
      </c>
      <c r="K4787" s="446">
        <v>41906.125</v>
      </c>
      <c r="L4787" s="117">
        <v>-102.0000000000408</v>
      </c>
    </row>
    <row r="4788" spans="2:12" x14ac:dyDescent="0.25">
      <c r="B4788" s="49">
        <f t="shared" ref="B4788" si="4226">B4787+1</f>
        <v>4776</v>
      </c>
      <c r="C4788" s="430">
        <v>41908</v>
      </c>
      <c r="D4788" s="473">
        <v>-149.5</v>
      </c>
      <c r="K4788" s="430">
        <v>41908</v>
      </c>
      <c r="L4788" s="467">
        <v>-598</v>
      </c>
    </row>
    <row r="4789" spans="2:12" x14ac:dyDescent="0.25">
      <c r="B4789" s="49">
        <f t="shared" ref="B4789" si="4227">B4788+1</f>
        <v>4777</v>
      </c>
      <c r="C4789" s="429">
        <v>41908.041666666664</v>
      </c>
      <c r="D4789" s="475">
        <v>3</v>
      </c>
      <c r="K4789" s="429">
        <v>41908.041666666664</v>
      </c>
      <c r="L4789" s="467">
        <v>6</v>
      </c>
    </row>
    <row r="4790" spans="2:12" x14ac:dyDescent="0.25">
      <c r="B4790" s="49">
        <f t="shared" ref="B4790" si="4228">B4789+1</f>
        <v>4778</v>
      </c>
      <c r="C4790" s="446">
        <v>41908.125</v>
      </c>
      <c r="D4790" s="476">
        <v>-91.999999999995495</v>
      </c>
      <c r="K4790" s="446">
        <v>41908.125</v>
      </c>
      <c r="L4790" s="117">
        <v>-551.99999999997294</v>
      </c>
    </row>
    <row r="4791" spans="2:12" x14ac:dyDescent="0.25">
      <c r="B4791" s="49">
        <f t="shared" ref="B4791" si="4229">B4790+1</f>
        <v>4779</v>
      </c>
      <c r="C4791" s="430">
        <v>41912</v>
      </c>
      <c r="D4791" s="473">
        <v>150.5</v>
      </c>
      <c r="K4791" s="430">
        <v>41912</v>
      </c>
      <c r="L4791" s="467">
        <v>602</v>
      </c>
    </row>
    <row r="4792" spans="2:12" x14ac:dyDescent="0.25">
      <c r="B4792" s="49">
        <f t="shared" ref="B4792" si="4230">B4791+1</f>
        <v>4780</v>
      </c>
      <c r="C4792" s="429">
        <v>41912.020833333336</v>
      </c>
      <c r="D4792" s="475">
        <v>403</v>
      </c>
      <c r="K4792" s="429">
        <v>41912.020833333336</v>
      </c>
      <c r="L4792" s="467">
        <v>806</v>
      </c>
    </row>
    <row r="4793" spans="2:12" x14ac:dyDescent="0.25">
      <c r="B4793" s="49">
        <f t="shared" ref="B4793" si="4231">B4792+1</f>
        <v>4781</v>
      </c>
      <c r="C4793" s="446">
        <v>41912.104166666664</v>
      </c>
      <c r="D4793" s="476">
        <v>48.000000000002302</v>
      </c>
      <c r="K4793" s="446">
        <v>41912.104166666664</v>
      </c>
      <c r="L4793" s="117">
        <v>288.00000000001381</v>
      </c>
    </row>
    <row r="4794" spans="2:12" x14ac:dyDescent="0.25">
      <c r="B4794" s="49">
        <f t="shared" ref="B4794" si="4232">B4793+1</f>
        <v>4782</v>
      </c>
      <c r="C4794" s="430">
        <v>41913</v>
      </c>
      <c r="D4794" s="473">
        <v>150.5</v>
      </c>
      <c r="K4794" s="430">
        <v>41913</v>
      </c>
      <c r="L4794" s="467">
        <v>602</v>
      </c>
    </row>
    <row r="4795" spans="2:12" x14ac:dyDescent="0.25">
      <c r="B4795" s="49">
        <f t="shared" ref="B4795" si="4233">B4794+1</f>
        <v>4783</v>
      </c>
      <c r="C4795" s="427">
        <v>41913</v>
      </c>
      <c r="D4795" s="474">
        <v>203</v>
      </c>
      <c r="K4795" s="427">
        <v>41913</v>
      </c>
      <c r="L4795" s="117">
        <v>406</v>
      </c>
    </row>
    <row r="4796" spans="2:12" x14ac:dyDescent="0.25">
      <c r="B4796" s="49">
        <f t="shared" ref="B4796" si="4234">B4795+1</f>
        <v>4784</v>
      </c>
      <c r="C4796" s="428">
        <v>41913</v>
      </c>
      <c r="D4796" s="473">
        <v>379</v>
      </c>
      <c r="K4796" s="428">
        <v>41913</v>
      </c>
      <c r="L4796" s="117">
        <v>758</v>
      </c>
    </row>
    <row r="4797" spans="2:12" x14ac:dyDescent="0.25">
      <c r="B4797" s="49">
        <f t="shared" ref="B4797" si="4235">B4796+1</f>
        <v>4785</v>
      </c>
      <c r="C4797" s="446">
        <v>41913.104166666664</v>
      </c>
      <c r="D4797" s="476">
        <v>93.000000000006807</v>
      </c>
      <c r="K4797" s="446">
        <v>41913.104166666664</v>
      </c>
      <c r="L4797" s="117">
        <v>558.00000000004081</v>
      </c>
    </row>
    <row r="4798" spans="2:12" x14ac:dyDescent="0.25">
      <c r="B4798" s="49">
        <f t="shared" ref="B4798" si="4236">B4797+1</f>
        <v>4786</v>
      </c>
      <c r="C4798" s="430">
        <v>41914</v>
      </c>
      <c r="D4798" s="473">
        <v>-37</v>
      </c>
      <c r="K4798" s="430">
        <v>41914</v>
      </c>
      <c r="L4798" s="467">
        <v>-148</v>
      </c>
    </row>
    <row r="4799" spans="2:12" x14ac:dyDescent="0.25">
      <c r="B4799" s="49">
        <f t="shared" ref="B4799" si="4237">B4798+1</f>
        <v>4787</v>
      </c>
      <c r="C4799" s="429">
        <v>41914.041666666664</v>
      </c>
      <c r="D4799" s="475">
        <v>-77</v>
      </c>
      <c r="K4799" s="429">
        <v>41914.041666666664</v>
      </c>
      <c r="L4799" s="467">
        <v>-154</v>
      </c>
    </row>
    <row r="4800" spans="2:12" x14ac:dyDescent="0.25">
      <c r="B4800" s="49">
        <f t="shared" ref="B4800" si="4238">B4799+1</f>
        <v>4788</v>
      </c>
      <c r="C4800" s="446">
        <v>41914.125</v>
      </c>
      <c r="D4800" s="476">
        <v>-12</v>
      </c>
      <c r="K4800" s="446">
        <v>41914.125</v>
      </c>
      <c r="L4800" s="117">
        <v>-72</v>
      </c>
    </row>
    <row r="4801" spans="2:12" x14ac:dyDescent="0.25">
      <c r="B4801" s="49">
        <f t="shared" ref="B4801" si="4239">B4800+1</f>
        <v>4789</v>
      </c>
      <c r="C4801" s="427">
        <v>41915</v>
      </c>
      <c r="D4801" s="474">
        <v>278</v>
      </c>
      <c r="K4801" s="427">
        <v>41915</v>
      </c>
      <c r="L4801" s="117">
        <v>556</v>
      </c>
    </row>
    <row r="4802" spans="2:12" x14ac:dyDescent="0.25">
      <c r="B4802" s="49">
        <f t="shared" ref="B4802" si="4240">B4801+1</f>
        <v>4790</v>
      </c>
      <c r="C4802" s="429">
        <v>41915.020833333336</v>
      </c>
      <c r="D4802" s="475">
        <v>443</v>
      </c>
      <c r="K4802" s="429">
        <v>41915.020833333336</v>
      </c>
      <c r="L4802" s="467">
        <v>886</v>
      </c>
    </row>
    <row r="4803" spans="2:12" x14ac:dyDescent="0.25">
      <c r="B4803" s="49">
        <f t="shared" ref="B4803" si="4241">B4802+1</f>
        <v>4791</v>
      </c>
      <c r="C4803" s="428">
        <v>41918</v>
      </c>
      <c r="D4803" s="473">
        <v>369.00000000000909</v>
      </c>
      <c r="K4803" s="428">
        <v>41918</v>
      </c>
      <c r="L4803" s="117">
        <v>738.00000000001819</v>
      </c>
    </row>
    <row r="4804" spans="2:12" x14ac:dyDescent="0.25">
      <c r="B4804" s="49">
        <f t="shared" ref="B4804" si="4242">B4803+1</f>
        <v>4792</v>
      </c>
      <c r="C4804" s="430">
        <v>41919</v>
      </c>
      <c r="D4804" s="473">
        <v>-99.5</v>
      </c>
      <c r="K4804" s="430">
        <v>41919</v>
      </c>
      <c r="L4804" s="467">
        <v>-398</v>
      </c>
    </row>
    <row r="4805" spans="2:12" x14ac:dyDescent="0.25">
      <c r="B4805" s="49">
        <f t="shared" ref="B4805" si="4243">B4804+1</f>
        <v>4793</v>
      </c>
      <c r="C4805" s="427">
        <v>41919</v>
      </c>
      <c r="D4805" s="474">
        <v>-287</v>
      </c>
      <c r="K4805" s="427">
        <v>41919</v>
      </c>
      <c r="L4805" s="117">
        <v>-574</v>
      </c>
    </row>
    <row r="4806" spans="2:12" x14ac:dyDescent="0.25">
      <c r="B4806" s="49">
        <f t="shared" ref="B4806" si="4244">B4805+1</f>
        <v>4794</v>
      </c>
      <c r="C4806" s="428">
        <v>41919</v>
      </c>
      <c r="D4806" s="473">
        <v>-361.00000000000909</v>
      </c>
      <c r="K4806" s="428">
        <v>41919</v>
      </c>
      <c r="L4806" s="117">
        <v>-722.00000000001819</v>
      </c>
    </row>
    <row r="4807" spans="2:12" x14ac:dyDescent="0.25">
      <c r="B4807" s="49">
        <f t="shared" ref="B4807" si="4245">B4806+1</f>
        <v>4795</v>
      </c>
      <c r="C4807" s="429">
        <v>41919.020833333336</v>
      </c>
      <c r="D4807" s="475">
        <v>-27</v>
      </c>
      <c r="K4807" s="429">
        <v>41919.020833333336</v>
      </c>
      <c r="L4807" s="467">
        <v>-54</v>
      </c>
    </row>
    <row r="4808" spans="2:12" x14ac:dyDescent="0.25">
      <c r="B4808" s="49">
        <f t="shared" ref="B4808" si="4246">B4807+1</f>
        <v>4796</v>
      </c>
      <c r="C4808" s="446">
        <v>41919.125</v>
      </c>
      <c r="D4808" s="476">
        <v>-152.00000000000901</v>
      </c>
      <c r="K4808" s="446">
        <v>41919.125</v>
      </c>
      <c r="L4808" s="117">
        <v>-912.00000000005411</v>
      </c>
    </row>
    <row r="4809" spans="2:12" x14ac:dyDescent="0.25">
      <c r="B4809" s="49">
        <f t="shared" ref="B4809" si="4247">B4808+1</f>
        <v>4797</v>
      </c>
      <c r="C4809" s="430">
        <v>41920</v>
      </c>
      <c r="D4809" s="473">
        <v>325.5</v>
      </c>
      <c r="K4809" s="430">
        <v>41920</v>
      </c>
      <c r="L4809" s="467">
        <v>1302</v>
      </c>
    </row>
    <row r="4810" spans="2:12" x14ac:dyDescent="0.25">
      <c r="B4810" s="49">
        <f t="shared" ref="B4810" si="4248">B4809+1</f>
        <v>4798</v>
      </c>
      <c r="C4810" s="427">
        <v>41920</v>
      </c>
      <c r="D4810" s="474">
        <v>203</v>
      </c>
      <c r="K4810" s="427">
        <v>41920</v>
      </c>
      <c r="L4810" s="117">
        <v>406</v>
      </c>
    </row>
    <row r="4811" spans="2:12" x14ac:dyDescent="0.25">
      <c r="B4811" s="49">
        <f t="shared" ref="B4811" si="4249">B4810+1</f>
        <v>4799</v>
      </c>
      <c r="C4811" s="428">
        <v>41920</v>
      </c>
      <c r="D4811" s="473">
        <v>429</v>
      </c>
      <c r="K4811" s="428">
        <v>41920</v>
      </c>
      <c r="L4811" s="117">
        <v>858</v>
      </c>
    </row>
    <row r="4812" spans="2:12" x14ac:dyDescent="0.25">
      <c r="B4812" s="49">
        <f t="shared" ref="B4812" si="4250">B4811+1</f>
        <v>4800</v>
      </c>
      <c r="C4812" s="429">
        <v>41920.020833333336</v>
      </c>
      <c r="D4812" s="475">
        <v>58</v>
      </c>
      <c r="K4812" s="429">
        <v>41920.020833333336</v>
      </c>
      <c r="L4812" s="467">
        <v>116</v>
      </c>
    </row>
    <row r="4813" spans="2:12" x14ac:dyDescent="0.25">
      <c r="B4813" s="49">
        <f t="shared" ref="B4813" si="4251">B4812+1</f>
        <v>4801</v>
      </c>
      <c r="C4813" s="446">
        <v>41920.125</v>
      </c>
      <c r="D4813" s="476">
        <v>52.999999999997698</v>
      </c>
      <c r="K4813" s="446">
        <v>41920.125</v>
      </c>
      <c r="L4813" s="117">
        <v>317.99999999998619</v>
      </c>
    </row>
    <row r="4814" spans="2:12" x14ac:dyDescent="0.25">
      <c r="B4814" s="49">
        <f t="shared" ref="B4814" si="4252">B4813+1</f>
        <v>4802</v>
      </c>
      <c r="C4814" s="430">
        <v>41922</v>
      </c>
      <c r="D4814" s="473">
        <v>425.5</v>
      </c>
      <c r="K4814" s="430">
        <v>41922</v>
      </c>
      <c r="L4814" s="467">
        <v>1702</v>
      </c>
    </row>
    <row r="4815" spans="2:12" x14ac:dyDescent="0.25">
      <c r="B4815" s="49">
        <f t="shared" ref="B4815" si="4253">B4814+1</f>
        <v>4803</v>
      </c>
      <c r="C4815" s="427">
        <v>41922</v>
      </c>
      <c r="D4815" s="474">
        <v>308</v>
      </c>
      <c r="K4815" s="427">
        <v>41922</v>
      </c>
      <c r="L4815" s="117">
        <v>616</v>
      </c>
    </row>
    <row r="4816" spans="2:12" x14ac:dyDescent="0.25">
      <c r="B4816" s="49">
        <f t="shared" ref="B4816" si="4254">B4815+1</f>
        <v>4804</v>
      </c>
      <c r="C4816" s="428">
        <v>41922</v>
      </c>
      <c r="D4816" s="473">
        <v>599.00000000000455</v>
      </c>
      <c r="K4816" s="428">
        <v>41922</v>
      </c>
      <c r="L4816" s="117">
        <v>1198.0000000000091</v>
      </c>
    </row>
    <row r="4817" spans="2:12" x14ac:dyDescent="0.25">
      <c r="B4817" s="49">
        <f t="shared" ref="B4817" si="4255">B4816+1</f>
        <v>4805</v>
      </c>
      <c r="C4817" s="429">
        <v>41922.020833333336</v>
      </c>
      <c r="D4817" s="475">
        <v>-17</v>
      </c>
      <c r="K4817" s="429">
        <v>41922.020833333336</v>
      </c>
      <c r="L4817" s="467">
        <v>-34</v>
      </c>
    </row>
    <row r="4818" spans="2:12" x14ac:dyDescent="0.25">
      <c r="B4818" s="49">
        <f t="shared" ref="B4818" si="4256">B4817+1</f>
        <v>4806</v>
      </c>
      <c r="C4818" s="446">
        <v>41922.125</v>
      </c>
      <c r="D4818" s="476">
        <v>63</v>
      </c>
      <c r="K4818" s="446">
        <v>41922.125</v>
      </c>
      <c r="L4818" s="117">
        <v>378</v>
      </c>
    </row>
    <row r="4819" spans="2:12" x14ac:dyDescent="0.25">
      <c r="B4819" s="49">
        <f t="shared" ref="B4819" si="4257">B4818+1</f>
        <v>4807</v>
      </c>
      <c r="C4819" s="430">
        <v>41924</v>
      </c>
      <c r="D4819" s="473">
        <v>-37</v>
      </c>
      <c r="K4819" s="430">
        <v>41924</v>
      </c>
      <c r="L4819" s="467">
        <v>-148</v>
      </c>
    </row>
    <row r="4820" spans="2:12" x14ac:dyDescent="0.25">
      <c r="B4820" s="49">
        <f t="shared" ref="B4820" si="4258">B4819+1</f>
        <v>4808</v>
      </c>
      <c r="C4820" s="430">
        <v>41925</v>
      </c>
      <c r="D4820" s="473">
        <v>263</v>
      </c>
      <c r="K4820" s="430">
        <v>41925</v>
      </c>
      <c r="L4820" s="467">
        <v>1052</v>
      </c>
    </row>
    <row r="4821" spans="2:12" x14ac:dyDescent="0.25">
      <c r="B4821" s="49">
        <f t="shared" ref="B4821" si="4259">B4820+1</f>
        <v>4809</v>
      </c>
      <c r="C4821" s="427">
        <v>41925</v>
      </c>
      <c r="D4821" s="474">
        <v>108</v>
      </c>
      <c r="K4821" s="427">
        <v>41925</v>
      </c>
      <c r="L4821" s="117">
        <v>216</v>
      </c>
    </row>
    <row r="4822" spans="2:12" x14ac:dyDescent="0.25">
      <c r="B4822" s="49">
        <f t="shared" ref="B4822" si="4260">B4821+1</f>
        <v>4810</v>
      </c>
      <c r="C4822" s="428">
        <v>41925</v>
      </c>
      <c r="D4822" s="473">
        <v>258.99999999999545</v>
      </c>
      <c r="K4822" s="428">
        <v>41925</v>
      </c>
      <c r="L4822" s="117">
        <v>517.99999999999091</v>
      </c>
    </row>
    <row r="4823" spans="2:12" x14ac:dyDescent="0.25">
      <c r="B4823" s="49">
        <f t="shared" ref="B4823" si="4261">B4822+1</f>
        <v>4811</v>
      </c>
      <c r="C4823" s="429">
        <v>41925.041666666664</v>
      </c>
      <c r="D4823" s="475">
        <v>538</v>
      </c>
      <c r="K4823" s="429">
        <v>41925.041666666664</v>
      </c>
      <c r="L4823" s="467">
        <v>1076</v>
      </c>
    </row>
    <row r="4824" spans="2:12" x14ac:dyDescent="0.25">
      <c r="B4824" s="49">
        <f t="shared" ref="B4824" si="4262">B4823+1</f>
        <v>4812</v>
      </c>
      <c r="C4824" s="446">
        <v>41925.041666666664</v>
      </c>
      <c r="D4824" s="476">
        <v>183.000000000005</v>
      </c>
      <c r="K4824" s="446">
        <v>41925.041666666664</v>
      </c>
      <c r="L4824" s="117">
        <v>1098.00000000003</v>
      </c>
    </row>
    <row r="4825" spans="2:12" x14ac:dyDescent="0.25">
      <c r="B4825" s="49">
        <f t="shared" ref="B4825" si="4263">B4824+1</f>
        <v>4813</v>
      </c>
      <c r="C4825" s="430">
        <v>41926</v>
      </c>
      <c r="D4825" s="473">
        <v>138</v>
      </c>
      <c r="K4825" s="430">
        <v>41926</v>
      </c>
      <c r="L4825" s="467">
        <v>552</v>
      </c>
    </row>
    <row r="4826" spans="2:12" x14ac:dyDescent="0.25">
      <c r="B4826" s="49">
        <f t="shared" ref="B4826" si="4264">B4825+1</f>
        <v>4814</v>
      </c>
      <c r="C4826" s="427">
        <v>41926</v>
      </c>
      <c r="D4826" s="474">
        <v>193</v>
      </c>
      <c r="K4826" s="427">
        <v>41926</v>
      </c>
      <c r="L4826" s="117">
        <v>386</v>
      </c>
    </row>
    <row r="4827" spans="2:12" x14ac:dyDescent="0.25">
      <c r="B4827" s="49">
        <f t="shared" ref="B4827" si="4265">B4826+1</f>
        <v>4815</v>
      </c>
      <c r="C4827" s="428">
        <v>41926</v>
      </c>
      <c r="D4827" s="473">
        <v>519.00000000000909</v>
      </c>
      <c r="K4827" s="428">
        <v>41926</v>
      </c>
      <c r="L4827" s="117">
        <v>1038.0000000000182</v>
      </c>
    </row>
    <row r="4828" spans="2:12" x14ac:dyDescent="0.25">
      <c r="B4828" s="49">
        <f t="shared" ref="B4828" si="4266">B4827+1</f>
        <v>4816</v>
      </c>
      <c r="C4828" s="429">
        <v>41926.020833333336</v>
      </c>
      <c r="D4828" s="475">
        <v>553</v>
      </c>
      <c r="K4828" s="429">
        <v>41926.020833333336</v>
      </c>
      <c r="L4828" s="467">
        <v>1106</v>
      </c>
    </row>
    <row r="4829" spans="2:12" x14ac:dyDescent="0.25">
      <c r="B4829" s="49">
        <f t="shared" ref="B4829" si="4267">B4828+1</f>
        <v>4817</v>
      </c>
      <c r="C4829" s="446">
        <v>41926.125</v>
      </c>
      <c r="D4829" s="476">
        <v>-37</v>
      </c>
      <c r="K4829" s="446">
        <v>41926.125</v>
      </c>
      <c r="L4829" s="117">
        <v>-222</v>
      </c>
    </row>
    <row r="4830" spans="2:12" x14ac:dyDescent="0.25">
      <c r="B4830" s="49">
        <f t="shared" ref="B4830" si="4268">B4829+1</f>
        <v>4818</v>
      </c>
      <c r="C4830" s="429">
        <v>41927.020833333336</v>
      </c>
      <c r="D4830" s="475">
        <v>-622</v>
      </c>
      <c r="K4830" s="429">
        <v>41927.020833333336</v>
      </c>
      <c r="L4830" s="467">
        <v>-1244</v>
      </c>
    </row>
    <row r="4831" spans="2:12" x14ac:dyDescent="0.25">
      <c r="B4831" s="49">
        <f t="shared" ref="B4831" si="4269">B4830+1</f>
        <v>4819</v>
      </c>
      <c r="C4831" s="430">
        <v>41928</v>
      </c>
      <c r="D4831" s="473">
        <v>-62</v>
      </c>
      <c r="K4831" s="430">
        <v>41928</v>
      </c>
      <c r="L4831" s="467">
        <v>-248</v>
      </c>
    </row>
    <row r="4832" spans="2:12" x14ac:dyDescent="0.25">
      <c r="B4832" s="49">
        <f t="shared" ref="B4832" si="4270">B4831+1</f>
        <v>4820</v>
      </c>
      <c r="C4832" s="429">
        <v>41928.020833333336</v>
      </c>
      <c r="D4832" s="475">
        <v>-612</v>
      </c>
      <c r="K4832" s="429">
        <v>41928.020833333336</v>
      </c>
      <c r="L4832" s="467">
        <v>-1224</v>
      </c>
    </row>
    <row r="4833" spans="2:12" x14ac:dyDescent="0.25">
      <c r="B4833" s="49">
        <f t="shared" ref="B4833" si="4271">B4832+1</f>
        <v>4821</v>
      </c>
      <c r="C4833" s="430">
        <v>41929</v>
      </c>
      <c r="D4833" s="473">
        <v>1038</v>
      </c>
      <c r="K4833" s="430">
        <v>41929</v>
      </c>
      <c r="L4833" s="467">
        <v>4152</v>
      </c>
    </row>
    <row r="4834" spans="2:12" x14ac:dyDescent="0.25">
      <c r="B4834" s="49">
        <f t="shared" ref="B4834" si="4272">B4833+1</f>
        <v>4822</v>
      </c>
      <c r="C4834" s="429">
        <v>41929.020833333336</v>
      </c>
      <c r="D4834" s="475">
        <v>933</v>
      </c>
      <c r="K4834" s="429">
        <v>41929.020833333336</v>
      </c>
      <c r="L4834" s="467">
        <v>1866</v>
      </c>
    </row>
    <row r="4835" spans="2:12" x14ac:dyDescent="0.25">
      <c r="B4835" s="49">
        <f t="shared" ref="B4835" si="4273">B4834+1</f>
        <v>4823</v>
      </c>
      <c r="C4835" s="446">
        <v>41932.041666666664</v>
      </c>
      <c r="D4835" s="476">
        <v>-87</v>
      </c>
      <c r="K4835" s="446">
        <v>41932.041666666664</v>
      </c>
      <c r="L4835" s="117">
        <v>-522</v>
      </c>
    </row>
    <row r="4836" spans="2:12" x14ac:dyDescent="0.25">
      <c r="B4836" s="49">
        <f t="shared" ref="B4836" si="4274">B4835+1</f>
        <v>4824</v>
      </c>
      <c r="C4836" s="430">
        <v>41935</v>
      </c>
      <c r="D4836" s="473">
        <v>-87</v>
      </c>
      <c r="K4836" s="430">
        <v>41935</v>
      </c>
      <c r="L4836" s="467">
        <v>-348</v>
      </c>
    </row>
    <row r="4837" spans="2:12" x14ac:dyDescent="0.25">
      <c r="B4837" s="49">
        <f t="shared" ref="B4837" si="4275">B4836+1</f>
        <v>4825</v>
      </c>
      <c r="C4837" s="428">
        <v>41935</v>
      </c>
      <c r="D4837" s="473">
        <v>299.00000000000455</v>
      </c>
      <c r="K4837" s="428">
        <v>41935</v>
      </c>
      <c r="L4837" s="117">
        <v>598.00000000000909</v>
      </c>
    </row>
    <row r="4838" spans="2:12" x14ac:dyDescent="0.25">
      <c r="B4838" s="49">
        <f t="shared" ref="B4838" si="4276">B4837+1</f>
        <v>4826</v>
      </c>
      <c r="C4838" s="429">
        <v>41935.020833333336</v>
      </c>
      <c r="D4838" s="475">
        <v>658</v>
      </c>
      <c r="K4838" s="429">
        <v>41935.020833333336</v>
      </c>
      <c r="L4838" s="467">
        <v>1316</v>
      </c>
    </row>
    <row r="4839" spans="2:12" x14ac:dyDescent="0.25">
      <c r="B4839" s="49">
        <f t="shared" ref="B4839" si="4277">B4838+1</f>
        <v>4827</v>
      </c>
      <c r="C4839" s="446">
        <v>41935.125</v>
      </c>
      <c r="D4839" s="476">
        <v>448.00000000000199</v>
      </c>
      <c r="K4839" s="446">
        <v>41935.125</v>
      </c>
      <c r="L4839" s="117">
        <v>2688.0000000000118</v>
      </c>
    </row>
    <row r="4840" spans="2:12" x14ac:dyDescent="0.25">
      <c r="B4840" s="49">
        <f t="shared" ref="B4840" si="4278">B4839+1</f>
        <v>4828</v>
      </c>
      <c r="C4840" s="427">
        <v>41936</v>
      </c>
      <c r="D4840" s="474">
        <v>-72</v>
      </c>
      <c r="K4840" s="427">
        <v>41936</v>
      </c>
      <c r="L4840" s="117">
        <v>-144</v>
      </c>
    </row>
    <row r="4841" spans="2:12" x14ac:dyDescent="0.25">
      <c r="B4841" s="49">
        <f t="shared" ref="B4841" si="4279">B4840+1</f>
        <v>4829</v>
      </c>
      <c r="C4841" s="428">
        <v>41936</v>
      </c>
      <c r="D4841" s="473">
        <v>-970.99999999999989</v>
      </c>
      <c r="K4841" s="428">
        <v>41936</v>
      </c>
      <c r="L4841" s="117">
        <v>-1941.9999999999998</v>
      </c>
    </row>
    <row r="4842" spans="2:12" x14ac:dyDescent="0.25">
      <c r="B4842" s="49">
        <f t="shared" ref="B4842" si="4280">B4841+1</f>
        <v>4830</v>
      </c>
      <c r="C4842" s="430">
        <v>41940</v>
      </c>
      <c r="D4842" s="473">
        <v>513</v>
      </c>
      <c r="K4842" s="430">
        <v>41940</v>
      </c>
      <c r="L4842" s="467">
        <v>2052</v>
      </c>
    </row>
    <row r="4843" spans="2:12" x14ac:dyDescent="0.25">
      <c r="B4843" s="49">
        <f t="shared" ref="B4843" si="4281">B4842+1</f>
        <v>4831</v>
      </c>
      <c r="C4843" s="430">
        <v>41942</v>
      </c>
      <c r="D4843" s="473">
        <v>288</v>
      </c>
      <c r="K4843" s="430">
        <v>41942</v>
      </c>
      <c r="L4843" s="467">
        <v>1152</v>
      </c>
    </row>
    <row r="4844" spans="2:12" x14ac:dyDescent="0.25">
      <c r="B4844" s="49">
        <f t="shared" ref="B4844" si="4282">B4843+1</f>
        <v>4832</v>
      </c>
      <c r="C4844" s="429">
        <v>41942.020833333336</v>
      </c>
      <c r="D4844" s="475">
        <v>-222</v>
      </c>
      <c r="K4844" s="429">
        <v>41942.020833333336</v>
      </c>
      <c r="L4844" s="467">
        <v>-444</v>
      </c>
    </row>
    <row r="4845" spans="2:12" x14ac:dyDescent="0.25">
      <c r="B4845" s="49">
        <f t="shared" ref="B4845" si="4283">B4844+1</f>
        <v>4833</v>
      </c>
      <c r="C4845" s="427">
        <v>41947</v>
      </c>
      <c r="D4845" s="474">
        <v>118</v>
      </c>
      <c r="K4845" s="427">
        <v>41947</v>
      </c>
      <c r="L4845" s="117">
        <v>236</v>
      </c>
    </row>
    <row r="4846" spans="2:12" x14ac:dyDescent="0.25">
      <c r="B4846" s="49">
        <f t="shared" ref="B4846" si="4284">B4845+1</f>
        <v>4834</v>
      </c>
      <c r="C4846" s="428">
        <v>41947</v>
      </c>
      <c r="D4846" s="473">
        <v>188.99999999999091</v>
      </c>
      <c r="K4846" s="428">
        <v>41947</v>
      </c>
      <c r="L4846" s="117">
        <v>377.99999999998181</v>
      </c>
    </row>
    <row r="4847" spans="2:12" x14ac:dyDescent="0.25">
      <c r="B4847" s="49">
        <f t="shared" ref="B4847" si="4285">B4846+1</f>
        <v>4835</v>
      </c>
      <c r="C4847" s="430">
        <v>41948</v>
      </c>
      <c r="D4847" s="473">
        <v>288</v>
      </c>
      <c r="K4847" s="430">
        <v>41948</v>
      </c>
      <c r="L4847" s="467">
        <v>1152</v>
      </c>
    </row>
    <row r="4848" spans="2:12" x14ac:dyDescent="0.25">
      <c r="B4848" s="49">
        <f t="shared" ref="B4848" si="4286">B4847+1</f>
        <v>4836</v>
      </c>
      <c r="C4848" s="427">
        <v>41948</v>
      </c>
      <c r="D4848" s="474">
        <v>298</v>
      </c>
      <c r="K4848" s="427">
        <v>41948</v>
      </c>
      <c r="L4848" s="117">
        <v>596</v>
      </c>
    </row>
    <row r="4849" spans="2:12" x14ac:dyDescent="0.25">
      <c r="B4849" s="49">
        <f t="shared" ref="B4849" si="4287">B4848+1</f>
        <v>4837</v>
      </c>
      <c r="C4849" s="429">
        <v>41948.041666666664</v>
      </c>
      <c r="D4849" s="475">
        <v>603</v>
      </c>
      <c r="K4849" s="429">
        <v>41948.041666666664</v>
      </c>
      <c r="L4849" s="467">
        <v>1206</v>
      </c>
    </row>
    <row r="4850" spans="2:12" x14ac:dyDescent="0.25">
      <c r="B4850" s="49">
        <f t="shared" ref="B4850" si="4288">B4849+1</f>
        <v>4838</v>
      </c>
      <c r="C4850" s="446">
        <v>41948.125</v>
      </c>
      <c r="D4850" s="476">
        <v>477.99999999999801</v>
      </c>
      <c r="K4850" s="446">
        <v>41948.125</v>
      </c>
      <c r="L4850" s="117">
        <v>2867.9999999999882</v>
      </c>
    </row>
    <row r="4851" spans="2:12" x14ac:dyDescent="0.25">
      <c r="B4851" s="49">
        <f t="shared" ref="B4851" si="4289">B4850+1</f>
        <v>4839</v>
      </c>
      <c r="C4851" s="429">
        <v>41949.020833333336</v>
      </c>
      <c r="D4851" s="475">
        <v>243</v>
      </c>
      <c r="K4851" s="429">
        <v>41949.020833333336</v>
      </c>
      <c r="L4851" s="467">
        <v>486</v>
      </c>
    </row>
    <row r="4852" spans="2:12" x14ac:dyDescent="0.25">
      <c r="B4852" s="49">
        <f t="shared" ref="B4852" si="4290">B4851+1</f>
        <v>4840</v>
      </c>
      <c r="C4852" s="428">
        <v>41953</v>
      </c>
      <c r="D4852" s="473">
        <v>149.00000000000455</v>
      </c>
      <c r="K4852" s="428">
        <v>41953</v>
      </c>
      <c r="L4852" s="117">
        <v>298.00000000000909</v>
      </c>
    </row>
    <row r="4853" spans="2:12" x14ac:dyDescent="0.25">
      <c r="B4853" s="49">
        <f t="shared" ref="B4853" si="4291">B4852+1</f>
        <v>4841</v>
      </c>
      <c r="C4853" s="429">
        <v>41953.020833333336</v>
      </c>
      <c r="D4853" s="475">
        <v>168</v>
      </c>
      <c r="K4853" s="429">
        <v>41953.020833333336</v>
      </c>
      <c r="L4853" s="467">
        <v>336</v>
      </c>
    </row>
    <row r="4854" spans="2:12" x14ac:dyDescent="0.25">
      <c r="B4854" s="49">
        <f t="shared" ref="B4854" si="4292">B4853+1</f>
        <v>4842</v>
      </c>
      <c r="C4854" s="427">
        <v>41954</v>
      </c>
      <c r="D4854" s="474">
        <v>203</v>
      </c>
      <c r="K4854" s="427">
        <v>41954</v>
      </c>
      <c r="L4854" s="117">
        <v>406</v>
      </c>
    </row>
    <row r="4855" spans="2:12" x14ac:dyDescent="0.25">
      <c r="B4855" s="49">
        <f t="shared" ref="B4855" si="4293">B4854+1</f>
        <v>4843</v>
      </c>
      <c r="C4855" s="428">
        <v>41954</v>
      </c>
      <c r="D4855" s="473">
        <v>229</v>
      </c>
      <c r="K4855" s="428">
        <v>41954</v>
      </c>
      <c r="L4855" s="117">
        <v>458</v>
      </c>
    </row>
    <row r="4856" spans="2:12" x14ac:dyDescent="0.25">
      <c r="B4856" s="49">
        <f t="shared" ref="B4856" si="4294">B4855+1</f>
        <v>4844</v>
      </c>
      <c r="C4856" s="430">
        <v>41956</v>
      </c>
      <c r="D4856" s="473">
        <v>288</v>
      </c>
      <c r="K4856" s="430">
        <v>41956</v>
      </c>
      <c r="L4856" s="467">
        <v>1152</v>
      </c>
    </row>
    <row r="4857" spans="2:12" x14ac:dyDescent="0.25">
      <c r="B4857" s="49">
        <f t="shared" ref="B4857" si="4295">B4856+1</f>
        <v>4845</v>
      </c>
      <c r="C4857" s="427">
        <v>41956</v>
      </c>
      <c r="D4857" s="474">
        <v>268</v>
      </c>
      <c r="K4857" s="427">
        <v>41956</v>
      </c>
      <c r="L4857" s="117">
        <v>536</v>
      </c>
    </row>
    <row r="4858" spans="2:12" x14ac:dyDescent="0.25">
      <c r="B4858" s="49">
        <f t="shared" ref="B4858" si="4296">B4857+1</f>
        <v>4846</v>
      </c>
      <c r="C4858" s="428">
        <v>41957</v>
      </c>
      <c r="D4858" s="473">
        <v>168.99999999998636</v>
      </c>
      <c r="K4858" s="428">
        <v>41957</v>
      </c>
      <c r="L4858" s="117">
        <v>337.99999999997272</v>
      </c>
    </row>
    <row r="4859" spans="2:12" x14ac:dyDescent="0.25">
      <c r="B4859" s="49">
        <f t="shared" ref="B4859" si="4297">B4858+1</f>
        <v>4847</v>
      </c>
      <c r="C4859" s="446">
        <v>41957.125</v>
      </c>
      <c r="D4859" s="476">
        <v>123.000000000002</v>
      </c>
      <c r="K4859" s="446">
        <v>41957.125</v>
      </c>
      <c r="L4859" s="117">
        <v>738.00000000001205</v>
      </c>
    </row>
    <row r="4860" spans="2:12" x14ac:dyDescent="0.25">
      <c r="B4860" s="49">
        <f t="shared" ref="B4860" si="4298">B4859+1</f>
        <v>4848</v>
      </c>
      <c r="C4860" s="427">
        <v>41960</v>
      </c>
      <c r="D4860" s="474">
        <v>-112</v>
      </c>
      <c r="K4860" s="427">
        <v>41960</v>
      </c>
      <c r="L4860" s="117">
        <v>-224</v>
      </c>
    </row>
    <row r="4861" spans="2:12" x14ac:dyDescent="0.25">
      <c r="B4861" s="49">
        <f t="shared" ref="B4861" si="4299">B4860+1</f>
        <v>4849</v>
      </c>
      <c r="C4861" s="428">
        <v>41960</v>
      </c>
      <c r="D4861" s="473">
        <v>-280.99999999999091</v>
      </c>
      <c r="K4861" s="428">
        <v>41960</v>
      </c>
      <c r="L4861" s="117">
        <v>-561.99999999998181</v>
      </c>
    </row>
    <row r="4862" spans="2:12" x14ac:dyDescent="0.25">
      <c r="B4862" s="49">
        <f t="shared" ref="B4862" si="4300">B4861+1</f>
        <v>4850</v>
      </c>
      <c r="C4862" s="446">
        <v>41960.041666666664</v>
      </c>
      <c r="D4862" s="476">
        <v>-42.0000000000068</v>
      </c>
      <c r="K4862" s="446">
        <v>41960.041666666664</v>
      </c>
      <c r="L4862" s="117">
        <v>-252.00000000004081</v>
      </c>
    </row>
    <row r="4863" spans="2:12" x14ac:dyDescent="0.25">
      <c r="B4863" s="49">
        <f t="shared" ref="B4863" si="4301">B4862+1</f>
        <v>4851</v>
      </c>
      <c r="C4863" s="427">
        <v>41961</v>
      </c>
      <c r="D4863" s="474">
        <v>38</v>
      </c>
      <c r="K4863" s="427">
        <v>41961</v>
      </c>
      <c r="L4863" s="117">
        <v>76</v>
      </c>
    </row>
    <row r="4864" spans="2:12" x14ac:dyDescent="0.25">
      <c r="B4864" s="49">
        <f t="shared" ref="B4864" si="4302">B4863+1</f>
        <v>4852</v>
      </c>
      <c r="C4864" s="429">
        <v>41961.020833333336</v>
      </c>
      <c r="D4864" s="475">
        <v>13</v>
      </c>
      <c r="K4864" s="429">
        <v>41961.020833333336</v>
      </c>
      <c r="L4864" s="467">
        <v>26</v>
      </c>
    </row>
    <row r="4865" spans="2:12" x14ac:dyDescent="0.25">
      <c r="B4865" s="49">
        <f t="shared" ref="B4865" si="4303">B4864+1</f>
        <v>4853</v>
      </c>
      <c r="C4865" s="446">
        <v>41961.104166666664</v>
      </c>
      <c r="D4865" s="476">
        <v>133.000000000005</v>
      </c>
      <c r="K4865" s="446">
        <v>41961.104166666664</v>
      </c>
      <c r="L4865" s="117">
        <v>798.00000000003001</v>
      </c>
    </row>
    <row r="4866" spans="2:12" x14ac:dyDescent="0.25">
      <c r="B4866" s="49">
        <f t="shared" ref="B4866" si="4304">B4865+1</f>
        <v>4854</v>
      </c>
      <c r="C4866" s="430">
        <v>41963</v>
      </c>
      <c r="D4866" s="473">
        <v>-237</v>
      </c>
      <c r="K4866" s="430">
        <v>41963</v>
      </c>
      <c r="L4866" s="467">
        <v>-948</v>
      </c>
    </row>
    <row r="4867" spans="2:12" x14ac:dyDescent="0.25">
      <c r="B4867" s="49">
        <f t="shared" ref="B4867" si="4305">B4866+1</f>
        <v>4855</v>
      </c>
      <c r="C4867" s="429">
        <v>41963.020833333336</v>
      </c>
      <c r="D4867" s="475">
        <v>-372</v>
      </c>
      <c r="K4867" s="429">
        <v>41963.020833333336</v>
      </c>
      <c r="L4867" s="467">
        <v>-744</v>
      </c>
    </row>
    <row r="4868" spans="2:12" x14ac:dyDescent="0.25">
      <c r="B4868" s="49">
        <f t="shared" ref="B4868" si="4306">B4867+1</f>
        <v>4856</v>
      </c>
      <c r="C4868" s="446">
        <v>41963.104166666664</v>
      </c>
      <c r="D4868" s="476">
        <v>-387</v>
      </c>
      <c r="K4868" s="446">
        <v>41963.104166666664</v>
      </c>
      <c r="L4868" s="117">
        <v>-2322</v>
      </c>
    </row>
    <row r="4869" spans="2:12" x14ac:dyDescent="0.25">
      <c r="B4869" s="49">
        <f t="shared" ref="B4869" si="4307">B4868+1</f>
        <v>4857</v>
      </c>
      <c r="C4869" s="430">
        <v>41969</v>
      </c>
      <c r="D4869" s="473">
        <v>125.49999999999999</v>
      </c>
      <c r="K4869" s="430">
        <v>41969</v>
      </c>
      <c r="L4869" s="467">
        <v>501.99999999999994</v>
      </c>
    </row>
    <row r="4870" spans="2:12" x14ac:dyDescent="0.25">
      <c r="B4870" s="49">
        <f t="shared" ref="B4870" si="4308">B4869+1</f>
        <v>4858</v>
      </c>
      <c r="C4870" s="427">
        <v>41969</v>
      </c>
      <c r="D4870" s="474">
        <v>133</v>
      </c>
      <c r="K4870" s="427">
        <v>41969</v>
      </c>
      <c r="L4870" s="117">
        <v>266</v>
      </c>
    </row>
    <row r="4871" spans="2:12" x14ac:dyDescent="0.25">
      <c r="B4871" s="49">
        <f t="shared" ref="B4871" si="4309">B4870+1</f>
        <v>4859</v>
      </c>
      <c r="C4871" s="428">
        <v>41970</v>
      </c>
      <c r="D4871" s="473">
        <v>168.99999999998636</v>
      </c>
      <c r="K4871" s="428">
        <v>41970</v>
      </c>
      <c r="L4871" s="117">
        <v>337.99999999997272</v>
      </c>
    </row>
    <row r="4872" spans="2:12" x14ac:dyDescent="0.25">
      <c r="B4872" s="49">
        <f t="shared" ref="B4872" si="4310">B4871+1</f>
        <v>4860</v>
      </c>
      <c r="C4872" s="427">
        <v>41971</v>
      </c>
      <c r="D4872" s="474">
        <v>13</v>
      </c>
      <c r="K4872" s="427">
        <v>41971</v>
      </c>
      <c r="L4872" s="117">
        <v>26</v>
      </c>
    </row>
    <row r="4873" spans="2:12" x14ac:dyDescent="0.25">
      <c r="B4873" s="49">
        <f t="shared" ref="B4873" si="4311">B4872+1</f>
        <v>4861</v>
      </c>
      <c r="C4873" s="428">
        <v>41971</v>
      </c>
      <c r="D4873" s="473">
        <v>-131.00000000001364</v>
      </c>
      <c r="K4873" s="428">
        <v>41971</v>
      </c>
      <c r="L4873" s="117">
        <v>-262.00000000002728</v>
      </c>
    </row>
    <row r="4874" spans="2:12" x14ac:dyDescent="0.25">
      <c r="B4874" s="49">
        <f t="shared" ref="B4874" si="4312">B4873+1</f>
        <v>4862</v>
      </c>
      <c r="C4874" s="428">
        <v>41974</v>
      </c>
      <c r="D4874" s="473">
        <v>159.00000000001819</v>
      </c>
      <c r="K4874" s="428">
        <v>41974</v>
      </c>
      <c r="L4874" s="117">
        <v>318.00000000003638</v>
      </c>
    </row>
    <row r="4875" spans="2:12" x14ac:dyDescent="0.25">
      <c r="B4875" s="49">
        <f t="shared" ref="B4875" si="4313">B4874+1</f>
        <v>4863</v>
      </c>
      <c r="C4875" s="430">
        <v>41975</v>
      </c>
      <c r="D4875" s="473">
        <v>163</v>
      </c>
      <c r="K4875" s="430">
        <v>41975</v>
      </c>
      <c r="L4875" s="467">
        <v>652</v>
      </c>
    </row>
    <row r="4876" spans="2:12" x14ac:dyDescent="0.25">
      <c r="B4876" s="49">
        <f t="shared" ref="B4876" si="4314">B4875+1</f>
        <v>4864</v>
      </c>
      <c r="C4876" s="427">
        <v>41975</v>
      </c>
      <c r="D4876" s="474">
        <v>213</v>
      </c>
      <c r="K4876" s="427">
        <v>41975</v>
      </c>
      <c r="L4876" s="117">
        <v>426</v>
      </c>
    </row>
    <row r="4877" spans="2:12" x14ac:dyDescent="0.25">
      <c r="B4877" s="49">
        <f t="shared" ref="B4877" si="4315">B4876+1</f>
        <v>4865</v>
      </c>
      <c r="C4877" s="428">
        <v>41975</v>
      </c>
      <c r="D4877" s="473">
        <v>88.999999999990905</v>
      </c>
      <c r="K4877" s="428">
        <v>41975</v>
      </c>
      <c r="L4877" s="117">
        <v>177.99999999998181</v>
      </c>
    </row>
    <row r="4878" spans="2:12" x14ac:dyDescent="0.25">
      <c r="B4878" s="49">
        <f t="shared" ref="B4878" si="4316">B4877+1</f>
        <v>4866</v>
      </c>
      <c r="C4878" s="429">
        <v>41975.020833333336</v>
      </c>
      <c r="D4878" s="475">
        <v>193</v>
      </c>
      <c r="K4878" s="429">
        <v>41975.020833333336</v>
      </c>
      <c r="L4878" s="467">
        <v>386</v>
      </c>
    </row>
    <row r="4879" spans="2:12" x14ac:dyDescent="0.25">
      <c r="B4879" s="49">
        <f t="shared" ref="B4879" si="4317">B4878+1</f>
        <v>4867</v>
      </c>
      <c r="C4879" s="446">
        <v>41975.125</v>
      </c>
      <c r="D4879" s="476">
        <v>38</v>
      </c>
      <c r="K4879" s="446">
        <v>41975.125</v>
      </c>
      <c r="L4879" s="117">
        <v>228</v>
      </c>
    </row>
    <row r="4880" spans="2:12" x14ac:dyDescent="0.25">
      <c r="B4880" s="49">
        <f t="shared" ref="B4880" si="4318">B4879+1</f>
        <v>4868</v>
      </c>
      <c r="C4880" s="430">
        <v>41978</v>
      </c>
      <c r="D4880" s="473">
        <v>75.5</v>
      </c>
      <c r="K4880" s="430">
        <v>41978</v>
      </c>
      <c r="L4880" s="467">
        <v>302</v>
      </c>
    </row>
    <row r="4881" spans="2:12" x14ac:dyDescent="0.25">
      <c r="B4881" s="49">
        <f t="shared" ref="B4881" si="4319">B4880+1</f>
        <v>4869</v>
      </c>
      <c r="C4881" s="429">
        <v>41978.020833333336</v>
      </c>
      <c r="D4881" s="475">
        <v>43</v>
      </c>
      <c r="K4881" s="429">
        <v>41978.020833333336</v>
      </c>
      <c r="L4881" s="467">
        <v>86</v>
      </c>
    </row>
    <row r="4882" spans="2:12" x14ac:dyDescent="0.25">
      <c r="B4882" s="49">
        <f t="shared" ref="B4882" si="4320">B4881+1</f>
        <v>4870</v>
      </c>
      <c r="C4882" s="446">
        <v>41978.125</v>
      </c>
      <c r="D4882" s="476">
        <v>222.99999999999099</v>
      </c>
      <c r="K4882" s="446">
        <v>41978.125</v>
      </c>
      <c r="L4882" s="117">
        <v>1337.9999999999459</v>
      </c>
    </row>
    <row r="4883" spans="2:12" x14ac:dyDescent="0.25">
      <c r="B4883" s="49">
        <f t="shared" ref="B4883" si="4321">B4882+1</f>
        <v>4871</v>
      </c>
      <c r="C4883" s="430">
        <v>41982</v>
      </c>
      <c r="D4883" s="473">
        <v>-449.5</v>
      </c>
      <c r="K4883" s="430">
        <v>41982</v>
      </c>
      <c r="L4883" s="467">
        <v>-1798</v>
      </c>
    </row>
    <row r="4884" spans="2:12" x14ac:dyDescent="0.25">
      <c r="B4884" s="49">
        <f t="shared" ref="B4884" si="4322">B4883+1</f>
        <v>4872</v>
      </c>
      <c r="C4884" s="429">
        <v>41982.041666666664</v>
      </c>
      <c r="D4884" s="475">
        <v>-697</v>
      </c>
      <c r="K4884" s="429">
        <v>41982.041666666664</v>
      </c>
      <c r="L4884" s="467">
        <v>-1394</v>
      </c>
    </row>
    <row r="4885" spans="2:12" x14ac:dyDescent="0.25">
      <c r="B4885" s="49">
        <f t="shared" ref="B4885" si="4323">B4884+1</f>
        <v>4873</v>
      </c>
      <c r="C4885" s="446">
        <v>41982.125</v>
      </c>
      <c r="D4885" s="476">
        <v>-257.000000000005</v>
      </c>
      <c r="K4885" s="446">
        <v>41982.125</v>
      </c>
      <c r="L4885" s="117">
        <v>-1542.00000000003</v>
      </c>
    </row>
    <row r="4886" spans="2:12" x14ac:dyDescent="0.25">
      <c r="B4886" s="49">
        <f t="shared" ref="B4886" si="4324">B4885+1</f>
        <v>4874</v>
      </c>
      <c r="C4886" s="430">
        <v>41983</v>
      </c>
      <c r="D4886" s="473">
        <v>38</v>
      </c>
      <c r="K4886" s="430">
        <v>41983</v>
      </c>
      <c r="L4886" s="467">
        <v>152</v>
      </c>
    </row>
    <row r="4887" spans="2:12" x14ac:dyDescent="0.25">
      <c r="B4887" s="49">
        <f t="shared" ref="B4887" si="4325">B4886+1</f>
        <v>4875</v>
      </c>
      <c r="C4887" s="430">
        <v>41984</v>
      </c>
      <c r="D4887" s="473">
        <v>363</v>
      </c>
      <c r="K4887" s="430">
        <v>41984</v>
      </c>
      <c r="L4887" s="467">
        <v>1452</v>
      </c>
    </row>
    <row r="4888" spans="2:12" x14ac:dyDescent="0.25">
      <c r="B4888" s="49">
        <f t="shared" ref="B4888" si="4326">B4887+1</f>
        <v>4876</v>
      </c>
      <c r="C4888" s="427">
        <v>41984</v>
      </c>
      <c r="D4888" s="474">
        <v>358</v>
      </c>
      <c r="K4888" s="427">
        <v>41984</v>
      </c>
      <c r="L4888" s="117">
        <v>716</v>
      </c>
    </row>
    <row r="4889" spans="2:12" x14ac:dyDescent="0.25">
      <c r="B4889" s="49">
        <f t="shared" ref="B4889" si="4327">B4888+1</f>
        <v>4877</v>
      </c>
      <c r="C4889" s="428">
        <v>41984</v>
      </c>
      <c r="D4889" s="473">
        <v>638.99999999999091</v>
      </c>
      <c r="K4889" s="428">
        <v>41984</v>
      </c>
      <c r="L4889" s="117">
        <v>1277.9999999999818</v>
      </c>
    </row>
    <row r="4890" spans="2:12" x14ac:dyDescent="0.25">
      <c r="B4890" s="49">
        <f t="shared" ref="B4890" si="4328">B4889+1</f>
        <v>4878</v>
      </c>
      <c r="C4890" s="429">
        <v>41984.041666666664</v>
      </c>
      <c r="D4890" s="475">
        <v>298</v>
      </c>
      <c r="K4890" s="429">
        <v>41984.041666666664</v>
      </c>
      <c r="L4890" s="467">
        <v>596</v>
      </c>
    </row>
    <row r="4891" spans="2:12" x14ac:dyDescent="0.25">
      <c r="B4891" s="49">
        <f t="shared" ref="B4891" si="4329">B4890+1</f>
        <v>4879</v>
      </c>
      <c r="C4891" s="446">
        <v>41984.125</v>
      </c>
      <c r="D4891" s="476">
        <v>108.000000000005</v>
      </c>
      <c r="K4891" s="446">
        <v>41984.125</v>
      </c>
      <c r="L4891" s="117">
        <v>648.00000000003001</v>
      </c>
    </row>
    <row r="4892" spans="2:12" x14ac:dyDescent="0.25">
      <c r="B4892" s="49">
        <f t="shared" ref="B4892" si="4330">B4891+1</f>
        <v>4880</v>
      </c>
      <c r="C4892" s="427">
        <v>41985</v>
      </c>
      <c r="D4892" s="474">
        <v>-492</v>
      </c>
      <c r="K4892" s="427">
        <v>41985</v>
      </c>
      <c r="L4892" s="117">
        <v>-984</v>
      </c>
    </row>
    <row r="4893" spans="2:12" x14ac:dyDescent="0.25">
      <c r="B4893" s="49">
        <f t="shared" ref="B4893" si="4331">B4892+1</f>
        <v>4881</v>
      </c>
      <c r="C4893" s="428">
        <v>41985</v>
      </c>
      <c r="D4893" s="473">
        <v>-970.99999999999989</v>
      </c>
      <c r="K4893" s="428">
        <v>41985</v>
      </c>
      <c r="L4893" s="117">
        <v>-1941.9999999999998</v>
      </c>
    </row>
    <row r="4894" spans="2:12" x14ac:dyDescent="0.25">
      <c r="B4894" s="49">
        <f t="shared" ref="B4894" si="4332">B4893+1</f>
        <v>4882</v>
      </c>
      <c r="C4894" s="430">
        <v>41988</v>
      </c>
      <c r="D4894" s="473">
        <v>575.5</v>
      </c>
      <c r="K4894" s="430">
        <v>41988</v>
      </c>
      <c r="L4894" s="467">
        <v>2302</v>
      </c>
    </row>
    <row r="4895" spans="2:12" x14ac:dyDescent="0.25">
      <c r="B4895" s="49">
        <f t="shared" ref="B4895" si="4333">B4894+1</f>
        <v>4883</v>
      </c>
      <c r="C4895" s="427">
        <v>41988</v>
      </c>
      <c r="D4895" s="474">
        <v>463</v>
      </c>
      <c r="K4895" s="427">
        <v>41988</v>
      </c>
      <c r="L4895" s="117">
        <v>926</v>
      </c>
    </row>
    <row r="4896" spans="2:12" x14ac:dyDescent="0.25">
      <c r="B4896" s="49">
        <f t="shared" ref="B4896" si="4334">B4895+1</f>
        <v>4884</v>
      </c>
      <c r="C4896" s="428">
        <v>41988</v>
      </c>
      <c r="D4896" s="473">
        <v>788.99999999999091</v>
      </c>
      <c r="K4896" s="428">
        <v>41988</v>
      </c>
      <c r="L4896" s="117">
        <v>1577.9999999999818</v>
      </c>
    </row>
    <row r="4897" spans="2:12" x14ac:dyDescent="0.25">
      <c r="B4897" s="49">
        <f t="shared" ref="B4897" si="4335">B4896+1</f>
        <v>4885</v>
      </c>
      <c r="C4897" s="429">
        <v>41988.041666666664</v>
      </c>
      <c r="D4897" s="475">
        <v>483</v>
      </c>
      <c r="K4897" s="429">
        <v>41988.041666666664</v>
      </c>
      <c r="L4897" s="467">
        <v>966</v>
      </c>
    </row>
    <row r="4898" spans="2:12" x14ac:dyDescent="0.25">
      <c r="B4898" s="49">
        <f t="shared" ref="B4898" si="4336">B4897+1</f>
        <v>4886</v>
      </c>
      <c r="C4898" s="446">
        <v>41988.041666666664</v>
      </c>
      <c r="D4898" s="476">
        <v>257.99999999999301</v>
      </c>
      <c r="K4898" s="446">
        <v>41988.041666666664</v>
      </c>
      <c r="L4898" s="117">
        <v>1547.9999999999582</v>
      </c>
    </row>
    <row r="4899" spans="2:12" x14ac:dyDescent="0.25">
      <c r="B4899" s="49">
        <f t="shared" ref="B4899" si="4337">B4898+1</f>
        <v>4887</v>
      </c>
      <c r="C4899" s="430">
        <v>41989</v>
      </c>
      <c r="D4899" s="473">
        <v>188</v>
      </c>
      <c r="K4899" s="430">
        <v>41989</v>
      </c>
      <c r="L4899" s="467">
        <v>752</v>
      </c>
    </row>
    <row r="4900" spans="2:12" x14ac:dyDescent="0.25">
      <c r="B4900" s="49">
        <f t="shared" ref="B4900" si="4338">B4899+1</f>
        <v>4888</v>
      </c>
      <c r="C4900" s="427">
        <v>41989</v>
      </c>
      <c r="D4900" s="474">
        <v>313</v>
      </c>
      <c r="K4900" s="427">
        <v>41989</v>
      </c>
      <c r="L4900" s="117">
        <v>626</v>
      </c>
    </row>
    <row r="4901" spans="2:12" x14ac:dyDescent="0.25">
      <c r="B4901" s="49">
        <f t="shared" ref="B4901" si="4339">B4900+1</f>
        <v>4889</v>
      </c>
      <c r="C4901" s="428">
        <v>41989</v>
      </c>
      <c r="D4901" s="473">
        <v>508.99999999999545</v>
      </c>
      <c r="K4901" s="428">
        <v>41989</v>
      </c>
      <c r="L4901" s="117">
        <v>1017.9999999999909</v>
      </c>
    </row>
    <row r="4902" spans="2:12" x14ac:dyDescent="0.25">
      <c r="B4902" s="49">
        <f t="shared" ref="B4902" si="4340">B4901+1</f>
        <v>4890</v>
      </c>
      <c r="C4902" s="429">
        <v>41989.041666666664</v>
      </c>
      <c r="D4902" s="475">
        <v>-677</v>
      </c>
      <c r="K4902" s="429">
        <v>41989.041666666664</v>
      </c>
      <c r="L4902" s="467">
        <v>-1354</v>
      </c>
    </row>
    <row r="4903" spans="2:12" x14ac:dyDescent="0.25">
      <c r="B4903" s="49">
        <f t="shared" ref="B4903" si="4341">B4902+1</f>
        <v>4891</v>
      </c>
      <c r="C4903" s="446">
        <v>41989.125</v>
      </c>
      <c r="D4903" s="476">
        <v>-126.999999999998</v>
      </c>
      <c r="K4903" s="446">
        <v>41989.125</v>
      </c>
      <c r="L4903" s="117">
        <v>-761.99999999998795</v>
      </c>
    </row>
    <row r="4904" spans="2:12" x14ac:dyDescent="0.25">
      <c r="B4904" s="49">
        <f t="shared" ref="B4904" si="4342">B4903+1</f>
        <v>4892</v>
      </c>
      <c r="C4904" s="430">
        <v>41990</v>
      </c>
      <c r="D4904" s="473">
        <v>350.5</v>
      </c>
      <c r="K4904" s="430">
        <v>41990</v>
      </c>
      <c r="L4904" s="467">
        <v>1402</v>
      </c>
    </row>
    <row r="4905" spans="2:12" x14ac:dyDescent="0.25">
      <c r="B4905" s="49">
        <f t="shared" ref="B4905" si="4343">B4904+1</f>
        <v>4893</v>
      </c>
      <c r="C4905" s="427">
        <v>41990</v>
      </c>
      <c r="D4905" s="474">
        <v>168</v>
      </c>
      <c r="K4905" s="427">
        <v>41990</v>
      </c>
      <c r="L4905" s="117">
        <v>336</v>
      </c>
    </row>
    <row r="4906" spans="2:12" x14ac:dyDescent="0.25">
      <c r="B4906" s="49">
        <f t="shared" ref="B4906" si="4344">B4905+1</f>
        <v>4894</v>
      </c>
      <c r="C4906" s="428">
        <v>41990</v>
      </c>
      <c r="D4906" s="473">
        <v>279</v>
      </c>
      <c r="K4906" s="428">
        <v>41990</v>
      </c>
      <c r="L4906" s="117">
        <v>558</v>
      </c>
    </row>
    <row r="4907" spans="2:12" x14ac:dyDescent="0.25">
      <c r="B4907" s="49">
        <f t="shared" ref="B4907" si="4345">B4906+1</f>
        <v>4895</v>
      </c>
      <c r="C4907" s="429">
        <v>41990.020833333336</v>
      </c>
      <c r="D4907" s="475">
        <v>168</v>
      </c>
      <c r="K4907" s="429">
        <v>41990.020833333336</v>
      </c>
      <c r="L4907" s="467">
        <v>336</v>
      </c>
    </row>
    <row r="4908" spans="2:12" x14ac:dyDescent="0.25">
      <c r="B4908" s="49">
        <f t="shared" ref="B4908" si="4346">B4907+1</f>
        <v>4896</v>
      </c>
      <c r="C4908" s="446">
        <v>41990.104166666664</v>
      </c>
      <c r="D4908" s="476">
        <v>7.9999999999931797</v>
      </c>
      <c r="K4908" s="446">
        <v>41990.104166666664</v>
      </c>
      <c r="L4908" s="117">
        <v>47.99999999995908</v>
      </c>
    </row>
    <row r="4909" spans="2:12" x14ac:dyDescent="0.25">
      <c r="B4909" s="49">
        <f t="shared" ref="B4909" si="4347">B4908+1</f>
        <v>4897</v>
      </c>
      <c r="C4909" s="428">
        <v>41996</v>
      </c>
      <c r="D4909" s="473">
        <v>138.99999999999091</v>
      </c>
      <c r="K4909" s="428">
        <v>41996</v>
      </c>
      <c r="L4909" s="117">
        <v>277.99999999998181</v>
      </c>
    </row>
    <row r="4910" spans="2:12" x14ac:dyDescent="0.25">
      <c r="B4910" s="49">
        <f t="shared" ref="B4910" si="4348">B4909+1</f>
        <v>4898</v>
      </c>
      <c r="C4910" s="427">
        <v>41997</v>
      </c>
      <c r="D4910" s="474">
        <v>63</v>
      </c>
      <c r="K4910" s="427">
        <v>41997</v>
      </c>
      <c r="L4910" s="117">
        <v>126</v>
      </c>
    </row>
    <row r="4911" spans="2:12" x14ac:dyDescent="0.25">
      <c r="B4911" s="49">
        <f t="shared" ref="B4911" si="4349">B4910+1</f>
        <v>4899</v>
      </c>
      <c r="C4911" s="429">
        <v>41997.020833333336</v>
      </c>
      <c r="D4911" s="475">
        <v>68</v>
      </c>
      <c r="K4911" s="429">
        <v>41997.020833333336</v>
      </c>
      <c r="L4911" s="467">
        <v>136</v>
      </c>
    </row>
    <row r="4912" spans="2:12" x14ac:dyDescent="0.25">
      <c r="B4912" s="49">
        <f t="shared" ref="B4912" si="4350">B4911+1</f>
        <v>4900</v>
      </c>
      <c r="C4912" s="429">
        <v>41999.041666666664</v>
      </c>
      <c r="D4912" s="475">
        <v>88</v>
      </c>
      <c r="K4912" s="429">
        <v>41999.041666666664</v>
      </c>
      <c r="L4912" s="467">
        <v>176</v>
      </c>
    </row>
    <row r="4913" spans="2:12" x14ac:dyDescent="0.25">
      <c r="B4913" s="49">
        <f t="shared" ref="B4913" si="4351">B4912+1</f>
        <v>4901</v>
      </c>
      <c r="C4913" s="427">
        <v>42002</v>
      </c>
      <c r="D4913" s="474">
        <v>-202</v>
      </c>
      <c r="K4913" s="427">
        <v>42002</v>
      </c>
      <c r="L4913" s="117">
        <v>-404</v>
      </c>
    </row>
    <row r="4914" spans="2:12" x14ac:dyDescent="0.25">
      <c r="B4914" s="49">
        <f t="shared" ref="B4914" si="4352">B4913+1</f>
        <v>4902</v>
      </c>
      <c r="C4914" s="429">
        <v>42003.020833333336</v>
      </c>
      <c r="D4914" s="475">
        <v>-332</v>
      </c>
      <c r="K4914" s="429">
        <v>42003.020833333336</v>
      </c>
      <c r="L4914" s="467">
        <v>-664</v>
      </c>
    </row>
    <row r="4915" spans="2:12" x14ac:dyDescent="0.25">
      <c r="B4915" s="49">
        <f t="shared" ref="B4915" si="4353">B4914+1</f>
        <v>4903</v>
      </c>
      <c r="C4915" s="430">
        <v>42004</v>
      </c>
      <c r="D4915" s="473">
        <v>188</v>
      </c>
      <c r="K4915" s="430">
        <v>42004</v>
      </c>
      <c r="L4915" s="467">
        <v>752</v>
      </c>
    </row>
    <row r="4916" spans="2:12" x14ac:dyDescent="0.25">
      <c r="B4916" s="49">
        <f t="shared" ref="B4916" si="4354">B4915+1</f>
        <v>4904</v>
      </c>
      <c r="C4916" s="427">
        <v>42006</v>
      </c>
      <c r="D4916" s="474">
        <v>138</v>
      </c>
      <c r="K4916" s="427">
        <v>42006</v>
      </c>
      <c r="L4916" s="117">
        <v>276</v>
      </c>
    </row>
    <row r="4917" spans="2:12" x14ac:dyDescent="0.25">
      <c r="B4917" s="49">
        <f t="shared" ref="B4917" si="4355">B4916+1</f>
        <v>4905</v>
      </c>
      <c r="C4917" s="428">
        <v>42006</v>
      </c>
      <c r="D4917" s="473">
        <v>318.99999999998636</v>
      </c>
      <c r="K4917" s="428">
        <v>42006</v>
      </c>
      <c r="L4917" s="117">
        <v>637.99999999997272</v>
      </c>
    </row>
    <row r="4918" spans="2:12" x14ac:dyDescent="0.25">
      <c r="B4918" s="49">
        <f t="shared" ref="B4918" si="4356">B4917+1</f>
        <v>4906</v>
      </c>
      <c r="C4918" s="429">
        <v>42006.020833333336</v>
      </c>
      <c r="D4918" s="475">
        <v>278</v>
      </c>
      <c r="K4918" s="429">
        <v>42006.020833333336</v>
      </c>
      <c r="L4918" s="467">
        <v>556</v>
      </c>
    </row>
    <row r="4919" spans="2:12" x14ac:dyDescent="0.25">
      <c r="B4919" s="49">
        <f t="shared" ref="B4919" si="4357">B4918+1</f>
        <v>4907</v>
      </c>
      <c r="C4919" s="427">
        <v>42009</v>
      </c>
      <c r="D4919" s="474">
        <v>208</v>
      </c>
      <c r="K4919" s="427">
        <v>42009</v>
      </c>
      <c r="L4919" s="117">
        <v>416</v>
      </c>
    </row>
    <row r="4920" spans="2:12" x14ac:dyDescent="0.25">
      <c r="B4920" s="49">
        <f t="shared" ref="B4920" si="4358">B4919+1</f>
        <v>4908</v>
      </c>
      <c r="C4920" s="428">
        <v>42009</v>
      </c>
      <c r="D4920" s="473">
        <v>449.00000000000455</v>
      </c>
      <c r="K4920" s="428">
        <v>42009</v>
      </c>
      <c r="L4920" s="117">
        <v>898.00000000000909</v>
      </c>
    </row>
    <row r="4921" spans="2:12" x14ac:dyDescent="0.25">
      <c r="B4921" s="49">
        <f t="shared" ref="B4921" si="4359">B4920+1</f>
        <v>4909</v>
      </c>
      <c r="C4921" s="429">
        <v>42009.041666666664</v>
      </c>
      <c r="D4921" s="475">
        <v>-122</v>
      </c>
      <c r="K4921" s="429">
        <v>42009.041666666664</v>
      </c>
      <c r="L4921" s="467">
        <v>-244</v>
      </c>
    </row>
    <row r="4922" spans="2:12" x14ac:dyDescent="0.25">
      <c r="B4922" s="49">
        <f t="shared" ref="B4922" si="4360">B4921+1</f>
        <v>4910</v>
      </c>
      <c r="C4922" s="446">
        <v>42009.041666666664</v>
      </c>
      <c r="D4922" s="476">
        <v>-201.99999999999801</v>
      </c>
      <c r="K4922" s="446">
        <v>42009.041666666664</v>
      </c>
      <c r="L4922" s="117">
        <v>-1211.9999999999882</v>
      </c>
    </row>
    <row r="4923" spans="2:12" x14ac:dyDescent="0.25">
      <c r="B4923" s="49">
        <f t="shared" ref="B4923" si="4361">B4922+1</f>
        <v>4911</v>
      </c>
      <c r="C4923" s="431">
        <v>42010</v>
      </c>
      <c r="D4923" s="477">
        <v>-312</v>
      </c>
      <c r="K4923" s="431">
        <v>42010</v>
      </c>
      <c r="L4923" s="467">
        <v>-1248</v>
      </c>
    </row>
    <row r="4924" spans="2:12" x14ac:dyDescent="0.25">
      <c r="B4924" s="49">
        <f t="shared" ref="B4924" si="4362">B4923+1</f>
        <v>4912</v>
      </c>
      <c r="C4924" s="429">
        <v>42010.020833333336</v>
      </c>
      <c r="D4924" s="475">
        <v>-137</v>
      </c>
      <c r="K4924" s="429">
        <v>42010.020833333336</v>
      </c>
      <c r="L4924" s="467">
        <v>-274</v>
      </c>
    </row>
    <row r="4925" spans="2:12" x14ac:dyDescent="0.25">
      <c r="B4925" s="49">
        <f t="shared" ref="B4925" si="4363">B4924+1</f>
        <v>4913</v>
      </c>
      <c r="C4925" s="446">
        <v>42010.125</v>
      </c>
      <c r="D4925" s="476">
        <v>-92.000000000006807</v>
      </c>
      <c r="K4925" s="446">
        <v>42010.125</v>
      </c>
      <c r="L4925" s="117">
        <v>-552.00000000004081</v>
      </c>
    </row>
    <row r="4926" spans="2:12" x14ac:dyDescent="0.25">
      <c r="B4926" s="49">
        <f t="shared" ref="B4926" si="4364">B4925+1</f>
        <v>4914</v>
      </c>
      <c r="C4926" s="430">
        <v>42011</v>
      </c>
      <c r="D4926" s="473">
        <v>213</v>
      </c>
      <c r="K4926" s="430">
        <v>42011</v>
      </c>
      <c r="L4926" s="467">
        <v>852</v>
      </c>
    </row>
    <row r="4927" spans="2:12" x14ac:dyDescent="0.25">
      <c r="B4927" s="49">
        <f t="shared" ref="B4927" si="4365">B4926+1</f>
        <v>4915</v>
      </c>
      <c r="C4927" s="429">
        <v>42011.020833333336</v>
      </c>
      <c r="D4927" s="475">
        <v>428</v>
      </c>
      <c r="K4927" s="429">
        <v>42011.020833333336</v>
      </c>
      <c r="L4927" s="467">
        <v>856</v>
      </c>
    </row>
    <row r="4928" spans="2:12" x14ac:dyDescent="0.25">
      <c r="B4928" s="49">
        <f t="shared" ref="B4928" si="4366">B4927+1</f>
        <v>4916</v>
      </c>
      <c r="C4928" s="446">
        <v>42011.125</v>
      </c>
      <c r="D4928" s="476">
        <v>257.99999999999301</v>
      </c>
      <c r="K4928" s="446">
        <v>42011.125</v>
      </c>
      <c r="L4928" s="117">
        <v>1547.9999999999582</v>
      </c>
    </row>
    <row r="4929" spans="2:12" x14ac:dyDescent="0.25">
      <c r="B4929" s="49">
        <f t="shared" ref="B4929" si="4367">B4928+1</f>
        <v>4917</v>
      </c>
      <c r="C4929" s="430">
        <v>42016</v>
      </c>
      <c r="D4929" s="473">
        <v>388</v>
      </c>
      <c r="K4929" s="430">
        <v>42016</v>
      </c>
      <c r="L4929" s="467">
        <v>1552</v>
      </c>
    </row>
    <row r="4930" spans="2:12" x14ac:dyDescent="0.25">
      <c r="B4930" s="49">
        <f t="shared" ref="B4930" si="4368">B4929+1</f>
        <v>4918</v>
      </c>
      <c r="C4930" s="427">
        <v>42016</v>
      </c>
      <c r="D4930" s="474">
        <v>268</v>
      </c>
      <c r="K4930" s="427">
        <v>42016</v>
      </c>
      <c r="L4930" s="117">
        <v>536</v>
      </c>
    </row>
    <row r="4931" spans="2:12" x14ac:dyDescent="0.25">
      <c r="B4931" s="49">
        <f t="shared" ref="B4931" si="4369">B4930+1</f>
        <v>4919</v>
      </c>
      <c r="C4931" s="428">
        <v>42016</v>
      </c>
      <c r="D4931" s="473">
        <v>568.99999999998636</v>
      </c>
      <c r="K4931" s="428">
        <v>42016</v>
      </c>
      <c r="L4931" s="117">
        <v>1137.9999999999727</v>
      </c>
    </row>
    <row r="4932" spans="2:12" x14ac:dyDescent="0.25">
      <c r="B4932" s="49">
        <f t="shared" ref="B4932" si="4370">B4931+1</f>
        <v>4920</v>
      </c>
      <c r="C4932" s="429">
        <v>42016.020833333336</v>
      </c>
      <c r="D4932" s="475">
        <v>198</v>
      </c>
      <c r="K4932" s="429">
        <v>42016.020833333336</v>
      </c>
      <c r="L4932" s="467">
        <v>396</v>
      </c>
    </row>
    <row r="4933" spans="2:12" x14ac:dyDescent="0.25">
      <c r="B4933" s="49">
        <f t="shared" ref="B4933" si="4371">B4932+1</f>
        <v>4921</v>
      </c>
      <c r="C4933" s="446">
        <v>42016.041666666664</v>
      </c>
      <c r="D4933" s="476">
        <v>2.9999999999977298</v>
      </c>
      <c r="K4933" s="446">
        <v>42016.041666666664</v>
      </c>
      <c r="L4933" s="117">
        <v>17.999999999986379</v>
      </c>
    </row>
    <row r="4934" spans="2:12" x14ac:dyDescent="0.25">
      <c r="B4934" s="49">
        <f t="shared" ref="B4934" si="4372">B4933+1</f>
        <v>4922</v>
      </c>
      <c r="C4934" s="430">
        <v>42017</v>
      </c>
      <c r="D4934" s="473">
        <v>13</v>
      </c>
      <c r="K4934" s="430">
        <v>42017</v>
      </c>
      <c r="L4934" s="467">
        <v>52</v>
      </c>
    </row>
    <row r="4935" spans="2:12" x14ac:dyDescent="0.25">
      <c r="B4935" s="49">
        <f t="shared" ref="B4935" si="4373">B4934+1</f>
        <v>4923</v>
      </c>
      <c r="C4935" s="429">
        <v>42017.020833333336</v>
      </c>
      <c r="D4935" s="475">
        <v>428</v>
      </c>
      <c r="K4935" s="429">
        <v>42017.020833333336</v>
      </c>
      <c r="L4935" s="467">
        <v>856</v>
      </c>
    </row>
    <row r="4936" spans="2:12" x14ac:dyDescent="0.25">
      <c r="B4936" s="49">
        <f t="shared" ref="B4936" si="4374">B4935+1</f>
        <v>4924</v>
      </c>
      <c r="C4936" s="446">
        <v>42017.125</v>
      </c>
      <c r="D4936" s="476">
        <v>258.000000000005</v>
      </c>
      <c r="K4936" s="446">
        <v>42017.125</v>
      </c>
      <c r="L4936" s="117">
        <v>1548.00000000003</v>
      </c>
    </row>
    <row r="4937" spans="2:12" x14ac:dyDescent="0.25">
      <c r="B4937" s="49">
        <f t="shared" ref="B4937" si="4375">B4936+1</f>
        <v>4925</v>
      </c>
      <c r="C4937" s="430">
        <v>42018</v>
      </c>
      <c r="D4937" s="473">
        <v>-824.49999999999989</v>
      </c>
      <c r="K4937" s="430">
        <v>42018</v>
      </c>
      <c r="L4937" s="467">
        <v>-3297.9999999999995</v>
      </c>
    </row>
    <row r="4938" spans="2:12" x14ac:dyDescent="0.25">
      <c r="B4938" s="49">
        <f t="shared" ref="B4938" si="4376">B4937+1</f>
        <v>4926</v>
      </c>
      <c r="C4938" s="427">
        <v>42018</v>
      </c>
      <c r="D4938" s="474">
        <v>-872</v>
      </c>
      <c r="K4938" s="427">
        <v>42018</v>
      </c>
      <c r="L4938" s="117">
        <v>-1744</v>
      </c>
    </row>
    <row r="4939" spans="2:12" x14ac:dyDescent="0.25">
      <c r="B4939" s="49">
        <f t="shared" ref="B4939" si="4377">B4938+1</f>
        <v>4927</v>
      </c>
      <c r="C4939" s="429">
        <v>42018.020833333336</v>
      </c>
      <c r="D4939" s="475">
        <v>-717</v>
      </c>
      <c r="K4939" s="429">
        <v>42018.020833333336</v>
      </c>
      <c r="L4939" s="467">
        <v>-1434</v>
      </c>
    </row>
    <row r="4940" spans="2:12" x14ac:dyDescent="0.25">
      <c r="B4940" s="49">
        <f t="shared" ref="B4940" si="4378">B4939+1</f>
        <v>4928</v>
      </c>
      <c r="C4940" s="430">
        <v>42019</v>
      </c>
      <c r="D4940" s="473">
        <v>538</v>
      </c>
      <c r="K4940" s="430">
        <v>42019</v>
      </c>
      <c r="L4940" s="467">
        <v>2152</v>
      </c>
    </row>
    <row r="4941" spans="2:12" x14ac:dyDescent="0.25">
      <c r="B4941" s="49">
        <f t="shared" ref="B4941" si="4379">B4940+1</f>
        <v>4929</v>
      </c>
      <c r="C4941" s="429">
        <v>42019.020833333336</v>
      </c>
      <c r="D4941" s="475">
        <v>-717</v>
      </c>
      <c r="K4941" s="429">
        <v>42019.020833333336</v>
      </c>
      <c r="L4941" s="467">
        <v>-1434</v>
      </c>
    </row>
    <row r="4942" spans="2:12" x14ac:dyDescent="0.25">
      <c r="B4942" s="49">
        <f t="shared" ref="B4942" si="4380">B4941+1</f>
        <v>4930</v>
      </c>
      <c r="C4942" s="446">
        <v>42019.104166666664</v>
      </c>
      <c r="D4942" s="476">
        <v>-747.00000000000205</v>
      </c>
      <c r="K4942" s="446">
        <v>42019.104166666664</v>
      </c>
      <c r="L4942" s="117">
        <v>-4482.0000000000127</v>
      </c>
    </row>
    <row r="4943" spans="2:12" x14ac:dyDescent="0.25">
      <c r="B4943" s="49">
        <f t="shared" ref="B4943" si="4381">B4942+1</f>
        <v>4931</v>
      </c>
      <c r="C4943" s="430">
        <v>42020</v>
      </c>
      <c r="D4943" s="473">
        <v>63</v>
      </c>
      <c r="K4943" s="430">
        <v>42020</v>
      </c>
      <c r="L4943" s="467">
        <v>252</v>
      </c>
    </row>
    <row r="4944" spans="2:12" x14ac:dyDescent="0.25">
      <c r="B4944" s="49">
        <f t="shared" ref="B4944" si="4382">B4943+1</f>
        <v>4932</v>
      </c>
      <c r="C4944" s="427">
        <v>42020</v>
      </c>
      <c r="D4944" s="474">
        <v>33</v>
      </c>
      <c r="K4944" s="427">
        <v>42020</v>
      </c>
      <c r="L4944" s="117">
        <v>66</v>
      </c>
    </row>
    <row r="4945" spans="2:12" x14ac:dyDescent="0.25">
      <c r="B4945" s="49">
        <f t="shared" ref="B4945" si="4383">B4944+1</f>
        <v>4933</v>
      </c>
      <c r="C4945" s="428">
        <v>42020</v>
      </c>
      <c r="D4945" s="473">
        <v>38.999999999990905</v>
      </c>
      <c r="K4945" s="428">
        <v>42020</v>
      </c>
      <c r="L4945" s="117">
        <v>77.99999999998181</v>
      </c>
    </row>
    <row r="4946" spans="2:12" x14ac:dyDescent="0.25">
      <c r="B4946" s="49">
        <f t="shared" ref="B4946" si="4384">B4945+1</f>
        <v>4934</v>
      </c>
      <c r="C4946" s="429">
        <v>42020.020833333336</v>
      </c>
      <c r="D4946" s="475">
        <v>63</v>
      </c>
      <c r="K4946" s="429">
        <v>42020.020833333336</v>
      </c>
      <c r="L4946" s="467">
        <v>126</v>
      </c>
    </row>
    <row r="4947" spans="2:12" x14ac:dyDescent="0.25">
      <c r="B4947" s="49">
        <f t="shared" ref="B4947" si="4385">B4946+1</f>
        <v>4935</v>
      </c>
      <c r="C4947" s="446">
        <v>42020.104166666664</v>
      </c>
      <c r="D4947" s="476">
        <v>352.99999999999801</v>
      </c>
      <c r="K4947" s="446">
        <v>42020.104166666664</v>
      </c>
      <c r="L4947" s="117">
        <v>2117.9999999999882</v>
      </c>
    </row>
    <row r="4948" spans="2:12" x14ac:dyDescent="0.25">
      <c r="B4948" s="49">
        <f t="shared" ref="B4948" si="4386">B4947+1</f>
        <v>4936</v>
      </c>
      <c r="C4948" s="428">
        <v>42024</v>
      </c>
      <c r="D4948" s="473">
        <v>669.00000000000909</v>
      </c>
      <c r="K4948" s="428">
        <v>42024</v>
      </c>
      <c r="L4948" s="117">
        <v>1338.0000000000182</v>
      </c>
    </row>
    <row r="4949" spans="2:12" x14ac:dyDescent="0.25">
      <c r="B4949" s="49">
        <f t="shared" ref="B4949" si="4387">B4948+1</f>
        <v>4937</v>
      </c>
      <c r="C4949" s="446">
        <v>42025.104166666664</v>
      </c>
      <c r="D4949" s="476">
        <v>-222.00000000000199</v>
      </c>
      <c r="K4949" s="446">
        <v>42025.104166666664</v>
      </c>
      <c r="L4949" s="117">
        <v>-1332.0000000000118</v>
      </c>
    </row>
    <row r="4950" spans="2:12" x14ac:dyDescent="0.25">
      <c r="B4950" s="49">
        <f t="shared" ref="B4950" si="4388">B4949+1</f>
        <v>4938</v>
      </c>
      <c r="C4950" s="446">
        <v>42026.104166666664</v>
      </c>
      <c r="D4950" s="476">
        <v>567.999999999995</v>
      </c>
      <c r="K4950" s="446">
        <v>42026.104166666664</v>
      </c>
      <c r="L4950" s="117">
        <v>3407.99999999997</v>
      </c>
    </row>
    <row r="4951" spans="2:12" x14ac:dyDescent="0.25">
      <c r="B4951" s="49">
        <f t="shared" ref="B4951" si="4389">B4950+1</f>
        <v>4939</v>
      </c>
      <c r="C4951" s="430">
        <v>42030</v>
      </c>
      <c r="D4951" s="473">
        <v>25.5</v>
      </c>
      <c r="K4951" s="430">
        <v>42030</v>
      </c>
      <c r="L4951" s="467">
        <v>102</v>
      </c>
    </row>
    <row r="4952" spans="2:12" x14ac:dyDescent="0.25">
      <c r="B4952" s="49">
        <f t="shared" ref="B4952" si="4390">B4951+1</f>
        <v>4940</v>
      </c>
      <c r="C4952" s="427">
        <v>42030</v>
      </c>
      <c r="D4952" s="474">
        <v>138</v>
      </c>
      <c r="K4952" s="427">
        <v>42030</v>
      </c>
      <c r="L4952" s="117">
        <v>276</v>
      </c>
    </row>
    <row r="4953" spans="2:12" x14ac:dyDescent="0.25">
      <c r="B4953" s="49">
        <f t="shared" ref="B4953" si="4391">B4952+1</f>
        <v>4941</v>
      </c>
      <c r="C4953" s="428">
        <v>42030</v>
      </c>
      <c r="D4953" s="473">
        <v>308.99999999999545</v>
      </c>
      <c r="K4953" s="428">
        <v>42030</v>
      </c>
      <c r="L4953" s="117">
        <v>617.99999999999091</v>
      </c>
    </row>
    <row r="4954" spans="2:12" x14ac:dyDescent="0.25">
      <c r="B4954" s="49">
        <f t="shared" ref="B4954" si="4392">B4953+1</f>
        <v>4942</v>
      </c>
      <c r="C4954" s="446">
        <v>42030.041666666664</v>
      </c>
      <c r="D4954" s="476">
        <v>433.000000000005</v>
      </c>
      <c r="K4954" s="446">
        <v>42030.041666666664</v>
      </c>
      <c r="L4954" s="117">
        <v>2598.00000000003</v>
      </c>
    </row>
    <row r="4955" spans="2:12" x14ac:dyDescent="0.25">
      <c r="B4955" s="49">
        <f t="shared" ref="B4955" si="4393">B4954+1</f>
        <v>4943</v>
      </c>
      <c r="C4955" s="429">
        <v>42031.020833333336</v>
      </c>
      <c r="D4955" s="475">
        <v>-737</v>
      </c>
      <c r="K4955" s="429">
        <v>42031.020833333336</v>
      </c>
      <c r="L4955" s="467">
        <v>-1474</v>
      </c>
    </row>
    <row r="4956" spans="2:12" x14ac:dyDescent="0.25">
      <c r="B4956" s="49">
        <f t="shared" ref="B4956" si="4394">B4955+1</f>
        <v>4944</v>
      </c>
      <c r="C4956" s="430">
        <v>42032</v>
      </c>
      <c r="D4956" s="473">
        <v>125.49999999999999</v>
      </c>
      <c r="K4956" s="430">
        <v>42032</v>
      </c>
      <c r="L4956" s="467">
        <v>501.99999999999994</v>
      </c>
    </row>
    <row r="4957" spans="2:12" x14ac:dyDescent="0.25">
      <c r="B4957" s="49">
        <f t="shared" ref="B4957" si="4395">B4956+1</f>
        <v>4945</v>
      </c>
      <c r="C4957" s="429">
        <v>42032.020833333336</v>
      </c>
      <c r="D4957" s="475">
        <v>238</v>
      </c>
      <c r="K4957" s="429">
        <v>42032.020833333336</v>
      </c>
      <c r="L4957" s="467">
        <v>476</v>
      </c>
    </row>
    <row r="4958" spans="2:12" x14ac:dyDescent="0.25">
      <c r="B4958" s="49">
        <f t="shared" ref="B4958" si="4396">B4957+1</f>
        <v>4946</v>
      </c>
      <c r="C4958" s="446">
        <v>42032.104166666664</v>
      </c>
      <c r="D4958" s="476">
        <v>-51.999999999997698</v>
      </c>
      <c r="K4958" s="446">
        <v>42032.104166666664</v>
      </c>
      <c r="L4958" s="117">
        <v>-311.99999999998619</v>
      </c>
    </row>
    <row r="4959" spans="2:12" x14ac:dyDescent="0.25">
      <c r="B4959" s="49">
        <f t="shared" ref="B4959" si="4397">B4958+1</f>
        <v>4947</v>
      </c>
      <c r="C4959" s="430">
        <v>42033</v>
      </c>
      <c r="D4959" s="473">
        <v>-49.5</v>
      </c>
      <c r="K4959" s="430">
        <v>42033</v>
      </c>
      <c r="L4959" s="467">
        <v>-198</v>
      </c>
    </row>
    <row r="4960" spans="2:12" x14ac:dyDescent="0.25">
      <c r="B4960" s="49">
        <f t="shared" ref="B4960" si="4398">B4959+1</f>
        <v>4948</v>
      </c>
      <c r="C4960" s="427">
        <v>42033</v>
      </c>
      <c r="D4960" s="474">
        <v>148</v>
      </c>
      <c r="K4960" s="427">
        <v>42033</v>
      </c>
      <c r="L4960" s="117">
        <v>296</v>
      </c>
    </row>
    <row r="4961" spans="2:12" x14ac:dyDescent="0.25">
      <c r="B4961" s="49">
        <f t="shared" ref="B4961" si="4399">B4960+1</f>
        <v>4949</v>
      </c>
      <c r="C4961" s="428">
        <v>42033</v>
      </c>
      <c r="D4961" s="473">
        <v>129</v>
      </c>
      <c r="K4961" s="428">
        <v>42033</v>
      </c>
      <c r="L4961" s="117">
        <v>258</v>
      </c>
    </row>
    <row r="4962" spans="2:12" x14ac:dyDescent="0.25">
      <c r="B4962" s="49">
        <f t="shared" ref="B4962" si="4400">B4961+1</f>
        <v>4950</v>
      </c>
      <c r="C4962" s="429">
        <v>42033.020833333336</v>
      </c>
      <c r="D4962" s="475">
        <v>113</v>
      </c>
      <c r="K4962" s="429">
        <v>42033.020833333336</v>
      </c>
      <c r="L4962" s="467">
        <v>226</v>
      </c>
    </row>
    <row r="4963" spans="2:12" x14ac:dyDescent="0.25">
      <c r="B4963" s="49">
        <f t="shared" ref="B4963" si="4401">B4962+1</f>
        <v>4951</v>
      </c>
      <c r="C4963" s="446">
        <v>42033.104166666664</v>
      </c>
      <c r="D4963" s="476">
        <v>43.0000000000068</v>
      </c>
      <c r="K4963" s="446">
        <v>42033.104166666664</v>
      </c>
      <c r="L4963" s="117">
        <v>258.00000000004081</v>
      </c>
    </row>
    <row r="4964" spans="2:12" x14ac:dyDescent="0.25">
      <c r="B4964" s="49">
        <f t="shared" ref="B4964" si="4402">B4963+1</f>
        <v>4952</v>
      </c>
      <c r="C4964" s="430">
        <v>42037</v>
      </c>
      <c r="D4964" s="473">
        <v>213</v>
      </c>
      <c r="K4964" s="430">
        <v>42037</v>
      </c>
      <c r="L4964" s="467">
        <v>852</v>
      </c>
    </row>
    <row r="4965" spans="2:12" x14ac:dyDescent="0.25">
      <c r="B4965" s="49">
        <f t="shared" ref="B4965" si="4403">B4964+1</f>
        <v>4953</v>
      </c>
      <c r="C4965" s="427">
        <v>42037</v>
      </c>
      <c r="D4965" s="474">
        <v>208</v>
      </c>
      <c r="K4965" s="427">
        <v>42037</v>
      </c>
      <c r="L4965" s="117">
        <v>416</v>
      </c>
    </row>
    <row r="4966" spans="2:12" x14ac:dyDescent="0.25">
      <c r="B4966" s="49">
        <f t="shared" ref="B4966" si="4404">B4965+1</f>
        <v>4954</v>
      </c>
      <c r="C4966" s="428">
        <v>42037</v>
      </c>
      <c r="D4966" s="473">
        <v>189.00000000001364</v>
      </c>
      <c r="K4966" s="428">
        <v>42037</v>
      </c>
      <c r="L4966" s="117">
        <v>378.00000000002728</v>
      </c>
    </row>
    <row r="4967" spans="2:12" x14ac:dyDescent="0.25">
      <c r="B4967" s="49">
        <f t="shared" ref="B4967" si="4405">B4966+1</f>
        <v>4955</v>
      </c>
      <c r="C4967" s="429">
        <v>42037.041666666664</v>
      </c>
      <c r="D4967" s="475">
        <v>123</v>
      </c>
      <c r="K4967" s="429">
        <v>42037.041666666664</v>
      </c>
      <c r="L4967" s="467">
        <v>246</v>
      </c>
    </row>
    <row r="4968" spans="2:12" x14ac:dyDescent="0.25">
      <c r="B4968" s="49">
        <f t="shared" ref="B4968" si="4406">B4967+1</f>
        <v>4956</v>
      </c>
      <c r="C4968" s="446">
        <v>42037.041666666664</v>
      </c>
      <c r="D4968" s="476">
        <v>73.000000000002302</v>
      </c>
      <c r="K4968" s="446">
        <v>42037.041666666664</v>
      </c>
      <c r="L4968" s="117">
        <v>438.00000000001381</v>
      </c>
    </row>
    <row r="4969" spans="2:12" x14ac:dyDescent="0.25">
      <c r="B4969" s="49">
        <f t="shared" ref="B4969" si="4407">B4968+1</f>
        <v>4957</v>
      </c>
      <c r="C4969" s="430">
        <v>42040</v>
      </c>
      <c r="D4969" s="473">
        <v>400.5</v>
      </c>
      <c r="K4969" s="430">
        <v>42040</v>
      </c>
      <c r="L4969" s="467">
        <v>1602</v>
      </c>
    </row>
    <row r="4970" spans="2:12" x14ac:dyDescent="0.25">
      <c r="B4970" s="49">
        <f t="shared" ref="B4970" si="4408">B4969+1</f>
        <v>4958</v>
      </c>
      <c r="C4970" s="427">
        <v>42040</v>
      </c>
      <c r="D4970" s="474">
        <v>393</v>
      </c>
      <c r="K4970" s="427">
        <v>42040</v>
      </c>
      <c r="L4970" s="117">
        <v>786</v>
      </c>
    </row>
    <row r="4971" spans="2:12" x14ac:dyDescent="0.25">
      <c r="B4971" s="49">
        <f t="shared" ref="B4971" si="4409">B4970+1</f>
        <v>4959</v>
      </c>
      <c r="C4971" s="428">
        <v>42040</v>
      </c>
      <c r="D4971" s="473">
        <v>908.99999999999557</v>
      </c>
      <c r="K4971" s="428">
        <v>42040</v>
      </c>
      <c r="L4971" s="117">
        <v>1817.9999999999911</v>
      </c>
    </row>
    <row r="4972" spans="2:12" x14ac:dyDescent="0.25">
      <c r="B4972" s="49">
        <f t="shared" ref="B4972" si="4410">B4971+1</f>
        <v>4960</v>
      </c>
      <c r="C4972" s="429">
        <v>42040.020833333336</v>
      </c>
      <c r="D4972" s="475">
        <v>663</v>
      </c>
      <c r="K4972" s="429">
        <v>42040.020833333336</v>
      </c>
      <c r="L4972" s="467">
        <v>1326</v>
      </c>
    </row>
    <row r="4973" spans="2:12" x14ac:dyDescent="0.25">
      <c r="B4973" s="49">
        <f t="shared" ref="B4973" si="4411">B4972+1</f>
        <v>4961</v>
      </c>
      <c r="C4973" s="446">
        <v>42040.104166666664</v>
      </c>
      <c r="D4973" s="476">
        <v>508.000000000005</v>
      </c>
      <c r="K4973" s="446">
        <v>42040.104166666664</v>
      </c>
      <c r="L4973" s="117">
        <v>3048.00000000003</v>
      </c>
    </row>
    <row r="4974" spans="2:12" x14ac:dyDescent="0.25">
      <c r="B4974" s="49">
        <f t="shared" ref="B4974" si="4412">B4973+1</f>
        <v>4962</v>
      </c>
      <c r="C4974" s="430">
        <v>42044</v>
      </c>
      <c r="D4974" s="473">
        <v>-249.5</v>
      </c>
      <c r="K4974" s="430">
        <v>42044</v>
      </c>
      <c r="L4974" s="467">
        <v>-998</v>
      </c>
    </row>
    <row r="4975" spans="2:12" x14ac:dyDescent="0.25">
      <c r="B4975" s="49">
        <f t="shared" ref="B4975" si="4413">B4974+1</f>
        <v>4963</v>
      </c>
      <c r="C4975" s="427">
        <v>42044</v>
      </c>
      <c r="D4975" s="474">
        <v>-327</v>
      </c>
      <c r="K4975" s="427">
        <v>42044</v>
      </c>
      <c r="L4975" s="117">
        <v>-654</v>
      </c>
    </row>
    <row r="4976" spans="2:12" x14ac:dyDescent="0.25">
      <c r="B4976" s="49">
        <f t="shared" ref="B4976" si="4414">B4975+1</f>
        <v>4964</v>
      </c>
      <c r="C4976" s="428">
        <v>42044</v>
      </c>
      <c r="D4976" s="473">
        <v>-301.00000000001819</v>
      </c>
      <c r="K4976" s="428">
        <v>42044</v>
      </c>
      <c r="L4976" s="117">
        <v>-602.00000000003638</v>
      </c>
    </row>
    <row r="4977" spans="2:12" x14ac:dyDescent="0.25">
      <c r="B4977" s="49">
        <f t="shared" ref="B4977" si="4415">B4976+1</f>
        <v>4965</v>
      </c>
      <c r="C4977" s="429">
        <v>42044.020833333336</v>
      </c>
      <c r="D4977" s="475">
        <v>-357</v>
      </c>
      <c r="K4977" s="429">
        <v>42044.020833333336</v>
      </c>
      <c r="L4977" s="467">
        <v>-714</v>
      </c>
    </row>
    <row r="4978" spans="2:12" x14ac:dyDescent="0.25">
      <c r="B4978" s="49">
        <f t="shared" ref="B4978" si="4416">B4977+1</f>
        <v>4966</v>
      </c>
      <c r="C4978" s="446">
        <v>42044.041666666664</v>
      </c>
      <c r="D4978" s="476">
        <v>-147.00000000000199</v>
      </c>
      <c r="K4978" s="446">
        <v>42044.041666666664</v>
      </c>
      <c r="L4978" s="117">
        <v>-882.00000000001194</v>
      </c>
    </row>
    <row r="4979" spans="2:12" x14ac:dyDescent="0.25">
      <c r="B4979" s="49">
        <f t="shared" ref="B4979" si="4417">B4978+1</f>
        <v>4967</v>
      </c>
      <c r="C4979" s="430">
        <v>42045</v>
      </c>
      <c r="D4979" s="473">
        <v>0.50000000000000044</v>
      </c>
      <c r="K4979" s="430">
        <v>42045</v>
      </c>
      <c r="L4979" s="467">
        <v>2.0000000000000018</v>
      </c>
    </row>
    <row r="4980" spans="2:12" x14ac:dyDescent="0.25">
      <c r="B4980" s="49">
        <f t="shared" ref="B4980" si="4418">B4979+1</f>
        <v>4968</v>
      </c>
      <c r="C4980" s="429">
        <v>42045.020833333336</v>
      </c>
      <c r="D4980" s="475">
        <v>353</v>
      </c>
      <c r="K4980" s="429">
        <v>42045.020833333336</v>
      </c>
      <c r="L4980" s="467">
        <v>706</v>
      </c>
    </row>
    <row r="4981" spans="2:12" x14ac:dyDescent="0.25">
      <c r="B4981" s="49">
        <f t="shared" ref="B4981" si="4419">B4980+1</f>
        <v>4969</v>
      </c>
      <c r="C4981" s="446">
        <v>42045.104166666664</v>
      </c>
      <c r="D4981" s="476">
        <v>302.99999999999801</v>
      </c>
      <c r="K4981" s="446">
        <v>42045.104166666664</v>
      </c>
      <c r="L4981" s="117">
        <v>1817.9999999999882</v>
      </c>
    </row>
    <row r="4982" spans="2:12" x14ac:dyDescent="0.25">
      <c r="B4982" s="49">
        <f t="shared" ref="B4982" si="4420">B4981+1</f>
        <v>4970</v>
      </c>
      <c r="C4982" s="446">
        <v>42047.104166666664</v>
      </c>
      <c r="D4982" s="476">
        <v>298.00000000000199</v>
      </c>
      <c r="K4982" s="446">
        <v>42047.104166666664</v>
      </c>
      <c r="L4982" s="117">
        <v>1788.0000000000118</v>
      </c>
    </row>
    <row r="4983" spans="2:12" x14ac:dyDescent="0.25">
      <c r="B4983" s="49">
        <f t="shared" ref="B4983" si="4421">B4982+1</f>
        <v>4971</v>
      </c>
      <c r="C4983" s="427">
        <v>42048</v>
      </c>
      <c r="D4983" s="474">
        <v>253</v>
      </c>
      <c r="K4983" s="427">
        <v>42048</v>
      </c>
      <c r="L4983" s="117">
        <v>506</v>
      </c>
    </row>
    <row r="4984" spans="2:12" x14ac:dyDescent="0.25">
      <c r="B4984" s="49">
        <f t="shared" ref="B4984" si="4422">B4983+1</f>
        <v>4972</v>
      </c>
      <c r="C4984" s="428">
        <v>42048</v>
      </c>
      <c r="D4984" s="473">
        <v>429</v>
      </c>
      <c r="K4984" s="428">
        <v>42048</v>
      </c>
      <c r="L4984" s="117">
        <v>858</v>
      </c>
    </row>
    <row r="4985" spans="2:12" x14ac:dyDescent="0.25">
      <c r="B4985" s="49">
        <f t="shared" ref="B4985" si="4423">B4984+1</f>
        <v>4973</v>
      </c>
      <c r="C4985" s="427">
        <v>42052</v>
      </c>
      <c r="D4985" s="474">
        <v>33</v>
      </c>
      <c r="K4985" s="427">
        <v>42052</v>
      </c>
      <c r="L4985" s="117">
        <v>66</v>
      </c>
    </row>
    <row r="4986" spans="2:12" x14ac:dyDescent="0.25">
      <c r="B4986" s="49">
        <f t="shared" ref="B4986" si="4424">B4985+1</f>
        <v>4974</v>
      </c>
      <c r="C4986" s="428">
        <v>42052</v>
      </c>
      <c r="D4986" s="473">
        <v>79</v>
      </c>
      <c r="K4986" s="428">
        <v>42052</v>
      </c>
      <c r="L4986" s="117">
        <v>158</v>
      </c>
    </row>
    <row r="4987" spans="2:12" x14ac:dyDescent="0.25">
      <c r="B4987" s="49">
        <f t="shared" ref="B4987" si="4425">B4986+1</f>
        <v>4975</v>
      </c>
      <c r="C4987" s="427">
        <v>42053</v>
      </c>
      <c r="D4987" s="474">
        <v>43</v>
      </c>
      <c r="K4987" s="427">
        <v>42053</v>
      </c>
      <c r="L4987" s="117">
        <v>86</v>
      </c>
    </row>
    <row r="4988" spans="2:12" x14ac:dyDescent="0.25">
      <c r="B4988" s="49">
        <f t="shared" ref="B4988" si="4426">B4987+1</f>
        <v>4976</v>
      </c>
      <c r="C4988" s="428">
        <v>42053</v>
      </c>
      <c r="D4988" s="473">
        <v>-421</v>
      </c>
      <c r="K4988" s="428">
        <v>42053</v>
      </c>
      <c r="L4988" s="117">
        <v>-842</v>
      </c>
    </row>
    <row r="4989" spans="2:12" x14ac:dyDescent="0.25">
      <c r="B4989" s="49">
        <f t="shared" ref="B4989" si="4427">B4988+1</f>
        <v>4977</v>
      </c>
      <c r="C4989" s="427">
        <v>42054</v>
      </c>
      <c r="D4989" s="474">
        <v>-217</v>
      </c>
      <c r="K4989" s="427">
        <v>42054</v>
      </c>
      <c r="L4989" s="117">
        <v>-434</v>
      </c>
    </row>
    <row r="4990" spans="2:12" x14ac:dyDescent="0.25">
      <c r="B4990" s="49">
        <f t="shared" ref="B4990" si="4428">B4989+1</f>
        <v>4978</v>
      </c>
      <c r="C4990" s="430">
        <v>42055</v>
      </c>
      <c r="D4990" s="473">
        <v>-162</v>
      </c>
      <c r="K4990" s="430">
        <v>42055</v>
      </c>
      <c r="L4990" s="467">
        <v>-648</v>
      </c>
    </row>
    <row r="4991" spans="2:12" x14ac:dyDescent="0.25">
      <c r="B4991" s="49">
        <f t="shared" ref="B4991" si="4429">B4990+1</f>
        <v>4979</v>
      </c>
      <c r="C4991" s="427">
        <v>42055</v>
      </c>
      <c r="D4991" s="474">
        <v>-152</v>
      </c>
      <c r="K4991" s="427">
        <v>42055</v>
      </c>
      <c r="L4991" s="117">
        <v>-304</v>
      </c>
    </row>
    <row r="4992" spans="2:12" x14ac:dyDescent="0.25">
      <c r="B4992" s="49">
        <f t="shared" ref="B4992" si="4430">B4991+1</f>
        <v>4980</v>
      </c>
      <c r="C4992" s="430">
        <v>42059</v>
      </c>
      <c r="D4992" s="473">
        <v>38</v>
      </c>
      <c r="K4992" s="430">
        <v>42059</v>
      </c>
      <c r="L4992" s="467">
        <v>152</v>
      </c>
    </row>
    <row r="4993" spans="2:12" x14ac:dyDescent="0.25">
      <c r="B4993" s="49">
        <f t="shared" ref="B4993" si="4431">B4992+1</f>
        <v>4981</v>
      </c>
      <c r="C4993" s="430">
        <v>42061</v>
      </c>
      <c r="D4993" s="473">
        <v>112.99999999999999</v>
      </c>
      <c r="K4993" s="430">
        <v>42061</v>
      </c>
      <c r="L4993" s="467">
        <v>451.99999999999994</v>
      </c>
    </row>
    <row r="4994" spans="2:12" x14ac:dyDescent="0.25">
      <c r="B4994" s="49">
        <f t="shared" ref="B4994" si="4432">B4993+1</f>
        <v>4982</v>
      </c>
      <c r="C4994" s="429">
        <v>42061.020833333336</v>
      </c>
      <c r="D4994" s="475">
        <v>53</v>
      </c>
      <c r="K4994" s="429">
        <v>42061.020833333336</v>
      </c>
      <c r="L4994" s="467">
        <v>106</v>
      </c>
    </row>
    <row r="4995" spans="2:12" x14ac:dyDescent="0.25">
      <c r="B4995" s="49">
        <f t="shared" ref="B4995" si="4433">B4994+1</f>
        <v>4983</v>
      </c>
      <c r="C4995" s="430">
        <v>42062</v>
      </c>
      <c r="D4995" s="473">
        <v>-87</v>
      </c>
      <c r="K4995" s="430">
        <v>42062</v>
      </c>
      <c r="L4995" s="467">
        <v>-348</v>
      </c>
    </row>
    <row r="4996" spans="2:12" x14ac:dyDescent="0.25">
      <c r="B4996" s="49">
        <f t="shared" ref="B4996" si="4434">B4995+1</f>
        <v>4984</v>
      </c>
      <c r="C4996" s="430">
        <v>42065</v>
      </c>
      <c r="D4996" s="473">
        <v>163</v>
      </c>
      <c r="K4996" s="430">
        <v>42065</v>
      </c>
      <c r="L4996" s="467">
        <v>652</v>
      </c>
    </row>
    <row r="4997" spans="2:12" x14ac:dyDescent="0.25">
      <c r="B4997" s="49">
        <f t="shared" ref="B4997" si="4435">B4996+1</f>
        <v>4985</v>
      </c>
      <c r="C4997" s="429">
        <v>42065.041666666664</v>
      </c>
      <c r="D4997" s="475">
        <v>-67</v>
      </c>
      <c r="K4997" s="429">
        <v>42065.041666666664</v>
      </c>
      <c r="L4997" s="467">
        <v>-134</v>
      </c>
    </row>
    <row r="4998" spans="2:12" x14ac:dyDescent="0.25">
      <c r="B4998" s="49">
        <f t="shared" ref="B4998" si="4436">B4997+1</f>
        <v>4986</v>
      </c>
      <c r="C4998" s="446">
        <v>42065.041666666664</v>
      </c>
      <c r="D4998" s="476">
        <v>-176.99999999999801</v>
      </c>
      <c r="K4998" s="446">
        <v>42065.041666666664</v>
      </c>
      <c r="L4998" s="117">
        <v>-1061.9999999999882</v>
      </c>
    </row>
    <row r="4999" spans="2:12" x14ac:dyDescent="0.25">
      <c r="B4999" s="49">
        <f t="shared" ref="B4999" si="4437">B4998+1</f>
        <v>4987</v>
      </c>
      <c r="C4999" s="430">
        <v>42067</v>
      </c>
      <c r="D4999" s="473">
        <v>-87</v>
      </c>
      <c r="K4999" s="430">
        <v>42067</v>
      </c>
      <c r="L4999" s="467">
        <v>-348</v>
      </c>
    </row>
    <row r="5000" spans="2:12" x14ac:dyDescent="0.25">
      <c r="B5000" s="49">
        <f t="shared" ref="B5000" si="4438">B4999+1</f>
        <v>4988</v>
      </c>
      <c r="C5000" s="427">
        <v>42067</v>
      </c>
      <c r="D5000" s="474">
        <v>-217</v>
      </c>
      <c r="K5000" s="427">
        <v>42067</v>
      </c>
      <c r="L5000" s="117">
        <v>-434</v>
      </c>
    </row>
    <row r="5001" spans="2:12" x14ac:dyDescent="0.25">
      <c r="B5001" s="49">
        <f t="shared" ref="B5001" si="4439">B5000+1</f>
        <v>4989</v>
      </c>
      <c r="C5001" s="429">
        <v>42067.020833333336</v>
      </c>
      <c r="D5001" s="475">
        <v>-252</v>
      </c>
      <c r="K5001" s="429">
        <v>42067.020833333336</v>
      </c>
      <c r="L5001" s="467">
        <v>-504</v>
      </c>
    </row>
    <row r="5002" spans="2:12" x14ac:dyDescent="0.25">
      <c r="B5002" s="49">
        <f t="shared" ref="B5002" si="4440">B5001+1</f>
        <v>4990</v>
      </c>
      <c r="C5002" s="446">
        <v>42067.125</v>
      </c>
      <c r="D5002" s="476">
        <v>-151.99999999999801</v>
      </c>
      <c r="K5002" s="446">
        <v>42067.125</v>
      </c>
      <c r="L5002" s="117">
        <v>-911.99999999998806</v>
      </c>
    </row>
    <row r="5003" spans="2:12" x14ac:dyDescent="0.25">
      <c r="B5003" s="49">
        <f t="shared" ref="B5003" si="4441">B5002+1</f>
        <v>4991</v>
      </c>
      <c r="C5003" s="430">
        <v>42068</v>
      </c>
      <c r="D5003" s="473">
        <v>50.5</v>
      </c>
      <c r="K5003" s="430">
        <v>42068</v>
      </c>
      <c r="L5003" s="467">
        <v>202</v>
      </c>
    </row>
    <row r="5004" spans="2:12" x14ac:dyDescent="0.25">
      <c r="B5004" s="49">
        <f t="shared" ref="B5004" si="4442">B5003+1</f>
        <v>4992</v>
      </c>
      <c r="C5004" s="427">
        <v>42068</v>
      </c>
      <c r="D5004" s="474">
        <v>133</v>
      </c>
      <c r="K5004" s="427">
        <v>42068</v>
      </c>
      <c r="L5004" s="117">
        <v>266</v>
      </c>
    </row>
    <row r="5005" spans="2:12" x14ac:dyDescent="0.25">
      <c r="B5005" s="49">
        <f t="shared" ref="B5005" si="4443">B5004+1</f>
        <v>4993</v>
      </c>
      <c r="C5005" s="429">
        <v>42068.020833333336</v>
      </c>
      <c r="D5005" s="475">
        <v>168</v>
      </c>
      <c r="K5005" s="429">
        <v>42068.020833333336</v>
      </c>
      <c r="L5005" s="467">
        <v>336</v>
      </c>
    </row>
    <row r="5006" spans="2:12" x14ac:dyDescent="0.25">
      <c r="B5006" s="49">
        <f t="shared" ref="B5006" si="4444">B5005+1</f>
        <v>4994</v>
      </c>
      <c r="C5006" s="446">
        <v>42068.125</v>
      </c>
      <c r="D5006" s="476">
        <v>82.999999999993193</v>
      </c>
      <c r="K5006" s="446">
        <v>42068.125</v>
      </c>
      <c r="L5006" s="117">
        <v>497.99999999995919</v>
      </c>
    </row>
    <row r="5007" spans="2:12" x14ac:dyDescent="0.25">
      <c r="B5007" s="49">
        <f t="shared" ref="B5007" si="4445">B5006+1</f>
        <v>4995</v>
      </c>
      <c r="C5007" s="430">
        <v>42072</v>
      </c>
      <c r="D5007" s="473">
        <v>-87</v>
      </c>
      <c r="K5007" s="430">
        <v>42072</v>
      </c>
      <c r="L5007" s="467">
        <v>-348</v>
      </c>
    </row>
    <row r="5008" spans="2:12" x14ac:dyDescent="0.25">
      <c r="B5008" s="49">
        <f t="shared" ref="B5008" si="4446">B5007+1</f>
        <v>4996</v>
      </c>
      <c r="C5008" s="429">
        <v>42072.020833333336</v>
      </c>
      <c r="D5008" s="475">
        <v>18</v>
      </c>
      <c r="K5008" s="429">
        <v>42072.020833333336</v>
      </c>
      <c r="L5008" s="467">
        <v>36</v>
      </c>
    </row>
    <row r="5009" spans="2:12" x14ac:dyDescent="0.25">
      <c r="B5009" s="49">
        <f t="shared" ref="B5009" si="4447">B5008+1</f>
        <v>4997</v>
      </c>
      <c r="C5009" s="446">
        <v>42072.041666666664</v>
      </c>
      <c r="D5009" s="476">
        <v>102.999999999998</v>
      </c>
      <c r="K5009" s="446">
        <v>42072.041666666664</v>
      </c>
      <c r="L5009" s="117">
        <v>617.99999999998795</v>
      </c>
    </row>
    <row r="5010" spans="2:12" x14ac:dyDescent="0.25">
      <c r="B5010" s="49">
        <f t="shared" ref="B5010" si="4448">B5009+1</f>
        <v>4998</v>
      </c>
      <c r="C5010" s="427">
        <v>42073</v>
      </c>
      <c r="D5010" s="474">
        <v>-912</v>
      </c>
      <c r="K5010" s="427">
        <v>42073</v>
      </c>
      <c r="L5010" s="117">
        <v>-1824</v>
      </c>
    </row>
    <row r="5011" spans="2:12" x14ac:dyDescent="0.25">
      <c r="B5011" s="49">
        <f t="shared" ref="B5011" si="4449">B5010+1</f>
        <v>4999</v>
      </c>
      <c r="C5011" s="428">
        <v>42073</v>
      </c>
      <c r="D5011" s="473">
        <v>-970.99999999999989</v>
      </c>
      <c r="K5011" s="428">
        <v>42073</v>
      </c>
      <c r="L5011" s="117">
        <v>-1941.9999999999998</v>
      </c>
    </row>
    <row r="5012" spans="2:12" x14ac:dyDescent="0.25">
      <c r="B5012" s="49">
        <f t="shared" ref="B5012" si="4450">B5011+1</f>
        <v>5000</v>
      </c>
      <c r="C5012" s="430">
        <v>42074</v>
      </c>
      <c r="D5012" s="473">
        <v>75.5</v>
      </c>
      <c r="K5012" s="430">
        <v>42074</v>
      </c>
      <c r="L5012" s="467">
        <v>302</v>
      </c>
    </row>
    <row r="5013" spans="2:12" x14ac:dyDescent="0.25">
      <c r="B5013" s="49">
        <f t="shared" ref="B5013" si="4451">B5012+1</f>
        <v>5001</v>
      </c>
      <c r="C5013" s="427">
        <v>42074</v>
      </c>
      <c r="D5013" s="474">
        <v>198</v>
      </c>
      <c r="K5013" s="427">
        <v>42074</v>
      </c>
      <c r="L5013" s="117">
        <v>396</v>
      </c>
    </row>
    <row r="5014" spans="2:12" x14ac:dyDescent="0.25">
      <c r="B5014" s="49">
        <f t="shared" ref="B5014" si="4452">B5013+1</f>
        <v>5002</v>
      </c>
      <c r="C5014" s="428">
        <v>42074</v>
      </c>
      <c r="D5014" s="473">
        <v>289.00000000001364</v>
      </c>
      <c r="K5014" s="428">
        <v>42074</v>
      </c>
      <c r="L5014" s="117">
        <v>578.00000000002728</v>
      </c>
    </row>
    <row r="5015" spans="2:12" x14ac:dyDescent="0.25">
      <c r="B5015" s="49">
        <f t="shared" ref="B5015" si="4453">B5014+1</f>
        <v>5003</v>
      </c>
      <c r="C5015" s="429">
        <v>42074.020833333336</v>
      </c>
      <c r="D5015" s="475">
        <v>108</v>
      </c>
      <c r="K5015" s="429">
        <v>42074.020833333336</v>
      </c>
      <c r="L5015" s="467">
        <v>216</v>
      </c>
    </row>
    <row r="5016" spans="2:12" x14ac:dyDescent="0.25">
      <c r="B5016" s="49">
        <f t="shared" ref="B5016" si="4454">B5015+1</f>
        <v>5004</v>
      </c>
      <c r="C5016" s="446">
        <v>42074.083333333336</v>
      </c>
      <c r="D5016" s="476">
        <v>42.999999999995502</v>
      </c>
      <c r="K5016" s="446">
        <v>42074.083333333336</v>
      </c>
      <c r="L5016" s="117">
        <v>257.999999999973</v>
      </c>
    </row>
    <row r="5017" spans="2:12" x14ac:dyDescent="0.25">
      <c r="B5017" s="49">
        <f t="shared" ref="B5017" si="4455">B5016+1</f>
        <v>5005</v>
      </c>
      <c r="C5017" s="430">
        <v>42075</v>
      </c>
      <c r="D5017" s="473">
        <v>188</v>
      </c>
      <c r="K5017" s="430">
        <v>42075</v>
      </c>
      <c r="L5017" s="467">
        <v>752</v>
      </c>
    </row>
    <row r="5018" spans="2:12" x14ac:dyDescent="0.25">
      <c r="B5018" s="49">
        <f t="shared" ref="B5018" si="4456">B5017+1</f>
        <v>5006</v>
      </c>
      <c r="C5018" s="427">
        <v>42075</v>
      </c>
      <c r="D5018" s="474">
        <v>293</v>
      </c>
      <c r="K5018" s="427">
        <v>42075</v>
      </c>
      <c r="L5018" s="117">
        <v>586</v>
      </c>
    </row>
    <row r="5019" spans="2:12" x14ac:dyDescent="0.25">
      <c r="B5019" s="49">
        <f t="shared" ref="B5019" si="4457">B5018+1</f>
        <v>5007</v>
      </c>
      <c r="C5019" s="429">
        <v>42075.020833333336</v>
      </c>
      <c r="D5019" s="475">
        <v>208</v>
      </c>
      <c r="K5019" s="429">
        <v>42075.020833333336</v>
      </c>
      <c r="L5019" s="467">
        <v>416</v>
      </c>
    </row>
    <row r="5020" spans="2:12" x14ac:dyDescent="0.25">
      <c r="B5020" s="49">
        <f t="shared" ref="B5020" si="4458">B5019+1</f>
        <v>5008</v>
      </c>
      <c r="C5020" s="446">
        <v>42075.104166666664</v>
      </c>
      <c r="D5020" s="476">
        <v>488</v>
      </c>
      <c r="K5020" s="446">
        <v>42075.104166666664</v>
      </c>
      <c r="L5020" s="117">
        <v>2928</v>
      </c>
    </row>
    <row r="5021" spans="2:12" x14ac:dyDescent="0.25">
      <c r="B5021" s="49">
        <f t="shared" ref="B5021" si="4459">B5020+1</f>
        <v>5009</v>
      </c>
      <c r="C5021" s="430">
        <v>42079</v>
      </c>
      <c r="D5021" s="473">
        <v>88</v>
      </c>
      <c r="K5021" s="430">
        <v>42079</v>
      </c>
      <c r="L5021" s="467">
        <v>352</v>
      </c>
    </row>
    <row r="5022" spans="2:12" x14ac:dyDescent="0.25">
      <c r="B5022" s="49">
        <f t="shared" ref="B5022" si="4460">B5021+1</f>
        <v>5010</v>
      </c>
      <c r="C5022" s="429">
        <v>42079.020833333336</v>
      </c>
      <c r="D5022" s="475">
        <v>358</v>
      </c>
      <c r="K5022" s="429">
        <v>42079.020833333336</v>
      </c>
      <c r="L5022" s="467">
        <v>716</v>
      </c>
    </row>
    <row r="5023" spans="2:12" x14ac:dyDescent="0.25">
      <c r="B5023" s="49">
        <f t="shared" ref="B5023" si="4461">B5022+1</f>
        <v>5011</v>
      </c>
      <c r="C5023" s="427">
        <v>42080</v>
      </c>
      <c r="D5023" s="474">
        <v>133</v>
      </c>
      <c r="K5023" s="427">
        <v>42080</v>
      </c>
      <c r="L5023" s="117">
        <v>266</v>
      </c>
    </row>
    <row r="5024" spans="2:12" x14ac:dyDescent="0.25">
      <c r="B5024" s="49">
        <f t="shared" ref="B5024" si="4462">B5023+1</f>
        <v>5012</v>
      </c>
      <c r="C5024" s="428">
        <v>42080</v>
      </c>
      <c r="D5024" s="473">
        <v>199.00000000000455</v>
      </c>
      <c r="K5024" s="428">
        <v>42080</v>
      </c>
      <c r="L5024" s="117">
        <v>398.00000000000909</v>
      </c>
    </row>
    <row r="5025" spans="2:12" x14ac:dyDescent="0.25">
      <c r="B5025" s="49">
        <f t="shared" ref="B5025" si="4463">B5024+1</f>
        <v>5013</v>
      </c>
      <c r="C5025" s="430">
        <v>42081</v>
      </c>
      <c r="D5025" s="473">
        <v>63</v>
      </c>
      <c r="K5025" s="430">
        <v>42081</v>
      </c>
      <c r="L5025" s="467">
        <v>252</v>
      </c>
    </row>
    <row r="5026" spans="2:12" x14ac:dyDescent="0.25">
      <c r="B5026" s="49">
        <f t="shared" ref="B5026" si="4464">B5025+1</f>
        <v>5014</v>
      </c>
      <c r="C5026" s="430">
        <v>42083</v>
      </c>
      <c r="D5026" s="473">
        <v>263</v>
      </c>
      <c r="K5026" s="430">
        <v>42083</v>
      </c>
      <c r="L5026" s="467">
        <v>1052</v>
      </c>
    </row>
    <row r="5027" spans="2:12" x14ac:dyDescent="0.25">
      <c r="B5027" s="49">
        <f t="shared" ref="B5027" si="4465">B5026+1</f>
        <v>5015</v>
      </c>
      <c r="C5027" s="428">
        <v>42083</v>
      </c>
      <c r="D5027" s="473">
        <v>549.00000000000455</v>
      </c>
      <c r="K5027" s="428">
        <v>42083</v>
      </c>
      <c r="L5027" s="117">
        <v>1098.0000000000091</v>
      </c>
    </row>
    <row r="5028" spans="2:12" x14ac:dyDescent="0.25">
      <c r="B5028" s="49">
        <f t="shared" ref="B5028" si="4466">B5027+1</f>
        <v>5016</v>
      </c>
      <c r="C5028" s="430">
        <v>42087</v>
      </c>
      <c r="D5028" s="473">
        <v>13</v>
      </c>
      <c r="K5028" s="430">
        <v>42087</v>
      </c>
      <c r="L5028" s="467">
        <v>52</v>
      </c>
    </row>
    <row r="5029" spans="2:12" x14ac:dyDescent="0.25">
      <c r="B5029" s="49">
        <f t="shared" ref="B5029" si="4467">B5028+1</f>
        <v>5017</v>
      </c>
      <c r="C5029" s="427">
        <v>42087</v>
      </c>
      <c r="D5029" s="474">
        <v>138</v>
      </c>
      <c r="K5029" s="427">
        <v>42087</v>
      </c>
      <c r="L5029" s="117">
        <v>276</v>
      </c>
    </row>
    <row r="5030" spans="2:12" x14ac:dyDescent="0.25">
      <c r="B5030" s="49">
        <f t="shared" ref="B5030" si="4468">B5029+1</f>
        <v>5018</v>
      </c>
      <c r="C5030" s="428">
        <v>42087</v>
      </c>
      <c r="D5030" s="473">
        <v>179</v>
      </c>
      <c r="K5030" s="428">
        <v>42087</v>
      </c>
      <c r="L5030" s="117">
        <v>358</v>
      </c>
    </row>
    <row r="5031" spans="2:12" x14ac:dyDescent="0.25">
      <c r="B5031" s="49">
        <f t="shared" ref="B5031" si="4469">B5030+1</f>
        <v>5019</v>
      </c>
      <c r="C5031" s="429">
        <v>42087.020833333336</v>
      </c>
      <c r="D5031" s="475">
        <v>133</v>
      </c>
      <c r="K5031" s="429">
        <v>42087.020833333336</v>
      </c>
      <c r="L5031" s="467">
        <v>266</v>
      </c>
    </row>
    <row r="5032" spans="2:12" x14ac:dyDescent="0.25">
      <c r="B5032" s="49">
        <f t="shared" ref="B5032" si="4470">B5031+1</f>
        <v>5020</v>
      </c>
      <c r="C5032" s="430">
        <v>42088</v>
      </c>
      <c r="D5032" s="473">
        <v>-62</v>
      </c>
      <c r="K5032" s="430">
        <v>42088</v>
      </c>
      <c r="L5032" s="467">
        <v>-248</v>
      </c>
    </row>
    <row r="5033" spans="2:12" x14ac:dyDescent="0.25">
      <c r="B5033" s="49">
        <f t="shared" ref="B5033" si="4471">B5032+1</f>
        <v>5021</v>
      </c>
      <c r="C5033" s="427">
        <v>42088</v>
      </c>
      <c r="D5033" s="474">
        <v>38</v>
      </c>
      <c r="K5033" s="427">
        <v>42088</v>
      </c>
      <c r="L5033" s="117">
        <v>76</v>
      </c>
    </row>
    <row r="5034" spans="2:12" x14ac:dyDescent="0.25">
      <c r="B5034" s="49">
        <f t="shared" ref="B5034" si="4472">B5033+1</f>
        <v>5022</v>
      </c>
      <c r="C5034" s="429">
        <v>42088.020833333336</v>
      </c>
      <c r="D5034" s="475">
        <v>53</v>
      </c>
      <c r="K5034" s="429">
        <v>42088.020833333336</v>
      </c>
      <c r="L5034" s="467">
        <v>106</v>
      </c>
    </row>
    <row r="5035" spans="2:12" x14ac:dyDescent="0.25">
      <c r="B5035" s="49">
        <f t="shared" ref="B5035" si="4473">B5034+1</f>
        <v>5023</v>
      </c>
      <c r="C5035" s="430">
        <v>42089</v>
      </c>
      <c r="D5035" s="473">
        <v>-649.5</v>
      </c>
      <c r="K5035" s="430">
        <v>42089</v>
      </c>
      <c r="L5035" s="467">
        <v>-2598</v>
      </c>
    </row>
    <row r="5036" spans="2:12" x14ac:dyDescent="0.25">
      <c r="B5036" s="49">
        <f t="shared" ref="B5036" si="4474">B5035+1</f>
        <v>5024</v>
      </c>
      <c r="C5036" s="427">
        <v>42089</v>
      </c>
      <c r="D5036" s="474">
        <v>-892</v>
      </c>
      <c r="K5036" s="427">
        <v>42089</v>
      </c>
      <c r="L5036" s="117">
        <v>-1784</v>
      </c>
    </row>
    <row r="5037" spans="2:12" x14ac:dyDescent="0.25">
      <c r="B5037" s="49">
        <f t="shared" ref="B5037" si="4475">B5036+1</f>
        <v>5025</v>
      </c>
      <c r="C5037" s="428">
        <v>42089</v>
      </c>
      <c r="D5037" s="473">
        <v>-970.99999999999989</v>
      </c>
      <c r="K5037" s="428">
        <v>42089</v>
      </c>
      <c r="L5037" s="117">
        <v>-1941.9999999999998</v>
      </c>
    </row>
    <row r="5038" spans="2:12" x14ac:dyDescent="0.25">
      <c r="B5038" s="49">
        <f t="shared" ref="B5038" si="4476">B5037+1</f>
        <v>5026</v>
      </c>
      <c r="C5038" s="429">
        <v>42089.020833333336</v>
      </c>
      <c r="D5038" s="475">
        <v>-747</v>
      </c>
      <c r="K5038" s="429">
        <v>42089.020833333336</v>
      </c>
      <c r="L5038" s="467">
        <v>-1494</v>
      </c>
    </row>
    <row r="5039" spans="2:12" x14ac:dyDescent="0.25">
      <c r="B5039" s="49">
        <f t="shared" ref="B5039" si="4477">B5038+1</f>
        <v>5027</v>
      </c>
      <c r="C5039" s="430">
        <v>42090</v>
      </c>
      <c r="D5039" s="473">
        <v>50.5</v>
      </c>
      <c r="K5039" s="430">
        <v>42090</v>
      </c>
      <c r="L5039" s="467">
        <v>202</v>
      </c>
    </row>
    <row r="5040" spans="2:12" x14ac:dyDescent="0.25">
      <c r="B5040" s="49">
        <f t="shared" ref="B5040" si="4478">B5039+1</f>
        <v>5028</v>
      </c>
      <c r="C5040" s="428">
        <v>42090</v>
      </c>
      <c r="D5040" s="473">
        <v>29</v>
      </c>
      <c r="K5040" s="428">
        <v>42090</v>
      </c>
      <c r="L5040" s="117">
        <v>58</v>
      </c>
    </row>
    <row r="5041" spans="2:12" x14ac:dyDescent="0.25">
      <c r="B5041" s="49">
        <f t="shared" ref="B5041" si="4479">B5040+1</f>
        <v>5029</v>
      </c>
      <c r="C5041" s="429">
        <v>42090.020833333336</v>
      </c>
      <c r="D5041" s="475">
        <v>-182</v>
      </c>
      <c r="K5041" s="429">
        <v>42090.020833333336</v>
      </c>
      <c r="L5041" s="467">
        <v>-364</v>
      </c>
    </row>
    <row r="5042" spans="2:12" x14ac:dyDescent="0.25">
      <c r="B5042" s="49">
        <f t="shared" ref="B5042" si="4480">B5041+1</f>
        <v>5030</v>
      </c>
      <c r="C5042" s="427">
        <v>42094</v>
      </c>
      <c r="D5042" s="474">
        <v>-482</v>
      </c>
      <c r="K5042" s="427">
        <v>42094</v>
      </c>
      <c r="L5042" s="117">
        <v>-964</v>
      </c>
    </row>
    <row r="5043" spans="2:12" x14ac:dyDescent="0.25">
      <c r="B5043" s="49">
        <f t="shared" ref="B5043" si="4481">B5042+1</f>
        <v>5031</v>
      </c>
      <c r="C5043" s="430">
        <v>42095</v>
      </c>
      <c r="D5043" s="473">
        <v>-936.99999999999989</v>
      </c>
      <c r="K5043" s="430">
        <v>42095</v>
      </c>
      <c r="L5043" s="467">
        <v>-3747.9999999999995</v>
      </c>
    </row>
    <row r="5044" spans="2:12" x14ac:dyDescent="0.25">
      <c r="B5044" s="49">
        <f t="shared" ref="B5044" si="4482">B5043+1</f>
        <v>5032</v>
      </c>
      <c r="C5044" s="427">
        <v>42095</v>
      </c>
      <c r="D5044" s="474">
        <v>-892</v>
      </c>
      <c r="K5044" s="427">
        <v>42095</v>
      </c>
      <c r="L5044" s="117">
        <v>-1784</v>
      </c>
    </row>
    <row r="5045" spans="2:12" x14ac:dyDescent="0.25">
      <c r="B5045" s="49">
        <f t="shared" ref="B5045" si="4483">B5044+1</f>
        <v>5033</v>
      </c>
      <c r="C5045" s="429">
        <v>42095.020833333336</v>
      </c>
      <c r="D5045" s="475">
        <v>-747</v>
      </c>
      <c r="K5045" s="429">
        <v>42095.020833333336</v>
      </c>
      <c r="L5045" s="467">
        <v>-1494</v>
      </c>
    </row>
    <row r="5046" spans="2:12" x14ac:dyDescent="0.25">
      <c r="B5046" s="49">
        <f t="shared" ref="B5046" si="4484">B5045+1</f>
        <v>5034</v>
      </c>
      <c r="C5046" s="446">
        <v>42095.104166666664</v>
      </c>
      <c r="D5046" s="476">
        <v>-791.999999999995</v>
      </c>
      <c r="K5046" s="446">
        <v>42095.104166666664</v>
      </c>
      <c r="L5046" s="117">
        <v>-4751.99999999997</v>
      </c>
    </row>
    <row r="5047" spans="2:12" x14ac:dyDescent="0.25">
      <c r="B5047" s="49">
        <f t="shared" ref="B5047" si="4485">B5046+1</f>
        <v>5035</v>
      </c>
      <c r="C5047" s="430">
        <v>42096</v>
      </c>
      <c r="D5047" s="473">
        <v>-474.5</v>
      </c>
      <c r="K5047" s="430">
        <v>42096</v>
      </c>
      <c r="L5047" s="467">
        <v>-1898</v>
      </c>
    </row>
    <row r="5048" spans="2:12" x14ac:dyDescent="0.25">
      <c r="B5048" s="49">
        <f t="shared" ref="B5048" si="4486">B5047+1</f>
        <v>5036</v>
      </c>
      <c r="C5048" s="429">
        <v>42096.020833333336</v>
      </c>
      <c r="D5048" s="475">
        <v>-162</v>
      </c>
      <c r="K5048" s="429">
        <v>42096.020833333336</v>
      </c>
      <c r="L5048" s="467">
        <v>-324</v>
      </c>
    </row>
    <row r="5049" spans="2:12" x14ac:dyDescent="0.25">
      <c r="B5049" s="49">
        <f t="shared" ref="B5049" si="4487">B5048+1</f>
        <v>5037</v>
      </c>
      <c r="C5049" s="446">
        <v>42096.104166666664</v>
      </c>
      <c r="D5049" s="476">
        <v>-1.99999999999773</v>
      </c>
      <c r="K5049" s="446">
        <v>42096.104166666664</v>
      </c>
      <c r="L5049" s="117">
        <v>-11.999999999986381</v>
      </c>
    </row>
    <row r="5050" spans="2:12" x14ac:dyDescent="0.25">
      <c r="B5050" s="49">
        <f t="shared" ref="B5050" si="4488">B5049+1</f>
        <v>5038</v>
      </c>
      <c r="C5050" s="427">
        <v>42097</v>
      </c>
      <c r="D5050" s="474">
        <v>38</v>
      </c>
      <c r="K5050" s="427">
        <v>42097</v>
      </c>
      <c r="L5050" s="117">
        <v>76</v>
      </c>
    </row>
    <row r="5051" spans="2:12" x14ac:dyDescent="0.25">
      <c r="B5051" s="49">
        <f t="shared" ref="B5051" si="4489">B5050+1</f>
        <v>5039</v>
      </c>
      <c r="C5051" s="427">
        <v>42100</v>
      </c>
      <c r="D5051" s="474">
        <v>48</v>
      </c>
      <c r="K5051" s="427">
        <v>42100</v>
      </c>
      <c r="L5051" s="117">
        <v>96</v>
      </c>
    </row>
    <row r="5052" spans="2:12" x14ac:dyDescent="0.25">
      <c r="B5052" s="49">
        <f t="shared" ref="B5052" si="4490">B5051+1</f>
        <v>5040</v>
      </c>
      <c r="C5052" s="428">
        <v>42100</v>
      </c>
      <c r="D5052" s="473">
        <v>419.00000000000909</v>
      </c>
      <c r="K5052" s="428">
        <v>42100</v>
      </c>
      <c r="L5052" s="117">
        <v>838.00000000001819</v>
      </c>
    </row>
    <row r="5053" spans="2:12" x14ac:dyDescent="0.25">
      <c r="B5053" s="49">
        <f t="shared" ref="B5053" si="4491">B5052+1</f>
        <v>5041</v>
      </c>
      <c r="C5053" s="427">
        <v>42101</v>
      </c>
      <c r="D5053" s="474">
        <v>208</v>
      </c>
      <c r="K5053" s="427">
        <v>42101</v>
      </c>
      <c r="L5053" s="117">
        <v>416</v>
      </c>
    </row>
    <row r="5054" spans="2:12" x14ac:dyDescent="0.25">
      <c r="B5054" s="49">
        <f t="shared" ref="B5054" si="4492">B5053+1</f>
        <v>5042</v>
      </c>
      <c r="C5054" s="428">
        <v>42101</v>
      </c>
      <c r="D5054" s="473">
        <v>339.00000000001364</v>
      </c>
      <c r="K5054" s="428">
        <v>42101</v>
      </c>
      <c r="L5054" s="117">
        <v>678.00000000002728</v>
      </c>
    </row>
    <row r="5055" spans="2:12" x14ac:dyDescent="0.25">
      <c r="B5055" s="49">
        <f t="shared" ref="B5055" si="4493">B5054+1</f>
        <v>5043</v>
      </c>
      <c r="C5055" s="430">
        <v>42102</v>
      </c>
      <c r="D5055" s="473">
        <v>88</v>
      </c>
      <c r="K5055" s="430">
        <v>42102</v>
      </c>
      <c r="L5055" s="467">
        <v>352</v>
      </c>
    </row>
    <row r="5056" spans="2:12" x14ac:dyDescent="0.25">
      <c r="B5056" s="49">
        <f t="shared" ref="B5056" si="4494">B5055+1</f>
        <v>5044</v>
      </c>
      <c r="C5056" s="427">
        <v>42102</v>
      </c>
      <c r="D5056" s="474">
        <v>118</v>
      </c>
      <c r="K5056" s="427">
        <v>42102</v>
      </c>
      <c r="L5056" s="117">
        <v>236</v>
      </c>
    </row>
    <row r="5057" spans="2:12" x14ac:dyDescent="0.25">
      <c r="B5057" s="49">
        <f t="shared" ref="B5057" si="4495">B5056+1</f>
        <v>5045</v>
      </c>
      <c r="C5057" s="428">
        <v>42102</v>
      </c>
      <c r="D5057" s="473">
        <v>168.99999999998636</v>
      </c>
      <c r="K5057" s="428">
        <v>42102</v>
      </c>
      <c r="L5057" s="117">
        <v>337.99999999997272</v>
      </c>
    </row>
    <row r="5058" spans="2:12" x14ac:dyDescent="0.25">
      <c r="B5058" s="49">
        <f t="shared" ref="B5058" si="4496">B5057+1</f>
        <v>5046</v>
      </c>
      <c r="C5058" s="429">
        <v>42102.020833333336</v>
      </c>
      <c r="D5058" s="475">
        <v>53</v>
      </c>
      <c r="K5058" s="429">
        <v>42102.020833333336</v>
      </c>
      <c r="L5058" s="467">
        <v>106</v>
      </c>
    </row>
    <row r="5059" spans="2:12" x14ac:dyDescent="0.25">
      <c r="B5059" s="49">
        <f t="shared" ref="B5059" si="4497">B5058+1</f>
        <v>5047</v>
      </c>
      <c r="C5059" s="446">
        <v>42102.104166666664</v>
      </c>
      <c r="D5059" s="476">
        <v>13</v>
      </c>
      <c r="K5059" s="446">
        <v>42102.104166666664</v>
      </c>
      <c r="L5059" s="117">
        <v>78</v>
      </c>
    </row>
    <row r="5060" spans="2:12" x14ac:dyDescent="0.25">
      <c r="B5060" s="49">
        <f t="shared" ref="B5060" si="4498">B5059+1</f>
        <v>5048</v>
      </c>
      <c r="C5060" s="446">
        <v>42104.104166666664</v>
      </c>
      <c r="D5060" s="476">
        <v>132.99999999999301</v>
      </c>
      <c r="K5060" s="446">
        <v>42104.104166666664</v>
      </c>
      <c r="L5060" s="117">
        <v>797.99999999995805</v>
      </c>
    </row>
    <row r="5061" spans="2:12" x14ac:dyDescent="0.25">
      <c r="B5061" s="49">
        <f t="shared" ref="B5061" si="4499">B5060+1</f>
        <v>5049</v>
      </c>
      <c r="C5061" s="430">
        <v>42108</v>
      </c>
      <c r="D5061" s="473">
        <v>263</v>
      </c>
      <c r="K5061" s="430">
        <v>42108</v>
      </c>
      <c r="L5061" s="467">
        <v>1052</v>
      </c>
    </row>
    <row r="5062" spans="2:12" x14ac:dyDescent="0.25">
      <c r="B5062" s="49">
        <f t="shared" ref="B5062" si="4500">B5061+1</f>
        <v>5050</v>
      </c>
      <c r="C5062" s="427">
        <v>42108</v>
      </c>
      <c r="D5062" s="474">
        <v>198</v>
      </c>
      <c r="K5062" s="427">
        <v>42108</v>
      </c>
      <c r="L5062" s="117">
        <v>396</v>
      </c>
    </row>
    <row r="5063" spans="2:12" x14ac:dyDescent="0.25">
      <c r="B5063" s="49">
        <f t="shared" ref="B5063" si="4501">B5062+1</f>
        <v>5051</v>
      </c>
      <c r="C5063" s="429">
        <v>42108.020833333336</v>
      </c>
      <c r="D5063" s="475">
        <v>-47</v>
      </c>
      <c r="K5063" s="429">
        <v>42108.020833333336</v>
      </c>
      <c r="L5063" s="467">
        <v>-94</v>
      </c>
    </row>
    <row r="5064" spans="2:12" x14ac:dyDescent="0.25">
      <c r="B5064" s="49">
        <f t="shared" ref="B5064" si="4502">B5063+1</f>
        <v>5052</v>
      </c>
      <c r="C5064" s="429">
        <v>42109.020833333336</v>
      </c>
      <c r="D5064" s="475">
        <v>133</v>
      </c>
      <c r="K5064" s="429">
        <v>42109.020833333336</v>
      </c>
      <c r="L5064" s="467">
        <v>266</v>
      </c>
    </row>
    <row r="5065" spans="2:12" x14ac:dyDescent="0.25">
      <c r="B5065" s="49">
        <f t="shared" ref="B5065" si="4503">B5064+1</f>
        <v>5053</v>
      </c>
      <c r="C5065" s="446">
        <v>42109.104166666664</v>
      </c>
      <c r="D5065" s="476">
        <v>218.00000000000699</v>
      </c>
      <c r="K5065" s="446">
        <v>42109.104166666664</v>
      </c>
      <c r="L5065" s="117">
        <v>1308.0000000000418</v>
      </c>
    </row>
    <row r="5066" spans="2:12" x14ac:dyDescent="0.25">
      <c r="B5066" s="49">
        <f t="shared" ref="B5066" si="4504">B5065+1</f>
        <v>5054</v>
      </c>
      <c r="C5066" s="430">
        <v>42111</v>
      </c>
      <c r="D5066" s="473">
        <v>-112.00000000000001</v>
      </c>
      <c r="K5066" s="430">
        <v>42111</v>
      </c>
      <c r="L5066" s="467">
        <v>-448.00000000000006</v>
      </c>
    </row>
    <row r="5067" spans="2:12" x14ac:dyDescent="0.25">
      <c r="B5067" s="49">
        <f t="shared" ref="B5067" si="4505">B5066+1</f>
        <v>5055</v>
      </c>
      <c r="C5067" s="429">
        <v>42111.020833333336</v>
      </c>
      <c r="D5067" s="475">
        <v>-762</v>
      </c>
      <c r="K5067" s="429">
        <v>42111.020833333336</v>
      </c>
      <c r="L5067" s="467">
        <v>-1524</v>
      </c>
    </row>
    <row r="5068" spans="2:12" x14ac:dyDescent="0.25">
      <c r="B5068" s="49">
        <f t="shared" ref="B5068" si="4506">B5067+1</f>
        <v>5056</v>
      </c>
      <c r="C5068" s="446">
        <v>42111.104166666664</v>
      </c>
      <c r="D5068" s="476">
        <v>-807.00000000000398</v>
      </c>
      <c r="K5068" s="446">
        <v>42111.104166666664</v>
      </c>
      <c r="L5068" s="117">
        <v>-4842.0000000000236</v>
      </c>
    </row>
    <row r="5069" spans="2:12" x14ac:dyDescent="0.25">
      <c r="B5069" s="49">
        <f t="shared" ref="B5069" si="4507">B5068+1</f>
        <v>5057</v>
      </c>
      <c r="C5069" s="430">
        <v>42114</v>
      </c>
      <c r="D5069" s="473">
        <v>350.5</v>
      </c>
      <c r="K5069" s="430">
        <v>42114</v>
      </c>
      <c r="L5069" s="467">
        <v>1402</v>
      </c>
    </row>
    <row r="5070" spans="2:12" x14ac:dyDescent="0.25">
      <c r="B5070" s="49">
        <f t="shared" ref="B5070" si="4508">B5069+1</f>
        <v>5058</v>
      </c>
      <c r="C5070" s="429">
        <v>42114.020833333336</v>
      </c>
      <c r="D5070" s="475">
        <v>178</v>
      </c>
      <c r="K5070" s="429">
        <v>42114.020833333336</v>
      </c>
      <c r="L5070" s="467">
        <v>356</v>
      </c>
    </row>
    <row r="5071" spans="2:12" x14ac:dyDescent="0.25">
      <c r="B5071" s="49">
        <f t="shared" ref="B5071" si="4509">B5070+1</f>
        <v>5059</v>
      </c>
      <c r="C5071" s="446">
        <v>42114.041666666664</v>
      </c>
      <c r="D5071" s="476">
        <v>173.00000000000199</v>
      </c>
      <c r="K5071" s="446">
        <v>42114.041666666664</v>
      </c>
      <c r="L5071" s="117">
        <v>1038.0000000000118</v>
      </c>
    </row>
    <row r="5072" spans="2:12" x14ac:dyDescent="0.25">
      <c r="B5072" s="49">
        <f t="shared" ref="B5072" si="4510">B5071+1</f>
        <v>5060</v>
      </c>
      <c r="C5072" s="427">
        <v>42115</v>
      </c>
      <c r="D5072" s="474">
        <v>523</v>
      </c>
      <c r="K5072" s="427">
        <v>42115</v>
      </c>
      <c r="L5072" s="117">
        <v>1046</v>
      </c>
    </row>
    <row r="5073" spans="2:12" x14ac:dyDescent="0.25">
      <c r="B5073" s="49">
        <f t="shared" ref="B5073" si="4511">B5072+1</f>
        <v>5061</v>
      </c>
      <c r="C5073" s="430">
        <v>42116</v>
      </c>
      <c r="D5073" s="473">
        <v>238</v>
      </c>
      <c r="K5073" s="430">
        <v>42116</v>
      </c>
      <c r="L5073" s="467">
        <v>952</v>
      </c>
    </row>
    <row r="5074" spans="2:12" x14ac:dyDescent="0.25">
      <c r="B5074" s="49">
        <f t="shared" ref="B5074" si="4512">B5073+1</f>
        <v>5062</v>
      </c>
      <c r="C5074" s="446">
        <v>42116.104166666664</v>
      </c>
      <c r="D5074" s="476">
        <v>-162</v>
      </c>
      <c r="K5074" s="446">
        <v>42116.104166666664</v>
      </c>
      <c r="L5074" s="117">
        <v>-972</v>
      </c>
    </row>
    <row r="5075" spans="2:12" x14ac:dyDescent="0.25">
      <c r="B5075" s="49">
        <f t="shared" ref="B5075" si="4513">B5074+1</f>
        <v>5063</v>
      </c>
      <c r="C5075" s="428">
        <v>42121</v>
      </c>
      <c r="D5075" s="473">
        <v>379</v>
      </c>
      <c r="K5075" s="428">
        <v>42121</v>
      </c>
      <c r="L5075" s="117">
        <v>758</v>
      </c>
    </row>
    <row r="5076" spans="2:12" x14ac:dyDescent="0.25">
      <c r="B5076" s="49">
        <f t="shared" ref="B5076" si="4514">B5075+1</f>
        <v>5064</v>
      </c>
      <c r="C5076" s="446">
        <v>42121.041666666664</v>
      </c>
      <c r="D5076" s="476">
        <v>142.999999999995</v>
      </c>
      <c r="K5076" s="446">
        <v>42121.041666666664</v>
      </c>
      <c r="L5076" s="117">
        <v>857.99999999996999</v>
      </c>
    </row>
    <row r="5077" spans="2:12" x14ac:dyDescent="0.25">
      <c r="B5077" s="49">
        <f t="shared" ref="B5077" si="4515">B5076+1</f>
        <v>5065</v>
      </c>
      <c r="C5077" s="430">
        <v>42122</v>
      </c>
      <c r="D5077" s="473">
        <v>-87</v>
      </c>
      <c r="K5077" s="430">
        <v>42122</v>
      </c>
      <c r="L5077" s="467">
        <v>-348</v>
      </c>
    </row>
    <row r="5078" spans="2:12" x14ac:dyDescent="0.25">
      <c r="B5078" s="49">
        <f t="shared" ref="B5078" si="4516">B5077+1</f>
        <v>5066</v>
      </c>
      <c r="C5078" s="428">
        <v>42122</v>
      </c>
      <c r="D5078" s="473">
        <v>-60.999999999986358</v>
      </c>
      <c r="K5078" s="428">
        <v>42122</v>
      </c>
      <c r="L5078" s="117">
        <v>-121.99999999997272</v>
      </c>
    </row>
    <row r="5079" spans="2:12" x14ac:dyDescent="0.25">
      <c r="B5079" s="49">
        <f t="shared" ref="B5079" si="4517">B5078+1</f>
        <v>5067</v>
      </c>
      <c r="C5079" s="429">
        <v>42122.020833333336</v>
      </c>
      <c r="D5079" s="475">
        <v>-72</v>
      </c>
      <c r="K5079" s="429">
        <v>42122.020833333336</v>
      </c>
      <c r="L5079" s="467">
        <v>-144</v>
      </c>
    </row>
    <row r="5080" spans="2:12" x14ac:dyDescent="0.25">
      <c r="B5080" s="49">
        <f t="shared" ref="B5080" si="4518">B5079+1</f>
        <v>5068</v>
      </c>
      <c r="C5080" s="446">
        <v>42122.125</v>
      </c>
      <c r="D5080" s="476">
        <v>-16.999999999995499</v>
      </c>
      <c r="K5080" s="446">
        <v>42122.125</v>
      </c>
      <c r="L5080" s="117">
        <v>-101.999999999973</v>
      </c>
    </row>
    <row r="5081" spans="2:12" x14ac:dyDescent="0.25">
      <c r="B5081" s="49">
        <f t="shared" ref="B5081" si="4519">B5080+1</f>
        <v>5069</v>
      </c>
      <c r="C5081" s="429">
        <v>42123.041666666664</v>
      </c>
      <c r="D5081" s="475">
        <v>-452</v>
      </c>
      <c r="K5081" s="429">
        <v>42123.041666666664</v>
      </c>
      <c r="L5081" s="467">
        <v>-904</v>
      </c>
    </row>
    <row r="5082" spans="2:12" x14ac:dyDescent="0.25">
      <c r="B5082" s="49">
        <f t="shared" ref="B5082" si="4520">B5081+1</f>
        <v>5070</v>
      </c>
      <c r="C5082" s="430">
        <v>42124</v>
      </c>
      <c r="D5082" s="473">
        <v>-162</v>
      </c>
      <c r="K5082" s="430">
        <v>42124</v>
      </c>
      <c r="L5082" s="467">
        <v>-648</v>
      </c>
    </row>
    <row r="5083" spans="2:12" x14ac:dyDescent="0.25">
      <c r="B5083" s="49">
        <f t="shared" ref="B5083" si="4521">B5082+1</f>
        <v>5071</v>
      </c>
      <c r="C5083" s="428">
        <v>42124</v>
      </c>
      <c r="D5083" s="473">
        <v>-300.99999999999545</v>
      </c>
      <c r="K5083" s="428">
        <v>42124</v>
      </c>
      <c r="L5083" s="117">
        <v>-601.99999999999091</v>
      </c>
    </row>
    <row r="5084" spans="2:12" x14ac:dyDescent="0.25">
      <c r="B5084" s="49">
        <f t="shared" ref="B5084" si="4522">B5083+1</f>
        <v>5072</v>
      </c>
      <c r="C5084" s="429">
        <v>42124.020833333336</v>
      </c>
      <c r="D5084" s="475">
        <v>-182</v>
      </c>
      <c r="K5084" s="429">
        <v>42124.020833333336</v>
      </c>
      <c r="L5084" s="467">
        <v>-364</v>
      </c>
    </row>
    <row r="5085" spans="2:12" x14ac:dyDescent="0.25">
      <c r="B5085" s="49">
        <f t="shared" ref="B5085" si="4523">B5084+1</f>
        <v>5073</v>
      </c>
      <c r="C5085" s="446">
        <v>42124.125</v>
      </c>
      <c r="D5085" s="476">
        <v>-142.00000000000699</v>
      </c>
      <c r="K5085" s="446">
        <v>42124.125</v>
      </c>
      <c r="L5085" s="117">
        <v>-852.00000000004195</v>
      </c>
    </row>
    <row r="5086" spans="2:12" x14ac:dyDescent="0.25">
      <c r="B5086" s="49">
        <f t="shared" ref="B5086" si="4524">B5085+1</f>
        <v>5074</v>
      </c>
      <c r="C5086" s="430">
        <v>42125</v>
      </c>
      <c r="D5086" s="473">
        <v>63</v>
      </c>
      <c r="K5086" s="430">
        <v>42125</v>
      </c>
      <c r="L5086" s="467">
        <v>252</v>
      </c>
    </row>
    <row r="5087" spans="2:12" x14ac:dyDescent="0.25">
      <c r="B5087" s="49">
        <f t="shared" ref="B5087" si="4525">B5086+1</f>
        <v>5075</v>
      </c>
      <c r="C5087" s="428">
        <v>42125</v>
      </c>
      <c r="D5087" s="473">
        <v>69.000000000009095</v>
      </c>
      <c r="K5087" s="428">
        <v>42125</v>
      </c>
      <c r="L5087" s="117">
        <v>138.00000000001819</v>
      </c>
    </row>
    <row r="5088" spans="2:12" x14ac:dyDescent="0.25">
      <c r="B5088" s="49">
        <f t="shared" ref="B5088" si="4526">B5087+1</f>
        <v>5076</v>
      </c>
      <c r="C5088" s="429">
        <v>42125.020833333336</v>
      </c>
      <c r="D5088" s="475">
        <v>53</v>
      </c>
      <c r="K5088" s="429">
        <v>42125.020833333336</v>
      </c>
      <c r="L5088" s="467">
        <v>106</v>
      </c>
    </row>
    <row r="5089" spans="2:12" x14ac:dyDescent="0.25">
      <c r="B5089" s="49">
        <f t="shared" ref="B5089" si="4527">B5088+1</f>
        <v>5077</v>
      </c>
      <c r="C5089" s="446">
        <v>42125.104166666664</v>
      </c>
      <c r="D5089" s="476">
        <v>92.999999999995495</v>
      </c>
      <c r="K5089" s="446">
        <v>42125.104166666664</v>
      </c>
      <c r="L5089" s="117">
        <v>557.99999999997294</v>
      </c>
    </row>
    <row r="5090" spans="2:12" x14ac:dyDescent="0.25">
      <c r="B5090" s="49">
        <f t="shared" ref="B5090" si="4528">B5089+1</f>
        <v>5078</v>
      </c>
      <c r="C5090" s="428">
        <v>42128</v>
      </c>
      <c r="D5090" s="473">
        <v>29</v>
      </c>
      <c r="K5090" s="428">
        <v>42128</v>
      </c>
      <c r="L5090" s="117">
        <v>58</v>
      </c>
    </row>
    <row r="5091" spans="2:12" x14ac:dyDescent="0.25">
      <c r="B5091" s="49">
        <f t="shared" ref="B5091" si="4529">B5090+1</f>
        <v>5079</v>
      </c>
      <c r="C5091" s="427">
        <v>42129</v>
      </c>
      <c r="D5091" s="474">
        <v>-232</v>
      </c>
      <c r="K5091" s="427">
        <v>42129</v>
      </c>
      <c r="L5091" s="117">
        <v>-464</v>
      </c>
    </row>
    <row r="5092" spans="2:12" x14ac:dyDescent="0.25">
      <c r="B5092" s="49">
        <f t="shared" ref="B5092" si="4530">B5091+1</f>
        <v>5080</v>
      </c>
      <c r="C5092" s="428">
        <v>42129</v>
      </c>
      <c r="D5092" s="473">
        <v>-330.99999999999091</v>
      </c>
      <c r="K5092" s="428">
        <v>42129</v>
      </c>
      <c r="L5092" s="117">
        <v>-661.99999999998181</v>
      </c>
    </row>
    <row r="5093" spans="2:12" x14ac:dyDescent="0.25">
      <c r="B5093" s="49">
        <f t="shared" ref="B5093" si="4531">B5092+1</f>
        <v>5081</v>
      </c>
      <c r="C5093" s="430">
        <v>42130</v>
      </c>
      <c r="D5093" s="473">
        <v>38</v>
      </c>
      <c r="K5093" s="430">
        <v>42130</v>
      </c>
      <c r="L5093" s="467">
        <v>152</v>
      </c>
    </row>
    <row r="5094" spans="2:12" x14ac:dyDescent="0.25">
      <c r="B5094" s="49">
        <f t="shared" ref="B5094" si="4532">B5093+1</f>
        <v>5082</v>
      </c>
      <c r="C5094" s="429">
        <v>42130.020833333336</v>
      </c>
      <c r="D5094" s="475">
        <v>-42</v>
      </c>
      <c r="K5094" s="429">
        <v>42130.020833333336</v>
      </c>
      <c r="L5094" s="467">
        <v>-84</v>
      </c>
    </row>
    <row r="5095" spans="2:12" x14ac:dyDescent="0.25">
      <c r="B5095" s="49">
        <f t="shared" ref="B5095" si="4533">B5094+1</f>
        <v>5083</v>
      </c>
      <c r="C5095" s="446">
        <v>42130.125</v>
      </c>
      <c r="D5095" s="476">
        <v>48.000000000002302</v>
      </c>
      <c r="K5095" s="446">
        <v>42130.125</v>
      </c>
      <c r="L5095" s="117">
        <v>288.00000000001381</v>
      </c>
    </row>
    <row r="5096" spans="2:12" x14ac:dyDescent="0.25">
      <c r="B5096" s="49">
        <f t="shared" ref="B5096" si="4534">B5095+1</f>
        <v>5084</v>
      </c>
      <c r="C5096" s="430">
        <v>42131</v>
      </c>
      <c r="D5096" s="473">
        <v>-287</v>
      </c>
      <c r="K5096" s="430">
        <v>42131</v>
      </c>
      <c r="L5096" s="467">
        <v>-1148</v>
      </c>
    </row>
    <row r="5097" spans="2:12" x14ac:dyDescent="0.25">
      <c r="B5097" s="49">
        <f t="shared" ref="B5097" si="4535">B5096+1</f>
        <v>5085</v>
      </c>
      <c r="C5097" s="429">
        <v>42131.020833333336</v>
      </c>
      <c r="D5097" s="475">
        <v>-757</v>
      </c>
      <c r="K5097" s="429">
        <v>42131.020833333336</v>
      </c>
      <c r="L5097" s="467">
        <v>-1514</v>
      </c>
    </row>
    <row r="5098" spans="2:12" x14ac:dyDescent="0.25">
      <c r="B5098" s="49">
        <f t="shared" ref="B5098" si="4536">B5097+1</f>
        <v>5086</v>
      </c>
      <c r="C5098" s="428">
        <v>42135</v>
      </c>
      <c r="D5098" s="473">
        <v>18.999999999986358</v>
      </c>
      <c r="K5098" s="428">
        <v>42135</v>
      </c>
      <c r="L5098" s="117">
        <v>37.999999999972715</v>
      </c>
    </row>
    <row r="5099" spans="2:12" x14ac:dyDescent="0.25">
      <c r="B5099" s="49">
        <f t="shared" ref="B5099" si="4537">B5098+1</f>
        <v>5087</v>
      </c>
      <c r="C5099" s="430">
        <v>42136</v>
      </c>
      <c r="D5099" s="473">
        <v>-174.5</v>
      </c>
      <c r="K5099" s="430">
        <v>42136</v>
      </c>
      <c r="L5099" s="467">
        <v>-698</v>
      </c>
    </row>
    <row r="5100" spans="2:12" x14ac:dyDescent="0.25">
      <c r="B5100" s="49">
        <f t="shared" ref="B5100" si="4538">B5099+1</f>
        <v>5088</v>
      </c>
      <c r="C5100" s="427">
        <v>42136</v>
      </c>
      <c r="D5100" s="474">
        <v>-462</v>
      </c>
      <c r="K5100" s="427">
        <v>42136</v>
      </c>
      <c r="L5100" s="117">
        <v>-924</v>
      </c>
    </row>
    <row r="5101" spans="2:12" x14ac:dyDescent="0.25">
      <c r="B5101" s="49">
        <f t="shared" ref="B5101" si="4539">B5100+1</f>
        <v>5089</v>
      </c>
      <c r="C5101" s="428">
        <v>42136</v>
      </c>
      <c r="D5101" s="473">
        <v>-970.99999999999989</v>
      </c>
      <c r="K5101" s="428">
        <v>42136</v>
      </c>
      <c r="L5101" s="117">
        <v>-1941.9999999999998</v>
      </c>
    </row>
    <row r="5102" spans="2:12" x14ac:dyDescent="0.25">
      <c r="B5102" s="49">
        <f t="shared" ref="B5102" si="4540">B5101+1</f>
        <v>5090</v>
      </c>
      <c r="C5102" s="429">
        <v>42136.020833333336</v>
      </c>
      <c r="D5102" s="475">
        <v>-767</v>
      </c>
      <c r="K5102" s="429">
        <v>42136.020833333336</v>
      </c>
      <c r="L5102" s="467">
        <v>-1534</v>
      </c>
    </row>
    <row r="5103" spans="2:12" x14ac:dyDescent="0.25">
      <c r="B5103" s="49">
        <f t="shared" ref="B5103" si="4541">B5102+1</f>
        <v>5091</v>
      </c>
      <c r="C5103" s="430">
        <v>42137</v>
      </c>
      <c r="D5103" s="473">
        <v>63</v>
      </c>
      <c r="K5103" s="430">
        <v>42137</v>
      </c>
      <c r="L5103" s="467">
        <v>252</v>
      </c>
    </row>
    <row r="5104" spans="2:12" x14ac:dyDescent="0.25">
      <c r="B5104" s="49">
        <f t="shared" ref="B5104" si="4542">B5103+1</f>
        <v>5092</v>
      </c>
      <c r="C5104" s="429">
        <v>42137.041666666664</v>
      </c>
      <c r="D5104" s="475">
        <v>223</v>
      </c>
      <c r="K5104" s="429">
        <v>42137.041666666664</v>
      </c>
      <c r="L5104" s="467">
        <v>446</v>
      </c>
    </row>
    <row r="5105" spans="2:12" x14ac:dyDescent="0.25">
      <c r="B5105" s="49">
        <f t="shared" ref="B5105" si="4543">B5104+1</f>
        <v>5093</v>
      </c>
      <c r="C5105" s="446">
        <v>42137.125</v>
      </c>
      <c r="D5105" s="476">
        <v>28.000000000009098</v>
      </c>
      <c r="K5105" s="446">
        <v>42137.125</v>
      </c>
      <c r="L5105" s="117">
        <v>168.0000000000546</v>
      </c>
    </row>
    <row r="5106" spans="2:12" x14ac:dyDescent="0.25">
      <c r="B5106" s="49">
        <f t="shared" ref="B5106" si="4544">B5105+1</f>
        <v>5094</v>
      </c>
      <c r="C5106" s="446">
        <v>42138.125</v>
      </c>
      <c r="D5106" s="476">
        <v>188</v>
      </c>
      <c r="K5106" s="446">
        <v>42138.125</v>
      </c>
      <c r="L5106" s="117">
        <v>1128</v>
      </c>
    </row>
    <row r="5107" spans="2:12" x14ac:dyDescent="0.25">
      <c r="B5107" s="49">
        <f t="shared" ref="B5107" si="4545">B5106+1</f>
        <v>5095</v>
      </c>
      <c r="C5107" s="427">
        <v>42139</v>
      </c>
      <c r="D5107" s="474">
        <v>178</v>
      </c>
      <c r="K5107" s="427">
        <v>42139</v>
      </c>
      <c r="L5107" s="117">
        <v>356</v>
      </c>
    </row>
    <row r="5108" spans="2:12" x14ac:dyDescent="0.25">
      <c r="B5108" s="49">
        <f t="shared" ref="B5108" si="4546">B5107+1</f>
        <v>5096</v>
      </c>
      <c r="C5108" s="446">
        <v>42142.041666666664</v>
      </c>
      <c r="D5108" s="476">
        <v>-222.00000000000199</v>
      </c>
      <c r="K5108" s="446">
        <v>42142.041666666664</v>
      </c>
      <c r="L5108" s="117">
        <v>-1332.0000000000118</v>
      </c>
    </row>
    <row r="5109" spans="2:12" x14ac:dyDescent="0.25">
      <c r="B5109" s="49">
        <f t="shared" ref="B5109" si="4547">B5108+1</f>
        <v>5097</v>
      </c>
      <c r="C5109" s="427">
        <v>42143</v>
      </c>
      <c r="D5109" s="474">
        <v>233</v>
      </c>
      <c r="K5109" s="427">
        <v>42143</v>
      </c>
      <c r="L5109" s="117">
        <v>466</v>
      </c>
    </row>
    <row r="5110" spans="2:12" x14ac:dyDescent="0.25">
      <c r="B5110" s="49">
        <f t="shared" ref="B5110" si="4548">B5109+1</f>
        <v>5098</v>
      </c>
      <c r="C5110" s="430">
        <v>42144</v>
      </c>
      <c r="D5110" s="473">
        <v>50.5</v>
      </c>
      <c r="K5110" s="430">
        <v>42144</v>
      </c>
      <c r="L5110" s="467">
        <v>202</v>
      </c>
    </row>
    <row r="5111" spans="2:12" x14ac:dyDescent="0.25">
      <c r="B5111" s="49">
        <f t="shared" ref="B5111" si="4549">B5110+1</f>
        <v>5099</v>
      </c>
      <c r="C5111" s="427">
        <v>42144</v>
      </c>
      <c r="D5111" s="474">
        <v>128</v>
      </c>
      <c r="K5111" s="427">
        <v>42144</v>
      </c>
      <c r="L5111" s="117">
        <v>256</v>
      </c>
    </row>
    <row r="5112" spans="2:12" x14ac:dyDescent="0.25">
      <c r="B5112" s="49">
        <f t="shared" ref="B5112" si="4550">B5111+1</f>
        <v>5100</v>
      </c>
      <c r="C5112" s="428">
        <v>42144</v>
      </c>
      <c r="D5112" s="473">
        <v>188.99999999999091</v>
      </c>
      <c r="K5112" s="428">
        <v>42144</v>
      </c>
      <c r="L5112" s="117">
        <v>377.99999999998181</v>
      </c>
    </row>
    <row r="5113" spans="2:12" x14ac:dyDescent="0.25">
      <c r="B5113" s="49">
        <f t="shared" ref="B5113" si="4551">B5112+1</f>
        <v>5101</v>
      </c>
      <c r="C5113" s="429">
        <v>42144.041666666664</v>
      </c>
      <c r="D5113" s="475">
        <v>148</v>
      </c>
      <c r="K5113" s="429">
        <v>42144.041666666664</v>
      </c>
      <c r="L5113" s="467">
        <v>296</v>
      </c>
    </row>
    <row r="5114" spans="2:12" x14ac:dyDescent="0.25">
      <c r="B5114" s="49">
        <f t="shared" ref="B5114" si="4552">B5113+1</f>
        <v>5102</v>
      </c>
      <c r="C5114" s="446">
        <v>42144.104166666664</v>
      </c>
      <c r="D5114" s="476">
        <v>107.99999999999299</v>
      </c>
      <c r="K5114" s="446">
        <v>42144.104166666664</v>
      </c>
      <c r="L5114" s="117">
        <v>647.99999999995794</v>
      </c>
    </row>
    <row r="5115" spans="2:12" x14ac:dyDescent="0.25">
      <c r="B5115" s="49">
        <f t="shared" ref="B5115" si="4553">B5114+1</f>
        <v>5103</v>
      </c>
      <c r="C5115" s="430">
        <v>42145</v>
      </c>
      <c r="D5115" s="473">
        <v>75.5</v>
      </c>
      <c r="K5115" s="430">
        <v>42145</v>
      </c>
      <c r="L5115" s="467">
        <v>302</v>
      </c>
    </row>
    <row r="5116" spans="2:12" x14ac:dyDescent="0.25">
      <c r="B5116" s="49">
        <f t="shared" ref="B5116" si="4554">B5115+1</f>
        <v>5104</v>
      </c>
      <c r="C5116" s="427">
        <v>42145</v>
      </c>
      <c r="D5116" s="474">
        <v>13</v>
      </c>
      <c r="K5116" s="427">
        <v>42145</v>
      </c>
      <c r="L5116" s="117">
        <v>26</v>
      </c>
    </row>
    <row r="5117" spans="2:12" x14ac:dyDescent="0.25">
      <c r="B5117" s="49">
        <f t="shared" ref="B5117" si="4555">B5116+1</f>
        <v>5105</v>
      </c>
      <c r="C5117" s="428">
        <v>42145</v>
      </c>
      <c r="D5117" s="473">
        <v>69.000000000009095</v>
      </c>
      <c r="K5117" s="428">
        <v>42145</v>
      </c>
      <c r="L5117" s="117">
        <v>138.00000000001819</v>
      </c>
    </row>
    <row r="5118" spans="2:12" x14ac:dyDescent="0.25">
      <c r="B5118" s="49">
        <f t="shared" ref="B5118" si="4556">B5117+1</f>
        <v>5106</v>
      </c>
      <c r="C5118" s="446">
        <v>42146.125</v>
      </c>
      <c r="D5118" s="476">
        <v>-126.999999999998</v>
      </c>
      <c r="K5118" s="446">
        <v>42146.125</v>
      </c>
      <c r="L5118" s="117">
        <v>-761.99999999998795</v>
      </c>
    </row>
    <row r="5119" spans="2:12" x14ac:dyDescent="0.25">
      <c r="B5119" s="49">
        <f t="shared" ref="B5119" si="4557">B5118+1</f>
        <v>5107</v>
      </c>
      <c r="C5119" s="430">
        <v>42148</v>
      </c>
      <c r="D5119" s="473">
        <v>-12</v>
      </c>
      <c r="K5119" s="430">
        <v>42148</v>
      </c>
      <c r="L5119" s="467">
        <v>-48</v>
      </c>
    </row>
    <row r="5120" spans="2:12" x14ac:dyDescent="0.25">
      <c r="B5120" s="49">
        <f t="shared" ref="B5120" si="4558">B5119+1</f>
        <v>5108</v>
      </c>
      <c r="C5120" s="430">
        <v>42149</v>
      </c>
      <c r="D5120" s="473">
        <v>-49.5</v>
      </c>
      <c r="K5120" s="430">
        <v>42149</v>
      </c>
      <c r="L5120" s="467">
        <v>-198</v>
      </c>
    </row>
    <row r="5121" spans="2:12" x14ac:dyDescent="0.25">
      <c r="B5121" s="49">
        <f t="shared" ref="B5121" si="4559">B5120+1</f>
        <v>5109</v>
      </c>
      <c r="C5121" s="429">
        <v>42149.041666666664</v>
      </c>
      <c r="D5121" s="475">
        <v>-152</v>
      </c>
      <c r="K5121" s="429">
        <v>42149.041666666664</v>
      </c>
      <c r="L5121" s="467">
        <v>-304</v>
      </c>
    </row>
    <row r="5122" spans="2:12" x14ac:dyDescent="0.25">
      <c r="B5122" s="49">
        <f t="shared" ref="B5122" si="4560">B5121+1</f>
        <v>5110</v>
      </c>
      <c r="C5122" s="446">
        <v>42149.041666666664</v>
      </c>
      <c r="D5122" s="476">
        <v>-71.999999999990905</v>
      </c>
      <c r="K5122" s="446">
        <v>42149.041666666664</v>
      </c>
      <c r="L5122" s="117">
        <v>-431.99999999994543</v>
      </c>
    </row>
    <row r="5123" spans="2:12" x14ac:dyDescent="0.25">
      <c r="B5123" s="49">
        <f t="shared" ref="B5123" si="4561">B5122+1</f>
        <v>5111</v>
      </c>
      <c r="C5123" s="430">
        <v>42150</v>
      </c>
      <c r="D5123" s="473">
        <v>-137</v>
      </c>
      <c r="K5123" s="430">
        <v>42150</v>
      </c>
      <c r="L5123" s="467">
        <v>-548</v>
      </c>
    </row>
    <row r="5124" spans="2:12" x14ac:dyDescent="0.25">
      <c r="B5124" s="49">
        <f t="shared" ref="B5124" si="4562">B5123+1</f>
        <v>5112</v>
      </c>
      <c r="C5124" s="429">
        <v>42150.020833333336</v>
      </c>
      <c r="D5124" s="475">
        <v>-262</v>
      </c>
      <c r="K5124" s="429">
        <v>42150.020833333336</v>
      </c>
      <c r="L5124" s="467">
        <v>-524</v>
      </c>
    </row>
    <row r="5125" spans="2:12" x14ac:dyDescent="0.25">
      <c r="B5125" s="49">
        <f t="shared" ref="B5125" si="4563">B5124+1</f>
        <v>5113</v>
      </c>
      <c r="C5125" s="446">
        <v>42150.125</v>
      </c>
      <c r="D5125" s="476">
        <v>-316.999999999995</v>
      </c>
      <c r="K5125" s="446">
        <v>42150.125</v>
      </c>
      <c r="L5125" s="117">
        <v>-1901.99999999997</v>
      </c>
    </row>
    <row r="5126" spans="2:12" x14ac:dyDescent="0.25">
      <c r="B5126" s="49">
        <f t="shared" ref="B5126" si="4564">B5125+1</f>
        <v>5114</v>
      </c>
      <c r="C5126" s="430">
        <v>42151</v>
      </c>
      <c r="D5126" s="473">
        <v>-62</v>
      </c>
      <c r="K5126" s="430">
        <v>42151</v>
      </c>
      <c r="L5126" s="467">
        <v>-248</v>
      </c>
    </row>
    <row r="5127" spans="2:12" x14ac:dyDescent="0.25">
      <c r="B5127" s="49">
        <f t="shared" ref="B5127" si="4565">B5126+1</f>
        <v>5115</v>
      </c>
      <c r="C5127" s="429">
        <v>42151.041666666664</v>
      </c>
      <c r="D5127" s="475">
        <v>133</v>
      </c>
      <c r="K5127" s="429">
        <v>42151.041666666664</v>
      </c>
      <c r="L5127" s="467">
        <v>266</v>
      </c>
    </row>
    <row r="5128" spans="2:12" x14ac:dyDescent="0.25">
      <c r="B5128" s="49">
        <f t="shared" ref="B5128" si="4566">B5127+1</f>
        <v>5116</v>
      </c>
      <c r="C5128" s="446">
        <v>42151.125</v>
      </c>
      <c r="D5128" s="476">
        <v>23.000000000002299</v>
      </c>
      <c r="K5128" s="446">
        <v>42151.125</v>
      </c>
      <c r="L5128" s="117">
        <v>138.00000000001378</v>
      </c>
    </row>
    <row r="5129" spans="2:12" x14ac:dyDescent="0.25">
      <c r="B5129" s="49">
        <f t="shared" ref="B5129" si="4567">B5128+1</f>
        <v>5117</v>
      </c>
      <c r="C5129" s="430">
        <v>42153</v>
      </c>
      <c r="D5129" s="473">
        <v>-412</v>
      </c>
      <c r="K5129" s="430">
        <v>42153</v>
      </c>
      <c r="L5129" s="467">
        <v>-1648</v>
      </c>
    </row>
    <row r="5130" spans="2:12" x14ac:dyDescent="0.25">
      <c r="B5130" s="49">
        <f t="shared" ref="B5130" si="4568">B5129+1</f>
        <v>5118</v>
      </c>
      <c r="C5130" s="429">
        <v>42153.020833333336</v>
      </c>
      <c r="D5130" s="475">
        <v>-292</v>
      </c>
      <c r="K5130" s="429">
        <v>42153.020833333336</v>
      </c>
      <c r="L5130" s="467">
        <v>-584</v>
      </c>
    </row>
    <row r="5131" spans="2:12" x14ac:dyDescent="0.25">
      <c r="B5131" s="49">
        <f t="shared" ref="B5131" si="4569">B5130+1</f>
        <v>5119</v>
      </c>
      <c r="C5131" s="446">
        <v>42153.125</v>
      </c>
      <c r="D5131" s="476">
        <v>-201.99999999999801</v>
      </c>
      <c r="K5131" s="446">
        <v>42153.125</v>
      </c>
      <c r="L5131" s="117">
        <v>-1211.9999999999882</v>
      </c>
    </row>
    <row r="5132" spans="2:12" x14ac:dyDescent="0.25">
      <c r="B5132" s="49">
        <f t="shared" ref="B5132" si="4570">B5131+1</f>
        <v>5120</v>
      </c>
      <c r="C5132" s="430">
        <v>42155</v>
      </c>
      <c r="D5132" s="473">
        <v>-74.5</v>
      </c>
      <c r="K5132" s="430">
        <v>42155</v>
      </c>
      <c r="L5132" s="467">
        <v>-298</v>
      </c>
    </row>
    <row r="5133" spans="2:12" x14ac:dyDescent="0.25">
      <c r="B5133" s="49">
        <f t="shared" ref="B5133" si="4571">B5132+1</f>
        <v>5121</v>
      </c>
      <c r="C5133" s="430">
        <v>42156</v>
      </c>
      <c r="D5133" s="473">
        <v>300.5</v>
      </c>
      <c r="K5133" s="430">
        <v>42156</v>
      </c>
      <c r="L5133" s="467">
        <v>1202</v>
      </c>
    </row>
    <row r="5134" spans="2:12" x14ac:dyDescent="0.25">
      <c r="B5134" s="49">
        <f t="shared" ref="B5134" si="4572">B5133+1</f>
        <v>5122</v>
      </c>
      <c r="C5134" s="427">
        <v>42156</v>
      </c>
      <c r="D5134" s="474">
        <v>338</v>
      </c>
      <c r="K5134" s="427">
        <v>42156</v>
      </c>
      <c r="L5134" s="117">
        <v>676</v>
      </c>
    </row>
    <row r="5135" spans="2:12" x14ac:dyDescent="0.25">
      <c r="B5135" s="49">
        <f t="shared" ref="B5135" si="4573">B5134+1</f>
        <v>5123</v>
      </c>
      <c r="C5135" s="429">
        <v>42156.041666666664</v>
      </c>
      <c r="D5135" s="475">
        <v>228</v>
      </c>
      <c r="K5135" s="429">
        <v>42156.041666666664</v>
      </c>
      <c r="L5135" s="467">
        <v>456</v>
      </c>
    </row>
    <row r="5136" spans="2:12" x14ac:dyDescent="0.25">
      <c r="B5136" s="49">
        <f t="shared" ref="B5136" si="4574">B5135+1</f>
        <v>5124</v>
      </c>
      <c r="C5136" s="446">
        <v>42156.041666666664</v>
      </c>
      <c r="D5136" s="476">
        <v>248.00000000000199</v>
      </c>
      <c r="K5136" s="446">
        <v>42156.041666666664</v>
      </c>
      <c r="L5136" s="117">
        <v>1488.0000000000118</v>
      </c>
    </row>
    <row r="5137" spans="2:12" x14ac:dyDescent="0.25">
      <c r="B5137" s="49">
        <f t="shared" ref="B5137" si="4575">B5136+1</f>
        <v>5125</v>
      </c>
      <c r="C5137" s="427">
        <v>42157</v>
      </c>
      <c r="D5137" s="474">
        <v>-342</v>
      </c>
      <c r="K5137" s="427">
        <v>42157</v>
      </c>
      <c r="L5137" s="117">
        <v>-684</v>
      </c>
    </row>
    <row r="5138" spans="2:12" x14ac:dyDescent="0.25">
      <c r="B5138" s="49">
        <f t="shared" ref="B5138" si="4576">B5137+1</f>
        <v>5126</v>
      </c>
      <c r="C5138" s="428">
        <v>42157</v>
      </c>
      <c r="D5138" s="473">
        <v>-970.99999999999989</v>
      </c>
      <c r="K5138" s="428">
        <v>42157</v>
      </c>
      <c r="L5138" s="117">
        <v>-1941.9999999999998</v>
      </c>
    </row>
    <row r="5139" spans="2:12" x14ac:dyDescent="0.25">
      <c r="B5139" s="49">
        <f t="shared" ref="B5139" si="4577">B5138+1</f>
        <v>5127</v>
      </c>
      <c r="C5139" s="430">
        <v>42158</v>
      </c>
      <c r="D5139" s="473">
        <v>13</v>
      </c>
      <c r="K5139" s="430">
        <v>42158</v>
      </c>
      <c r="L5139" s="467">
        <v>52</v>
      </c>
    </row>
    <row r="5140" spans="2:12" x14ac:dyDescent="0.25">
      <c r="B5140" s="49">
        <f t="shared" ref="B5140" si="4578">B5139+1</f>
        <v>5128</v>
      </c>
      <c r="C5140" s="427">
        <v>42158</v>
      </c>
      <c r="D5140" s="474">
        <v>73</v>
      </c>
      <c r="K5140" s="427">
        <v>42158</v>
      </c>
      <c r="L5140" s="117">
        <v>146</v>
      </c>
    </row>
    <row r="5141" spans="2:12" x14ac:dyDescent="0.25">
      <c r="B5141" s="49">
        <f t="shared" ref="B5141" si="4579">B5140+1</f>
        <v>5129</v>
      </c>
      <c r="C5141" s="428">
        <v>42158</v>
      </c>
      <c r="D5141" s="473">
        <v>199.00000000000455</v>
      </c>
      <c r="K5141" s="428">
        <v>42158</v>
      </c>
      <c r="L5141" s="117">
        <v>398.00000000000909</v>
      </c>
    </row>
    <row r="5142" spans="2:12" x14ac:dyDescent="0.25">
      <c r="B5142" s="49">
        <f t="shared" ref="B5142" si="4580">B5141+1</f>
        <v>5130</v>
      </c>
      <c r="C5142" s="429">
        <v>42158.020833333336</v>
      </c>
      <c r="D5142" s="475">
        <v>558</v>
      </c>
      <c r="K5142" s="429">
        <v>42158.020833333336</v>
      </c>
      <c r="L5142" s="467">
        <v>1116</v>
      </c>
    </row>
    <row r="5143" spans="2:12" x14ac:dyDescent="0.25">
      <c r="B5143" s="49">
        <f t="shared" ref="B5143" si="4581">B5142+1</f>
        <v>5131</v>
      </c>
      <c r="C5143" s="430">
        <v>42160</v>
      </c>
      <c r="D5143" s="473">
        <v>188</v>
      </c>
      <c r="K5143" s="430">
        <v>42160</v>
      </c>
      <c r="L5143" s="467">
        <v>752</v>
      </c>
    </row>
    <row r="5144" spans="2:12" x14ac:dyDescent="0.25">
      <c r="B5144" s="49">
        <f t="shared" ref="B5144" si="4582">B5143+1</f>
        <v>5132</v>
      </c>
      <c r="C5144" s="429">
        <v>42160.020833333336</v>
      </c>
      <c r="D5144" s="475">
        <v>-317</v>
      </c>
      <c r="K5144" s="429">
        <v>42160.020833333336</v>
      </c>
      <c r="L5144" s="467">
        <v>-634</v>
      </c>
    </row>
    <row r="5145" spans="2:12" x14ac:dyDescent="0.25">
      <c r="B5145" s="49">
        <f t="shared" ref="B5145" si="4583">B5144+1</f>
        <v>5133</v>
      </c>
      <c r="C5145" s="446">
        <v>42160.125</v>
      </c>
      <c r="D5145" s="476">
        <v>-122.000000000002</v>
      </c>
      <c r="K5145" s="446">
        <v>42160.125</v>
      </c>
      <c r="L5145" s="117">
        <v>-732.00000000001205</v>
      </c>
    </row>
    <row r="5146" spans="2:12" x14ac:dyDescent="0.25">
      <c r="B5146" s="49">
        <f t="shared" ref="B5146" si="4584">B5145+1</f>
        <v>5134</v>
      </c>
      <c r="C5146" s="430">
        <v>42163</v>
      </c>
      <c r="D5146" s="473">
        <v>-37</v>
      </c>
      <c r="K5146" s="430">
        <v>42163</v>
      </c>
      <c r="L5146" s="467">
        <v>-148</v>
      </c>
    </row>
    <row r="5147" spans="2:12" x14ac:dyDescent="0.25">
      <c r="B5147" s="49">
        <f t="shared" ref="B5147" si="4585">B5146+1</f>
        <v>5135</v>
      </c>
      <c r="C5147" s="429">
        <v>42163.020833333336</v>
      </c>
      <c r="D5147" s="475">
        <v>-147</v>
      </c>
      <c r="K5147" s="429">
        <v>42163.020833333336</v>
      </c>
      <c r="L5147" s="467">
        <v>-294</v>
      </c>
    </row>
    <row r="5148" spans="2:12" x14ac:dyDescent="0.25">
      <c r="B5148" s="49">
        <f t="shared" ref="B5148" si="4586">B5147+1</f>
        <v>5136</v>
      </c>
      <c r="C5148" s="430">
        <v>42164</v>
      </c>
      <c r="D5148" s="473">
        <v>0.50000000000000044</v>
      </c>
      <c r="K5148" s="430">
        <v>42164</v>
      </c>
      <c r="L5148" s="467">
        <v>2.0000000000000018</v>
      </c>
    </row>
    <row r="5149" spans="2:12" x14ac:dyDescent="0.25">
      <c r="B5149" s="49">
        <f t="shared" ref="B5149" si="4587">B5148+1</f>
        <v>5137</v>
      </c>
      <c r="C5149" s="427">
        <v>42164</v>
      </c>
      <c r="D5149" s="474">
        <v>-72</v>
      </c>
      <c r="K5149" s="427">
        <v>42164</v>
      </c>
      <c r="L5149" s="117">
        <v>-144</v>
      </c>
    </row>
    <row r="5150" spans="2:12" x14ac:dyDescent="0.25">
      <c r="B5150" s="49">
        <f t="shared" ref="B5150" si="4588">B5149+1</f>
        <v>5138</v>
      </c>
      <c r="C5150" s="428">
        <v>42164</v>
      </c>
      <c r="D5150" s="473">
        <v>-71</v>
      </c>
      <c r="K5150" s="428">
        <v>42164</v>
      </c>
      <c r="L5150" s="117">
        <v>-142</v>
      </c>
    </row>
    <row r="5151" spans="2:12" x14ac:dyDescent="0.25">
      <c r="B5151" s="49">
        <f t="shared" ref="B5151" si="4589">B5150+1</f>
        <v>5139</v>
      </c>
      <c r="C5151" s="429">
        <v>42164.020833333336</v>
      </c>
      <c r="D5151" s="475">
        <v>-337</v>
      </c>
      <c r="K5151" s="429">
        <v>42164.020833333336</v>
      </c>
      <c r="L5151" s="467">
        <v>-674</v>
      </c>
    </row>
    <row r="5152" spans="2:12" x14ac:dyDescent="0.25">
      <c r="B5152" s="49">
        <f t="shared" ref="B5152" si="4590">B5151+1</f>
        <v>5140</v>
      </c>
      <c r="C5152" s="446">
        <v>42164.125</v>
      </c>
      <c r="D5152" s="476">
        <v>-242.00000000000699</v>
      </c>
      <c r="K5152" s="446">
        <v>42164.125</v>
      </c>
      <c r="L5152" s="117">
        <v>-1452.0000000000418</v>
      </c>
    </row>
    <row r="5153" spans="2:12" x14ac:dyDescent="0.25">
      <c r="B5153" s="49">
        <f t="shared" ref="B5153" si="4591">B5152+1</f>
        <v>5141</v>
      </c>
      <c r="C5153" s="430">
        <v>42165</v>
      </c>
      <c r="D5153" s="473">
        <v>150.5</v>
      </c>
      <c r="K5153" s="430">
        <v>42165</v>
      </c>
      <c r="L5153" s="467">
        <v>602</v>
      </c>
    </row>
    <row r="5154" spans="2:12" x14ac:dyDescent="0.25">
      <c r="B5154" s="49">
        <f t="shared" ref="B5154" si="4592">B5153+1</f>
        <v>5142</v>
      </c>
      <c r="C5154" s="429">
        <v>42165.020833333336</v>
      </c>
      <c r="D5154" s="475">
        <v>153</v>
      </c>
      <c r="K5154" s="429">
        <v>42165.020833333336</v>
      </c>
      <c r="L5154" s="467">
        <v>306</v>
      </c>
    </row>
    <row r="5155" spans="2:12" x14ac:dyDescent="0.25">
      <c r="B5155" s="49">
        <f t="shared" ref="B5155" si="4593">B5154+1</f>
        <v>5143</v>
      </c>
      <c r="C5155" s="446">
        <v>42165.125</v>
      </c>
      <c r="D5155" s="476">
        <v>133.000000000005</v>
      </c>
      <c r="K5155" s="446">
        <v>42165.125</v>
      </c>
      <c r="L5155" s="117">
        <v>798.00000000003001</v>
      </c>
    </row>
    <row r="5156" spans="2:12" x14ac:dyDescent="0.25">
      <c r="B5156" s="49">
        <f t="shared" ref="B5156" si="4594">B5155+1</f>
        <v>5144</v>
      </c>
      <c r="C5156" s="427">
        <v>42166</v>
      </c>
      <c r="D5156" s="474">
        <v>88</v>
      </c>
      <c r="K5156" s="427">
        <v>42166</v>
      </c>
      <c r="L5156" s="117">
        <v>176</v>
      </c>
    </row>
    <row r="5157" spans="2:12" x14ac:dyDescent="0.25">
      <c r="B5157" s="49">
        <f t="shared" ref="B5157" si="4595">B5156+1</f>
        <v>5145</v>
      </c>
      <c r="C5157" s="428">
        <v>42166</v>
      </c>
      <c r="D5157" s="473">
        <v>358.99999999999545</v>
      </c>
      <c r="K5157" s="428">
        <v>42166</v>
      </c>
      <c r="L5157" s="117">
        <v>717.99999999999091</v>
      </c>
    </row>
    <row r="5158" spans="2:12" x14ac:dyDescent="0.25">
      <c r="B5158" s="49">
        <f t="shared" ref="B5158" si="4596">B5157+1</f>
        <v>5146</v>
      </c>
      <c r="C5158" s="430">
        <v>42167</v>
      </c>
      <c r="D5158" s="473">
        <v>-162</v>
      </c>
      <c r="K5158" s="430">
        <v>42167</v>
      </c>
      <c r="L5158" s="467">
        <v>-648</v>
      </c>
    </row>
    <row r="5159" spans="2:12" x14ac:dyDescent="0.25">
      <c r="B5159" s="49">
        <f t="shared" ref="B5159" si="4597">B5158+1</f>
        <v>5147</v>
      </c>
      <c r="C5159" s="427">
        <v>42167</v>
      </c>
      <c r="D5159" s="474">
        <v>-302</v>
      </c>
      <c r="K5159" s="427">
        <v>42167</v>
      </c>
      <c r="L5159" s="117">
        <v>-604</v>
      </c>
    </row>
    <row r="5160" spans="2:12" x14ac:dyDescent="0.25">
      <c r="B5160" s="49">
        <f t="shared" ref="B5160" si="4598">B5159+1</f>
        <v>5148</v>
      </c>
      <c r="C5160" s="446">
        <v>42167.125</v>
      </c>
      <c r="D5160" s="476">
        <v>-77.000000000009095</v>
      </c>
      <c r="K5160" s="446">
        <v>42167.125</v>
      </c>
      <c r="L5160" s="117">
        <v>-462.00000000005457</v>
      </c>
    </row>
    <row r="5161" spans="2:12" x14ac:dyDescent="0.25">
      <c r="B5161" s="49">
        <f t="shared" ref="B5161" si="4599">B5160+1</f>
        <v>5149</v>
      </c>
      <c r="C5161" s="430">
        <v>42169</v>
      </c>
      <c r="D5161" s="473">
        <v>88</v>
      </c>
      <c r="K5161" s="430">
        <v>42169</v>
      </c>
      <c r="L5161" s="467">
        <v>352</v>
      </c>
    </row>
    <row r="5162" spans="2:12" x14ac:dyDescent="0.25">
      <c r="B5162" s="49">
        <f t="shared" ref="B5162" si="4600">B5161+1</f>
        <v>5150</v>
      </c>
      <c r="C5162" s="430">
        <v>42170</v>
      </c>
      <c r="D5162" s="473">
        <v>163</v>
      </c>
      <c r="K5162" s="430">
        <v>42170</v>
      </c>
      <c r="L5162" s="467">
        <v>652</v>
      </c>
    </row>
    <row r="5163" spans="2:12" x14ac:dyDescent="0.25">
      <c r="B5163" s="49">
        <f t="shared" ref="B5163" si="4601">B5162+1</f>
        <v>5151</v>
      </c>
      <c r="C5163" s="427">
        <v>42170</v>
      </c>
      <c r="D5163" s="474">
        <v>153</v>
      </c>
      <c r="K5163" s="427">
        <v>42170</v>
      </c>
      <c r="L5163" s="117">
        <v>306</v>
      </c>
    </row>
    <row r="5164" spans="2:12" x14ac:dyDescent="0.25">
      <c r="B5164" s="49">
        <f t="shared" ref="B5164" si="4602">B5163+1</f>
        <v>5152</v>
      </c>
      <c r="C5164" s="428">
        <v>42170</v>
      </c>
      <c r="D5164" s="473">
        <v>158.99999999999545</v>
      </c>
      <c r="K5164" s="428">
        <v>42170</v>
      </c>
      <c r="L5164" s="117">
        <v>317.99999999999091</v>
      </c>
    </row>
    <row r="5165" spans="2:12" x14ac:dyDescent="0.25">
      <c r="B5165" s="49">
        <f t="shared" ref="B5165" si="4603">B5164+1</f>
        <v>5153</v>
      </c>
      <c r="C5165" s="429">
        <v>42170.020833333336</v>
      </c>
      <c r="D5165" s="475">
        <v>-242</v>
      </c>
      <c r="K5165" s="429">
        <v>42170.020833333336</v>
      </c>
      <c r="L5165" s="467">
        <v>-484</v>
      </c>
    </row>
    <row r="5166" spans="2:12" x14ac:dyDescent="0.25">
      <c r="B5166" s="49">
        <f t="shared" ref="B5166" si="4604">B5165+1</f>
        <v>5154</v>
      </c>
      <c r="C5166" s="446">
        <v>42170.041666666664</v>
      </c>
      <c r="D5166" s="476">
        <v>-31.9999999999932</v>
      </c>
      <c r="K5166" s="446">
        <v>42170.041666666664</v>
      </c>
      <c r="L5166" s="117">
        <v>-191.99999999995919</v>
      </c>
    </row>
    <row r="5167" spans="2:12" x14ac:dyDescent="0.25">
      <c r="B5167" s="49">
        <f t="shared" ref="B5167" si="4605">B5166+1</f>
        <v>5155</v>
      </c>
      <c r="C5167" s="430">
        <v>42171</v>
      </c>
      <c r="D5167" s="473">
        <v>-624.5</v>
      </c>
      <c r="K5167" s="430">
        <v>42171</v>
      </c>
      <c r="L5167" s="467">
        <v>-2498</v>
      </c>
    </row>
    <row r="5168" spans="2:12" x14ac:dyDescent="0.25">
      <c r="B5168" s="49">
        <f t="shared" ref="B5168" si="4606">B5167+1</f>
        <v>5156</v>
      </c>
      <c r="C5168" s="427">
        <v>42171</v>
      </c>
      <c r="D5168" s="474">
        <v>-57</v>
      </c>
      <c r="K5168" s="427">
        <v>42171</v>
      </c>
      <c r="L5168" s="117">
        <v>-114</v>
      </c>
    </row>
    <row r="5169" spans="2:12" x14ac:dyDescent="0.25">
      <c r="B5169" s="49">
        <f t="shared" ref="B5169" si="4607">B5168+1</f>
        <v>5157</v>
      </c>
      <c r="C5169" s="428">
        <v>42171</v>
      </c>
      <c r="D5169" s="473">
        <v>-141.00000000000455</v>
      </c>
      <c r="K5169" s="428">
        <v>42171</v>
      </c>
      <c r="L5169" s="117">
        <v>-282.00000000000909</v>
      </c>
    </row>
    <row r="5170" spans="2:12" x14ac:dyDescent="0.25">
      <c r="B5170" s="49">
        <f t="shared" ref="B5170" si="4608">B5169+1</f>
        <v>5158</v>
      </c>
      <c r="C5170" s="429">
        <v>42171.020833333336</v>
      </c>
      <c r="D5170" s="475">
        <v>-197</v>
      </c>
      <c r="K5170" s="429">
        <v>42171.020833333336</v>
      </c>
      <c r="L5170" s="467">
        <v>-394</v>
      </c>
    </row>
    <row r="5171" spans="2:12" x14ac:dyDescent="0.25">
      <c r="B5171" s="49">
        <f t="shared" ref="B5171" si="4609">B5170+1</f>
        <v>5159</v>
      </c>
      <c r="C5171" s="446">
        <v>42171.125</v>
      </c>
      <c r="D5171" s="476">
        <v>-122.000000000002</v>
      </c>
      <c r="K5171" s="446">
        <v>42171.125</v>
      </c>
      <c r="L5171" s="117">
        <v>-732.00000000001205</v>
      </c>
    </row>
    <row r="5172" spans="2:12" x14ac:dyDescent="0.25">
      <c r="B5172" s="49">
        <f t="shared" ref="B5172" si="4610">B5171+1</f>
        <v>5160</v>
      </c>
      <c r="C5172" s="427">
        <v>42173</v>
      </c>
      <c r="D5172" s="474">
        <v>128</v>
      </c>
      <c r="K5172" s="427">
        <v>42173</v>
      </c>
      <c r="L5172" s="117">
        <v>256</v>
      </c>
    </row>
    <row r="5173" spans="2:12" x14ac:dyDescent="0.25">
      <c r="B5173" s="49">
        <f t="shared" ref="B5173" si="4611">B5172+1</f>
        <v>5161</v>
      </c>
      <c r="C5173" s="428">
        <v>42173</v>
      </c>
      <c r="D5173" s="473">
        <v>408.99999999999545</v>
      </c>
      <c r="K5173" s="428">
        <v>42173</v>
      </c>
      <c r="L5173" s="117">
        <v>817.99999999999091</v>
      </c>
    </row>
    <row r="5174" spans="2:12" x14ac:dyDescent="0.25">
      <c r="B5174" s="49">
        <f t="shared" ref="B5174" si="4612">B5173+1</f>
        <v>5162</v>
      </c>
      <c r="C5174" s="446">
        <v>42173.125</v>
      </c>
      <c r="D5174" s="476">
        <v>223.00000000000199</v>
      </c>
      <c r="K5174" s="446">
        <v>42173.125</v>
      </c>
      <c r="L5174" s="117">
        <v>1338.0000000000118</v>
      </c>
    </row>
    <row r="5175" spans="2:12" x14ac:dyDescent="0.25">
      <c r="B5175" s="49">
        <f t="shared" ref="B5175" si="4613">B5174+1</f>
        <v>5163</v>
      </c>
      <c r="C5175" s="427">
        <v>42174</v>
      </c>
      <c r="D5175" s="474">
        <v>138</v>
      </c>
      <c r="K5175" s="427">
        <v>42174</v>
      </c>
      <c r="L5175" s="117">
        <v>276</v>
      </c>
    </row>
    <row r="5176" spans="2:12" x14ac:dyDescent="0.25">
      <c r="B5176" s="49">
        <f t="shared" ref="B5176" si="4614">B5175+1</f>
        <v>5164</v>
      </c>
      <c r="C5176" s="428">
        <v>42174</v>
      </c>
      <c r="D5176" s="473">
        <v>158.99999999999545</v>
      </c>
      <c r="K5176" s="428">
        <v>42174</v>
      </c>
      <c r="L5176" s="117">
        <v>317.99999999999091</v>
      </c>
    </row>
    <row r="5177" spans="2:12" x14ac:dyDescent="0.25">
      <c r="B5177" s="49">
        <f t="shared" ref="B5177" si="4615">B5176+1</f>
        <v>5165</v>
      </c>
      <c r="C5177" s="430">
        <v>42177</v>
      </c>
      <c r="D5177" s="473">
        <v>413</v>
      </c>
      <c r="K5177" s="430">
        <v>42177</v>
      </c>
      <c r="L5177" s="467">
        <v>1652</v>
      </c>
    </row>
    <row r="5178" spans="2:12" x14ac:dyDescent="0.25">
      <c r="B5178" s="49">
        <f t="shared" ref="B5178" si="4616">B5177+1</f>
        <v>5166</v>
      </c>
      <c r="C5178" s="429">
        <v>42177.020833333336</v>
      </c>
      <c r="D5178" s="475">
        <v>383</v>
      </c>
      <c r="K5178" s="429">
        <v>42177.020833333336</v>
      </c>
      <c r="L5178" s="467">
        <v>766</v>
      </c>
    </row>
    <row r="5179" spans="2:12" x14ac:dyDescent="0.25">
      <c r="B5179" s="49">
        <f t="shared" ref="B5179" si="4617">B5178+1</f>
        <v>5167</v>
      </c>
      <c r="C5179" s="446">
        <v>42177.041666666664</v>
      </c>
      <c r="D5179" s="476">
        <v>88</v>
      </c>
      <c r="K5179" s="446">
        <v>42177.041666666664</v>
      </c>
      <c r="L5179" s="117">
        <v>528</v>
      </c>
    </row>
    <row r="5180" spans="2:12" x14ac:dyDescent="0.25">
      <c r="B5180" s="49">
        <f t="shared" ref="B5180" si="4618">B5179+1</f>
        <v>5168</v>
      </c>
      <c r="C5180" s="430">
        <v>42180</v>
      </c>
      <c r="D5180" s="473">
        <v>238</v>
      </c>
      <c r="K5180" s="430">
        <v>42180</v>
      </c>
      <c r="L5180" s="467">
        <v>952</v>
      </c>
    </row>
    <row r="5181" spans="2:12" x14ac:dyDescent="0.25">
      <c r="B5181" s="49">
        <f t="shared" ref="B5181" si="4619">B5180+1</f>
        <v>5169</v>
      </c>
      <c r="C5181" s="427">
        <v>42180</v>
      </c>
      <c r="D5181" s="474">
        <v>163</v>
      </c>
      <c r="K5181" s="427">
        <v>42180</v>
      </c>
      <c r="L5181" s="117">
        <v>326</v>
      </c>
    </row>
    <row r="5182" spans="2:12" x14ac:dyDescent="0.25">
      <c r="B5182" s="49">
        <f t="shared" ref="B5182" si="4620">B5181+1</f>
        <v>5170</v>
      </c>
      <c r="C5182" s="429">
        <v>42180.020833333336</v>
      </c>
      <c r="D5182" s="475">
        <v>248</v>
      </c>
      <c r="K5182" s="429">
        <v>42180.020833333336</v>
      </c>
      <c r="L5182" s="467">
        <v>496</v>
      </c>
    </row>
    <row r="5183" spans="2:12" x14ac:dyDescent="0.25">
      <c r="B5183" s="49">
        <f t="shared" ref="B5183" si="4621">B5182+1</f>
        <v>5171</v>
      </c>
      <c r="C5183" s="446">
        <v>42180.125</v>
      </c>
      <c r="D5183" s="476">
        <v>107.99999999999299</v>
      </c>
      <c r="K5183" s="446">
        <v>42180.125</v>
      </c>
      <c r="L5183" s="117">
        <v>647.99999999995794</v>
      </c>
    </row>
    <row r="5184" spans="2:12" x14ac:dyDescent="0.25">
      <c r="B5184" s="49">
        <f t="shared" ref="B5184" si="4622">B5183+1</f>
        <v>5172</v>
      </c>
      <c r="C5184" s="430">
        <v>42181</v>
      </c>
      <c r="D5184" s="473">
        <v>-149.5</v>
      </c>
      <c r="K5184" s="430">
        <v>42181</v>
      </c>
      <c r="L5184" s="467">
        <v>-598</v>
      </c>
    </row>
    <row r="5185" spans="2:12" x14ac:dyDescent="0.25">
      <c r="B5185" s="49">
        <f t="shared" ref="B5185" si="4623">B5184+1</f>
        <v>5173</v>
      </c>
      <c r="C5185" s="427">
        <v>42181</v>
      </c>
      <c r="D5185" s="474">
        <v>88</v>
      </c>
      <c r="K5185" s="427">
        <v>42181</v>
      </c>
      <c r="L5185" s="117">
        <v>176</v>
      </c>
    </row>
    <row r="5186" spans="2:12" x14ac:dyDescent="0.25">
      <c r="B5186" s="49">
        <f t="shared" ref="B5186" si="4624">B5185+1</f>
        <v>5174</v>
      </c>
      <c r="C5186" s="429">
        <v>42181.041666666664</v>
      </c>
      <c r="D5186" s="475">
        <v>-42</v>
      </c>
      <c r="K5186" s="429">
        <v>42181.041666666664</v>
      </c>
      <c r="L5186" s="467">
        <v>-84</v>
      </c>
    </row>
    <row r="5187" spans="2:12" x14ac:dyDescent="0.25">
      <c r="B5187" s="49">
        <f t="shared" ref="B5187" si="4625">B5186+1</f>
        <v>5175</v>
      </c>
      <c r="C5187" s="446">
        <v>42181.104166666664</v>
      </c>
      <c r="D5187" s="476">
        <v>-12</v>
      </c>
      <c r="K5187" s="446">
        <v>42181.104166666664</v>
      </c>
      <c r="L5187" s="117">
        <v>-72</v>
      </c>
    </row>
    <row r="5188" spans="2:12" x14ac:dyDescent="0.25">
      <c r="B5188" s="49">
        <f t="shared" ref="B5188" si="4626">B5187+1</f>
        <v>5176</v>
      </c>
      <c r="C5188" s="427">
        <v>42184</v>
      </c>
      <c r="D5188" s="474">
        <v>398</v>
      </c>
      <c r="K5188" s="427">
        <v>42184</v>
      </c>
      <c r="L5188" s="117">
        <v>796</v>
      </c>
    </row>
    <row r="5189" spans="2:12" x14ac:dyDescent="0.25">
      <c r="B5189" s="49">
        <f t="shared" ref="B5189" si="4627">B5188+1</f>
        <v>5177</v>
      </c>
      <c r="C5189" s="428">
        <v>42184</v>
      </c>
      <c r="D5189" s="473">
        <v>408.99999999999545</v>
      </c>
      <c r="K5189" s="428">
        <v>42184</v>
      </c>
      <c r="L5189" s="117">
        <v>817.99999999999091</v>
      </c>
    </row>
    <row r="5190" spans="2:12" x14ac:dyDescent="0.25">
      <c r="B5190" s="49">
        <f t="shared" ref="B5190" si="4628">B5189+1</f>
        <v>5178</v>
      </c>
      <c r="C5190" s="429">
        <v>42184.041666666664</v>
      </c>
      <c r="D5190" s="475">
        <v>338</v>
      </c>
      <c r="K5190" s="429">
        <v>42184.041666666664</v>
      </c>
      <c r="L5190" s="467">
        <v>676</v>
      </c>
    </row>
    <row r="5191" spans="2:12" x14ac:dyDescent="0.25">
      <c r="B5191" s="49">
        <f t="shared" ref="B5191" si="4629">B5190+1</f>
        <v>5179</v>
      </c>
      <c r="C5191" s="446">
        <v>42184.041666666664</v>
      </c>
      <c r="D5191" s="476">
        <v>198.00000000000199</v>
      </c>
      <c r="K5191" s="446">
        <v>42184.041666666664</v>
      </c>
      <c r="L5191" s="117">
        <v>1188.0000000000118</v>
      </c>
    </row>
    <row r="5192" spans="2:12" x14ac:dyDescent="0.25">
      <c r="B5192" s="49">
        <f t="shared" ref="B5192" si="4630">B5191+1</f>
        <v>5180</v>
      </c>
      <c r="C5192" s="430">
        <v>42185</v>
      </c>
      <c r="D5192" s="473">
        <v>188</v>
      </c>
      <c r="K5192" s="430">
        <v>42185</v>
      </c>
      <c r="L5192" s="467">
        <v>752</v>
      </c>
    </row>
    <row r="5193" spans="2:12" x14ac:dyDescent="0.25">
      <c r="B5193" s="49">
        <f t="shared" ref="B5193" si="4631">B5192+1</f>
        <v>5181</v>
      </c>
      <c r="C5193" s="427">
        <v>42185</v>
      </c>
      <c r="D5193" s="474">
        <v>48</v>
      </c>
      <c r="K5193" s="427">
        <v>42185</v>
      </c>
      <c r="L5193" s="117">
        <v>96</v>
      </c>
    </row>
    <row r="5194" spans="2:12" x14ac:dyDescent="0.25">
      <c r="B5194" s="49">
        <f t="shared" ref="B5194" si="4632">B5193+1</f>
        <v>5182</v>
      </c>
      <c r="C5194" s="428">
        <v>42185</v>
      </c>
      <c r="D5194" s="473">
        <v>349.00000000000455</v>
      </c>
      <c r="K5194" s="428">
        <v>42185</v>
      </c>
      <c r="L5194" s="117">
        <v>698.00000000000909</v>
      </c>
    </row>
    <row r="5195" spans="2:12" x14ac:dyDescent="0.25">
      <c r="B5195" s="49">
        <f t="shared" ref="B5195" si="4633">B5194+1</f>
        <v>5183</v>
      </c>
      <c r="C5195" s="429">
        <v>42185.020833333336</v>
      </c>
      <c r="D5195" s="475">
        <v>333</v>
      </c>
      <c r="K5195" s="429">
        <v>42185.020833333336</v>
      </c>
      <c r="L5195" s="467">
        <v>666</v>
      </c>
    </row>
    <row r="5196" spans="2:12" x14ac:dyDescent="0.25">
      <c r="B5196" s="49">
        <f t="shared" ref="B5196" si="4634">B5195+1</f>
        <v>5184</v>
      </c>
      <c r="C5196" s="446">
        <v>42185.104166666664</v>
      </c>
      <c r="D5196" s="476">
        <v>152.99999999999801</v>
      </c>
      <c r="K5196" s="446">
        <v>42185.104166666664</v>
      </c>
      <c r="L5196" s="117">
        <v>917.99999999998806</v>
      </c>
    </row>
    <row r="5197" spans="2:12" x14ac:dyDescent="0.25">
      <c r="B5197" s="49">
        <f t="shared" ref="B5197" si="4635">B5196+1</f>
        <v>5185</v>
      </c>
      <c r="C5197" s="430">
        <v>42188</v>
      </c>
      <c r="D5197" s="473">
        <v>-12</v>
      </c>
      <c r="K5197" s="430">
        <v>42188</v>
      </c>
      <c r="L5197" s="467">
        <v>-48</v>
      </c>
    </row>
    <row r="5198" spans="2:12" x14ac:dyDescent="0.25">
      <c r="B5198" s="49">
        <f t="shared" ref="B5198" si="4636">B5197+1</f>
        <v>5186</v>
      </c>
      <c r="C5198" s="446">
        <v>42188.125</v>
      </c>
      <c r="D5198" s="476">
        <v>-31.9999999999932</v>
      </c>
      <c r="K5198" s="446">
        <v>42188.125</v>
      </c>
      <c r="L5198" s="117">
        <v>-191.99999999995919</v>
      </c>
    </row>
    <row r="5199" spans="2:12" x14ac:dyDescent="0.25">
      <c r="B5199" s="49">
        <f t="shared" ref="B5199" si="4637">B5198+1</f>
        <v>5187</v>
      </c>
      <c r="C5199" s="430">
        <v>42191</v>
      </c>
      <c r="D5199" s="473">
        <v>888.00000000000011</v>
      </c>
      <c r="K5199" s="430">
        <v>42191</v>
      </c>
      <c r="L5199" s="467">
        <v>3552.0000000000005</v>
      </c>
    </row>
    <row r="5200" spans="2:12" x14ac:dyDescent="0.25">
      <c r="B5200" s="49">
        <f t="shared" ref="B5200" si="4638">B5199+1</f>
        <v>5188</v>
      </c>
      <c r="C5200" s="427">
        <v>42191</v>
      </c>
      <c r="D5200" s="474">
        <v>503</v>
      </c>
      <c r="K5200" s="427">
        <v>42191</v>
      </c>
      <c r="L5200" s="117">
        <v>1006</v>
      </c>
    </row>
    <row r="5201" spans="2:12" x14ac:dyDescent="0.25">
      <c r="B5201" s="49">
        <f t="shared" ref="B5201" si="4639">B5200+1</f>
        <v>5189</v>
      </c>
      <c r="C5201" s="428">
        <v>42191</v>
      </c>
      <c r="D5201" s="473">
        <v>1229</v>
      </c>
      <c r="K5201" s="428">
        <v>42191</v>
      </c>
      <c r="L5201" s="117">
        <v>2458</v>
      </c>
    </row>
    <row r="5202" spans="2:12" x14ac:dyDescent="0.25">
      <c r="B5202" s="49">
        <f t="shared" ref="B5202" si="4640">B5201+1</f>
        <v>5190</v>
      </c>
      <c r="C5202" s="446">
        <v>42191.041666666664</v>
      </c>
      <c r="D5202" s="476">
        <v>467.999999999995</v>
      </c>
      <c r="K5202" s="446">
        <v>42191.041666666664</v>
      </c>
      <c r="L5202" s="117">
        <v>2807.99999999997</v>
      </c>
    </row>
    <row r="5203" spans="2:12" x14ac:dyDescent="0.25">
      <c r="B5203" s="49">
        <f t="shared" ref="B5203" si="4641">B5202+1</f>
        <v>5191</v>
      </c>
      <c r="C5203" s="430">
        <v>42192</v>
      </c>
      <c r="D5203" s="473">
        <v>413</v>
      </c>
      <c r="K5203" s="430">
        <v>42192</v>
      </c>
      <c r="L5203" s="467">
        <v>1652</v>
      </c>
    </row>
    <row r="5204" spans="2:12" x14ac:dyDescent="0.25">
      <c r="B5204" s="49">
        <f t="shared" ref="B5204" si="4642">B5203+1</f>
        <v>5192</v>
      </c>
      <c r="C5204" s="429">
        <v>42192.020833333336</v>
      </c>
      <c r="D5204" s="475">
        <v>-132</v>
      </c>
      <c r="K5204" s="429">
        <v>42192.020833333336</v>
      </c>
      <c r="L5204" s="467">
        <v>-264</v>
      </c>
    </row>
    <row r="5205" spans="2:12" x14ac:dyDescent="0.25">
      <c r="B5205" s="49">
        <f t="shared" ref="B5205" si="4643">B5204+1</f>
        <v>5193</v>
      </c>
      <c r="C5205" s="446">
        <v>42192.125</v>
      </c>
      <c r="D5205" s="476">
        <v>-112</v>
      </c>
      <c r="K5205" s="446">
        <v>42192.125</v>
      </c>
      <c r="L5205" s="117">
        <v>-672</v>
      </c>
    </row>
    <row r="5206" spans="2:12" x14ac:dyDescent="0.25">
      <c r="B5206" s="49">
        <f t="shared" ref="B5206" si="4644">B5205+1</f>
        <v>5194</v>
      </c>
      <c r="C5206" s="430">
        <v>42194</v>
      </c>
      <c r="D5206" s="473">
        <v>625.5</v>
      </c>
      <c r="K5206" s="430">
        <v>42194</v>
      </c>
      <c r="L5206" s="467">
        <v>2502</v>
      </c>
    </row>
    <row r="5207" spans="2:12" x14ac:dyDescent="0.25">
      <c r="B5207" s="49">
        <f t="shared" ref="B5207" si="4645">B5206+1</f>
        <v>5195</v>
      </c>
      <c r="C5207" s="427">
        <v>42194</v>
      </c>
      <c r="D5207" s="474">
        <v>473</v>
      </c>
      <c r="K5207" s="427">
        <v>42194</v>
      </c>
      <c r="L5207" s="117">
        <v>946</v>
      </c>
    </row>
    <row r="5208" spans="2:12" x14ac:dyDescent="0.25">
      <c r="B5208" s="49">
        <f t="shared" ref="B5208" si="4646">B5207+1</f>
        <v>5196</v>
      </c>
      <c r="C5208" s="429">
        <v>42194.020833333336</v>
      </c>
      <c r="D5208" s="475">
        <v>633</v>
      </c>
      <c r="K5208" s="429">
        <v>42194.020833333336</v>
      </c>
      <c r="L5208" s="467">
        <v>1266</v>
      </c>
    </row>
    <row r="5209" spans="2:12" x14ac:dyDescent="0.25">
      <c r="B5209" s="49">
        <f t="shared" ref="B5209" si="4647">B5208+1</f>
        <v>5197</v>
      </c>
      <c r="C5209" s="446">
        <v>42194.125</v>
      </c>
      <c r="D5209" s="476">
        <v>363</v>
      </c>
      <c r="K5209" s="446">
        <v>42194.125</v>
      </c>
      <c r="L5209" s="117">
        <v>2178</v>
      </c>
    </row>
    <row r="5210" spans="2:12" x14ac:dyDescent="0.25">
      <c r="B5210" s="49">
        <f t="shared" ref="B5210" si="4648">B5209+1</f>
        <v>5198</v>
      </c>
      <c r="C5210" s="429">
        <v>42195.020833333336</v>
      </c>
      <c r="D5210" s="475">
        <v>743</v>
      </c>
      <c r="K5210" s="429">
        <v>42195.020833333336</v>
      </c>
      <c r="L5210" s="467">
        <v>1486</v>
      </c>
    </row>
    <row r="5211" spans="2:12" x14ac:dyDescent="0.25">
      <c r="B5211" s="49">
        <f t="shared" ref="B5211" si="4649">B5210+1</f>
        <v>5199</v>
      </c>
      <c r="C5211" s="427">
        <v>42200</v>
      </c>
      <c r="D5211" s="474">
        <v>58</v>
      </c>
      <c r="K5211" s="427">
        <v>42200</v>
      </c>
      <c r="L5211" s="117">
        <v>116</v>
      </c>
    </row>
    <row r="5212" spans="2:12" x14ac:dyDescent="0.25">
      <c r="B5212" s="49">
        <f t="shared" ref="B5212" si="4650">B5211+1</f>
        <v>5200</v>
      </c>
      <c r="C5212" s="430">
        <v>42201</v>
      </c>
      <c r="D5212" s="473">
        <v>350.5</v>
      </c>
      <c r="K5212" s="430">
        <v>42201</v>
      </c>
      <c r="L5212" s="467">
        <v>1402</v>
      </c>
    </row>
    <row r="5213" spans="2:12" x14ac:dyDescent="0.25">
      <c r="B5213" s="49">
        <f t="shared" ref="B5213" si="4651">B5212+1</f>
        <v>5201</v>
      </c>
      <c r="C5213" s="446">
        <v>42201.125</v>
      </c>
      <c r="D5213" s="476">
        <v>252.99999999999801</v>
      </c>
      <c r="K5213" s="446">
        <v>42201.125</v>
      </c>
      <c r="L5213" s="117">
        <v>1517.9999999999882</v>
      </c>
    </row>
    <row r="5214" spans="2:12" x14ac:dyDescent="0.25">
      <c r="B5214" s="49">
        <f t="shared" ref="B5214" si="4652">B5213+1</f>
        <v>5202</v>
      </c>
      <c r="C5214" s="427">
        <v>42202</v>
      </c>
      <c r="D5214" s="474">
        <v>63</v>
      </c>
      <c r="K5214" s="427">
        <v>42202</v>
      </c>
      <c r="L5214" s="117">
        <v>126</v>
      </c>
    </row>
    <row r="5215" spans="2:12" x14ac:dyDescent="0.25">
      <c r="B5215" s="49">
        <f t="shared" ref="B5215" si="4653">B5214+1</f>
        <v>5203</v>
      </c>
      <c r="C5215" s="428">
        <v>42202</v>
      </c>
      <c r="D5215" s="473">
        <v>29</v>
      </c>
      <c r="K5215" s="428">
        <v>42202</v>
      </c>
      <c r="L5215" s="117">
        <v>58</v>
      </c>
    </row>
    <row r="5216" spans="2:12" x14ac:dyDescent="0.25">
      <c r="B5216" s="49">
        <f t="shared" ref="B5216" si="4654">B5215+1</f>
        <v>5204</v>
      </c>
      <c r="C5216" s="428">
        <v>42205</v>
      </c>
      <c r="D5216" s="473">
        <v>149.00000000000455</v>
      </c>
      <c r="K5216" s="428">
        <v>42205</v>
      </c>
      <c r="L5216" s="117">
        <v>298.00000000000909</v>
      </c>
    </row>
    <row r="5217" spans="2:12" x14ac:dyDescent="0.25">
      <c r="B5217" s="49">
        <f t="shared" ref="B5217" si="4655">B5216+1</f>
        <v>5205</v>
      </c>
      <c r="C5217" s="446">
        <v>42205.041666666664</v>
      </c>
      <c r="D5217" s="476">
        <v>108.000000000005</v>
      </c>
      <c r="K5217" s="446">
        <v>42205.041666666664</v>
      </c>
      <c r="L5217" s="117">
        <v>648.00000000003001</v>
      </c>
    </row>
    <row r="5218" spans="2:12" x14ac:dyDescent="0.25">
      <c r="B5218" s="49">
        <f t="shared" ref="B5218" si="4656">B5217+1</f>
        <v>5206</v>
      </c>
      <c r="C5218" s="427">
        <v>42206</v>
      </c>
      <c r="D5218" s="474">
        <v>133</v>
      </c>
      <c r="K5218" s="427">
        <v>42206</v>
      </c>
      <c r="L5218" s="117">
        <v>266</v>
      </c>
    </row>
    <row r="5219" spans="2:12" x14ac:dyDescent="0.25">
      <c r="B5219" s="49">
        <f t="shared" ref="B5219" si="4657">B5218+1</f>
        <v>5207</v>
      </c>
      <c r="C5219" s="428">
        <v>42206</v>
      </c>
      <c r="D5219" s="473">
        <v>249.00000000000455</v>
      </c>
      <c r="K5219" s="428">
        <v>42206</v>
      </c>
      <c r="L5219" s="117">
        <v>498.00000000000909</v>
      </c>
    </row>
    <row r="5220" spans="2:12" x14ac:dyDescent="0.25">
      <c r="B5220" s="49">
        <f t="shared" ref="B5220" si="4658">B5219+1</f>
        <v>5208</v>
      </c>
      <c r="C5220" s="446">
        <v>42206.125</v>
      </c>
      <c r="D5220" s="476">
        <v>-16.999999999995499</v>
      </c>
      <c r="K5220" s="446">
        <v>42206.125</v>
      </c>
      <c r="L5220" s="117">
        <v>-101.999999999973</v>
      </c>
    </row>
    <row r="5221" spans="2:12" x14ac:dyDescent="0.25">
      <c r="B5221" s="49">
        <f t="shared" ref="B5221" si="4659">B5220+1</f>
        <v>5209</v>
      </c>
      <c r="C5221" s="430">
        <v>42207</v>
      </c>
      <c r="D5221" s="473">
        <v>-124.50000000000001</v>
      </c>
      <c r="K5221" s="430">
        <v>42207</v>
      </c>
      <c r="L5221" s="467">
        <v>-498.00000000000006</v>
      </c>
    </row>
    <row r="5222" spans="2:12" x14ac:dyDescent="0.25">
      <c r="B5222" s="49">
        <f t="shared" ref="B5222" si="4660">B5221+1</f>
        <v>5210</v>
      </c>
      <c r="C5222" s="427">
        <v>42207</v>
      </c>
      <c r="D5222" s="474">
        <v>-107</v>
      </c>
      <c r="K5222" s="427">
        <v>42207</v>
      </c>
      <c r="L5222" s="117">
        <v>-214</v>
      </c>
    </row>
    <row r="5223" spans="2:12" x14ac:dyDescent="0.25">
      <c r="B5223" s="49">
        <f t="shared" ref="B5223" si="4661">B5222+1</f>
        <v>5211</v>
      </c>
      <c r="C5223" s="428">
        <v>42207</v>
      </c>
      <c r="D5223" s="473">
        <v>-360.99999999998636</v>
      </c>
      <c r="K5223" s="428">
        <v>42207</v>
      </c>
      <c r="L5223" s="117">
        <v>-721.99999999997272</v>
      </c>
    </row>
    <row r="5224" spans="2:12" x14ac:dyDescent="0.25">
      <c r="B5224" s="49">
        <f t="shared" ref="B5224" si="4662">B5223+1</f>
        <v>5212</v>
      </c>
      <c r="C5224" s="429">
        <v>42207.041666666664</v>
      </c>
      <c r="D5224" s="475">
        <v>-392</v>
      </c>
      <c r="K5224" s="429">
        <v>42207.041666666664</v>
      </c>
      <c r="L5224" s="467">
        <v>-784</v>
      </c>
    </row>
    <row r="5225" spans="2:12" x14ac:dyDescent="0.25">
      <c r="B5225" s="49">
        <f t="shared" ref="B5225" si="4663">B5224+1</f>
        <v>5213</v>
      </c>
      <c r="C5225" s="446">
        <v>42207.125</v>
      </c>
      <c r="D5225" s="476">
        <v>-76.999999999997698</v>
      </c>
      <c r="K5225" s="446">
        <v>42207.125</v>
      </c>
      <c r="L5225" s="117">
        <v>-461.99999999998619</v>
      </c>
    </row>
    <row r="5226" spans="2:12" x14ac:dyDescent="0.25">
      <c r="B5226" s="49">
        <f t="shared" ref="B5226" si="4664">B5225+1</f>
        <v>5214</v>
      </c>
      <c r="C5226" s="430">
        <v>42208</v>
      </c>
      <c r="D5226" s="473">
        <v>100.49999999999999</v>
      </c>
      <c r="K5226" s="430">
        <v>42208</v>
      </c>
      <c r="L5226" s="467">
        <v>401.99999999999994</v>
      </c>
    </row>
    <row r="5227" spans="2:12" x14ac:dyDescent="0.25">
      <c r="B5227" s="49">
        <f t="shared" ref="B5227" si="4665">B5226+1</f>
        <v>5215</v>
      </c>
      <c r="C5227" s="429">
        <v>42208.041666666664</v>
      </c>
      <c r="D5227" s="475">
        <v>-137</v>
      </c>
      <c r="K5227" s="429">
        <v>42208.041666666664</v>
      </c>
      <c r="L5227" s="467">
        <v>-274</v>
      </c>
    </row>
    <row r="5228" spans="2:12" x14ac:dyDescent="0.25">
      <c r="B5228" s="49">
        <f t="shared" ref="B5228" si="4666">B5227+1</f>
        <v>5216</v>
      </c>
      <c r="C5228" s="430">
        <v>42209</v>
      </c>
      <c r="D5228" s="473">
        <v>-49.5</v>
      </c>
      <c r="K5228" s="430">
        <v>42209</v>
      </c>
      <c r="L5228" s="467">
        <v>-198</v>
      </c>
    </row>
    <row r="5229" spans="2:12" x14ac:dyDescent="0.25">
      <c r="B5229" s="49">
        <f t="shared" ref="B5229" si="4667">B5228+1</f>
        <v>5217</v>
      </c>
      <c r="C5229" s="429">
        <v>42209.041666666664</v>
      </c>
      <c r="D5229" s="475">
        <v>-202</v>
      </c>
      <c r="K5229" s="429">
        <v>42209.041666666664</v>
      </c>
      <c r="L5229" s="467">
        <v>-404</v>
      </c>
    </row>
    <row r="5230" spans="2:12" x14ac:dyDescent="0.25">
      <c r="B5230" s="49">
        <f t="shared" ref="B5230" si="4668">B5229+1</f>
        <v>5218</v>
      </c>
      <c r="C5230" s="446">
        <v>42209.104166666664</v>
      </c>
      <c r="D5230" s="476">
        <v>-132.000000000005</v>
      </c>
      <c r="K5230" s="446">
        <v>42209.104166666664</v>
      </c>
      <c r="L5230" s="117">
        <v>-792.00000000003001</v>
      </c>
    </row>
    <row r="5231" spans="2:12" x14ac:dyDescent="0.25">
      <c r="B5231" s="49">
        <f t="shared" ref="B5231" si="4669">B5230+1</f>
        <v>5219</v>
      </c>
      <c r="C5231" s="430">
        <v>42211</v>
      </c>
      <c r="D5231" s="473">
        <v>-24.5</v>
      </c>
      <c r="K5231" s="430">
        <v>42211</v>
      </c>
      <c r="L5231" s="467">
        <v>-98</v>
      </c>
    </row>
    <row r="5232" spans="2:12" x14ac:dyDescent="0.25">
      <c r="B5232" s="49">
        <f t="shared" ref="B5232" si="4670">B5231+1</f>
        <v>5220</v>
      </c>
      <c r="C5232" s="430">
        <v>42212</v>
      </c>
      <c r="D5232" s="473">
        <v>-337</v>
      </c>
      <c r="K5232" s="430">
        <v>42212</v>
      </c>
      <c r="L5232" s="467">
        <v>-1348</v>
      </c>
    </row>
    <row r="5233" spans="2:12" x14ac:dyDescent="0.25">
      <c r="B5233" s="49">
        <f t="shared" ref="B5233" si="4671">B5232+1</f>
        <v>5221</v>
      </c>
      <c r="C5233" s="429">
        <v>42212.041666666664</v>
      </c>
      <c r="D5233" s="475">
        <v>-577</v>
      </c>
      <c r="K5233" s="429">
        <v>42212.041666666664</v>
      </c>
      <c r="L5233" s="467">
        <v>-1154</v>
      </c>
    </row>
    <row r="5234" spans="2:12" x14ac:dyDescent="0.25">
      <c r="B5234" s="49">
        <f t="shared" ref="B5234" si="4672">B5233+1</f>
        <v>5222</v>
      </c>
      <c r="C5234" s="446">
        <v>42212.041666666664</v>
      </c>
      <c r="D5234" s="476">
        <v>-47.000000000002302</v>
      </c>
      <c r="K5234" s="446">
        <v>42212.041666666664</v>
      </c>
      <c r="L5234" s="117">
        <v>-282.00000000001381</v>
      </c>
    </row>
    <row r="5235" spans="2:12" x14ac:dyDescent="0.25">
      <c r="B5235" s="49">
        <f t="shared" ref="B5235" si="4673">B5234+1</f>
        <v>5223</v>
      </c>
      <c r="C5235" s="430">
        <v>42213</v>
      </c>
      <c r="D5235" s="473">
        <v>363</v>
      </c>
      <c r="K5235" s="430">
        <v>42213</v>
      </c>
      <c r="L5235" s="467">
        <v>1452</v>
      </c>
    </row>
    <row r="5236" spans="2:12" x14ac:dyDescent="0.25">
      <c r="B5236" s="49">
        <f t="shared" ref="B5236" si="4674">B5235+1</f>
        <v>5224</v>
      </c>
      <c r="C5236" s="429">
        <v>42213.041666666664</v>
      </c>
      <c r="D5236" s="475">
        <v>368</v>
      </c>
      <c r="K5236" s="429">
        <v>42213.041666666664</v>
      </c>
      <c r="L5236" s="467">
        <v>736</v>
      </c>
    </row>
    <row r="5237" spans="2:12" x14ac:dyDescent="0.25">
      <c r="B5237" s="49">
        <f t="shared" ref="B5237" si="4675">B5236+1</f>
        <v>5225</v>
      </c>
      <c r="C5237" s="446">
        <v>42213.104166666664</v>
      </c>
      <c r="D5237" s="476">
        <v>198.00000000000199</v>
      </c>
      <c r="K5237" s="446">
        <v>42213.104166666664</v>
      </c>
      <c r="L5237" s="117">
        <v>1188.0000000000118</v>
      </c>
    </row>
    <row r="5238" spans="2:12" x14ac:dyDescent="0.25">
      <c r="B5238" s="49">
        <f t="shared" ref="B5238" si="4676">B5237+1</f>
        <v>5226</v>
      </c>
      <c r="C5238" s="428">
        <v>42216</v>
      </c>
      <c r="D5238" s="473">
        <v>189.00000000001364</v>
      </c>
      <c r="K5238" s="428">
        <v>42216</v>
      </c>
      <c r="L5238" s="117">
        <v>378.00000000002728</v>
      </c>
    </row>
    <row r="5239" spans="2:12" x14ac:dyDescent="0.25">
      <c r="B5239" s="49">
        <f t="shared" ref="B5239" si="4677">B5238+1</f>
        <v>5227</v>
      </c>
      <c r="C5239" s="430">
        <v>42218</v>
      </c>
      <c r="D5239" s="473">
        <v>-37</v>
      </c>
      <c r="K5239" s="430">
        <v>42218</v>
      </c>
      <c r="L5239" s="467">
        <v>-148</v>
      </c>
    </row>
    <row r="5240" spans="2:12" x14ac:dyDescent="0.25">
      <c r="B5240" s="49">
        <f t="shared" ref="B5240" si="4678">B5239+1</f>
        <v>5228</v>
      </c>
      <c r="C5240" s="430">
        <v>42219</v>
      </c>
      <c r="D5240" s="473">
        <v>-237</v>
      </c>
      <c r="K5240" s="430">
        <v>42219</v>
      </c>
      <c r="L5240" s="467">
        <v>-948</v>
      </c>
    </row>
    <row r="5241" spans="2:12" x14ac:dyDescent="0.25">
      <c r="B5241" s="49">
        <f t="shared" ref="B5241" si="4679">B5240+1</f>
        <v>5229</v>
      </c>
      <c r="C5241" s="428">
        <v>42219</v>
      </c>
      <c r="D5241" s="473">
        <v>198.99999999998181</v>
      </c>
      <c r="K5241" s="428">
        <v>42219</v>
      </c>
      <c r="L5241" s="117">
        <v>397.99999999996362</v>
      </c>
    </row>
    <row r="5242" spans="2:12" x14ac:dyDescent="0.25">
      <c r="B5242" s="49">
        <f t="shared" ref="B5242" si="4680">B5241+1</f>
        <v>5230</v>
      </c>
      <c r="C5242" s="429">
        <v>42219.041666666664</v>
      </c>
      <c r="D5242" s="475">
        <v>-67</v>
      </c>
      <c r="K5242" s="429">
        <v>42219.041666666664</v>
      </c>
      <c r="L5242" s="467">
        <v>-134</v>
      </c>
    </row>
    <row r="5243" spans="2:12" x14ac:dyDescent="0.25">
      <c r="B5243" s="49">
        <f t="shared" ref="B5243" si="4681">B5242+1</f>
        <v>5231</v>
      </c>
      <c r="C5243" s="430">
        <v>42220</v>
      </c>
      <c r="D5243" s="473">
        <v>-249.5</v>
      </c>
      <c r="K5243" s="430">
        <v>42220</v>
      </c>
      <c r="L5243" s="467">
        <v>-998</v>
      </c>
    </row>
    <row r="5244" spans="2:12" x14ac:dyDescent="0.25">
      <c r="B5244" s="49">
        <f t="shared" ref="B5244" si="4682">B5243+1</f>
        <v>5232</v>
      </c>
      <c r="C5244" s="429">
        <v>42220.041666666664</v>
      </c>
      <c r="D5244" s="475">
        <v>3</v>
      </c>
      <c r="K5244" s="429">
        <v>42220.041666666664</v>
      </c>
      <c r="L5244" s="467">
        <v>6</v>
      </c>
    </row>
    <row r="5245" spans="2:12" x14ac:dyDescent="0.25">
      <c r="B5245" s="49">
        <f t="shared" ref="B5245" si="4683">B5244+1</f>
        <v>5233</v>
      </c>
      <c r="C5245" s="446">
        <v>42220.125</v>
      </c>
      <c r="D5245" s="476">
        <v>-87</v>
      </c>
      <c r="K5245" s="446">
        <v>42220.125</v>
      </c>
      <c r="L5245" s="117">
        <v>-522</v>
      </c>
    </row>
    <row r="5246" spans="2:12" x14ac:dyDescent="0.25">
      <c r="B5246" s="49">
        <f t="shared" ref="B5246" si="4684">B5245+1</f>
        <v>5234</v>
      </c>
      <c r="C5246" s="430">
        <v>42221</v>
      </c>
      <c r="D5246" s="473">
        <v>175.5</v>
      </c>
      <c r="K5246" s="430">
        <v>42221</v>
      </c>
      <c r="L5246" s="467">
        <v>702</v>
      </c>
    </row>
    <row r="5247" spans="2:12" x14ac:dyDescent="0.25">
      <c r="B5247" s="49">
        <f t="shared" ref="B5247" si="4685">B5246+1</f>
        <v>5235</v>
      </c>
      <c r="C5247" s="427">
        <v>42221</v>
      </c>
      <c r="D5247" s="474">
        <v>163</v>
      </c>
      <c r="K5247" s="427">
        <v>42221</v>
      </c>
      <c r="L5247" s="117">
        <v>326</v>
      </c>
    </row>
    <row r="5248" spans="2:12" x14ac:dyDescent="0.25">
      <c r="B5248" s="49">
        <f t="shared" ref="B5248" si="4686">B5247+1</f>
        <v>5236</v>
      </c>
      <c r="C5248" s="428">
        <v>42221</v>
      </c>
      <c r="D5248" s="473">
        <v>279</v>
      </c>
      <c r="K5248" s="428">
        <v>42221</v>
      </c>
      <c r="L5248" s="117">
        <v>558</v>
      </c>
    </row>
    <row r="5249" spans="2:12" x14ac:dyDescent="0.25">
      <c r="B5249" s="49">
        <f t="shared" ref="B5249" si="4687">B5248+1</f>
        <v>5237</v>
      </c>
      <c r="C5249" s="429">
        <v>42221.041666666664</v>
      </c>
      <c r="D5249" s="475">
        <v>668</v>
      </c>
      <c r="K5249" s="429">
        <v>42221.041666666664</v>
      </c>
      <c r="L5249" s="467">
        <v>1336</v>
      </c>
    </row>
    <row r="5250" spans="2:12" x14ac:dyDescent="0.25">
      <c r="B5250" s="49">
        <f t="shared" ref="B5250" si="4688">B5249+1</f>
        <v>5238</v>
      </c>
      <c r="C5250" s="446">
        <v>42221.104166666664</v>
      </c>
      <c r="D5250" s="476">
        <v>63</v>
      </c>
      <c r="K5250" s="446">
        <v>42221.104166666664</v>
      </c>
      <c r="L5250" s="117">
        <v>378</v>
      </c>
    </row>
    <row r="5251" spans="2:12" x14ac:dyDescent="0.25">
      <c r="B5251" s="49">
        <f t="shared" ref="B5251" si="4689">B5250+1</f>
        <v>5239</v>
      </c>
      <c r="C5251" s="427">
        <v>42222</v>
      </c>
      <c r="D5251" s="474">
        <v>18</v>
      </c>
      <c r="K5251" s="427">
        <v>42222</v>
      </c>
      <c r="L5251" s="117">
        <v>36</v>
      </c>
    </row>
    <row r="5252" spans="2:12" x14ac:dyDescent="0.25">
      <c r="B5252" s="49">
        <f t="shared" ref="B5252" si="4690">B5251+1</f>
        <v>5240</v>
      </c>
      <c r="C5252" s="430">
        <v>42223</v>
      </c>
      <c r="D5252" s="473">
        <v>-199.5</v>
      </c>
      <c r="K5252" s="430">
        <v>42223</v>
      </c>
      <c r="L5252" s="467">
        <v>-798</v>
      </c>
    </row>
    <row r="5253" spans="2:12" x14ac:dyDescent="0.25">
      <c r="B5253" s="49">
        <f t="shared" ref="B5253" si="4691">B5252+1</f>
        <v>5241</v>
      </c>
      <c r="C5253" s="429">
        <v>42223.041666666664</v>
      </c>
      <c r="D5253" s="475">
        <v>-27</v>
      </c>
      <c r="K5253" s="429">
        <v>42223.041666666664</v>
      </c>
      <c r="L5253" s="467">
        <v>-54</v>
      </c>
    </row>
    <row r="5254" spans="2:12" x14ac:dyDescent="0.25">
      <c r="B5254" s="49">
        <f t="shared" ref="B5254" si="4692">B5253+1</f>
        <v>5242</v>
      </c>
      <c r="C5254" s="446">
        <v>42223.125</v>
      </c>
      <c r="D5254" s="476">
        <v>-122.000000000002</v>
      </c>
      <c r="K5254" s="446">
        <v>42223.125</v>
      </c>
      <c r="L5254" s="117">
        <v>-732.00000000001205</v>
      </c>
    </row>
    <row r="5255" spans="2:12" x14ac:dyDescent="0.25">
      <c r="B5255" s="49">
        <f t="shared" ref="B5255" si="4693">B5254+1</f>
        <v>5243</v>
      </c>
      <c r="C5255" s="430">
        <v>42225</v>
      </c>
      <c r="D5255" s="473">
        <v>-24.5</v>
      </c>
      <c r="K5255" s="430">
        <v>42225</v>
      </c>
      <c r="L5255" s="467">
        <v>-98</v>
      </c>
    </row>
    <row r="5256" spans="2:12" x14ac:dyDescent="0.25">
      <c r="B5256" s="49">
        <f t="shared" ref="B5256" si="4694">B5255+1</f>
        <v>5244</v>
      </c>
      <c r="C5256" s="430">
        <v>42226</v>
      </c>
      <c r="D5256" s="473">
        <v>200.5</v>
      </c>
      <c r="K5256" s="430">
        <v>42226</v>
      </c>
      <c r="L5256" s="467">
        <v>802</v>
      </c>
    </row>
    <row r="5257" spans="2:12" x14ac:dyDescent="0.25">
      <c r="B5257" s="49">
        <f t="shared" ref="B5257" si="4695">B5256+1</f>
        <v>5245</v>
      </c>
      <c r="C5257" s="429">
        <v>42226.041666666664</v>
      </c>
      <c r="D5257" s="475">
        <v>563</v>
      </c>
      <c r="K5257" s="429">
        <v>42226.041666666664</v>
      </c>
      <c r="L5257" s="467">
        <v>1126</v>
      </c>
    </row>
    <row r="5258" spans="2:12" x14ac:dyDescent="0.25">
      <c r="B5258" s="49">
        <f t="shared" ref="B5258" si="4696">B5257+1</f>
        <v>5246</v>
      </c>
      <c r="C5258" s="446">
        <v>42226.041666666664</v>
      </c>
      <c r="D5258" s="476">
        <v>107.99999999999299</v>
      </c>
      <c r="K5258" s="446">
        <v>42226.041666666664</v>
      </c>
      <c r="L5258" s="117">
        <v>647.99999999995794</v>
      </c>
    </row>
    <row r="5259" spans="2:12" x14ac:dyDescent="0.25">
      <c r="B5259" s="49">
        <f t="shared" ref="B5259" si="4697">B5258+1</f>
        <v>5247</v>
      </c>
      <c r="C5259" s="427">
        <v>42227</v>
      </c>
      <c r="D5259" s="474">
        <v>-882</v>
      </c>
      <c r="K5259" s="427">
        <v>42227</v>
      </c>
      <c r="L5259" s="117">
        <v>-1764</v>
      </c>
    </row>
    <row r="5260" spans="2:12" x14ac:dyDescent="0.25">
      <c r="B5260" s="49">
        <f t="shared" ref="B5260" si="4698">B5259+1</f>
        <v>5248</v>
      </c>
      <c r="C5260" s="430">
        <v>42228</v>
      </c>
      <c r="D5260" s="473">
        <v>-949.49999999999989</v>
      </c>
      <c r="K5260" s="430">
        <v>42228</v>
      </c>
      <c r="L5260" s="467">
        <v>-3797.9999999999995</v>
      </c>
    </row>
    <row r="5261" spans="2:12" x14ac:dyDescent="0.25">
      <c r="B5261" s="49">
        <f t="shared" ref="B5261" si="4699">B5260+1</f>
        <v>5249</v>
      </c>
      <c r="C5261" s="429">
        <v>42228.041666666664</v>
      </c>
      <c r="D5261" s="475">
        <v>-782</v>
      </c>
      <c r="K5261" s="429">
        <v>42228.041666666664</v>
      </c>
      <c r="L5261" s="467">
        <v>-1564</v>
      </c>
    </row>
    <row r="5262" spans="2:12" x14ac:dyDescent="0.25">
      <c r="B5262" s="49">
        <f t="shared" ref="B5262" si="4700">B5261+1</f>
        <v>5250</v>
      </c>
      <c r="C5262" s="446">
        <v>42228.125</v>
      </c>
      <c r="D5262" s="476">
        <v>-376.99999999999801</v>
      </c>
      <c r="K5262" s="446">
        <v>42228.125</v>
      </c>
      <c r="L5262" s="117">
        <v>-2261.9999999999882</v>
      </c>
    </row>
    <row r="5263" spans="2:12" x14ac:dyDescent="0.25">
      <c r="B5263" s="49">
        <f t="shared" ref="B5263" si="4701">B5262+1</f>
        <v>5251</v>
      </c>
      <c r="C5263" s="446">
        <v>42229.125</v>
      </c>
      <c r="D5263" s="476">
        <v>277.99999999999801</v>
      </c>
      <c r="K5263" s="446">
        <v>42229.125</v>
      </c>
      <c r="L5263" s="117">
        <v>1667.9999999999882</v>
      </c>
    </row>
    <row r="5264" spans="2:12" x14ac:dyDescent="0.25">
      <c r="B5264" s="49">
        <f t="shared" ref="B5264" si="4702">B5263+1</f>
        <v>5252</v>
      </c>
      <c r="C5264" s="430">
        <v>42230</v>
      </c>
      <c r="D5264" s="473">
        <v>138</v>
      </c>
      <c r="K5264" s="430">
        <v>42230</v>
      </c>
      <c r="L5264" s="467">
        <v>552</v>
      </c>
    </row>
    <row r="5265" spans="2:12" x14ac:dyDescent="0.25">
      <c r="B5265" s="49">
        <f t="shared" ref="B5265" si="4703">B5264+1</f>
        <v>5253</v>
      </c>
      <c r="C5265" s="427">
        <v>42230</v>
      </c>
      <c r="D5265" s="474">
        <v>143</v>
      </c>
      <c r="K5265" s="427">
        <v>42230</v>
      </c>
      <c r="L5265" s="117">
        <v>286</v>
      </c>
    </row>
    <row r="5266" spans="2:12" x14ac:dyDescent="0.25">
      <c r="B5266" s="49">
        <f t="shared" ref="B5266" si="4704">B5265+1</f>
        <v>5254</v>
      </c>
      <c r="C5266" s="429">
        <v>42230.041666666664</v>
      </c>
      <c r="D5266" s="475">
        <v>-112</v>
      </c>
      <c r="K5266" s="429">
        <v>42230.041666666664</v>
      </c>
      <c r="L5266" s="467">
        <v>-224</v>
      </c>
    </row>
    <row r="5267" spans="2:12" x14ac:dyDescent="0.25">
      <c r="B5267" s="49">
        <f t="shared" ref="B5267" si="4705">B5266+1</f>
        <v>5255</v>
      </c>
      <c r="C5267" s="446">
        <v>42230.125</v>
      </c>
      <c r="D5267" s="476">
        <v>98.000000000002302</v>
      </c>
      <c r="K5267" s="446">
        <v>42230.125</v>
      </c>
      <c r="L5267" s="117">
        <v>588.00000000001387</v>
      </c>
    </row>
    <row r="5268" spans="2:12" x14ac:dyDescent="0.25">
      <c r="B5268" s="49">
        <f t="shared" ref="B5268" si="4706">B5267+1</f>
        <v>5256</v>
      </c>
      <c r="C5268" s="430">
        <v>42235</v>
      </c>
      <c r="D5268" s="473">
        <v>-262</v>
      </c>
      <c r="K5268" s="430">
        <v>42235</v>
      </c>
      <c r="L5268" s="467">
        <v>-1048</v>
      </c>
    </row>
    <row r="5269" spans="2:12" x14ac:dyDescent="0.25">
      <c r="B5269" s="49">
        <f t="shared" ref="B5269" si="4707">B5268+1</f>
        <v>5257</v>
      </c>
      <c r="C5269" s="429">
        <v>42235.041666666664</v>
      </c>
      <c r="D5269" s="475">
        <v>-222</v>
      </c>
      <c r="K5269" s="429">
        <v>42235.041666666664</v>
      </c>
      <c r="L5269" s="467">
        <v>-444</v>
      </c>
    </row>
    <row r="5270" spans="2:12" x14ac:dyDescent="0.25">
      <c r="B5270" s="49">
        <f t="shared" ref="B5270" si="4708">B5269+1</f>
        <v>5258</v>
      </c>
      <c r="C5270" s="446">
        <v>42235.125</v>
      </c>
      <c r="D5270" s="476">
        <v>-376.99999999999801</v>
      </c>
      <c r="K5270" s="446">
        <v>42235.125</v>
      </c>
      <c r="L5270" s="117">
        <v>-2261.9999999999882</v>
      </c>
    </row>
    <row r="5271" spans="2:12" x14ac:dyDescent="0.25">
      <c r="B5271" s="49">
        <f t="shared" ref="B5271" si="4709">B5270+1</f>
        <v>5259</v>
      </c>
      <c r="C5271" s="430">
        <v>42236</v>
      </c>
      <c r="D5271" s="473">
        <v>-387</v>
      </c>
      <c r="K5271" s="430">
        <v>42236</v>
      </c>
      <c r="L5271" s="467">
        <v>-1548</v>
      </c>
    </row>
    <row r="5272" spans="2:12" x14ac:dyDescent="0.25">
      <c r="B5272" s="49">
        <f t="shared" ref="B5272" si="4710">B5271+1</f>
        <v>5260</v>
      </c>
      <c r="C5272" s="429">
        <v>42236.041666666664</v>
      </c>
      <c r="D5272" s="475">
        <v>-777</v>
      </c>
      <c r="K5272" s="429">
        <v>42236.041666666664</v>
      </c>
      <c r="L5272" s="467">
        <v>-1554</v>
      </c>
    </row>
    <row r="5273" spans="2:12" x14ac:dyDescent="0.25">
      <c r="B5273" s="49">
        <f t="shared" ref="B5273" si="4711">B5272+1</f>
        <v>5261</v>
      </c>
      <c r="C5273" s="446">
        <v>42236.125</v>
      </c>
      <c r="D5273" s="476">
        <v>-116.999999999995</v>
      </c>
      <c r="K5273" s="446">
        <v>42236.125</v>
      </c>
      <c r="L5273" s="117">
        <v>-701.99999999996999</v>
      </c>
    </row>
    <row r="5274" spans="2:12" x14ac:dyDescent="0.25">
      <c r="B5274" s="49">
        <f t="shared" ref="B5274" si="4712">B5273+1</f>
        <v>5262</v>
      </c>
      <c r="C5274" s="430">
        <v>42237</v>
      </c>
      <c r="D5274" s="473">
        <v>-824.49999999999989</v>
      </c>
      <c r="K5274" s="430">
        <v>42237</v>
      </c>
      <c r="L5274" s="467">
        <v>-3297.9999999999995</v>
      </c>
    </row>
    <row r="5275" spans="2:12" x14ac:dyDescent="0.25">
      <c r="B5275" s="49">
        <f t="shared" ref="B5275" si="4713">B5274+1</f>
        <v>5263</v>
      </c>
      <c r="C5275" s="427">
        <v>42237</v>
      </c>
      <c r="D5275" s="474">
        <v>-542</v>
      </c>
      <c r="K5275" s="427">
        <v>42237</v>
      </c>
      <c r="L5275" s="117">
        <v>-1084</v>
      </c>
    </row>
    <row r="5276" spans="2:12" x14ac:dyDescent="0.25">
      <c r="B5276" s="49">
        <f t="shared" ref="B5276" si="4714">B5275+1</f>
        <v>5264</v>
      </c>
      <c r="C5276" s="428">
        <v>42237</v>
      </c>
      <c r="D5276" s="473">
        <v>-970.99999999999989</v>
      </c>
      <c r="K5276" s="428">
        <v>42237</v>
      </c>
      <c r="L5276" s="117">
        <v>-1941.9999999999998</v>
      </c>
    </row>
    <row r="5277" spans="2:12" x14ac:dyDescent="0.25">
      <c r="B5277" s="49">
        <f t="shared" ref="B5277" si="4715">B5276+1</f>
        <v>5265</v>
      </c>
      <c r="C5277" s="429">
        <v>42237.041666666664</v>
      </c>
      <c r="D5277" s="475">
        <v>-212</v>
      </c>
      <c r="K5277" s="429">
        <v>42237.041666666664</v>
      </c>
      <c r="L5277" s="467">
        <v>-424</v>
      </c>
    </row>
    <row r="5278" spans="2:12" x14ac:dyDescent="0.25">
      <c r="B5278" s="49">
        <f t="shared" ref="B5278" si="4716">B5277+1</f>
        <v>5266</v>
      </c>
      <c r="C5278" s="446">
        <v>42237.125</v>
      </c>
      <c r="D5278" s="476">
        <v>-362</v>
      </c>
      <c r="K5278" s="446">
        <v>42237.125</v>
      </c>
      <c r="L5278" s="117">
        <v>-2172</v>
      </c>
    </row>
    <row r="5279" spans="2:12" x14ac:dyDescent="0.25">
      <c r="B5279" s="49">
        <f t="shared" ref="B5279" si="4717">B5278+1</f>
        <v>5267</v>
      </c>
      <c r="C5279" s="430">
        <v>42239</v>
      </c>
      <c r="D5279" s="473">
        <v>-99.5</v>
      </c>
      <c r="K5279" s="430">
        <v>42239</v>
      </c>
      <c r="L5279" s="467">
        <v>-398</v>
      </c>
    </row>
    <row r="5280" spans="2:12" x14ac:dyDescent="0.25">
      <c r="B5280" s="49">
        <f t="shared" ref="B5280" si="4718">B5279+1</f>
        <v>5268</v>
      </c>
      <c r="C5280" s="430">
        <v>42240</v>
      </c>
      <c r="D5280" s="473">
        <v>-799.5</v>
      </c>
      <c r="K5280" s="430">
        <v>42240</v>
      </c>
      <c r="L5280" s="467">
        <v>-3198</v>
      </c>
    </row>
    <row r="5281" spans="2:12" x14ac:dyDescent="0.25">
      <c r="B5281" s="49">
        <f t="shared" ref="B5281" si="4719">B5280+1</f>
        <v>5269</v>
      </c>
      <c r="C5281" s="427">
        <v>42240</v>
      </c>
      <c r="D5281" s="474">
        <v>-832</v>
      </c>
      <c r="K5281" s="427">
        <v>42240</v>
      </c>
      <c r="L5281" s="117">
        <v>-1664</v>
      </c>
    </row>
    <row r="5282" spans="2:12" x14ac:dyDescent="0.25">
      <c r="B5282" s="49">
        <f t="shared" ref="B5282" si="4720">B5281+1</f>
        <v>5270</v>
      </c>
      <c r="C5282" s="428">
        <v>42240</v>
      </c>
      <c r="D5282" s="473">
        <v>-970.99999999999989</v>
      </c>
      <c r="K5282" s="428">
        <v>42240</v>
      </c>
      <c r="L5282" s="117">
        <v>-1941.9999999999998</v>
      </c>
    </row>
    <row r="5283" spans="2:12" x14ac:dyDescent="0.25">
      <c r="B5283" s="49">
        <f t="shared" ref="B5283" si="4721">B5282+1</f>
        <v>5271</v>
      </c>
      <c r="C5283" s="429">
        <v>42240.041666666664</v>
      </c>
      <c r="D5283" s="475">
        <v>-1097</v>
      </c>
      <c r="K5283" s="429">
        <v>42240.041666666664</v>
      </c>
      <c r="L5283" s="467">
        <v>-2194</v>
      </c>
    </row>
    <row r="5284" spans="2:12" x14ac:dyDescent="0.25">
      <c r="B5284" s="49">
        <f t="shared" ref="B5284" si="4722">B5283+1</f>
        <v>5272</v>
      </c>
      <c r="C5284" s="446">
        <v>42240.041666666664</v>
      </c>
      <c r="D5284" s="476">
        <v>-357.000000000005</v>
      </c>
      <c r="K5284" s="446">
        <v>42240.041666666664</v>
      </c>
      <c r="L5284" s="117">
        <v>-2142.00000000003</v>
      </c>
    </row>
    <row r="5285" spans="2:12" x14ac:dyDescent="0.25">
      <c r="B5285" s="49">
        <f t="shared" ref="B5285" si="4723">B5284+1</f>
        <v>5273</v>
      </c>
      <c r="C5285" s="430">
        <v>42241</v>
      </c>
      <c r="D5285" s="473">
        <v>2038</v>
      </c>
      <c r="K5285" s="430">
        <v>42241</v>
      </c>
      <c r="L5285" s="467">
        <v>8152</v>
      </c>
    </row>
    <row r="5286" spans="2:12" x14ac:dyDescent="0.25">
      <c r="B5286" s="49">
        <f t="shared" ref="B5286" si="4724">B5285+1</f>
        <v>5274</v>
      </c>
      <c r="C5286" s="427">
        <v>42241</v>
      </c>
      <c r="D5286" s="474">
        <v>1543</v>
      </c>
      <c r="K5286" s="427">
        <v>42241</v>
      </c>
      <c r="L5286" s="117">
        <v>3086</v>
      </c>
    </row>
    <row r="5287" spans="2:12" x14ac:dyDescent="0.25">
      <c r="B5287" s="49">
        <f t="shared" ref="B5287" si="4725">B5286+1</f>
        <v>5275</v>
      </c>
      <c r="C5287" s="428">
        <v>42241</v>
      </c>
      <c r="D5287" s="473">
        <v>3769.0000000000095</v>
      </c>
      <c r="K5287" s="428">
        <v>42241</v>
      </c>
      <c r="L5287" s="117">
        <v>7538.0000000000191</v>
      </c>
    </row>
    <row r="5288" spans="2:12" x14ac:dyDescent="0.25">
      <c r="B5288" s="49">
        <f t="shared" ref="B5288" si="4726">B5287+1</f>
        <v>5276</v>
      </c>
      <c r="C5288" s="429">
        <v>42241.041666666664</v>
      </c>
      <c r="D5288" s="475">
        <v>1238</v>
      </c>
      <c r="K5288" s="429">
        <v>42241.041666666664</v>
      </c>
      <c r="L5288" s="467">
        <v>2476</v>
      </c>
    </row>
    <row r="5289" spans="2:12" x14ac:dyDescent="0.25">
      <c r="B5289" s="49">
        <f t="shared" ref="B5289" si="4727">B5288+1</f>
        <v>5277</v>
      </c>
      <c r="C5289" s="446">
        <v>42241.104166666664</v>
      </c>
      <c r="D5289" s="476">
        <v>1258</v>
      </c>
      <c r="K5289" s="446">
        <v>42241.104166666664</v>
      </c>
      <c r="L5289" s="117">
        <v>7548</v>
      </c>
    </row>
    <row r="5290" spans="2:12" x14ac:dyDescent="0.25">
      <c r="B5290" s="49">
        <f t="shared" ref="B5290" si="4728">B5289+1</f>
        <v>5278</v>
      </c>
      <c r="C5290" s="430">
        <v>42242</v>
      </c>
      <c r="D5290" s="473">
        <v>-762</v>
      </c>
      <c r="K5290" s="430">
        <v>42242</v>
      </c>
      <c r="L5290" s="467">
        <v>-3048</v>
      </c>
    </row>
    <row r="5291" spans="2:12" x14ac:dyDescent="0.25">
      <c r="B5291" s="49">
        <f t="shared" ref="B5291" si="4729">B5290+1</f>
        <v>5279</v>
      </c>
      <c r="C5291" s="427">
        <v>42242</v>
      </c>
      <c r="D5291" s="474">
        <v>-782</v>
      </c>
      <c r="K5291" s="427">
        <v>42242</v>
      </c>
      <c r="L5291" s="117">
        <v>-1564</v>
      </c>
    </row>
    <row r="5292" spans="2:12" x14ac:dyDescent="0.25">
      <c r="B5292" s="49">
        <f t="shared" ref="B5292" si="4730">B5291+1</f>
        <v>5280</v>
      </c>
      <c r="C5292" s="428">
        <v>42242</v>
      </c>
      <c r="D5292" s="473">
        <v>-970.99999999999989</v>
      </c>
      <c r="K5292" s="428">
        <v>42242</v>
      </c>
      <c r="L5292" s="117">
        <v>-1941.9999999999998</v>
      </c>
    </row>
    <row r="5293" spans="2:12" x14ac:dyDescent="0.25">
      <c r="B5293" s="49">
        <f t="shared" ref="B5293" si="4731">B5292+1</f>
        <v>5281</v>
      </c>
      <c r="C5293" s="429">
        <v>42242.041666666664</v>
      </c>
      <c r="D5293" s="475">
        <v>1003</v>
      </c>
      <c r="K5293" s="429">
        <v>42242.041666666664</v>
      </c>
      <c r="L5293" s="467">
        <v>2006</v>
      </c>
    </row>
    <row r="5294" spans="2:12" x14ac:dyDescent="0.25">
      <c r="B5294" s="49">
        <f t="shared" ref="B5294" si="4732">B5293+1</f>
        <v>5282</v>
      </c>
      <c r="C5294" s="446">
        <v>42242.125</v>
      </c>
      <c r="D5294" s="476">
        <v>533.000000000005</v>
      </c>
      <c r="K5294" s="446">
        <v>42242.125</v>
      </c>
      <c r="L5294" s="117">
        <v>3198.00000000003</v>
      </c>
    </row>
    <row r="5295" spans="2:12" x14ac:dyDescent="0.25">
      <c r="B5295" s="49">
        <f t="shared" ref="B5295" si="4733">B5294+1</f>
        <v>5283</v>
      </c>
      <c r="C5295" s="427">
        <v>42247</v>
      </c>
      <c r="D5295" s="474">
        <v>-152</v>
      </c>
      <c r="K5295" s="427">
        <v>42247</v>
      </c>
      <c r="L5295" s="117">
        <v>-304</v>
      </c>
    </row>
    <row r="5296" spans="2:12" x14ac:dyDescent="0.25">
      <c r="B5296" s="49">
        <f t="shared" ref="B5296" si="4734">B5295+1</f>
        <v>5284</v>
      </c>
      <c r="C5296" s="428">
        <v>42247</v>
      </c>
      <c r="D5296" s="473">
        <v>-151.00000000001819</v>
      </c>
      <c r="K5296" s="428">
        <v>42247</v>
      </c>
      <c r="L5296" s="117">
        <v>-302.00000000003638</v>
      </c>
    </row>
    <row r="5297" spans="2:12" x14ac:dyDescent="0.25">
      <c r="B5297" s="49">
        <f t="shared" ref="B5297" si="4735">B5296+1</f>
        <v>5285</v>
      </c>
      <c r="C5297" s="430">
        <v>42248</v>
      </c>
      <c r="D5297" s="473">
        <v>-799.5</v>
      </c>
      <c r="K5297" s="430">
        <v>42248</v>
      </c>
      <c r="L5297" s="467">
        <v>-3198</v>
      </c>
    </row>
    <row r="5298" spans="2:12" x14ac:dyDescent="0.25">
      <c r="B5298" s="49">
        <f t="shared" ref="B5298" si="4736">B5297+1</f>
        <v>5286</v>
      </c>
      <c r="C5298" s="428">
        <v>42248</v>
      </c>
      <c r="D5298" s="473">
        <v>-1060.9999999999864</v>
      </c>
      <c r="K5298" s="428">
        <v>42248</v>
      </c>
      <c r="L5298" s="117">
        <v>-2121.9999999999727</v>
      </c>
    </row>
    <row r="5299" spans="2:12" x14ac:dyDescent="0.25">
      <c r="B5299" s="49">
        <f t="shared" ref="B5299" si="4737">B5298+1</f>
        <v>5287</v>
      </c>
      <c r="C5299" s="429">
        <v>42248.041666666664</v>
      </c>
      <c r="D5299" s="475">
        <v>-1122</v>
      </c>
      <c r="K5299" s="429">
        <v>42248.041666666664</v>
      </c>
      <c r="L5299" s="467">
        <v>-2244</v>
      </c>
    </row>
    <row r="5300" spans="2:12" x14ac:dyDescent="0.25">
      <c r="B5300" s="49">
        <f t="shared" ref="B5300" si="4738">B5299+1</f>
        <v>5288</v>
      </c>
      <c r="C5300" s="446">
        <v>42248.125</v>
      </c>
      <c r="D5300" s="476">
        <v>-242.00000000000699</v>
      </c>
      <c r="K5300" s="446">
        <v>42248.125</v>
      </c>
      <c r="L5300" s="117">
        <v>-1452.0000000000418</v>
      </c>
    </row>
    <row r="5301" spans="2:12" x14ac:dyDescent="0.25">
      <c r="B5301" s="49">
        <f t="shared" ref="B5301" si="4739">B5300+1</f>
        <v>5289</v>
      </c>
      <c r="C5301" s="430">
        <v>42249</v>
      </c>
      <c r="D5301" s="473">
        <v>1225.5</v>
      </c>
      <c r="K5301" s="430">
        <v>42249</v>
      </c>
      <c r="L5301" s="467">
        <v>4902</v>
      </c>
    </row>
    <row r="5302" spans="2:12" x14ac:dyDescent="0.25">
      <c r="B5302" s="49">
        <f t="shared" ref="B5302" si="4740">B5301+1</f>
        <v>5290</v>
      </c>
      <c r="C5302" s="429">
        <v>42249.041666666664</v>
      </c>
      <c r="D5302" s="475">
        <v>1278</v>
      </c>
      <c r="K5302" s="429">
        <v>42249.041666666664</v>
      </c>
      <c r="L5302" s="467">
        <v>2556</v>
      </c>
    </row>
    <row r="5303" spans="2:12" x14ac:dyDescent="0.25">
      <c r="B5303" s="49">
        <f t="shared" ref="B5303" si="4741">B5302+1</f>
        <v>5291</v>
      </c>
      <c r="C5303" s="446">
        <v>42249.125</v>
      </c>
      <c r="D5303" s="476">
        <v>58.000000000004498</v>
      </c>
      <c r="K5303" s="446">
        <v>42249.125</v>
      </c>
      <c r="L5303" s="117">
        <v>348.000000000027</v>
      </c>
    </row>
    <row r="5304" spans="2:12" x14ac:dyDescent="0.25">
      <c r="B5304" s="49">
        <f t="shared" ref="B5304" si="4742">B5303+1</f>
        <v>5292</v>
      </c>
      <c r="C5304" s="429">
        <v>42251.041666666664</v>
      </c>
      <c r="D5304" s="475">
        <v>-807</v>
      </c>
      <c r="K5304" s="429">
        <v>42251.041666666664</v>
      </c>
      <c r="L5304" s="467">
        <v>-1614</v>
      </c>
    </row>
    <row r="5305" spans="2:12" x14ac:dyDescent="0.25">
      <c r="B5305" s="49">
        <f t="shared" ref="B5305" si="4743">B5304+1</f>
        <v>5293</v>
      </c>
      <c r="C5305" s="446">
        <v>42251.125</v>
      </c>
      <c r="D5305" s="476">
        <v>-196.99999999999099</v>
      </c>
      <c r="K5305" s="446">
        <v>42251.125</v>
      </c>
      <c r="L5305" s="117">
        <v>-1181.9999999999459</v>
      </c>
    </row>
    <row r="5306" spans="2:12" x14ac:dyDescent="0.25">
      <c r="B5306" s="49">
        <f t="shared" ref="B5306" si="4744">B5305+1</f>
        <v>5294</v>
      </c>
      <c r="C5306" s="430">
        <v>42253</v>
      </c>
      <c r="D5306" s="473">
        <v>-62</v>
      </c>
      <c r="K5306" s="430">
        <v>42253</v>
      </c>
      <c r="L5306" s="467">
        <v>-248</v>
      </c>
    </row>
    <row r="5307" spans="2:12" x14ac:dyDescent="0.25">
      <c r="B5307" s="49">
        <f t="shared" ref="B5307" si="4745">B5306+1</f>
        <v>5295</v>
      </c>
      <c r="C5307" s="430">
        <v>42254</v>
      </c>
      <c r="D5307" s="473">
        <v>1050.5</v>
      </c>
      <c r="K5307" s="430">
        <v>42254</v>
      </c>
      <c r="L5307" s="467">
        <v>4202</v>
      </c>
    </row>
    <row r="5308" spans="2:12" x14ac:dyDescent="0.25">
      <c r="B5308" s="49">
        <f t="shared" ref="B5308" si="4746">B5307+1</f>
        <v>5296</v>
      </c>
      <c r="C5308" s="429">
        <v>42254.041666666664</v>
      </c>
      <c r="D5308" s="475">
        <v>473</v>
      </c>
      <c r="K5308" s="429">
        <v>42254.041666666664</v>
      </c>
      <c r="L5308" s="467">
        <v>946</v>
      </c>
    </row>
    <row r="5309" spans="2:12" x14ac:dyDescent="0.25">
      <c r="B5309" s="49">
        <f t="shared" ref="B5309" si="4747">B5308+1</f>
        <v>5297</v>
      </c>
      <c r="C5309" s="446">
        <v>42254.041666666664</v>
      </c>
      <c r="D5309" s="476">
        <v>98.000000000002302</v>
      </c>
      <c r="K5309" s="446">
        <v>42254.041666666664</v>
      </c>
      <c r="L5309" s="117">
        <v>588.00000000001387</v>
      </c>
    </row>
    <row r="5310" spans="2:12" x14ac:dyDescent="0.25">
      <c r="B5310" s="49">
        <f t="shared" ref="B5310" si="4748">B5309+1</f>
        <v>5298</v>
      </c>
      <c r="C5310" s="430">
        <v>42255</v>
      </c>
      <c r="D5310" s="473">
        <v>1063</v>
      </c>
      <c r="K5310" s="430">
        <v>42255</v>
      </c>
      <c r="L5310" s="467">
        <v>4252</v>
      </c>
    </row>
    <row r="5311" spans="2:12" x14ac:dyDescent="0.25">
      <c r="B5311" s="49">
        <f t="shared" ref="B5311" si="4749">B5310+1</f>
        <v>5299</v>
      </c>
      <c r="C5311" s="429">
        <v>42255.041666666664</v>
      </c>
      <c r="D5311" s="475">
        <v>668</v>
      </c>
      <c r="K5311" s="429">
        <v>42255.041666666664</v>
      </c>
      <c r="L5311" s="467">
        <v>1336</v>
      </c>
    </row>
    <row r="5312" spans="2:12" x14ac:dyDescent="0.25">
      <c r="B5312" s="49">
        <f t="shared" ref="B5312" si="4750">B5311+1</f>
        <v>5300</v>
      </c>
      <c r="C5312" s="446">
        <v>42255.125</v>
      </c>
      <c r="D5312" s="476">
        <v>352.99999999999801</v>
      </c>
      <c r="K5312" s="446">
        <v>42255.125</v>
      </c>
      <c r="L5312" s="117">
        <v>2117.9999999999882</v>
      </c>
    </row>
    <row r="5313" spans="2:12" x14ac:dyDescent="0.25">
      <c r="B5313" s="49">
        <f t="shared" ref="B5313" si="4751">B5312+1</f>
        <v>5301</v>
      </c>
      <c r="C5313" s="430">
        <v>42257</v>
      </c>
      <c r="D5313" s="473">
        <v>913.00000000000011</v>
      </c>
      <c r="K5313" s="430">
        <v>42257</v>
      </c>
      <c r="L5313" s="467">
        <v>3652.0000000000005</v>
      </c>
    </row>
    <row r="5314" spans="2:12" x14ac:dyDescent="0.25">
      <c r="B5314" s="49">
        <f t="shared" ref="B5314" si="4752">B5313+1</f>
        <v>5302</v>
      </c>
      <c r="C5314" s="427">
        <v>42257</v>
      </c>
      <c r="D5314" s="474">
        <v>783</v>
      </c>
      <c r="K5314" s="427">
        <v>42257</v>
      </c>
      <c r="L5314" s="117">
        <v>1566</v>
      </c>
    </row>
    <row r="5315" spans="2:12" x14ac:dyDescent="0.25">
      <c r="B5315" s="49">
        <f t="shared" ref="B5315" si="4753">B5314+1</f>
        <v>5303</v>
      </c>
      <c r="C5315" s="428">
        <v>42257</v>
      </c>
      <c r="D5315" s="473">
        <v>1108.9999999999955</v>
      </c>
      <c r="K5315" s="428">
        <v>42257</v>
      </c>
      <c r="L5315" s="117">
        <v>2217.9999999999909</v>
      </c>
    </row>
    <row r="5316" spans="2:12" x14ac:dyDescent="0.25">
      <c r="B5316" s="49">
        <f t="shared" ref="B5316" si="4754">B5315+1</f>
        <v>5304</v>
      </c>
      <c r="C5316" s="429">
        <v>42257.041666666664</v>
      </c>
      <c r="D5316" s="475">
        <v>763</v>
      </c>
      <c r="K5316" s="429">
        <v>42257.041666666664</v>
      </c>
      <c r="L5316" s="467">
        <v>1526</v>
      </c>
    </row>
    <row r="5317" spans="2:12" x14ac:dyDescent="0.25">
      <c r="B5317" s="49">
        <f t="shared" ref="B5317" si="4755">B5316+1</f>
        <v>5305</v>
      </c>
      <c r="C5317" s="446">
        <v>42257.125</v>
      </c>
      <c r="D5317" s="476">
        <v>398.00000000000199</v>
      </c>
      <c r="K5317" s="446">
        <v>42257.125</v>
      </c>
      <c r="L5317" s="117">
        <v>2388.0000000000118</v>
      </c>
    </row>
    <row r="5318" spans="2:12" x14ac:dyDescent="0.25">
      <c r="B5318" s="49">
        <f t="shared" ref="B5318" si="4756">B5317+1</f>
        <v>5306</v>
      </c>
      <c r="C5318" s="427">
        <v>42258</v>
      </c>
      <c r="D5318" s="474">
        <v>-412</v>
      </c>
      <c r="K5318" s="427">
        <v>42258</v>
      </c>
      <c r="L5318" s="117">
        <v>-824</v>
      </c>
    </row>
    <row r="5319" spans="2:12" x14ac:dyDescent="0.25">
      <c r="B5319" s="49">
        <f t="shared" ref="B5319" si="4757">B5318+1</f>
        <v>5307</v>
      </c>
      <c r="C5319" s="428">
        <v>42258</v>
      </c>
      <c r="D5319" s="473">
        <v>-501.00000000001819</v>
      </c>
      <c r="K5319" s="428">
        <v>42258</v>
      </c>
      <c r="L5319" s="117">
        <v>-1002.0000000000364</v>
      </c>
    </row>
    <row r="5320" spans="2:12" x14ac:dyDescent="0.25">
      <c r="B5320" s="49">
        <f t="shared" ref="B5320" si="4758">B5319+1</f>
        <v>5308</v>
      </c>
      <c r="C5320" s="446">
        <v>42258.125</v>
      </c>
      <c r="D5320" s="476">
        <v>-196.99999999999099</v>
      </c>
      <c r="K5320" s="446">
        <v>42258.125</v>
      </c>
      <c r="L5320" s="117">
        <v>-1181.9999999999459</v>
      </c>
    </row>
    <row r="5321" spans="2:12" x14ac:dyDescent="0.25">
      <c r="B5321" s="49">
        <f t="shared" ref="B5321" si="4759">B5320+1</f>
        <v>5309</v>
      </c>
      <c r="C5321" s="430">
        <v>42262</v>
      </c>
      <c r="D5321" s="473">
        <v>-137</v>
      </c>
      <c r="K5321" s="430">
        <v>42262</v>
      </c>
      <c r="L5321" s="467">
        <v>-548</v>
      </c>
    </row>
    <row r="5322" spans="2:12" x14ac:dyDescent="0.25">
      <c r="B5322" s="49">
        <f t="shared" ref="B5322" si="4760">B5321+1</f>
        <v>5310</v>
      </c>
      <c r="C5322" s="429">
        <v>42262.041666666664</v>
      </c>
      <c r="D5322" s="475">
        <v>23</v>
      </c>
      <c r="K5322" s="429">
        <v>42262.041666666664</v>
      </c>
      <c r="L5322" s="467">
        <v>46</v>
      </c>
    </row>
    <row r="5323" spans="2:12" x14ac:dyDescent="0.25">
      <c r="B5323" s="49">
        <f t="shared" ref="B5323" si="4761">B5322+1</f>
        <v>5311</v>
      </c>
      <c r="C5323" s="446">
        <v>42262.125</v>
      </c>
      <c r="D5323" s="476">
        <v>-72.000000000002302</v>
      </c>
      <c r="K5323" s="446">
        <v>42262.125</v>
      </c>
      <c r="L5323" s="117">
        <v>-432.00000000001381</v>
      </c>
    </row>
    <row r="5324" spans="2:12" x14ac:dyDescent="0.25">
      <c r="B5324" s="49">
        <f t="shared" ref="B5324" si="4762">B5323+1</f>
        <v>5312</v>
      </c>
      <c r="C5324" s="430">
        <v>42265</v>
      </c>
      <c r="D5324" s="473">
        <v>138</v>
      </c>
      <c r="K5324" s="430">
        <v>42265</v>
      </c>
      <c r="L5324" s="467">
        <v>552</v>
      </c>
    </row>
    <row r="5325" spans="2:12" x14ac:dyDescent="0.25">
      <c r="B5325" s="49">
        <f t="shared" ref="B5325" si="4763">B5324+1</f>
        <v>5313</v>
      </c>
      <c r="C5325" s="427">
        <v>42265</v>
      </c>
      <c r="D5325" s="474">
        <v>178</v>
      </c>
      <c r="K5325" s="427">
        <v>42265</v>
      </c>
      <c r="L5325" s="117">
        <v>356</v>
      </c>
    </row>
    <row r="5326" spans="2:12" x14ac:dyDescent="0.25">
      <c r="B5326" s="49">
        <f t="shared" ref="B5326" si="4764">B5325+1</f>
        <v>5314</v>
      </c>
      <c r="C5326" s="428">
        <v>42265</v>
      </c>
      <c r="D5326" s="473">
        <v>599.00000000000455</v>
      </c>
      <c r="K5326" s="428">
        <v>42265</v>
      </c>
      <c r="L5326" s="117">
        <v>1198.0000000000091</v>
      </c>
    </row>
    <row r="5327" spans="2:12" x14ac:dyDescent="0.25">
      <c r="B5327" s="49">
        <f t="shared" ref="B5327" si="4765">B5326+1</f>
        <v>5315</v>
      </c>
      <c r="C5327" s="430">
        <v>42267</v>
      </c>
      <c r="D5327" s="473">
        <v>25.5</v>
      </c>
      <c r="K5327" s="430">
        <v>42267</v>
      </c>
      <c r="L5327" s="467">
        <v>102</v>
      </c>
    </row>
    <row r="5328" spans="2:12" x14ac:dyDescent="0.25">
      <c r="B5328" s="49">
        <f t="shared" ref="B5328" si="4766">B5327+1</f>
        <v>5316</v>
      </c>
      <c r="C5328" s="430">
        <v>42268</v>
      </c>
      <c r="D5328" s="473">
        <v>-174.5</v>
      </c>
      <c r="K5328" s="430">
        <v>42268</v>
      </c>
      <c r="L5328" s="467">
        <v>-698</v>
      </c>
    </row>
    <row r="5329" spans="2:12" x14ac:dyDescent="0.25">
      <c r="B5329" s="49">
        <f t="shared" ref="B5329" si="4767">B5328+1</f>
        <v>5317</v>
      </c>
      <c r="C5329" s="428">
        <v>42268</v>
      </c>
      <c r="D5329" s="473">
        <v>508.99999999999545</v>
      </c>
      <c r="K5329" s="428">
        <v>42268</v>
      </c>
      <c r="L5329" s="117">
        <v>1017.9999999999909</v>
      </c>
    </row>
    <row r="5330" spans="2:12" x14ac:dyDescent="0.25">
      <c r="B5330" s="49">
        <f t="shared" ref="B5330" si="4768">B5329+1</f>
        <v>5318</v>
      </c>
      <c r="C5330" s="429">
        <v>42268.041666666664</v>
      </c>
      <c r="D5330" s="475">
        <v>-82</v>
      </c>
      <c r="K5330" s="429">
        <v>42268.041666666664</v>
      </c>
      <c r="L5330" s="467">
        <v>-164</v>
      </c>
    </row>
    <row r="5331" spans="2:12" x14ac:dyDescent="0.25">
      <c r="B5331" s="49">
        <f t="shared" ref="B5331" si="4769">B5330+1</f>
        <v>5319</v>
      </c>
      <c r="C5331" s="446">
        <v>42268.041666666664</v>
      </c>
      <c r="D5331" s="476">
        <v>-12</v>
      </c>
      <c r="K5331" s="446">
        <v>42268.041666666664</v>
      </c>
      <c r="L5331" s="117">
        <v>-72</v>
      </c>
    </row>
    <row r="5332" spans="2:12" x14ac:dyDescent="0.25">
      <c r="B5332" s="49">
        <f t="shared" ref="B5332" si="4770">B5331+1</f>
        <v>5320</v>
      </c>
      <c r="C5332" s="446">
        <v>42269.125</v>
      </c>
      <c r="D5332" s="476">
        <v>-356.99999999999301</v>
      </c>
      <c r="K5332" s="446">
        <v>42269.125</v>
      </c>
      <c r="L5332" s="117">
        <v>-2141.9999999999582</v>
      </c>
    </row>
    <row r="5333" spans="2:12" x14ac:dyDescent="0.25">
      <c r="B5333" s="49">
        <f t="shared" ref="B5333" si="4771">B5332+1</f>
        <v>5321</v>
      </c>
      <c r="C5333" s="430">
        <v>42270</v>
      </c>
      <c r="D5333" s="473">
        <v>150.5</v>
      </c>
      <c r="K5333" s="430">
        <v>42270</v>
      </c>
      <c r="L5333" s="467">
        <v>602</v>
      </c>
    </row>
    <row r="5334" spans="2:12" x14ac:dyDescent="0.25">
      <c r="B5334" s="49">
        <f t="shared" ref="B5334" si="4772">B5333+1</f>
        <v>5322</v>
      </c>
      <c r="C5334" s="429">
        <v>42270.041666666664</v>
      </c>
      <c r="D5334" s="475">
        <v>33</v>
      </c>
      <c r="K5334" s="429">
        <v>42270.041666666664</v>
      </c>
      <c r="L5334" s="467">
        <v>66</v>
      </c>
    </row>
    <row r="5335" spans="2:12" x14ac:dyDescent="0.25">
      <c r="B5335" s="49">
        <f t="shared" ref="B5335" si="4773">B5334+1</f>
        <v>5323</v>
      </c>
      <c r="C5335" s="446">
        <v>42270.104166666664</v>
      </c>
      <c r="D5335" s="476">
        <v>-351.99999999999801</v>
      </c>
      <c r="K5335" s="446">
        <v>42270.104166666664</v>
      </c>
      <c r="L5335" s="117">
        <v>-2111.9999999999882</v>
      </c>
    </row>
    <row r="5336" spans="2:12" x14ac:dyDescent="0.25">
      <c r="B5336" s="49">
        <f t="shared" ref="B5336" si="4774">B5335+1</f>
        <v>5324</v>
      </c>
      <c r="C5336" s="430">
        <v>42271</v>
      </c>
      <c r="D5336" s="473">
        <v>-787</v>
      </c>
      <c r="K5336" s="430">
        <v>42271</v>
      </c>
      <c r="L5336" s="467">
        <v>-3148</v>
      </c>
    </row>
    <row r="5337" spans="2:12" x14ac:dyDescent="0.25">
      <c r="B5337" s="49">
        <f t="shared" ref="B5337" si="4775">B5336+1</f>
        <v>5325</v>
      </c>
      <c r="C5337" s="428">
        <v>42271</v>
      </c>
      <c r="D5337" s="473">
        <v>-970.99999999999989</v>
      </c>
      <c r="K5337" s="428">
        <v>42271</v>
      </c>
      <c r="L5337" s="117">
        <v>-1941.9999999999998</v>
      </c>
    </row>
    <row r="5338" spans="2:12" x14ac:dyDescent="0.25">
      <c r="B5338" s="49">
        <f t="shared" ref="B5338" si="4776">B5337+1</f>
        <v>5326</v>
      </c>
      <c r="C5338" s="446">
        <v>42271.125</v>
      </c>
      <c r="D5338" s="476">
        <v>-351.99999999999801</v>
      </c>
      <c r="K5338" s="446">
        <v>42271.125</v>
      </c>
      <c r="L5338" s="117">
        <v>-2111.9999999999882</v>
      </c>
    </row>
    <row r="5339" spans="2:12" x14ac:dyDescent="0.25">
      <c r="B5339" s="49">
        <f t="shared" ref="B5339" si="4777">B5338+1</f>
        <v>5327</v>
      </c>
      <c r="C5339" s="430">
        <v>42272</v>
      </c>
      <c r="D5339" s="473">
        <v>438</v>
      </c>
      <c r="K5339" s="430">
        <v>42272</v>
      </c>
      <c r="L5339" s="467">
        <v>1752</v>
      </c>
    </row>
    <row r="5340" spans="2:12" x14ac:dyDescent="0.25">
      <c r="B5340" s="49">
        <f t="shared" ref="B5340" si="4778">B5339+1</f>
        <v>5328</v>
      </c>
      <c r="C5340" s="429">
        <v>42272.041666666664</v>
      </c>
      <c r="D5340" s="475">
        <v>403</v>
      </c>
      <c r="K5340" s="429">
        <v>42272.041666666664</v>
      </c>
      <c r="L5340" s="467">
        <v>806</v>
      </c>
    </row>
    <row r="5341" spans="2:12" x14ac:dyDescent="0.25">
      <c r="B5341" s="49">
        <f t="shared" ref="B5341" si="4779">B5340+1</f>
        <v>5329</v>
      </c>
      <c r="C5341" s="446">
        <v>42272.104166666664</v>
      </c>
      <c r="D5341" s="476">
        <v>97.999999999990905</v>
      </c>
      <c r="K5341" s="446">
        <v>42272.104166666664</v>
      </c>
      <c r="L5341" s="117">
        <v>587.99999999994543</v>
      </c>
    </row>
    <row r="5342" spans="2:12" x14ac:dyDescent="0.25">
      <c r="B5342" s="49">
        <f t="shared" ref="B5342" si="4780">B5341+1</f>
        <v>5330</v>
      </c>
      <c r="C5342" s="430">
        <v>42274</v>
      </c>
      <c r="D5342" s="473">
        <v>-174.5</v>
      </c>
      <c r="K5342" s="430">
        <v>42274</v>
      </c>
      <c r="L5342" s="467">
        <v>-698</v>
      </c>
    </row>
    <row r="5343" spans="2:12" x14ac:dyDescent="0.25">
      <c r="B5343" s="49">
        <f t="shared" ref="B5343" si="4781">B5342+1</f>
        <v>5331</v>
      </c>
      <c r="C5343" s="430">
        <v>42275</v>
      </c>
      <c r="D5343" s="473">
        <v>300.5</v>
      </c>
      <c r="K5343" s="430">
        <v>42275</v>
      </c>
      <c r="L5343" s="467">
        <v>1202</v>
      </c>
    </row>
    <row r="5344" spans="2:12" x14ac:dyDescent="0.25">
      <c r="B5344" s="49">
        <f t="shared" ref="B5344" si="4782">B5343+1</f>
        <v>5332</v>
      </c>
      <c r="C5344" s="427">
        <v>42275</v>
      </c>
      <c r="D5344" s="474">
        <v>578</v>
      </c>
      <c r="K5344" s="427">
        <v>42275</v>
      </c>
      <c r="L5344" s="117">
        <v>1156</v>
      </c>
    </row>
    <row r="5345" spans="2:12" x14ac:dyDescent="0.25">
      <c r="B5345" s="49">
        <f t="shared" ref="B5345" si="4783">B5344+1</f>
        <v>5333</v>
      </c>
      <c r="C5345" s="428">
        <v>42275</v>
      </c>
      <c r="D5345" s="473">
        <v>729</v>
      </c>
      <c r="K5345" s="428">
        <v>42275</v>
      </c>
      <c r="L5345" s="117">
        <v>1458</v>
      </c>
    </row>
    <row r="5346" spans="2:12" x14ac:dyDescent="0.25">
      <c r="B5346" s="49">
        <f t="shared" ref="B5346" si="4784">B5345+1</f>
        <v>5334</v>
      </c>
      <c r="C5346" s="429">
        <v>42275.041666666664</v>
      </c>
      <c r="D5346" s="475">
        <v>453</v>
      </c>
      <c r="K5346" s="429">
        <v>42275.041666666664</v>
      </c>
      <c r="L5346" s="467">
        <v>906</v>
      </c>
    </row>
    <row r="5347" spans="2:12" x14ac:dyDescent="0.25">
      <c r="B5347" s="49">
        <f t="shared" ref="B5347" si="4785">B5346+1</f>
        <v>5335</v>
      </c>
      <c r="C5347" s="446">
        <v>42275.041666666664</v>
      </c>
      <c r="D5347" s="476">
        <v>157.99999999999301</v>
      </c>
      <c r="K5347" s="446">
        <v>42275.041666666664</v>
      </c>
      <c r="L5347" s="117">
        <v>947.99999999995805</v>
      </c>
    </row>
    <row r="5348" spans="2:12" x14ac:dyDescent="0.25">
      <c r="B5348" s="49">
        <f t="shared" ref="B5348" si="4786">B5347+1</f>
        <v>5336</v>
      </c>
      <c r="C5348" s="430">
        <v>42276</v>
      </c>
      <c r="D5348" s="473">
        <v>-762</v>
      </c>
      <c r="K5348" s="430">
        <v>42276</v>
      </c>
      <c r="L5348" s="467">
        <v>-3048</v>
      </c>
    </row>
    <row r="5349" spans="2:12" x14ac:dyDescent="0.25">
      <c r="B5349" s="49">
        <f t="shared" ref="B5349" si="4787">B5348+1</f>
        <v>5337</v>
      </c>
      <c r="C5349" s="429">
        <v>42276.041666666664</v>
      </c>
      <c r="D5349" s="475">
        <v>-72</v>
      </c>
      <c r="K5349" s="429">
        <v>42276.041666666664</v>
      </c>
      <c r="L5349" s="467">
        <v>-144</v>
      </c>
    </row>
    <row r="5350" spans="2:12" x14ac:dyDescent="0.25">
      <c r="B5350" s="49">
        <f t="shared" ref="B5350" si="4788">B5349+1</f>
        <v>5338</v>
      </c>
      <c r="C5350" s="446">
        <v>42276.125</v>
      </c>
      <c r="D5350" s="476">
        <v>72.999999999990905</v>
      </c>
      <c r="K5350" s="446">
        <v>42276.125</v>
      </c>
      <c r="L5350" s="117">
        <v>437.99999999994543</v>
      </c>
    </row>
    <row r="5351" spans="2:12" x14ac:dyDescent="0.25">
      <c r="B5351" s="49">
        <f t="shared" ref="B5351" si="4789">B5350+1</f>
        <v>5339</v>
      </c>
      <c r="C5351" s="428">
        <v>42277</v>
      </c>
      <c r="D5351" s="473">
        <v>979.00000000000011</v>
      </c>
      <c r="K5351" s="428">
        <v>42277</v>
      </c>
      <c r="L5351" s="117">
        <v>1958.0000000000002</v>
      </c>
    </row>
    <row r="5352" spans="2:12" x14ac:dyDescent="0.25">
      <c r="B5352" s="49">
        <f t="shared" ref="B5352" si="4790">B5351+1</f>
        <v>5340</v>
      </c>
      <c r="C5352" s="429">
        <v>42277.041666666664</v>
      </c>
      <c r="D5352" s="475">
        <v>718</v>
      </c>
      <c r="K5352" s="429">
        <v>42277.041666666664</v>
      </c>
      <c r="L5352" s="467">
        <v>1436</v>
      </c>
    </row>
    <row r="5353" spans="2:12" x14ac:dyDescent="0.25">
      <c r="B5353" s="49">
        <f t="shared" ref="B5353" si="4791">B5352+1</f>
        <v>5341</v>
      </c>
      <c r="C5353" s="446">
        <v>42277.125</v>
      </c>
      <c r="D5353" s="476">
        <v>298.00000000000199</v>
      </c>
      <c r="K5353" s="446">
        <v>42277.125</v>
      </c>
      <c r="L5353" s="117">
        <v>1788.0000000000118</v>
      </c>
    </row>
    <row r="5354" spans="2:12" x14ac:dyDescent="0.25">
      <c r="B5354" s="49">
        <f t="shared" ref="B5354" si="4792">B5353+1</f>
        <v>5342</v>
      </c>
      <c r="C5354" s="446">
        <v>42279.125</v>
      </c>
      <c r="D5354" s="476">
        <v>-41.999999999995502</v>
      </c>
      <c r="K5354" s="446">
        <v>42279.125</v>
      </c>
      <c r="L5354" s="117">
        <v>-251.999999999973</v>
      </c>
    </row>
    <row r="5355" spans="2:12" x14ac:dyDescent="0.25">
      <c r="B5355" s="49">
        <f t="shared" ref="B5355" si="4793">B5354+1</f>
        <v>5343</v>
      </c>
      <c r="C5355" s="428">
        <v>42283</v>
      </c>
      <c r="D5355" s="473">
        <v>298.99999999998181</v>
      </c>
      <c r="K5355" s="428">
        <v>42283</v>
      </c>
      <c r="L5355" s="117">
        <v>597.99999999996362</v>
      </c>
    </row>
    <row r="5356" spans="2:12" x14ac:dyDescent="0.25">
      <c r="B5356" s="49">
        <f t="shared" ref="B5356" si="4794">B5355+1</f>
        <v>5344</v>
      </c>
      <c r="C5356" s="430">
        <v>42284</v>
      </c>
      <c r="D5356" s="473">
        <v>950.50000000000011</v>
      </c>
      <c r="K5356" s="430">
        <v>42284</v>
      </c>
      <c r="L5356" s="467">
        <v>3802.0000000000005</v>
      </c>
    </row>
    <row r="5357" spans="2:12" x14ac:dyDescent="0.25">
      <c r="B5357" s="49">
        <f t="shared" ref="B5357" si="4795">B5356+1</f>
        <v>5345</v>
      </c>
      <c r="C5357" s="427">
        <v>42284</v>
      </c>
      <c r="D5357" s="474">
        <v>613</v>
      </c>
      <c r="K5357" s="427">
        <v>42284</v>
      </c>
      <c r="L5357" s="117">
        <v>1226</v>
      </c>
    </row>
    <row r="5358" spans="2:12" x14ac:dyDescent="0.25">
      <c r="B5358" s="49">
        <f t="shared" ref="B5358" si="4796">B5357+1</f>
        <v>5346</v>
      </c>
      <c r="C5358" s="428">
        <v>42284</v>
      </c>
      <c r="D5358" s="473">
        <v>949.00000000000466</v>
      </c>
      <c r="K5358" s="428">
        <v>42284</v>
      </c>
      <c r="L5358" s="117">
        <v>1898.0000000000093</v>
      </c>
    </row>
    <row r="5359" spans="2:12" x14ac:dyDescent="0.25">
      <c r="B5359" s="49">
        <f t="shared" ref="B5359" si="4797">B5358+1</f>
        <v>5347</v>
      </c>
      <c r="C5359" s="429">
        <v>42284.041666666664</v>
      </c>
      <c r="D5359" s="475">
        <v>653</v>
      </c>
      <c r="K5359" s="429">
        <v>42284.041666666664</v>
      </c>
      <c r="L5359" s="467">
        <v>1306</v>
      </c>
    </row>
    <row r="5360" spans="2:12" x14ac:dyDescent="0.25">
      <c r="B5360" s="49">
        <f t="shared" ref="B5360" si="4798">B5359+1</f>
        <v>5348</v>
      </c>
      <c r="C5360" s="446">
        <v>42284.104166666664</v>
      </c>
      <c r="D5360" s="476">
        <v>313</v>
      </c>
      <c r="K5360" s="446">
        <v>42284.104166666664</v>
      </c>
      <c r="L5360" s="117">
        <v>1878</v>
      </c>
    </row>
    <row r="5361" spans="2:12" x14ac:dyDescent="0.25">
      <c r="B5361" s="49">
        <f t="shared" ref="B5361" si="4799">B5360+1</f>
        <v>5349</v>
      </c>
      <c r="C5361" s="446">
        <v>42290.125</v>
      </c>
      <c r="D5361" s="476">
        <v>-262</v>
      </c>
      <c r="K5361" s="446">
        <v>42290.125</v>
      </c>
      <c r="L5361" s="117">
        <v>-1572</v>
      </c>
    </row>
    <row r="5362" spans="2:12" x14ac:dyDescent="0.25">
      <c r="B5362" s="49">
        <f t="shared" ref="B5362" si="4800">B5361+1</f>
        <v>5350</v>
      </c>
      <c r="C5362" s="430">
        <v>42291</v>
      </c>
      <c r="D5362" s="473">
        <v>38</v>
      </c>
      <c r="K5362" s="430">
        <v>42291</v>
      </c>
      <c r="L5362" s="467">
        <v>152</v>
      </c>
    </row>
    <row r="5363" spans="2:12" x14ac:dyDescent="0.25">
      <c r="B5363" s="49">
        <f t="shared" ref="B5363" si="4801">B5362+1</f>
        <v>5351</v>
      </c>
      <c r="C5363" s="427">
        <v>42291</v>
      </c>
      <c r="D5363" s="474">
        <v>58</v>
      </c>
      <c r="K5363" s="427">
        <v>42291</v>
      </c>
      <c r="L5363" s="117">
        <v>116</v>
      </c>
    </row>
    <row r="5364" spans="2:12" x14ac:dyDescent="0.25">
      <c r="B5364" s="49">
        <f t="shared" ref="B5364" si="4802">B5363+1</f>
        <v>5352</v>
      </c>
      <c r="C5364" s="428">
        <v>42291</v>
      </c>
      <c r="D5364" s="473">
        <v>519.00000000000909</v>
      </c>
      <c r="K5364" s="428">
        <v>42291</v>
      </c>
      <c r="L5364" s="117">
        <v>1038.0000000000182</v>
      </c>
    </row>
    <row r="5365" spans="2:12" x14ac:dyDescent="0.25">
      <c r="B5365" s="49">
        <f t="shared" ref="B5365" si="4803">B5364+1</f>
        <v>5353</v>
      </c>
      <c r="C5365" s="429">
        <v>42291.041666666664</v>
      </c>
      <c r="D5365" s="475">
        <v>-192</v>
      </c>
      <c r="K5365" s="429">
        <v>42291.041666666664</v>
      </c>
      <c r="L5365" s="467">
        <v>-384</v>
      </c>
    </row>
    <row r="5366" spans="2:12" x14ac:dyDescent="0.25">
      <c r="B5366" s="49">
        <f t="shared" ref="B5366" si="4804">B5365+1</f>
        <v>5354</v>
      </c>
      <c r="C5366" s="446">
        <v>42291.125</v>
      </c>
      <c r="D5366" s="476">
        <v>-12</v>
      </c>
      <c r="K5366" s="446">
        <v>42291.125</v>
      </c>
      <c r="L5366" s="117">
        <v>-72</v>
      </c>
    </row>
    <row r="5367" spans="2:12" x14ac:dyDescent="0.25">
      <c r="B5367" s="49">
        <f t="shared" ref="B5367" si="4805">B5366+1</f>
        <v>5355</v>
      </c>
      <c r="C5367" s="430">
        <v>42292</v>
      </c>
      <c r="D5367" s="473">
        <v>463</v>
      </c>
      <c r="K5367" s="430">
        <v>42292</v>
      </c>
      <c r="L5367" s="467">
        <v>1852</v>
      </c>
    </row>
    <row r="5368" spans="2:12" x14ac:dyDescent="0.25">
      <c r="B5368" s="49">
        <f t="shared" ref="B5368" si="4806">B5367+1</f>
        <v>5356</v>
      </c>
      <c r="C5368" s="428">
        <v>42292</v>
      </c>
      <c r="D5368" s="473">
        <v>829.00000000000011</v>
      </c>
      <c r="K5368" s="428">
        <v>42292</v>
      </c>
      <c r="L5368" s="117">
        <v>1658.0000000000002</v>
      </c>
    </row>
    <row r="5369" spans="2:12" x14ac:dyDescent="0.25">
      <c r="B5369" s="49">
        <f t="shared" ref="B5369" si="4807">B5368+1</f>
        <v>5357</v>
      </c>
      <c r="C5369" s="429">
        <v>42292.041666666664</v>
      </c>
      <c r="D5369" s="475">
        <v>328</v>
      </c>
      <c r="K5369" s="429">
        <v>42292.041666666664</v>
      </c>
      <c r="L5369" s="467">
        <v>656</v>
      </c>
    </row>
    <row r="5370" spans="2:12" x14ac:dyDescent="0.25">
      <c r="B5370" s="49">
        <f t="shared" ref="B5370" si="4808">B5369+1</f>
        <v>5358</v>
      </c>
      <c r="C5370" s="446">
        <v>42292.125</v>
      </c>
      <c r="D5370" s="476">
        <v>238</v>
      </c>
      <c r="K5370" s="446">
        <v>42292.125</v>
      </c>
      <c r="L5370" s="117">
        <v>1428</v>
      </c>
    </row>
    <row r="5371" spans="2:12" x14ac:dyDescent="0.25">
      <c r="B5371" s="49">
        <f t="shared" ref="B5371" si="4809">B5370+1</f>
        <v>5359</v>
      </c>
      <c r="C5371" s="446">
        <v>42296.041666666664</v>
      </c>
      <c r="D5371" s="476">
        <v>33.000000000004498</v>
      </c>
      <c r="K5371" s="446">
        <v>42296.041666666664</v>
      </c>
      <c r="L5371" s="117">
        <v>198.000000000027</v>
      </c>
    </row>
    <row r="5372" spans="2:12" x14ac:dyDescent="0.25">
      <c r="B5372" s="49">
        <f t="shared" ref="B5372" si="4810">B5371+1</f>
        <v>5360</v>
      </c>
      <c r="C5372" s="427">
        <v>42297</v>
      </c>
      <c r="D5372" s="474">
        <v>-62</v>
      </c>
      <c r="K5372" s="427">
        <v>42297</v>
      </c>
      <c r="L5372" s="117">
        <v>-124</v>
      </c>
    </row>
    <row r="5373" spans="2:12" x14ac:dyDescent="0.25">
      <c r="B5373" s="49">
        <f t="shared" ref="B5373" si="4811">B5372+1</f>
        <v>5361</v>
      </c>
      <c r="C5373" s="430">
        <v>42298</v>
      </c>
      <c r="D5373" s="473">
        <v>175.5</v>
      </c>
      <c r="K5373" s="430">
        <v>42298</v>
      </c>
      <c r="L5373" s="467">
        <v>702</v>
      </c>
    </row>
    <row r="5374" spans="2:12" x14ac:dyDescent="0.25">
      <c r="B5374" s="49">
        <f t="shared" ref="B5374" si="4812">B5373+1</f>
        <v>5362</v>
      </c>
      <c r="C5374" s="427">
        <v>42298</v>
      </c>
      <c r="D5374" s="474">
        <v>198</v>
      </c>
      <c r="K5374" s="427">
        <v>42298</v>
      </c>
      <c r="L5374" s="117">
        <v>396</v>
      </c>
    </row>
    <row r="5375" spans="2:12" x14ac:dyDescent="0.25">
      <c r="B5375" s="49">
        <f t="shared" ref="B5375" si="4813">B5374+1</f>
        <v>5363</v>
      </c>
      <c r="C5375" s="429">
        <v>42298.041666666664</v>
      </c>
      <c r="D5375" s="475">
        <v>248</v>
      </c>
      <c r="K5375" s="429">
        <v>42298.041666666664</v>
      </c>
      <c r="L5375" s="467">
        <v>496</v>
      </c>
    </row>
    <row r="5376" spans="2:12" x14ac:dyDescent="0.25">
      <c r="B5376" s="49">
        <f t="shared" ref="B5376" si="4814">B5375+1</f>
        <v>5364</v>
      </c>
      <c r="C5376" s="446">
        <v>42298.125</v>
      </c>
      <c r="D5376" s="476">
        <v>-6.9999999999931797</v>
      </c>
      <c r="K5376" s="446">
        <v>42298.125</v>
      </c>
      <c r="L5376" s="117">
        <v>-41.99999999995908</v>
      </c>
    </row>
    <row r="5377" spans="2:12" x14ac:dyDescent="0.25">
      <c r="B5377" s="49">
        <f t="shared" ref="B5377" si="4815">B5376+1</f>
        <v>5365</v>
      </c>
      <c r="C5377" s="430">
        <v>42299</v>
      </c>
      <c r="D5377" s="473">
        <v>88</v>
      </c>
      <c r="K5377" s="430">
        <v>42299</v>
      </c>
      <c r="L5377" s="467">
        <v>352</v>
      </c>
    </row>
    <row r="5378" spans="2:12" x14ac:dyDescent="0.25">
      <c r="B5378" s="49">
        <f t="shared" ref="B5378" si="4816">B5377+1</f>
        <v>5366</v>
      </c>
      <c r="C5378" s="427">
        <v>42299</v>
      </c>
      <c r="D5378" s="474">
        <v>173</v>
      </c>
      <c r="K5378" s="427">
        <v>42299</v>
      </c>
      <c r="L5378" s="117">
        <v>346</v>
      </c>
    </row>
    <row r="5379" spans="2:12" x14ac:dyDescent="0.25">
      <c r="B5379" s="49">
        <f t="shared" ref="B5379" si="4817">B5378+1</f>
        <v>5367</v>
      </c>
      <c r="C5379" s="429">
        <v>42299.041666666664</v>
      </c>
      <c r="D5379" s="475">
        <v>88</v>
      </c>
      <c r="K5379" s="429">
        <v>42299.041666666664</v>
      </c>
      <c r="L5379" s="467">
        <v>176</v>
      </c>
    </row>
    <row r="5380" spans="2:12" x14ac:dyDescent="0.25">
      <c r="B5380" s="49">
        <f t="shared" ref="B5380" si="4818">B5379+1</f>
        <v>5368</v>
      </c>
      <c r="C5380" s="446">
        <v>42299.125</v>
      </c>
      <c r="D5380" s="476">
        <v>27.999999999997701</v>
      </c>
      <c r="K5380" s="446">
        <v>42299.125</v>
      </c>
      <c r="L5380" s="117">
        <v>167.99999999998622</v>
      </c>
    </row>
    <row r="5381" spans="2:12" x14ac:dyDescent="0.25">
      <c r="B5381" s="49">
        <f t="shared" ref="B5381" si="4819">B5380+1</f>
        <v>5369</v>
      </c>
      <c r="C5381" s="427">
        <v>42303</v>
      </c>
      <c r="D5381" s="474">
        <v>8</v>
      </c>
      <c r="K5381" s="427">
        <v>42303</v>
      </c>
      <c r="L5381" s="117">
        <v>16</v>
      </c>
    </row>
    <row r="5382" spans="2:12" x14ac:dyDescent="0.25">
      <c r="B5382" s="49">
        <f t="shared" ref="B5382" si="4820">B5381+1</f>
        <v>5370</v>
      </c>
      <c r="C5382" s="430">
        <v>42304</v>
      </c>
      <c r="D5382" s="473">
        <v>-199.5</v>
      </c>
      <c r="K5382" s="430">
        <v>42304</v>
      </c>
      <c r="L5382" s="467">
        <v>-798</v>
      </c>
    </row>
    <row r="5383" spans="2:12" x14ac:dyDescent="0.25">
      <c r="B5383" s="49">
        <f t="shared" ref="B5383" si="4821">B5382+1</f>
        <v>5371</v>
      </c>
      <c r="C5383" s="446">
        <v>42304.020833333336</v>
      </c>
      <c r="D5383" s="476">
        <v>-72.000000000002302</v>
      </c>
      <c r="K5383" s="446">
        <v>42304.020833333336</v>
      </c>
      <c r="L5383" s="117">
        <v>-432.00000000001381</v>
      </c>
    </row>
    <row r="5384" spans="2:12" x14ac:dyDescent="0.25">
      <c r="B5384" s="49">
        <f t="shared" ref="B5384" si="4822">B5383+1</f>
        <v>5372</v>
      </c>
      <c r="C5384" s="430">
        <v>42305</v>
      </c>
      <c r="D5384" s="473">
        <v>63</v>
      </c>
      <c r="K5384" s="430">
        <v>42305</v>
      </c>
      <c r="L5384" s="467">
        <v>252</v>
      </c>
    </row>
    <row r="5385" spans="2:12" x14ac:dyDescent="0.25">
      <c r="B5385" s="49">
        <f t="shared" ref="B5385" si="4823">B5384+1</f>
        <v>5373</v>
      </c>
      <c r="C5385" s="446">
        <v>42305.104166666664</v>
      </c>
      <c r="D5385" s="476">
        <v>83.000000000004505</v>
      </c>
      <c r="K5385" s="446">
        <v>42305.104166666664</v>
      </c>
      <c r="L5385" s="117">
        <v>498.00000000002706</v>
      </c>
    </row>
    <row r="5386" spans="2:12" x14ac:dyDescent="0.25">
      <c r="B5386" s="49">
        <f t="shared" ref="B5386" si="4824">B5385+1</f>
        <v>5374</v>
      </c>
      <c r="C5386" s="430">
        <v>42307</v>
      </c>
      <c r="D5386" s="473">
        <v>413</v>
      </c>
      <c r="K5386" s="430">
        <v>42307</v>
      </c>
      <c r="L5386" s="467">
        <v>1652</v>
      </c>
    </row>
    <row r="5387" spans="2:12" x14ac:dyDescent="0.25">
      <c r="B5387" s="49">
        <f t="shared" ref="B5387" si="4825">B5386+1</f>
        <v>5375</v>
      </c>
      <c r="C5387" s="446">
        <v>42307.020833333336</v>
      </c>
      <c r="D5387" s="476">
        <v>167.999999999995</v>
      </c>
      <c r="K5387" s="446">
        <v>42307.020833333336</v>
      </c>
      <c r="L5387" s="117">
        <v>1007.99999999997</v>
      </c>
    </row>
    <row r="5388" spans="2:12" x14ac:dyDescent="0.25">
      <c r="B5388" s="49">
        <f t="shared" ref="B5388" si="4826">B5387+1</f>
        <v>5376</v>
      </c>
      <c r="C5388" s="429">
        <v>42307.041666666664</v>
      </c>
      <c r="D5388" s="475">
        <v>188</v>
      </c>
      <c r="K5388" s="429">
        <v>42307.041666666664</v>
      </c>
      <c r="L5388" s="467">
        <v>376</v>
      </c>
    </row>
    <row r="5389" spans="2:12" x14ac:dyDescent="0.25">
      <c r="B5389" s="49">
        <f t="shared" ref="B5389" si="4827">B5388+1</f>
        <v>5377</v>
      </c>
      <c r="C5389" s="430">
        <v>42310</v>
      </c>
      <c r="D5389" s="473">
        <v>-299.5</v>
      </c>
      <c r="K5389" s="430">
        <v>42310</v>
      </c>
      <c r="L5389" s="467">
        <v>-1198</v>
      </c>
    </row>
    <row r="5390" spans="2:12" x14ac:dyDescent="0.25">
      <c r="B5390" s="49">
        <f t="shared" ref="B5390" si="4828">B5389+1</f>
        <v>5378</v>
      </c>
      <c r="C5390" s="427">
        <v>42310</v>
      </c>
      <c r="D5390" s="474">
        <v>223</v>
      </c>
      <c r="K5390" s="427">
        <v>42310</v>
      </c>
      <c r="L5390" s="117">
        <v>446</v>
      </c>
    </row>
    <row r="5391" spans="2:12" x14ac:dyDescent="0.25">
      <c r="B5391" s="49">
        <f t="shared" ref="B5391" si="4829">B5390+1</f>
        <v>5379</v>
      </c>
      <c r="C5391" s="429">
        <v>42310.041666666664</v>
      </c>
      <c r="D5391" s="475">
        <v>368</v>
      </c>
      <c r="K5391" s="429">
        <v>42310.041666666664</v>
      </c>
      <c r="L5391" s="467">
        <v>736</v>
      </c>
    </row>
    <row r="5392" spans="2:12" x14ac:dyDescent="0.25">
      <c r="B5392" s="49">
        <f t="shared" ref="B5392" si="4830">B5391+1</f>
        <v>5380</v>
      </c>
      <c r="C5392" s="446">
        <v>42310.041666666664</v>
      </c>
      <c r="D5392" s="476">
        <v>-12</v>
      </c>
      <c r="K5392" s="446">
        <v>42310.041666666664</v>
      </c>
      <c r="L5392" s="117">
        <v>-72</v>
      </c>
    </row>
    <row r="5393" spans="2:12" x14ac:dyDescent="0.25">
      <c r="B5393" s="49">
        <f t="shared" ref="B5393" si="4831">B5392+1</f>
        <v>5381</v>
      </c>
      <c r="C5393" s="427">
        <v>42312</v>
      </c>
      <c r="D5393" s="474">
        <v>98</v>
      </c>
      <c r="K5393" s="427">
        <v>42312</v>
      </c>
      <c r="L5393" s="117">
        <v>196</v>
      </c>
    </row>
    <row r="5394" spans="2:12" x14ac:dyDescent="0.25">
      <c r="B5394" s="49">
        <f t="shared" ref="B5394" si="4832">B5393+1</f>
        <v>5382</v>
      </c>
      <c r="C5394" s="428">
        <v>42312</v>
      </c>
      <c r="D5394" s="473">
        <v>269.00000000000909</v>
      </c>
      <c r="K5394" s="428">
        <v>42312</v>
      </c>
      <c r="L5394" s="117">
        <v>538.00000000001819</v>
      </c>
    </row>
    <row r="5395" spans="2:12" x14ac:dyDescent="0.25">
      <c r="B5395" s="49">
        <f t="shared" ref="B5395" si="4833">B5394+1</f>
        <v>5383</v>
      </c>
      <c r="C5395" s="430">
        <v>42313</v>
      </c>
      <c r="D5395" s="473">
        <v>25.5</v>
      </c>
      <c r="K5395" s="430">
        <v>42313</v>
      </c>
      <c r="L5395" s="467">
        <v>102</v>
      </c>
    </row>
    <row r="5396" spans="2:12" x14ac:dyDescent="0.25">
      <c r="B5396" s="49">
        <f t="shared" ref="B5396" si="4834">B5395+1</f>
        <v>5384</v>
      </c>
      <c r="C5396" s="427">
        <v>42313</v>
      </c>
      <c r="D5396" s="474">
        <v>328</v>
      </c>
      <c r="K5396" s="427">
        <v>42313</v>
      </c>
      <c r="L5396" s="117">
        <v>656</v>
      </c>
    </row>
    <row r="5397" spans="2:12" x14ac:dyDescent="0.25">
      <c r="B5397" s="49">
        <f t="shared" ref="B5397" si="4835">B5396+1</f>
        <v>5385</v>
      </c>
      <c r="C5397" s="446">
        <v>42313.125</v>
      </c>
      <c r="D5397" s="476">
        <v>48.000000000002302</v>
      </c>
      <c r="K5397" s="446">
        <v>42313.125</v>
      </c>
      <c r="L5397" s="117">
        <v>288.00000000001381</v>
      </c>
    </row>
    <row r="5398" spans="2:12" x14ac:dyDescent="0.25">
      <c r="B5398" s="49">
        <f t="shared" ref="B5398" si="4836">B5397+1</f>
        <v>5386</v>
      </c>
      <c r="C5398" s="430">
        <v>42314</v>
      </c>
      <c r="D5398" s="473">
        <v>-12</v>
      </c>
      <c r="K5398" s="430">
        <v>42314</v>
      </c>
      <c r="L5398" s="467">
        <v>-48</v>
      </c>
    </row>
    <row r="5399" spans="2:12" x14ac:dyDescent="0.25">
      <c r="B5399" s="49">
        <f t="shared" ref="B5399" si="4837">B5398+1</f>
        <v>5387</v>
      </c>
      <c r="C5399" s="428">
        <v>42314</v>
      </c>
      <c r="D5399" s="473">
        <v>129</v>
      </c>
      <c r="K5399" s="428">
        <v>42314</v>
      </c>
      <c r="L5399" s="117">
        <v>258</v>
      </c>
    </row>
    <row r="5400" spans="2:12" x14ac:dyDescent="0.25">
      <c r="B5400" s="49">
        <f t="shared" ref="B5400" si="4838">B5399+1</f>
        <v>5388</v>
      </c>
      <c r="C5400" s="429">
        <v>42314.041666666664</v>
      </c>
      <c r="D5400" s="475">
        <v>-342</v>
      </c>
      <c r="K5400" s="429">
        <v>42314.041666666664</v>
      </c>
      <c r="L5400" s="467">
        <v>-684</v>
      </c>
    </row>
    <row r="5401" spans="2:12" x14ac:dyDescent="0.25">
      <c r="B5401" s="49">
        <f t="shared" ref="B5401" si="4839">B5400+1</f>
        <v>5389</v>
      </c>
      <c r="C5401" s="430">
        <v>42317</v>
      </c>
      <c r="D5401" s="473">
        <v>-87</v>
      </c>
      <c r="K5401" s="430">
        <v>42317</v>
      </c>
      <c r="L5401" s="467">
        <v>-348</v>
      </c>
    </row>
    <row r="5402" spans="2:12" x14ac:dyDescent="0.25">
      <c r="B5402" s="49">
        <f t="shared" ref="B5402" si="4840">B5401+1</f>
        <v>5390</v>
      </c>
      <c r="C5402" s="430">
        <v>42318</v>
      </c>
      <c r="D5402" s="473">
        <v>88</v>
      </c>
      <c r="K5402" s="430">
        <v>42318</v>
      </c>
      <c r="L5402" s="467">
        <v>352</v>
      </c>
    </row>
    <row r="5403" spans="2:12" x14ac:dyDescent="0.25">
      <c r="B5403" s="49">
        <f t="shared" ref="B5403" si="4841">B5402+1</f>
        <v>5391</v>
      </c>
      <c r="C5403" s="429">
        <v>42318.041666666664</v>
      </c>
      <c r="D5403" s="475">
        <v>-307</v>
      </c>
      <c r="K5403" s="429">
        <v>42318.041666666664</v>
      </c>
      <c r="L5403" s="467">
        <v>-614</v>
      </c>
    </row>
    <row r="5404" spans="2:12" x14ac:dyDescent="0.25">
      <c r="B5404" s="49">
        <f t="shared" ref="B5404" si="4842">B5403+1</f>
        <v>5392</v>
      </c>
      <c r="C5404" s="446">
        <v>42318.104166666664</v>
      </c>
      <c r="D5404" s="476">
        <v>-31.9999999999932</v>
      </c>
      <c r="K5404" s="446">
        <v>42318.104166666664</v>
      </c>
      <c r="L5404" s="117">
        <v>-191.99999999995919</v>
      </c>
    </row>
    <row r="5405" spans="2:12" x14ac:dyDescent="0.25">
      <c r="B5405" s="49">
        <f t="shared" ref="B5405" si="4843">B5404+1</f>
        <v>5393</v>
      </c>
      <c r="C5405" s="429">
        <v>42319.041666666664</v>
      </c>
      <c r="D5405" s="475">
        <v>343</v>
      </c>
      <c r="K5405" s="429">
        <v>42319.041666666664</v>
      </c>
      <c r="L5405" s="467">
        <v>686</v>
      </c>
    </row>
    <row r="5406" spans="2:12" x14ac:dyDescent="0.25">
      <c r="B5406" s="49">
        <f t="shared" ref="B5406" si="4844">B5405+1</f>
        <v>5394</v>
      </c>
      <c r="C5406" s="430">
        <v>42320</v>
      </c>
      <c r="D5406" s="473">
        <v>188</v>
      </c>
      <c r="K5406" s="430">
        <v>42320</v>
      </c>
      <c r="L5406" s="467">
        <v>752</v>
      </c>
    </row>
    <row r="5407" spans="2:12" x14ac:dyDescent="0.25">
      <c r="B5407" s="49">
        <f t="shared" ref="B5407" si="4845">B5406+1</f>
        <v>5395</v>
      </c>
      <c r="C5407" s="428">
        <v>42320</v>
      </c>
      <c r="D5407" s="473">
        <v>388.99999999999091</v>
      </c>
      <c r="K5407" s="428">
        <v>42320</v>
      </c>
      <c r="L5407" s="117">
        <v>777.99999999998181</v>
      </c>
    </row>
    <row r="5408" spans="2:12" x14ac:dyDescent="0.25">
      <c r="B5408" s="49">
        <f t="shared" ref="B5408" si="4846">B5407+1</f>
        <v>5396</v>
      </c>
      <c r="C5408" s="429">
        <v>42320.041666666664</v>
      </c>
      <c r="D5408" s="475">
        <v>-202</v>
      </c>
      <c r="K5408" s="429">
        <v>42320.041666666664</v>
      </c>
      <c r="L5408" s="467">
        <v>-404</v>
      </c>
    </row>
    <row r="5409" spans="2:12" x14ac:dyDescent="0.25">
      <c r="B5409" s="49">
        <f t="shared" ref="B5409" si="4847">B5408+1</f>
        <v>5397</v>
      </c>
      <c r="C5409" s="446">
        <v>42320.125</v>
      </c>
      <c r="D5409" s="476">
        <v>-42.0000000000068</v>
      </c>
      <c r="K5409" s="446">
        <v>42320.125</v>
      </c>
      <c r="L5409" s="117">
        <v>-252.00000000004081</v>
      </c>
    </row>
    <row r="5410" spans="2:12" x14ac:dyDescent="0.25">
      <c r="B5410" s="49">
        <f t="shared" ref="B5410" si="4848">B5409+1</f>
        <v>5398</v>
      </c>
      <c r="C5410" s="430">
        <v>42321</v>
      </c>
      <c r="D5410" s="473">
        <v>175.5</v>
      </c>
      <c r="K5410" s="430">
        <v>42321</v>
      </c>
      <c r="L5410" s="467">
        <v>702</v>
      </c>
    </row>
    <row r="5411" spans="2:12" x14ac:dyDescent="0.25">
      <c r="B5411" s="49">
        <f t="shared" ref="B5411" si="4849">B5410+1</f>
        <v>5399</v>
      </c>
      <c r="C5411" s="427">
        <v>42321</v>
      </c>
      <c r="D5411" s="474">
        <v>208</v>
      </c>
      <c r="K5411" s="427">
        <v>42321</v>
      </c>
      <c r="L5411" s="117">
        <v>416</v>
      </c>
    </row>
    <row r="5412" spans="2:12" x14ac:dyDescent="0.25">
      <c r="B5412" s="49">
        <f t="shared" ref="B5412" si="4850">B5411+1</f>
        <v>5400</v>
      </c>
      <c r="C5412" s="428">
        <v>42321</v>
      </c>
      <c r="D5412" s="473">
        <v>419.00000000000909</v>
      </c>
      <c r="K5412" s="428">
        <v>42321</v>
      </c>
      <c r="L5412" s="117">
        <v>838.00000000001819</v>
      </c>
    </row>
    <row r="5413" spans="2:12" x14ac:dyDescent="0.25">
      <c r="B5413" s="49">
        <f t="shared" ref="B5413" si="4851">B5412+1</f>
        <v>5401</v>
      </c>
      <c r="C5413" s="429">
        <v>42321.041666666664</v>
      </c>
      <c r="D5413" s="475">
        <v>-187</v>
      </c>
      <c r="K5413" s="429">
        <v>42321.041666666664</v>
      </c>
      <c r="L5413" s="467">
        <v>-374</v>
      </c>
    </row>
    <row r="5414" spans="2:12" x14ac:dyDescent="0.25">
      <c r="B5414" s="49">
        <f t="shared" ref="B5414" si="4852">B5413+1</f>
        <v>5402</v>
      </c>
      <c r="C5414" s="446">
        <v>42321.104166666664</v>
      </c>
      <c r="D5414" s="476">
        <v>-82.000000000004505</v>
      </c>
      <c r="K5414" s="446">
        <v>42321.104166666664</v>
      </c>
      <c r="L5414" s="117">
        <v>-492.00000000002706</v>
      </c>
    </row>
    <row r="5415" spans="2:12" x14ac:dyDescent="0.25">
      <c r="B5415" s="49">
        <f t="shared" ref="B5415" si="4853">B5414+1</f>
        <v>5403</v>
      </c>
      <c r="C5415" s="430">
        <v>42324</v>
      </c>
      <c r="D5415" s="473">
        <v>625.5</v>
      </c>
      <c r="K5415" s="430">
        <v>42324</v>
      </c>
      <c r="L5415" s="467">
        <v>2502</v>
      </c>
    </row>
    <row r="5416" spans="2:12" x14ac:dyDescent="0.25">
      <c r="B5416" s="49">
        <f t="shared" ref="B5416" si="4854">B5415+1</f>
        <v>5404</v>
      </c>
      <c r="C5416" s="427">
        <v>42324</v>
      </c>
      <c r="D5416" s="474">
        <v>653</v>
      </c>
      <c r="K5416" s="427">
        <v>42324</v>
      </c>
      <c r="L5416" s="117">
        <v>1306</v>
      </c>
    </row>
    <row r="5417" spans="2:12" x14ac:dyDescent="0.25">
      <c r="B5417" s="49">
        <f t="shared" ref="B5417" si="4855">B5416+1</f>
        <v>5405</v>
      </c>
      <c r="C5417" s="428">
        <v>42324</v>
      </c>
      <c r="D5417" s="473">
        <v>1068.9999999999864</v>
      </c>
      <c r="K5417" s="428">
        <v>42324</v>
      </c>
      <c r="L5417" s="117">
        <v>2137.9999999999727</v>
      </c>
    </row>
    <row r="5418" spans="2:12" x14ac:dyDescent="0.25">
      <c r="B5418" s="49">
        <f t="shared" ref="B5418" si="4856">B5417+1</f>
        <v>5406</v>
      </c>
      <c r="C5418" s="429">
        <v>42324.041666666664</v>
      </c>
      <c r="D5418" s="475">
        <v>523</v>
      </c>
      <c r="K5418" s="429">
        <v>42324.041666666664</v>
      </c>
      <c r="L5418" s="467">
        <v>1046</v>
      </c>
    </row>
    <row r="5419" spans="2:12" x14ac:dyDescent="0.25">
      <c r="B5419" s="49">
        <f t="shared" ref="B5419" si="4857">B5418+1</f>
        <v>5407</v>
      </c>
      <c r="C5419" s="446">
        <v>42324.041666666664</v>
      </c>
      <c r="D5419" s="476">
        <v>392.999999999995</v>
      </c>
      <c r="K5419" s="446">
        <v>42324.041666666664</v>
      </c>
      <c r="L5419" s="117">
        <v>2357.99999999997</v>
      </c>
    </row>
    <row r="5420" spans="2:12" x14ac:dyDescent="0.25">
      <c r="B5420" s="49">
        <f t="shared" ref="B5420" si="4858">B5419+1</f>
        <v>5408</v>
      </c>
      <c r="C5420" s="430">
        <v>42326</v>
      </c>
      <c r="D5420" s="473">
        <v>-174.5</v>
      </c>
      <c r="K5420" s="430">
        <v>42326</v>
      </c>
      <c r="L5420" s="467">
        <v>-698</v>
      </c>
    </row>
    <row r="5421" spans="2:12" x14ac:dyDescent="0.25">
      <c r="B5421" s="49">
        <f t="shared" ref="B5421" si="4859">B5420+1</f>
        <v>5409</v>
      </c>
      <c r="C5421" s="427">
        <v>42326</v>
      </c>
      <c r="D5421" s="474">
        <v>318</v>
      </c>
      <c r="K5421" s="427">
        <v>42326</v>
      </c>
      <c r="L5421" s="117">
        <v>636</v>
      </c>
    </row>
    <row r="5422" spans="2:12" x14ac:dyDescent="0.25">
      <c r="B5422" s="49">
        <f t="shared" ref="B5422" si="4860">B5421+1</f>
        <v>5410</v>
      </c>
      <c r="C5422" s="428">
        <v>42326</v>
      </c>
      <c r="D5422" s="473">
        <v>518.99999999998636</v>
      </c>
      <c r="K5422" s="428">
        <v>42326</v>
      </c>
      <c r="L5422" s="117">
        <v>1037.9999999999727</v>
      </c>
    </row>
    <row r="5423" spans="2:12" x14ac:dyDescent="0.25">
      <c r="B5423" s="49">
        <f t="shared" ref="B5423" si="4861">B5422+1</f>
        <v>5411</v>
      </c>
      <c r="C5423" s="446">
        <v>42326.125</v>
      </c>
      <c r="D5423" s="476">
        <v>-176.99999999999801</v>
      </c>
      <c r="K5423" s="446">
        <v>42326.125</v>
      </c>
      <c r="L5423" s="117">
        <v>-1061.9999999999882</v>
      </c>
    </row>
    <row r="5424" spans="2:12" x14ac:dyDescent="0.25">
      <c r="B5424" s="49">
        <f t="shared" ref="B5424" si="4862">B5423+1</f>
        <v>5412</v>
      </c>
      <c r="C5424" s="430">
        <v>42328</v>
      </c>
      <c r="D5424" s="473">
        <v>238</v>
      </c>
      <c r="K5424" s="430">
        <v>42328</v>
      </c>
      <c r="L5424" s="467">
        <v>952</v>
      </c>
    </row>
    <row r="5425" spans="2:12" x14ac:dyDescent="0.25">
      <c r="B5425" s="49">
        <f t="shared" ref="B5425" si="4863">B5424+1</f>
        <v>5413</v>
      </c>
      <c r="C5425" s="427">
        <v>42328</v>
      </c>
      <c r="D5425" s="474">
        <v>213</v>
      </c>
      <c r="K5425" s="427">
        <v>42328</v>
      </c>
      <c r="L5425" s="117">
        <v>426</v>
      </c>
    </row>
    <row r="5426" spans="2:12" x14ac:dyDescent="0.25">
      <c r="B5426" s="49">
        <f t="shared" ref="B5426" si="4864">B5425+1</f>
        <v>5414</v>
      </c>
      <c r="C5426" s="428">
        <v>42328</v>
      </c>
      <c r="D5426" s="473">
        <v>238.99999999999091</v>
      </c>
      <c r="K5426" s="428">
        <v>42328</v>
      </c>
      <c r="L5426" s="117">
        <v>477.99999999998181</v>
      </c>
    </row>
    <row r="5427" spans="2:12" x14ac:dyDescent="0.25">
      <c r="B5427" s="49">
        <f t="shared" ref="B5427" si="4865">B5426+1</f>
        <v>5415</v>
      </c>
      <c r="C5427" s="446">
        <v>42328.125</v>
      </c>
      <c r="D5427" s="476">
        <v>128.00000000000901</v>
      </c>
      <c r="K5427" s="446">
        <v>42328.125</v>
      </c>
      <c r="L5427" s="117">
        <v>768.00000000005411</v>
      </c>
    </row>
    <row r="5428" spans="2:12" x14ac:dyDescent="0.25">
      <c r="B5428" s="49">
        <f t="shared" ref="B5428" si="4866">B5427+1</f>
        <v>5416</v>
      </c>
      <c r="C5428" s="430">
        <v>42332</v>
      </c>
      <c r="D5428" s="473">
        <v>-149.5</v>
      </c>
      <c r="K5428" s="430">
        <v>42332</v>
      </c>
      <c r="L5428" s="467">
        <v>-598</v>
      </c>
    </row>
    <row r="5429" spans="2:12" x14ac:dyDescent="0.25">
      <c r="B5429" s="49">
        <f t="shared" ref="B5429" si="4867">B5428+1</f>
        <v>5417</v>
      </c>
      <c r="C5429" s="429">
        <v>42332.041666666664</v>
      </c>
      <c r="D5429" s="475">
        <v>-807</v>
      </c>
      <c r="K5429" s="429">
        <v>42332.041666666664</v>
      </c>
      <c r="L5429" s="467">
        <v>-1614</v>
      </c>
    </row>
    <row r="5430" spans="2:12" x14ac:dyDescent="0.25">
      <c r="B5430" s="49">
        <f t="shared" ref="B5430" si="4868">B5429+1</f>
        <v>5418</v>
      </c>
      <c r="C5430" s="427">
        <v>42333</v>
      </c>
      <c r="D5430" s="474">
        <v>63</v>
      </c>
      <c r="K5430" s="427">
        <v>42333</v>
      </c>
      <c r="L5430" s="117">
        <v>126</v>
      </c>
    </row>
    <row r="5431" spans="2:12" x14ac:dyDescent="0.25">
      <c r="B5431" s="49">
        <f t="shared" ref="B5431" si="4869">B5430+1</f>
        <v>5419</v>
      </c>
      <c r="C5431" s="429">
        <v>42333.041666666664</v>
      </c>
      <c r="D5431" s="475">
        <v>168</v>
      </c>
      <c r="K5431" s="429">
        <v>42333.041666666664</v>
      </c>
      <c r="L5431" s="467">
        <v>336</v>
      </c>
    </row>
    <row r="5432" spans="2:12" x14ac:dyDescent="0.25">
      <c r="B5432" s="49">
        <f t="shared" ref="B5432" si="4870">B5431+1</f>
        <v>5420</v>
      </c>
      <c r="C5432" s="430">
        <v>42334</v>
      </c>
      <c r="D5432" s="473">
        <v>188</v>
      </c>
      <c r="K5432" s="430">
        <v>42334</v>
      </c>
      <c r="L5432" s="467">
        <v>752</v>
      </c>
    </row>
    <row r="5433" spans="2:12" x14ac:dyDescent="0.25">
      <c r="B5433" s="49">
        <f t="shared" ref="B5433" si="4871">B5432+1</f>
        <v>5421</v>
      </c>
      <c r="C5433" s="430">
        <v>42335</v>
      </c>
      <c r="D5433" s="473">
        <v>-462</v>
      </c>
      <c r="K5433" s="430">
        <v>42335</v>
      </c>
      <c r="L5433" s="467">
        <v>-1848</v>
      </c>
    </row>
    <row r="5434" spans="2:12" x14ac:dyDescent="0.25">
      <c r="B5434" s="49">
        <f t="shared" ref="B5434" si="4872">B5433+1</f>
        <v>5422</v>
      </c>
      <c r="C5434" s="427">
        <v>42335</v>
      </c>
      <c r="D5434" s="474">
        <v>-367</v>
      </c>
      <c r="K5434" s="427">
        <v>42335</v>
      </c>
      <c r="L5434" s="117">
        <v>-734</v>
      </c>
    </row>
    <row r="5435" spans="2:12" x14ac:dyDescent="0.25">
      <c r="B5435" s="49">
        <f t="shared" ref="B5435" si="4873">B5434+1</f>
        <v>5423</v>
      </c>
      <c r="C5435" s="430">
        <v>42338</v>
      </c>
      <c r="D5435" s="473">
        <v>-362</v>
      </c>
      <c r="K5435" s="430">
        <v>42338</v>
      </c>
      <c r="L5435" s="467">
        <v>-1448</v>
      </c>
    </row>
    <row r="5436" spans="2:12" x14ac:dyDescent="0.25">
      <c r="B5436" s="49">
        <f t="shared" ref="B5436" si="4874">B5435+1</f>
        <v>5424</v>
      </c>
      <c r="C5436" s="430">
        <v>42339</v>
      </c>
      <c r="D5436" s="473">
        <v>-74.5</v>
      </c>
      <c r="K5436" s="430">
        <v>42339</v>
      </c>
      <c r="L5436" s="467">
        <v>-298</v>
      </c>
    </row>
    <row r="5437" spans="2:12" x14ac:dyDescent="0.25">
      <c r="B5437" s="49">
        <f t="shared" ref="B5437" si="4875">B5436+1</f>
        <v>5425</v>
      </c>
      <c r="C5437" s="429">
        <v>42339.041666666664</v>
      </c>
      <c r="D5437" s="475">
        <v>-2</v>
      </c>
      <c r="K5437" s="429">
        <v>42339.041666666664</v>
      </c>
      <c r="L5437" s="467">
        <v>-4</v>
      </c>
    </row>
    <row r="5438" spans="2:12" x14ac:dyDescent="0.25">
      <c r="B5438" s="49">
        <f t="shared" ref="B5438" si="4876">B5437+1</f>
        <v>5426</v>
      </c>
      <c r="C5438" s="446">
        <v>42339.125</v>
      </c>
      <c r="D5438" s="476">
        <v>-57.000000000004498</v>
      </c>
      <c r="K5438" s="446">
        <v>42339.125</v>
      </c>
      <c r="L5438" s="117">
        <v>-342.000000000027</v>
      </c>
    </row>
    <row r="5439" spans="2:12" x14ac:dyDescent="0.25">
      <c r="B5439" s="49">
        <f t="shared" ref="B5439" si="4877">B5438+1</f>
        <v>5427</v>
      </c>
      <c r="C5439" s="430">
        <v>42341</v>
      </c>
      <c r="D5439" s="473">
        <v>450.5</v>
      </c>
      <c r="K5439" s="430">
        <v>42341</v>
      </c>
      <c r="L5439" s="467">
        <v>1802</v>
      </c>
    </row>
    <row r="5440" spans="2:12" x14ac:dyDescent="0.25">
      <c r="B5440" s="49">
        <f t="shared" ref="B5440" si="4878">B5439+1</f>
        <v>5428</v>
      </c>
      <c r="C5440" s="429">
        <v>42341.041666666664</v>
      </c>
      <c r="D5440" s="475">
        <v>53</v>
      </c>
      <c r="K5440" s="429">
        <v>42341.041666666664</v>
      </c>
      <c r="L5440" s="467">
        <v>106</v>
      </c>
    </row>
    <row r="5441" spans="2:12" x14ac:dyDescent="0.25">
      <c r="B5441" s="49">
        <f t="shared" ref="B5441" si="4879">B5440+1</f>
        <v>5429</v>
      </c>
      <c r="C5441" s="446">
        <v>42341.125</v>
      </c>
      <c r="D5441" s="476">
        <v>133.000000000005</v>
      </c>
      <c r="K5441" s="446">
        <v>42341.125</v>
      </c>
      <c r="L5441" s="117">
        <v>798.00000000003001</v>
      </c>
    </row>
    <row r="5442" spans="2:12" x14ac:dyDescent="0.25">
      <c r="B5442" s="49">
        <f t="shared" ref="B5442" si="4880">B5441+1</f>
        <v>5430</v>
      </c>
      <c r="C5442" s="430">
        <v>42342</v>
      </c>
      <c r="D5442" s="473">
        <v>325.5</v>
      </c>
      <c r="K5442" s="430">
        <v>42342</v>
      </c>
      <c r="L5442" s="467">
        <v>1302</v>
      </c>
    </row>
    <row r="5443" spans="2:12" x14ac:dyDescent="0.25">
      <c r="B5443" s="49">
        <f t="shared" ref="B5443" si="4881">B5442+1</f>
        <v>5431</v>
      </c>
      <c r="C5443" s="428">
        <v>42342</v>
      </c>
      <c r="D5443" s="473">
        <v>188.99999999999091</v>
      </c>
      <c r="K5443" s="428">
        <v>42342</v>
      </c>
      <c r="L5443" s="117">
        <v>377.99999999998181</v>
      </c>
    </row>
    <row r="5444" spans="2:12" x14ac:dyDescent="0.25">
      <c r="B5444" s="49">
        <f t="shared" ref="B5444" si="4882">B5443+1</f>
        <v>5432</v>
      </c>
      <c r="C5444" s="429">
        <v>42342.041666666664</v>
      </c>
      <c r="D5444" s="475">
        <v>-52</v>
      </c>
      <c r="K5444" s="429">
        <v>42342.041666666664</v>
      </c>
      <c r="L5444" s="467">
        <v>-104</v>
      </c>
    </row>
    <row r="5445" spans="2:12" x14ac:dyDescent="0.25">
      <c r="B5445" s="49">
        <f t="shared" ref="B5445" si="4883">B5444+1</f>
        <v>5433</v>
      </c>
      <c r="C5445" s="446">
        <v>42342.104166666664</v>
      </c>
      <c r="D5445" s="476">
        <v>92.999999999995495</v>
      </c>
      <c r="K5445" s="446">
        <v>42342.104166666664</v>
      </c>
      <c r="L5445" s="117">
        <v>557.99999999997294</v>
      </c>
    </row>
    <row r="5446" spans="2:12" x14ac:dyDescent="0.25">
      <c r="B5446" s="49">
        <f t="shared" ref="B5446" si="4884">B5445+1</f>
        <v>5434</v>
      </c>
      <c r="C5446" s="427">
        <v>42345</v>
      </c>
      <c r="D5446" s="474">
        <v>-167</v>
      </c>
      <c r="K5446" s="427">
        <v>42345</v>
      </c>
      <c r="L5446" s="117">
        <v>-334</v>
      </c>
    </row>
    <row r="5447" spans="2:12" x14ac:dyDescent="0.25">
      <c r="B5447" s="49">
        <f t="shared" ref="B5447" si="4885">B5446+1</f>
        <v>5435</v>
      </c>
      <c r="C5447" s="430">
        <v>42346</v>
      </c>
      <c r="D5447" s="473">
        <v>-437</v>
      </c>
      <c r="K5447" s="430">
        <v>42346</v>
      </c>
      <c r="L5447" s="467">
        <v>-1748</v>
      </c>
    </row>
    <row r="5448" spans="2:12" x14ac:dyDescent="0.25">
      <c r="B5448" s="49">
        <f t="shared" ref="B5448" si="4886">B5447+1</f>
        <v>5436</v>
      </c>
      <c r="C5448" s="429">
        <v>42346.041666666664</v>
      </c>
      <c r="D5448" s="475">
        <v>-812</v>
      </c>
      <c r="K5448" s="429">
        <v>42346.041666666664</v>
      </c>
      <c r="L5448" s="467">
        <v>-1624</v>
      </c>
    </row>
    <row r="5449" spans="2:12" x14ac:dyDescent="0.25">
      <c r="B5449" s="49">
        <f t="shared" ref="B5449" si="4887">B5448+1</f>
        <v>5437</v>
      </c>
      <c r="C5449" s="446">
        <v>42346.125</v>
      </c>
      <c r="D5449" s="476">
        <v>-212</v>
      </c>
      <c r="K5449" s="446">
        <v>42346.125</v>
      </c>
      <c r="L5449" s="117">
        <v>-1272</v>
      </c>
    </row>
    <row r="5450" spans="2:12" x14ac:dyDescent="0.25">
      <c r="B5450" s="49">
        <f t="shared" ref="B5450" si="4888">B5449+1</f>
        <v>5438</v>
      </c>
      <c r="C5450" s="430">
        <v>42347</v>
      </c>
      <c r="D5450" s="473">
        <v>213</v>
      </c>
      <c r="K5450" s="430">
        <v>42347</v>
      </c>
      <c r="L5450" s="467">
        <v>852</v>
      </c>
    </row>
    <row r="5451" spans="2:12" x14ac:dyDescent="0.25">
      <c r="B5451" s="49">
        <f t="shared" ref="B5451" si="4889">B5450+1</f>
        <v>5439</v>
      </c>
      <c r="C5451" s="427">
        <v>42347</v>
      </c>
      <c r="D5451" s="474">
        <v>193</v>
      </c>
      <c r="K5451" s="427">
        <v>42347</v>
      </c>
      <c r="L5451" s="117">
        <v>386</v>
      </c>
    </row>
    <row r="5452" spans="2:12" x14ac:dyDescent="0.25">
      <c r="B5452" s="49">
        <f t="shared" ref="B5452" si="4890">B5451+1</f>
        <v>5440</v>
      </c>
      <c r="C5452" s="428">
        <v>42347</v>
      </c>
      <c r="D5452" s="473">
        <v>99.000000000004533</v>
      </c>
      <c r="K5452" s="428">
        <v>42347</v>
      </c>
      <c r="L5452" s="117">
        <v>198.00000000000907</v>
      </c>
    </row>
    <row r="5453" spans="2:12" x14ac:dyDescent="0.25">
      <c r="B5453" s="49">
        <f t="shared" ref="B5453" si="4891">B5452+1</f>
        <v>5441</v>
      </c>
      <c r="C5453" s="446">
        <v>42347.125</v>
      </c>
      <c r="D5453" s="476">
        <v>-91.999999999995495</v>
      </c>
      <c r="K5453" s="446">
        <v>42347.125</v>
      </c>
      <c r="L5453" s="117">
        <v>-551.99999999997294</v>
      </c>
    </row>
    <row r="5454" spans="2:12" x14ac:dyDescent="0.25">
      <c r="B5454" s="49">
        <f t="shared" ref="B5454" si="4892">B5453+1</f>
        <v>5442</v>
      </c>
      <c r="C5454" s="430">
        <v>42348</v>
      </c>
      <c r="D5454" s="473">
        <v>125.49999999999999</v>
      </c>
      <c r="K5454" s="430">
        <v>42348</v>
      </c>
      <c r="L5454" s="467">
        <v>501.99999999999994</v>
      </c>
    </row>
    <row r="5455" spans="2:12" x14ac:dyDescent="0.25">
      <c r="B5455" s="49">
        <f t="shared" ref="B5455" si="4893">B5454+1</f>
        <v>5443</v>
      </c>
      <c r="C5455" s="427">
        <v>42348</v>
      </c>
      <c r="D5455" s="474">
        <v>108</v>
      </c>
      <c r="K5455" s="427">
        <v>42348</v>
      </c>
      <c r="L5455" s="117">
        <v>216</v>
      </c>
    </row>
    <row r="5456" spans="2:12" x14ac:dyDescent="0.25">
      <c r="B5456" s="49">
        <f t="shared" ref="B5456" si="4894">B5455+1</f>
        <v>5444</v>
      </c>
      <c r="C5456" s="428">
        <v>42348</v>
      </c>
      <c r="D5456" s="473">
        <v>-341.00000000000455</v>
      </c>
      <c r="K5456" s="428">
        <v>42348</v>
      </c>
      <c r="L5456" s="117">
        <v>-682.00000000000909</v>
      </c>
    </row>
    <row r="5457" spans="2:12" x14ac:dyDescent="0.25">
      <c r="B5457" s="49">
        <f t="shared" ref="B5457" si="4895">B5456+1</f>
        <v>5445</v>
      </c>
      <c r="C5457" s="429">
        <v>42348.041666666664</v>
      </c>
      <c r="D5457" s="475">
        <v>8</v>
      </c>
      <c r="K5457" s="429">
        <v>42348.041666666664</v>
      </c>
      <c r="L5457" s="467">
        <v>16</v>
      </c>
    </row>
    <row r="5458" spans="2:12" x14ac:dyDescent="0.25">
      <c r="B5458" s="49">
        <f t="shared" ref="B5458" si="4896">B5457+1</f>
        <v>5446</v>
      </c>
      <c r="C5458" s="446">
        <v>42348.125</v>
      </c>
      <c r="D5458" s="476">
        <v>23.000000000002299</v>
      </c>
      <c r="K5458" s="446">
        <v>42348.125</v>
      </c>
      <c r="L5458" s="117">
        <v>138.00000000001378</v>
      </c>
    </row>
    <row r="5459" spans="2:12" x14ac:dyDescent="0.25">
      <c r="B5459" s="49">
        <f t="shared" ref="B5459" si="4897">B5458+1</f>
        <v>5447</v>
      </c>
      <c r="C5459" s="430">
        <v>42349</v>
      </c>
      <c r="D5459" s="473">
        <v>-237</v>
      </c>
      <c r="K5459" s="430">
        <v>42349</v>
      </c>
      <c r="L5459" s="467">
        <v>-948</v>
      </c>
    </row>
    <row r="5460" spans="2:12" x14ac:dyDescent="0.25">
      <c r="B5460" s="49">
        <f t="shared" ref="B5460" si="4898">B5459+1</f>
        <v>5448</v>
      </c>
      <c r="C5460" s="427">
        <v>42349</v>
      </c>
      <c r="D5460" s="474">
        <v>-897</v>
      </c>
      <c r="K5460" s="427">
        <v>42349</v>
      </c>
      <c r="L5460" s="117">
        <v>-1794</v>
      </c>
    </row>
    <row r="5461" spans="2:12" x14ac:dyDescent="0.25">
      <c r="B5461" s="49">
        <f t="shared" ref="B5461" si="4899">B5460+1</f>
        <v>5449</v>
      </c>
      <c r="C5461" s="428">
        <v>42349</v>
      </c>
      <c r="D5461" s="473">
        <v>-970.99999999999989</v>
      </c>
      <c r="K5461" s="428">
        <v>42349</v>
      </c>
      <c r="L5461" s="117">
        <v>-1941.9999999999998</v>
      </c>
    </row>
    <row r="5462" spans="2:12" x14ac:dyDescent="0.25">
      <c r="B5462" s="49">
        <f t="shared" ref="B5462" si="4900">B5461+1</f>
        <v>5450</v>
      </c>
      <c r="C5462" s="446">
        <v>42349.125</v>
      </c>
      <c r="D5462" s="476">
        <v>-32.000000000004498</v>
      </c>
      <c r="K5462" s="446">
        <v>42349.125</v>
      </c>
      <c r="L5462" s="117">
        <v>-192.000000000027</v>
      </c>
    </row>
    <row r="5463" spans="2:12" x14ac:dyDescent="0.25">
      <c r="B5463" s="49">
        <f t="shared" ref="B5463" si="4901">B5462+1</f>
        <v>5451</v>
      </c>
      <c r="C5463" s="430">
        <v>42352</v>
      </c>
      <c r="D5463" s="473">
        <v>400.5</v>
      </c>
      <c r="K5463" s="430">
        <v>42352</v>
      </c>
      <c r="L5463" s="467">
        <v>1602</v>
      </c>
    </row>
    <row r="5464" spans="2:12" x14ac:dyDescent="0.25">
      <c r="B5464" s="49">
        <f t="shared" ref="B5464" si="4902">B5463+1</f>
        <v>5452</v>
      </c>
      <c r="C5464" s="428">
        <v>42352</v>
      </c>
      <c r="D5464" s="473">
        <v>529</v>
      </c>
      <c r="K5464" s="428">
        <v>42352</v>
      </c>
      <c r="L5464" s="117">
        <v>1058</v>
      </c>
    </row>
    <row r="5465" spans="2:12" x14ac:dyDescent="0.25">
      <c r="B5465" s="49">
        <f t="shared" ref="B5465" si="4903">B5464+1</f>
        <v>5453</v>
      </c>
      <c r="C5465" s="429">
        <v>42352.041666666664</v>
      </c>
      <c r="D5465" s="475">
        <v>-87</v>
      </c>
      <c r="K5465" s="429">
        <v>42352.041666666664</v>
      </c>
      <c r="L5465" s="467">
        <v>-174</v>
      </c>
    </row>
    <row r="5466" spans="2:12" x14ac:dyDescent="0.25">
      <c r="B5466" s="49">
        <f t="shared" ref="B5466" si="4904">B5465+1</f>
        <v>5454</v>
      </c>
      <c r="C5466" s="446">
        <v>42352.041666666664</v>
      </c>
      <c r="D5466" s="476">
        <v>188</v>
      </c>
      <c r="K5466" s="446">
        <v>42352.041666666664</v>
      </c>
      <c r="L5466" s="117">
        <v>1128</v>
      </c>
    </row>
    <row r="5467" spans="2:12" x14ac:dyDescent="0.25">
      <c r="B5467" s="49">
        <f t="shared" ref="B5467" si="4905">B5466+1</f>
        <v>5455</v>
      </c>
      <c r="C5467" s="446">
        <v>42353.125</v>
      </c>
      <c r="D5467" s="476">
        <v>98.000000000002302</v>
      </c>
      <c r="K5467" s="446">
        <v>42353.125</v>
      </c>
      <c r="L5467" s="117">
        <v>588.00000000001387</v>
      </c>
    </row>
    <row r="5468" spans="2:12" x14ac:dyDescent="0.25">
      <c r="B5468" s="49">
        <f t="shared" ref="B5468" si="4906">B5467+1</f>
        <v>5456</v>
      </c>
      <c r="C5468" s="427">
        <v>42354</v>
      </c>
      <c r="D5468" s="474">
        <v>258</v>
      </c>
      <c r="K5468" s="427">
        <v>42354</v>
      </c>
      <c r="L5468" s="117">
        <v>516</v>
      </c>
    </row>
    <row r="5469" spans="2:12" x14ac:dyDescent="0.25">
      <c r="B5469" s="49">
        <f t="shared" ref="B5469" si="4907">B5468+1</f>
        <v>5457</v>
      </c>
      <c r="C5469" s="430">
        <v>42356</v>
      </c>
      <c r="D5469" s="473">
        <v>-374.5</v>
      </c>
      <c r="K5469" s="430">
        <v>42356</v>
      </c>
      <c r="L5469" s="467">
        <v>-1498</v>
      </c>
    </row>
    <row r="5470" spans="2:12" x14ac:dyDescent="0.25">
      <c r="B5470" s="49">
        <f t="shared" ref="B5470" si="4908">B5469+1</f>
        <v>5458</v>
      </c>
      <c r="C5470" s="427">
        <v>42356</v>
      </c>
      <c r="D5470" s="474">
        <v>-1.9999999999999996</v>
      </c>
      <c r="K5470" s="427">
        <v>42356</v>
      </c>
      <c r="L5470" s="117">
        <v>-3.9999999999999991</v>
      </c>
    </row>
    <row r="5471" spans="2:12" x14ac:dyDescent="0.25">
      <c r="B5471" s="49">
        <f t="shared" ref="B5471" si="4909">B5470+1</f>
        <v>5459</v>
      </c>
      <c r="C5471" s="428">
        <v>42356</v>
      </c>
      <c r="D5471" s="473">
        <v>279</v>
      </c>
      <c r="K5471" s="428">
        <v>42356</v>
      </c>
      <c r="L5471" s="117">
        <v>558</v>
      </c>
    </row>
    <row r="5472" spans="2:12" x14ac:dyDescent="0.25">
      <c r="B5472" s="49">
        <f t="shared" ref="B5472" si="4910">B5471+1</f>
        <v>5460</v>
      </c>
      <c r="C5472" s="429">
        <v>42356.041666666664</v>
      </c>
      <c r="D5472" s="475">
        <v>108</v>
      </c>
      <c r="K5472" s="429">
        <v>42356.041666666664</v>
      </c>
      <c r="L5472" s="467">
        <v>216</v>
      </c>
    </row>
    <row r="5473" spans="2:12" x14ac:dyDescent="0.25">
      <c r="B5473" s="49">
        <f t="shared" ref="B5473" si="4911">B5472+1</f>
        <v>5461</v>
      </c>
      <c r="C5473" s="446">
        <v>42356.125</v>
      </c>
      <c r="D5473" s="476">
        <v>-21.999999999990902</v>
      </c>
      <c r="K5473" s="446">
        <v>42356.125</v>
      </c>
      <c r="L5473" s="117">
        <v>-131.9999999999454</v>
      </c>
    </row>
    <row r="5474" spans="2:12" x14ac:dyDescent="0.25">
      <c r="B5474" s="49">
        <f t="shared" ref="B5474" si="4912">B5473+1</f>
        <v>5462</v>
      </c>
      <c r="C5474" s="430">
        <v>42359</v>
      </c>
      <c r="D5474" s="473">
        <v>688</v>
      </c>
      <c r="K5474" s="430">
        <v>42359</v>
      </c>
      <c r="L5474" s="467">
        <v>2752</v>
      </c>
    </row>
    <row r="5475" spans="2:12" x14ac:dyDescent="0.25">
      <c r="B5475" s="49">
        <f t="shared" ref="B5475" si="4913">B5474+1</f>
        <v>5463</v>
      </c>
      <c r="C5475" s="427">
        <v>42359</v>
      </c>
      <c r="D5475" s="474">
        <v>393</v>
      </c>
      <c r="K5475" s="427">
        <v>42359</v>
      </c>
      <c r="L5475" s="117">
        <v>786</v>
      </c>
    </row>
    <row r="5476" spans="2:12" x14ac:dyDescent="0.25">
      <c r="B5476" s="49">
        <f t="shared" ref="B5476" si="4914">B5475+1</f>
        <v>5464</v>
      </c>
      <c r="C5476" s="428">
        <v>42359</v>
      </c>
      <c r="D5476" s="473">
        <v>458.99999999999545</v>
      </c>
      <c r="K5476" s="428">
        <v>42359</v>
      </c>
      <c r="L5476" s="117">
        <v>917.99999999999091</v>
      </c>
    </row>
    <row r="5477" spans="2:12" x14ac:dyDescent="0.25">
      <c r="B5477" s="49">
        <f t="shared" ref="B5477" si="4915">B5476+1</f>
        <v>5465</v>
      </c>
      <c r="C5477" s="429">
        <v>42359.041666666664</v>
      </c>
      <c r="D5477" s="475">
        <v>568</v>
      </c>
      <c r="K5477" s="429">
        <v>42359.041666666664</v>
      </c>
      <c r="L5477" s="467">
        <v>1136</v>
      </c>
    </row>
    <row r="5478" spans="2:12" x14ac:dyDescent="0.25">
      <c r="B5478" s="49">
        <f t="shared" ref="B5478" si="4916">B5477+1</f>
        <v>5466</v>
      </c>
      <c r="C5478" s="446">
        <v>42359.041666666664</v>
      </c>
      <c r="D5478" s="476">
        <v>243.00000000000699</v>
      </c>
      <c r="K5478" s="446">
        <v>42359.041666666664</v>
      </c>
      <c r="L5478" s="117">
        <v>1458.0000000000418</v>
      </c>
    </row>
    <row r="5479" spans="2:12" x14ac:dyDescent="0.25">
      <c r="B5479" s="49">
        <f t="shared" ref="B5479" si="4917">B5478+1</f>
        <v>5467</v>
      </c>
      <c r="C5479" s="427">
        <v>42362</v>
      </c>
      <c r="D5479" s="474">
        <v>98</v>
      </c>
      <c r="K5479" s="427">
        <v>42362</v>
      </c>
      <c r="L5479" s="117">
        <v>196</v>
      </c>
    </row>
    <row r="5480" spans="2:12" x14ac:dyDescent="0.25">
      <c r="B5480" s="49">
        <f t="shared" ref="B5480" si="4918">B5479+1</f>
        <v>5468</v>
      </c>
      <c r="C5480" s="430">
        <v>42367</v>
      </c>
      <c r="D5480" s="473">
        <v>388</v>
      </c>
      <c r="K5480" s="430">
        <v>42367</v>
      </c>
      <c r="L5480" s="467">
        <v>1552</v>
      </c>
    </row>
    <row r="5481" spans="2:12" x14ac:dyDescent="0.25">
      <c r="B5481" s="49">
        <f t="shared" ref="B5481" si="4919">B5480+1</f>
        <v>5469</v>
      </c>
      <c r="C5481" s="429">
        <v>42367.041666666664</v>
      </c>
      <c r="D5481" s="475">
        <v>623</v>
      </c>
      <c r="K5481" s="429">
        <v>42367.041666666664</v>
      </c>
      <c r="L5481" s="467">
        <v>1246</v>
      </c>
    </row>
    <row r="5482" spans="2:12" x14ac:dyDescent="0.25">
      <c r="B5482" s="49">
        <f t="shared" ref="B5482" si="4920">B5481+1</f>
        <v>5470</v>
      </c>
      <c r="C5482" s="446">
        <v>42367.125</v>
      </c>
      <c r="D5482" s="476">
        <v>143.00000000000699</v>
      </c>
      <c r="K5482" s="446">
        <v>42367.125</v>
      </c>
      <c r="L5482" s="117">
        <v>858.00000000004195</v>
      </c>
    </row>
    <row r="5483" spans="2:12" x14ac:dyDescent="0.25">
      <c r="B5483" s="49">
        <f t="shared" ref="B5483" si="4921">B5482+1</f>
        <v>5471</v>
      </c>
      <c r="C5483" s="427">
        <v>42368</v>
      </c>
      <c r="D5483" s="474">
        <v>-202</v>
      </c>
      <c r="K5483" s="427">
        <v>42368</v>
      </c>
      <c r="L5483" s="117">
        <v>-404</v>
      </c>
    </row>
    <row r="5484" spans="2:12" x14ac:dyDescent="0.25">
      <c r="B5484" s="49">
        <f t="shared" ref="B5484" si="4922">B5483+1</f>
        <v>5472</v>
      </c>
      <c r="C5484" s="430">
        <v>42369</v>
      </c>
      <c r="D5484" s="473">
        <v>-49.5</v>
      </c>
      <c r="K5484" s="430">
        <v>42369</v>
      </c>
      <c r="L5484" s="467">
        <v>-198</v>
      </c>
    </row>
    <row r="5485" spans="2:12" x14ac:dyDescent="0.25">
      <c r="B5485" s="49">
        <f t="shared" ref="B5485" si="4923">B5484+1</f>
        <v>5473</v>
      </c>
      <c r="C5485" s="427">
        <v>42369</v>
      </c>
      <c r="D5485" s="474">
        <v>23</v>
      </c>
      <c r="K5485" s="427">
        <v>42369</v>
      </c>
      <c r="L5485" s="117">
        <v>46</v>
      </c>
    </row>
    <row r="5486" spans="2:12" x14ac:dyDescent="0.25">
      <c r="B5486" s="49">
        <f t="shared" ref="B5486" si="4924">B5485+1</f>
        <v>5474</v>
      </c>
      <c r="C5486" s="428">
        <v>42369</v>
      </c>
      <c r="D5486" s="473">
        <v>-491.00000000000455</v>
      </c>
      <c r="K5486" s="428">
        <v>42369</v>
      </c>
      <c r="L5486" s="117">
        <v>-982.00000000000909</v>
      </c>
    </row>
    <row r="5487" spans="2:12" x14ac:dyDescent="0.25">
      <c r="B5487" s="49">
        <f t="shared" ref="B5487" si="4925">B5486+1</f>
        <v>5475</v>
      </c>
      <c r="C5487" s="428">
        <v>42373</v>
      </c>
      <c r="D5487" s="473">
        <v>-970.99999999999989</v>
      </c>
      <c r="K5487" s="428">
        <v>42373</v>
      </c>
      <c r="L5487" s="117">
        <v>-1941.9999999999998</v>
      </c>
    </row>
    <row r="5488" spans="2:12" x14ac:dyDescent="0.25">
      <c r="B5488" s="49">
        <f t="shared" ref="B5488" si="4926">B5487+1</f>
        <v>5476</v>
      </c>
      <c r="C5488" s="429">
        <v>42373.041666666664</v>
      </c>
      <c r="D5488" s="475">
        <v>-1162</v>
      </c>
      <c r="K5488" s="429">
        <v>42373.041666666664</v>
      </c>
      <c r="L5488" s="467">
        <v>-2324</v>
      </c>
    </row>
    <row r="5489" spans="2:12" x14ac:dyDescent="0.25">
      <c r="B5489" s="49">
        <f t="shared" ref="B5489" si="4927">B5488+1</f>
        <v>5477</v>
      </c>
      <c r="C5489" s="429">
        <v>42374.041666666664</v>
      </c>
      <c r="D5489" s="475">
        <v>-277</v>
      </c>
      <c r="K5489" s="429">
        <v>42374.041666666664</v>
      </c>
      <c r="L5489" s="467">
        <v>-554</v>
      </c>
    </row>
    <row r="5490" spans="2:12" x14ac:dyDescent="0.25">
      <c r="B5490" s="49">
        <f t="shared" ref="B5490" si="4928">B5489+1</f>
        <v>5478</v>
      </c>
      <c r="C5490" s="429">
        <v>42375.041666666664</v>
      </c>
      <c r="D5490" s="475">
        <v>-1132</v>
      </c>
      <c r="K5490" s="429">
        <v>42375.041666666664</v>
      </c>
      <c r="L5490" s="467">
        <v>-2264</v>
      </c>
    </row>
    <row r="5491" spans="2:12" x14ac:dyDescent="0.25">
      <c r="B5491" s="49">
        <f t="shared" ref="B5491" si="4929">B5490+1</f>
        <v>5479</v>
      </c>
      <c r="C5491" s="429">
        <v>42376.041666666664</v>
      </c>
      <c r="D5491" s="475">
        <v>-1122</v>
      </c>
      <c r="K5491" s="429">
        <v>42376.041666666664</v>
      </c>
      <c r="L5491" s="467">
        <v>-2244</v>
      </c>
    </row>
    <row r="5492" spans="2:12" x14ac:dyDescent="0.25">
      <c r="B5492" s="49">
        <f t="shared" ref="B5492" si="4930">B5491+1</f>
        <v>5480</v>
      </c>
      <c r="C5492" s="446">
        <v>42376.104166666664</v>
      </c>
      <c r="D5492" s="476">
        <v>-337</v>
      </c>
      <c r="K5492" s="446">
        <v>42376.104166666664</v>
      </c>
      <c r="L5492" s="117">
        <v>-2022</v>
      </c>
    </row>
    <row r="5493" spans="2:12" x14ac:dyDescent="0.25">
      <c r="B5493" s="49">
        <f t="shared" ref="B5493" si="4931">B5492+1</f>
        <v>5481</v>
      </c>
      <c r="C5493" s="431">
        <v>42376.125</v>
      </c>
      <c r="D5493" s="477">
        <v>-612</v>
      </c>
      <c r="K5493" s="431">
        <v>42376.125</v>
      </c>
      <c r="L5493" s="467">
        <v>-2448</v>
      </c>
    </row>
    <row r="5494" spans="2:12" x14ac:dyDescent="0.25">
      <c r="B5494" s="49">
        <f t="shared" ref="B5494" si="4932">B5493+1</f>
        <v>5482</v>
      </c>
      <c r="C5494" s="427">
        <v>42377</v>
      </c>
      <c r="D5494" s="474">
        <v>1073</v>
      </c>
      <c r="K5494" s="427">
        <v>42377</v>
      </c>
      <c r="L5494" s="117">
        <v>2146</v>
      </c>
    </row>
    <row r="5495" spans="2:12" x14ac:dyDescent="0.25">
      <c r="B5495" s="49">
        <f t="shared" ref="B5495" si="4933">B5494+1</f>
        <v>5483</v>
      </c>
      <c r="C5495" s="428">
        <v>42377</v>
      </c>
      <c r="D5495" s="473">
        <v>1688.9999999999909</v>
      </c>
      <c r="K5495" s="428">
        <v>42377</v>
      </c>
      <c r="L5495" s="117">
        <v>3377.9999999999818</v>
      </c>
    </row>
    <row r="5496" spans="2:12" x14ac:dyDescent="0.25">
      <c r="B5496" s="49">
        <f t="shared" ref="B5496" si="4934">B5495+1</f>
        <v>5484</v>
      </c>
      <c r="C5496" s="429">
        <v>42377.041666666664</v>
      </c>
      <c r="D5496" s="475">
        <v>1158</v>
      </c>
      <c r="K5496" s="429">
        <v>42377.041666666664</v>
      </c>
      <c r="L5496" s="467">
        <v>2316</v>
      </c>
    </row>
    <row r="5497" spans="2:12" x14ac:dyDescent="0.25">
      <c r="B5497" s="49">
        <f t="shared" ref="B5497" si="4935">B5496+1</f>
        <v>5485</v>
      </c>
      <c r="C5497" s="446">
        <v>42377.125</v>
      </c>
      <c r="D5497" s="476">
        <v>-332.000000000005</v>
      </c>
      <c r="K5497" s="446">
        <v>42377.125</v>
      </c>
      <c r="L5497" s="117">
        <v>-1992.00000000003</v>
      </c>
    </row>
    <row r="5498" spans="2:12" x14ac:dyDescent="0.25">
      <c r="B5498" s="49">
        <f t="shared" ref="B5498" si="4936">B5497+1</f>
        <v>5486</v>
      </c>
      <c r="C5498" s="430">
        <v>42377.479166666664</v>
      </c>
      <c r="D5498" s="473">
        <v>1200.5</v>
      </c>
      <c r="K5498" s="430">
        <v>42377.479166666664</v>
      </c>
      <c r="L5498" s="467">
        <v>4802</v>
      </c>
    </row>
    <row r="5499" spans="2:12" x14ac:dyDescent="0.25">
      <c r="B5499" s="49">
        <f t="shared" ref="B5499" si="4937">B5498+1</f>
        <v>5487</v>
      </c>
      <c r="C5499" s="427">
        <v>42380</v>
      </c>
      <c r="D5499" s="474">
        <v>688</v>
      </c>
      <c r="K5499" s="427">
        <v>42380</v>
      </c>
      <c r="L5499" s="117">
        <v>1376</v>
      </c>
    </row>
    <row r="5500" spans="2:12" x14ac:dyDescent="0.25">
      <c r="B5500" s="49">
        <f t="shared" ref="B5500" si="4938">B5499+1</f>
        <v>5488</v>
      </c>
      <c r="C5500" s="428">
        <v>42380</v>
      </c>
      <c r="D5500" s="473">
        <v>1338.9999999999909</v>
      </c>
      <c r="K5500" s="428">
        <v>42380</v>
      </c>
      <c r="L5500" s="117">
        <v>2677.9999999999818</v>
      </c>
    </row>
    <row r="5501" spans="2:12" x14ac:dyDescent="0.25">
      <c r="B5501" s="49">
        <f t="shared" ref="B5501" si="4939">B5500+1</f>
        <v>5489</v>
      </c>
      <c r="C5501" s="430">
        <v>42380.041666666664</v>
      </c>
      <c r="D5501" s="473">
        <v>-587</v>
      </c>
      <c r="K5501" s="430">
        <v>42380.041666666664</v>
      </c>
      <c r="L5501" s="467">
        <v>-2348</v>
      </c>
    </row>
    <row r="5502" spans="2:12" x14ac:dyDescent="0.25">
      <c r="B5502" s="49">
        <f t="shared" ref="B5502" si="4940">B5501+1</f>
        <v>5490</v>
      </c>
      <c r="C5502" s="429">
        <v>42380.041666666664</v>
      </c>
      <c r="D5502" s="475">
        <v>523</v>
      </c>
      <c r="K5502" s="429">
        <v>42380.041666666664</v>
      </c>
      <c r="L5502" s="467">
        <v>1046</v>
      </c>
    </row>
    <row r="5503" spans="2:12" x14ac:dyDescent="0.25">
      <c r="B5503" s="49">
        <f t="shared" ref="B5503" si="4941">B5502+1</f>
        <v>5491</v>
      </c>
      <c r="C5503" s="446">
        <v>42380.041666666664</v>
      </c>
      <c r="D5503" s="476">
        <v>413</v>
      </c>
      <c r="K5503" s="446">
        <v>42380.041666666664</v>
      </c>
      <c r="L5503" s="117">
        <v>2478</v>
      </c>
    </row>
    <row r="5504" spans="2:12" x14ac:dyDescent="0.25">
      <c r="B5504" s="49">
        <f t="shared" ref="B5504" si="4942">B5503+1</f>
        <v>5492</v>
      </c>
      <c r="C5504" s="446">
        <v>42381.125</v>
      </c>
      <c r="D5504" s="476">
        <v>-322.00000000000199</v>
      </c>
      <c r="K5504" s="446">
        <v>42381.125</v>
      </c>
      <c r="L5504" s="117">
        <v>-1932.0000000000118</v>
      </c>
    </row>
    <row r="5505" spans="2:12" x14ac:dyDescent="0.25">
      <c r="B5505" s="49">
        <f t="shared" ref="B5505" si="4943">B5504+1</f>
        <v>5493</v>
      </c>
      <c r="C5505" s="427">
        <v>42383</v>
      </c>
      <c r="D5505" s="474">
        <v>383</v>
      </c>
      <c r="K5505" s="427">
        <v>42383</v>
      </c>
      <c r="L5505" s="117">
        <v>766</v>
      </c>
    </row>
    <row r="5506" spans="2:12" x14ac:dyDescent="0.25">
      <c r="B5506" s="49">
        <f t="shared" ref="B5506" si="4944">B5505+1</f>
        <v>5494</v>
      </c>
      <c r="C5506" s="428">
        <v>42383</v>
      </c>
      <c r="D5506" s="473">
        <v>749.00000000000455</v>
      </c>
      <c r="K5506" s="428">
        <v>42383</v>
      </c>
      <c r="L5506" s="117">
        <v>1498.0000000000091</v>
      </c>
    </row>
    <row r="5507" spans="2:12" x14ac:dyDescent="0.25">
      <c r="B5507" s="49">
        <f t="shared" ref="B5507" si="4945">B5506+1</f>
        <v>5495</v>
      </c>
      <c r="C5507" s="429">
        <v>42383.041666666664</v>
      </c>
      <c r="D5507" s="475">
        <v>343</v>
      </c>
      <c r="K5507" s="429">
        <v>42383.041666666664</v>
      </c>
      <c r="L5507" s="467">
        <v>686</v>
      </c>
    </row>
    <row r="5508" spans="2:12" x14ac:dyDescent="0.25">
      <c r="B5508" s="49">
        <f t="shared" ref="B5508" si="4946">B5507+1</f>
        <v>5496</v>
      </c>
      <c r="C5508" s="446">
        <v>42383.125</v>
      </c>
      <c r="D5508" s="476">
        <v>303.00000000000301</v>
      </c>
      <c r="K5508" s="446">
        <v>42383.125</v>
      </c>
      <c r="L5508" s="117">
        <v>1818.0000000000182</v>
      </c>
    </row>
    <row r="5509" spans="2:12" x14ac:dyDescent="0.25">
      <c r="B5509" s="49">
        <f t="shared" ref="B5509" si="4947">B5508+1</f>
        <v>5497</v>
      </c>
      <c r="C5509" s="430">
        <v>42383.479166666664</v>
      </c>
      <c r="D5509" s="473">
        <v>38</v>
      </c>
      <c r="K5509" s="430">
        <v>42383.479166666664</v>
      </c>
      <c r="L5509" s="467">
        <v>152</v>
      </c>
    </row>
    <row r="5510" spans="2:12" x14ac:dyDescent="0.25">
      <c r="B5510" s="49">
        <f t="shared" ref="B5510" si="4948">B5509+1</f>
        <v>5498</v>
      </c>
      <c r="C5510" s="427">
        <v>42384</v>
      </c>
      <c r="D5510" s="474">
        <v>-827</v>
      </c>
      <c r="K5510" s="427">
        <v>42384</v>
      </c>
      <c r="L5510" s="117">
        <v>-1654</v>
      </c>
    </row>
    <row r="5511" spans="2:12" x14ac:dyDescent="0.25">
      <c r="B5511" s="49">
        <f t="shared" ref="B5511" si="4949">B5510+1</f>
        <v>5499</v>
      </c>
      <c r="C5511" s="427">
        <v>42387</v>
      </c>
      <c r="D5511" s="474">
        <v>883</v>
      </c>
      <c r="K5511" s="427">
        <v>42387</v>
      </c>
      <c r="L5511" s="117">
        <v>1766</v>
      </c>
    </row>
    <row r="5512" spans="2:12" x14ac:dyDescent="0.25">
      <c r="B5512" s="49">
        <f t="shared" ref="B5512" si="4950">B5511+1</f>
        <v>5500</v>
      </c>
      <c r="C5512" s="429">
        <v>42387.041666666664</v>
      </c>
      <c r="D5512" s="475">
        <v>1143</v>
      </c>
      <c r="K5512" s="429">
        <v>42387.041666666664</v>
      </c>
      <c r="L5512" s="467">
        <v>2286</v>
      </c>
    </row>
    <row r="5513" spans="2:12" x14ac:dyDescent="0.25">
      <c r="B5513" s="49">
        <f t="shared" ref="B5513" si="4951">B5512+1</f>
        <v>5501</v>
      </c>
      <c r="C5513" s="446">
        <v>42387.041666666664</v>
      </c>
      <c r="D5513" s="476">
        <v>463</v>
      </c>
      <c r="K5513" s="446">
        <v>42387.041666666664</v>
      </c>
      <c r="L5513" s="117">
        <v>2778</v>
      </c>
    </row>
    <row r="5514" spans="2:12" x14ac:dyDescent="0.25">
      <c r="B5514" s="49">
        <f t="shared" ref="B5514" si="4952">B5513+1</f>
        <v>5502</v>
      </c>
      <c r="C5514" s="430">
        <v>42387.479166666664</v>
      </c>
      <c r="D5514" s="473">
        <v>350.5</v>
      </c>
      <c r="K5514" s="430">
        <v>42387.479166666664</v>
      </c>
      <c r="L5514" s="467">
        <v>1402</v>
      </c>
    </row>
    <row r="5515" spans="2:12" x14ac:dyDescent="0.25">
      <c r="B5515" s="49">
        <f t="shared" ref="B5515" si="4953">B5514+1</f>
        <v>5503</v>
      </c>
      <c r="C5515" s="429">
        <v>42388.041666666664</v>
      </c>
      <c r="D5515" s="475">
        <v>1418</v>
      </c>
      <c r="K5515" s="429">
        <v>42388.041666666664</v>
      </c>
      <c r="L5515" s="467">
        <v>2836</v>
      </c>
    </row>
    <row r="5516" spans="2:12" x14ac:dyDescent="0.25">
      <c r="B5516" s="49">
        <f t="shared" ref="B5516" si="4954">B5515+1</f>
        <v>5504</v>
      </c>
      <c r="C5516" s="446">
        <v>42388.125</v>
      </c>
      <c r="D5516" s="476">
        <v>413</v>
      </c>
      <c r="K5516" s="446">
        <v>42388.125</v>
      </c>
      <c r="L5516" s="117">
        <v>2478</v>
      </c>
    </row>
    <row r="5517" spans="2:12" x14ac:dyDescent="0.25">
      <c r="B5517" s="49">
        <f t="shared" ref="B5517" si="4955">B5516+1</f>
        <v>5505</v>
      </c>
      <c r="C5517" s="430">
        <v>42388.479166666664</v>
      </c>
      <c r="D5517" s="473">
        <v>1488</v>
      </c>
      <c r="K5517" s="430">
        <v>42388.479166666664</v>
      </c>
      <c r="L5517" s="467">
        <v>5952</v>
      </c>
    </row>
    <row r="5518" spans="2:12" x14ac:dyDescent="0.25">
      <c r="B5518" s="49">
        <f t="shared" ref="B5518" si="4956">B5517+1</f>
        <v>5506</v>
      </c>
      <c r="C5518" s="446">
        <v>42389.125</v>
      </c>
      <c r="D5518" s="476">
        <v>-306.99999999999898</v>
      </c>
      <c r="K5518" s="446">
        <v>42389.125</v>
      </c>
      <c r="L5518" s="117">
        <v>-1841.9999999999939</v>
      </c>
    </row>
    <row r="5519" spans="2:12" x14ac:dyDescent="0.25">
      <c r="B5519" s="49">
        <f t="shared" ref="B5519" si="4957">B5518+1</f>
        <v>5507</v>
      </c>
      <c r="C5519" s="429">
        <v>42390.041666666664</v>
      </c>
      <c r="D5519" s="475">
        <v>-1052</v>
      </c>
      <c r="K5519" s="429">
        <v>42390.041666666664</v>
      </c>
      <c r="L5519" s="467">
        <v>-2104</v>
      </c>
    </row>
    <row r="5520" spans="2:12" x14ac:dyDescent="0.25">
      <c r="B5520" s="49">
        <f t="shared" ref="B5520" si="4958">B5519+1</f>
        <v>5508</v>
      </c>
      <c r="C5520" s="430">
        <v>42390.291666666664</v>
      </c>
      <c r="D5520" s="473">
        <v>-574.5</v>
      </c>
      <c r="K5520" s="430">
        <v>42390.291666666664</v>
      </c>
      <c r="L5520" s="467">
        <v>-2298</v>
      </c>
    </row>
    <row r="5521" spans="2:12" x14ac:dyDescent="0.25">
      <c r="B5521" s="49">
        <f t="shared" ref="B5521" si="4959">B5520+1</f>
        <v>5509</v>
      </c>
      <c r="C5521" s="427">
        <v>42391</v>
      </c>
      <c r="D5521" s="474">
        <v>973</v>
      </c>
      <c r="K5521" s="427">
        <v>42391</v>
      </c>
      <c r="L5521" s="117">
        <v>1946</v>
      </c>
    </row>
    <row r="5522" spans="2:12" x14ac:dyDescent="0.25">
      <c r="B5522" s="49">
        <f t="shared" ref="B5522" si="4960">B5521+1</f>
        <v>5510</v>
      </c>
      <c r="C5522" s="428">
        <v>42391</v>
      </c>
      <c r="D5522" s="473">
        <v>1218.9999999999864</v>
      </c>
      <c r="K5522" s="428">
        <v>42391</v>
      </c>
      <c r="L5522" s="117">
        <v>2437.9999999999727</v>
      </c>
    </row>
    <row r="5523" spans="2:12" x14ac:dyDescent="0.25">
      <c r="B5523" s="49">
        <f t="shared" ref="B5523" si="4961">B5522+1</f>
        <v>5511</v>
      </c>
      <c r="C5523" s="446">
        <v>42391.125</v>
      </c>
      <c r="D5523" s="476">
        <v>-312</v>
      </c>
      <c r="K5523" s="446">
        <v>42391.125</v>
      </c>
      <c r="L5523" s="117">
        <v>-1872</v>
      </c>
    </row>
    <row r="5524" spans="2:12" x14ac:dyDescent="0.25">
      <c r="B5524" s="49">
        <f t="shared" ref="B5524" si="4962">B5523+1</f>
        <v>5512</v>
      </c>
      <c r="C5524" s="427">
        <v>42395</v>
      </c>
      <c r="D5524" s="474">
        <v>-812</v>
      </c>
      <c r="K5524" s="427">
        <v>42395</v>
      </c>
      <c r="L5524" s="117">
        <v>-1624</v>
      </c>
    </row>
    <row r="5525" spans="2:12" x14ac:dyDescent="0.25">
      <c r="B5525" s="49">
        <f t="shared" ref="B5525" si="4963">B5524+1</f>
        <v>5513</v>
      </c>
      <c r="C5525" s="428">
        <v>42395</v>
      </c>
      <c r="D5525" s="473">
        <v>-970.99999999999989</v>
      </c>
      <c r="K5525" s="428">
        <v>42395</v>
      </c>
      <c r="L5525" s="117">
        <v>-1941.9999999999998</v>
      </c>
    </row>
    <row r="5526" spans="2:12" x14ac:dyDescent="0.25">
      <c r="B5526" s="49">
        <f t="shared" ref="B5526" si="4964">B5525+1</f>
        <v>5514</v>
      </c>
      <c r="C5526" s="429">
        <v>42395.041666666664</v>
      </c>
      <c r="D5526" s="475">
        <v>-1057</v>
      </c>
      <c r="K5526" s="429">
        <v>42395.041666666664</v>
      </c>
      <c r="L5526" s="467">
        <v>-2114</v>
      </c>
    </row>
    <row r="5527" spans="2:12" x14ac:dyDescent="0.25">
      <c r="B5527" s="49">
        <f t="shared" ref="B5527" si="4965">B5526+1</f>
        <v>5515</v>
      </c>
      <c r="C5527" s="446">
        <v>42395.125</v>
      </c>
      <c r="D5527" s="476">
        <v>-312</v>
      </c>
      <c r="K5527" s="446">
        <v>42395.125</v>
      </c>
      <c r="L5527" s="117">
        <v>-1872</v>
      </c>
    </row>
    <row r="5528" spans="2:12" x14ac:dyDescent="0.25">
      <c r="B5528" s="49">
        <f t="shared" ref="B5528" si="4966">B5527+1</f>
        <v>5516</v>
      </c>
      <c r="C5528" s="430">
        <v>42395.375</v>
      </c>
      <c r="D5528" s="473">
        <v>-574.5</v>
      </c>
      <c r="K5528" s="430">
        <v>42395.375</v>
      </c>
      <c r="L5528" s="467">
        <v>-2298</v>
      </c>
    </row>
    <row r="5529" spans="2:12" x14ac:dyDescent="0.25">
      <c r="B5529" s="49">
        <f t="shared" ref="B5529" si="4967">B5528+1</f>
        <v>5517</v>
      </c>
      <c r="C5529" s="427">
        <v>42396</v>
      </c>
      <c r="D5529" s="474">
        <v>128</v>
      </c>
      <c r="K5529" s="427">
        <v>42396</v>
      </c>
      <c r="L5529" s="117">
        <v>256</v>
      </c>
    </row>
    <row r="5530" spans="2:12" x14ac:dyDescent="0.25">
      <c r="B5530" s="49">
        <f t="shared" ref="B5530" si="4968">B5529+1</f>
        <v>5518</v>
      </c>
      <c r="C5530" s="428">
        <v>42396</v>
      </c>
      <c r="D5530" s="473">
        <v>339.00000000001364</v>
      </c>
      <c r="K5530" s="428">
        <v>42396</v>
      </c>
      <c r="L5530" s="117">
        <v>678.00000000002728</v>
      </c>
    </row>
    <row r="5531" spans="2:12" x14ac:dyDescent="0.25">
      <c r="B5531" s="49">
        <f t="shared" ref="B5531" si="4969">B5530+1</f>
        <v>5519</v>
      </c>
      <c r="C5531" s="429">
        <v>42397.041666666664</v>
      </c>
      <c r="D5531" s="475">
        <v>528</v>
      </c>
      <c r="K5531" s="429">
        <v>42397.041666666664</v>
      </c>
      <c r="L5531" s="467">
        <v>1056</v>
      </c>
    </row>
    <row r="5532" spans="2:12" x14ac:dyDescent="0.25">
      <c r="B5532" s="49">
        <f t="shared" ref="B5532" si="4970">B5531+1</f>
        <v>5520</v>
      </c>
      <c r="C5532" s="430">
        <v>42397.0625</v>
      </c>
      <c r="D5532" s="473">
        <v>-574.5</v>
      </c>
      <c r="K5532" s="430">
        <v>42397.0625</v>
      </c>
      <c r="L5532" s="467">
        <v>-2298</v>
      </c>
    </row>
    <row r="5533" spans="2:12" x14ac:dyDescent="0.25">
      <c r="B5533" s="49">
        <f t="shared" ref="B5533" si="4971">B5532+1</f>
        <v>5521</v>
      </c>
      <c r="C5533" s="446">
        <v>42397.125</v>
      </c>
      <c r="D5533" s="476">
        <v>348.00000000000199</v>
      </c>
      <c r="K5533" s="446">
        <v>42397.125</v>
      </c>
      <c r="L5533" s="117">
        <v>2088.0000000000118</v>
      </c>
    </row>
    <row r="5534" spans="2:12" x14ac:dyDescent="0.25">
      <c r="B5534" s="49">
        <f t="shared" ref="B5534" si="4972">B5533+1</f>
        <v>5522</v>
      </c>
      <c r="C5534" s="427">
        <v>42402</v>
      </c>
      <c r="D5534" s="474">
        <v>-647</v>
      </c>
      <c r="K5534" s="427">
        <v>42402</v>
      </c>
      <c r="L5534" s="117">
        <v>-1294</v>
      </c>
    </row>
    <row r="5535" spans="2:12" x14ac:dyDescent="0.25">
      <c r="B5535" s="49">
        <f t="shared" ref="B5535" si="4973">B5534+1</f>
        <v>5523</v>
      </c>
      <c r="C5535" s="428">
        <v>42402</v>
      </c>
      <c r="D5535" s="473">
        <v>-970.99999999999989</v>
      </c>
      <c r="K5535" s="428">
        <v>42402</v>
      </c>
      <c r="L5535" s="117">
        <v>-1941.9999999999998</v>
      </c>
    </row>
    <row r="5536" spans="2:12" x14ac:dyDescent="0.25">
      <c r="B5536" s="49">
        <f t="shared" ref="B5536" si="4974">B5535+1</f>
        <v>5524</v>
      </c>
      <c r="C5536" s="446">
        <v>42402.125</v>
      </c>
      <c r="D5536" s="476">
        <v>-201.99999999999801</v>
      </c>
      <c r="K5536" s="446">
        <v>42402.125</v>
      </c>
      <c r="L5536" s="117">
        <v>-1211.9999999999882</v>
      </c>
    </row>
    <row r="5537" spans="2:12" x14ac:dyDescent="0.25">
      <c r="B5537" s="49">
        <f t="shared" ref="B5537" si="4975">B5536+1</f>
        <v>5525</v>
      </c>
      <c r="C5537" s="430">
        <v>42402.416666666664</v>
      </c>
      <c r="D5537" s="473">
        <v>-412</v>
      </c>
      <c r="K5537" s="430">
        <v>42402.416666666664</v>
      </c>
      <c r="L5537" s="467">
        <v>-1648</v>
      </c>
    </row>
    <row r="5538" spans="2:12" x14ac:dyDescent="0.25">
      <c r="B5538" s="49">
        <f t="shared" ref="B5538" si="4976">B5537+1</f>
        <v>5526</v>
      </c>
      <c r="C5538" s="428">
        <v>42403</v>
      </c>
      <c r="D5538" s="473">
        <v>698.99999999998181</v>
      </c>
      <c r="K5538" s="428">
        <v>42403</v>
      </c>
      <c r="L5538" s="117">
        <v>1397.9999999999636</v>
      </c>
    </row>
    <row r="5539" spans="2:12" x14ac:dyDescent="0.25">
      <c r="B5539" s="49">
        <f t="shared" ref="B5539" si="4977">B5538+1</f>
        <v>5527</v>
      </c>
      <c r="C5539" s="429">
        <v>42403.041666666664</v>
      </c>
      <c r="D5539" s="475">
        <v>208</v>
      </c>
      <c r="K5539" s="429">
        <v>42403.041666666664</v>
      </c>
      <c r="L5539" s="467">
        <v>416</v>
      </c>
    </row>
    <row r="5540" spans="2:12" x14ac:dyDescent="0.25">
      <c r="B5540" s="49">
        <f t="shared" ref="B5540" si="4978">B5539+1</f>
        <v>5528</v>
      </c>
      <c r="C5540" s="446">
        <v>42403.125</v>
      </c>
      <c r="D5540" s="476">
        <v>427.99999999999801</v>
      </c>
      <c r="K5540" s="446">
        <v>42403.125</v>
      </c>
      <c r="L5540" s="117">
        <v>2567.9999999999882</v>
      </c>
    </row>
    <row r="5541" spans="2:12" x14ac:dyDescent="0.25">
      <c r="B5541" s="49">
        <f t="shared" ref="B5541" si="4979">B5540+1</f>
        <v>5529</v>
      </c>
      <c r="C5541" s="430">
        <v>42403.479166666664</v>
      </c>
      <c r="D5541" s="473">
        <v>138</v>
      </c>
      <c r="K5541" s="430">
        <v>42403.479166666664</v>
      </c>
      <c r="L5541" s="467">
        <v>552</v>
      </c>
    </row>
    <row r="5542" spans="2:12" x14ac:dyDescent="0.25">
      <c r="B5542" s="49">
        <f t="shared" ref="B5542" si="4980">B5541+1</f>
        <v>5530</v>
      </c>
      <c r="C5542" s="429">
        <v>42404.041666666664</v>
      </c>
      <c r="D5542" s="475">
        <v>223</v>
      </c>
      <c r="K5542" s="429">
        <v>42404.041666666664</v>
      </c>
      <c r="L5542" s="467">
        <v>446</v>
      </c>
    </row>
    <row r="5543" spans="2:12" x14ac:dyDescent="0.25">
      <c r="B5543" s="49">
        <f t="shared" ref="B5543" si="4981">B5542+1</f>
        <v>5531</v>
      </c>
      <c r="C5543" s="429">
        <v>42405.041666666664</v>
      </c>
      <c r="D5543" s="475">
        <v>178</v>
      </c>
      <c r="K5543" s="429">
        <v>42405.041666666664</v>
      </c>
      <c r="L5543" s="467">
        <v>356</v>
      </c>
    </row>
    <row r="5544" spans="2:12" x14ac:dyDescent="0.25">
      <c r="B5544" s="49">
        <f t="shared" ref="B5544" si="4982">B5543+1</f>
        <v>5532</v>
      </c>
      <c r="C5544" s="429">
        <v>42408.041666666664</v>
      </c>
      <c r="D5544" s="475">
        <v>228</v>
      </c>
      <c r="K5544" s="429">
        <v>42408.041666666664</v>
      </c>
      <c r="L5544" s="467">
        <v>456</v>
      </c>
    </row>
    <row r="5545" spans="2:12" x14ac:dyDescent="0.25">
      <c r="B5545" s="49">
        <f t="shared" ref="B5545" si="4983">B5544+1</f>
        <v>5533</v>
      </c>
      <c r="C5545" s="446">
        <v>42408.041666666664</v>
      </c>
      <c r="D5545" s="476">
        <v>68.000000000001094</v>
      </c>
      <c r="K5545" s="446">
        <v>42408.041666666664</v>
      </c>
      <c r="L5545" s="117">
        <v>408.00000000000659</v>
      </c>
    </row>
    <row r="5546" spans="2:12" x14ac:dyDescent="0.25">
      <c r="B5546" s="49">
        <f t="shared" ref="B5546" si="4984">B5545+1</f>
        <v>5534</v>
      </c>
      <c r="C5546" s="430">
        <v>42408.4375</v>
      </c>
      <c r="D5546" s="473">
        <v>-574.5</v>
      </c>
      <c r="K5546" s="430">
        <v>42408.4375</v>
      </c>
      <c r="L5546" s="467">
        <v>-2298</v>
      </c>
    </row>
    <row r="5547" spans="2:12" x14ac:dyDescent="0.25">
      <c r="B5547" s="49">
        <f t="shared" ref="B5547" si="4985">B5546+1</f>
        <v>5535</v>
      </c>
      <c r="C5547" s="429">
        <v>42409.041666666664</v>
      </c>
      <c r="D5547" s="475">
        <v>-57</v>
      </c>
      <c r="K5547" s="429">
        <v>42409.041666666664</v>
      </c>
      <c r="L5547" s="467">
        <v>-114</v>
      </c>
    </row>
    <row r="5548" spans="2:12" x14ac:dyDescent="0.25">
      <c r="B5548" s="49">
        <f t="shared" ref="B5548" si="4986">B5547+1</f>
        <v>5536</v>
      </c>
      <c r="C5548" s="446">
        <v>42409.125</v>
      </c>
      <c r="D5548" s="476">
        <v>-81.999999999998906</v>
      </c>
      <c r="K5548" s="446">
        <v>42409.125</v>
      </c>
      <c r="L5548" s="117">
        <v>-491.99999999999341</v>
      </c>
    </row>
    <row r="5549" spans="2:12" x14ac:dyDescent="0.25">
      <c r="B5549" s="49">
        <f t="shared" ref="B5549" si="4987">B5548+1</f>
        <v>5537</v>
      </c>
      <c r="C5549" s="430">
        <v>42409.229166666664</v>
      </c>
      <c r="D5549" s="473">
        <v>-562</v>
      </c>
      <c r="K5549" s="430">
        <v>42409.229166666664</v>
      </c>
      <c r="L5549" s="467">
        <v>-2248</v>
      </c>
    </row>
    <row r="5550" spans="2:12" x14ac:dyDescent="0.25">
      <c r="B5550" s="49">
        <f t="shared" ref="B5550" si="4988">B5549+1</f>
        <v>5538</v>
      </c>
      <c r="C5550" s="429">
        <v>42410.041666666664</v>
      </c>
      <c r="D5550" s="475">
        <v>23</v>
      </c>
      <c r="K5550" s="429">
        <v>42410.041666666664</v>
      </c>
      <c r="L5550" s="467">
        <v>46</v>
      </c>
    </row>
    <row r="5551" spans="2:12" x14ac:dyDescent="0.25">
      <c r="B5551" s="49">
        <f t="shared" ref="B5551" si="4989">B5550+1</f>
        <v>5539</v>
      </c>
      <c r="C5551" s="446">
        <v>42410.125</v>
      </c>
      <c r="D5551" s="476">
        <v>157.99999999999901</v>
      </c>
      <c r="K5551" s="446">
        <v>42410.125</v>
      </c>
      <c r="L5551" s="117">
        <v>947.99999999999409</v>
      </c>
    </row>
    <row r="5552" spans="2:12" x14ac:dyDescent="0.25">
      <c r="B5552" s="49">
        <f t="shared" ref="B5552" si="4990">B5551+1</f>
        <v>5540</v>
      </c>
      <c r="C5552" s="427">
        <v>42411</v>
      </c>
      <c r="D5552" s="474">
        <v>-777</v>
      </c>
      <c r="K5552" s="427">
        <v>42411</v>
      </c>
      <c r="L5552" s="117">
        <v>-1554</v>
      </c>
    </row>
    <row r="5553" spans="2:12" x14ac:dyDescent="0.25">
      <c r="B5553" s="49">
        <f t="shared" ref="B5553" si="4991">B5552+1</f>
        <v>5541</v>
      </c>
      <c r="C5553" s="428">
        <v>42411</v>
      </c>
      <c r="D5553" s="473">
        <v>-970.99999999999989</v>
      </c>
      <c r="K5553" s="428">
        <v>42411</v>
      </c>
      <c r="L5553" s="117">
        <v>-1941.9999999999998</v>
      </c>
    </row>
    <row r="5554" spans="2:12" x14ac:dyDescent="0.25">
      <c r="B5554" s="49">
        <f t="shared" ref="B5554" si="4992">B5553+1</f>
        <v>5542</v>
      </c>
      <c r="C5554" s="446">
        <v>42411.104166666664</v>
      </c>
      <c r="D5554" s="476">
        <v>-297.00000000000199</v>
      </c>
      <c r="K5554" s="446">
        <v>42411.104166666664</v>
      </c>
      <c r="L5554" s="117">
        <v>-1782.0000000000118</v>
      </c>
    </row>
    <row r="5555" spans="2:12" x14ac:dyDescent="0.25">
      <c r="B5555" s="49">
        <f t="shared" ref="B5555" si="4993">B5554+1</f>
        <v>5543</v>
      </c>
      <c r="C5555" s="430">
        <v>42411.395833333336</v>
      </c>
      <c r="D5555" s="473">
        <v>-562</v>
      </c>
      <c r="K5555" s="430">
        <v>42411.395833333336</v>
      </c>
      <c r="L5555" s="467">
        <v>-2248</v>
      </c>
    </row>
    <row r="5556" spans="2:12" x14ac:dyDescent="0.25">
      <c r="B5556" s="49">
        <f t="shared" ref="B5556" si="4994">B5555+1</f>
        <v>5544</v>
      </c>
      <c r="C5556" s="429">
        <v>42412.020833333336</v>
      </c>
      <c r="D5556" s="475">
        <v>343</v>
      </c>
      <c r="K5556" s="429">
        <v>42412.020833333336</v>
      </c>
      <c r="L5556" s="467">
        <v>686</v>
      </c>
    </row>
    <row r="5557" spans="2:12" x14ac:dyDescent="0.25">
      <c r="B5557" s="49">
        <f t="shared" ref="B5557" si="4995">B5556+1</f>
        <v>5545</v>
      </c>
      <c r="C5557" s="446">
        <v>42412.125</v>
      </c>
      <c r="D5557" s="476">
        <v>102.999999999998</v>
      </c>
      <c r="K5557" s="446">
        <v>42412.125</v>
      </c>
      <c r="L5557" s="117">
        <v>617.99999999998795</v>
      </c>
    </row>
    <row r="5558" spans="2:12" x14ac:dyDescent="0.25">
      <c r="B5558" s="49">
        <f t="shared" ref="B5558" si="4996">B5557+1</f>
        <v>5546</v>
      </c>
      <c r="C5558" s="430">
        <v>42412.479166666664</v>
      </c>
      <c r="D5558" s="473">
        <v>613</v>
      </c>
      <c r="K5558" s="430">
        <v>42412.479166666664</v>
      </c>
      <c r="L5558" s="467">
        <v>2452</v>
      </c>
    </row>
    <row r="5559" spans="2:12" x14ac:dyDescent="0.25">
      <c r="B5559" s="49">
        <f t="shared" ref="B5559" si="4997">B5558+1</f>
        <v>5547</v>
      </c>
      <c r="C5559" s="427">
        <v>42417</v>
      </c>
      <c r="D5559" s="474">
        <v>8</v>
      </c>
      <c r="K5559" s="427">
        <v>42417</v>
      </c>
      <c r="L5559" s="117">
        <v>16</v>
      </c>
    </row>
    <row r="5560" spans="2:12" x14ac:dyDescent="0.25">
      <c r="B5560" s="49">
        <f t="shared" ref="B5560" si="4998">B5559+1</f>
        <v>5548</v>
      </c>
      <c r="C5560" s="428">
        <v>42417</v>
      </c>
      <c r="D5560" s="473">
        <v>469.00000000000909</v>
      </c>
      <c r="K5560" s="428">
        <v>42417</v>
      </c>
      <c r="L5560" s="117">
        <v>938.00000000001819</v>
      </c>
    </row>
    <row r="5561" spans="2:12" x14ac:dyDescent="0.25">
      <c r="B5561" s="49">
        <f t="shared" ref="B5561" si="4999">B5560+1</f>
        <v>5549</v>
      </c>
      <c r="C5561" s="427">
        <v>42419</v>
      </c>
      <c r="D5561" s="474">
        <v>103</v>
      </c>
      <c r="K5561" s="427">
        <v>42419</v>
      </c>
      <c r="L5561" s="117">
        <v>206</v>
      </c>
    </row>
    <row r="5562" spans="2:12" x14ac:dyDescent="0.25">
      <c r="B5562" s="49">
        <f t="shared" ref="B5562" si="5000">B5561+1</f>
        <v>5550</v>
      </c>
      <c r="C5562" s="429">
        <v>42419.020833333336</v>
      </c>
      <c r="D5562" s="475">
        <v>-67</v>
      </c>
      <c r="K5562" s="429">
        <v>42419.020833333336</v>
      </c>
      <c r="L5562" s="467">
        <v>-134</v>
      </c>
    </row>
    <row r="5563" spans="2:12" x14ac:dyDescent="0.25">
      <c r="B5563" s="49">
        <f t="shared" ref="B5563" si="5001">B5562+1</f>
        <v>5551</v>
      </c>
      <c r="C5563" s="446">
        <v>42419.104166666664</v>
      </c>
      <c r="D5563" s="476">
        <v>98.000000000002302</v>
      </c>
      <c r="K5563" s="446">
        <v>42419.104166666664</v>
      </c>
      <c r="L5563" s="117">
        <v>588.00000000001387</v>
      </c>
    </row>
    <row r="5564" spans="2:12" x14ac:dyDescent="0.25">
      <c r="B5564" s="49">
        <f t="shared" ref="B5564" si="5002">B5563+1</f>
        <v>5552</v>
      </c>
      <c r="C5564" s="430">
        <v>42419.416666666664</v>
      </c>
      <c r="D5564" s="473">
        <v>-37</v>
      </c>
      <c r="K5564" s="430">
        <v>42419.416666666664</v>
      </c>
      <c r="L5564" s="467">
        <v>-148</v>
      </c>
    </row>
    <row r="5565" spans="2:12" x14ac:dyDescent="0.25">
      <c r="B5565" s="49">
        <f t="shared" ref="B5565" si="5003">B5564+1</f>
        <v>5553</v>
      </c>
      <c r="C5565" s="427">
        <v>42422</v>
      </c>
      <c r="D5565" s="474">
        <v>918</v>
      </c>
      <c r="K5565" s="427">
        <v>42422</v>
      </c>
      <c r="L5565" s="117">
        <v>1836</v>
      </c>
    </row>
    <row r="5566" spans="2:12" x14ac:dyDescent="0.25">
      <c r="B5566" s="49">
        <f t="shared" ref="B5566" si="5004">B5565+1</f>
        <v>5554</v>
      </c>
      <c r="C5566" s="428">
        <v>42422</v>
      </c>
      <c r="D5566" s="473">
        <v>1479</v>
      </c>
      <c r="K5566" s="428">
        <v>42422</v>
      </c>
      <c r="L5566" s="117">
        <v>2958</v>
      </c>
    </row>
    <row r="5567" spans="2:12" x14ac:dyDescent="0.25">
      <c r="B5567" s="49">
        <f t="shared" ref="B5567" si="5005">B5566+1</f>
        <v>5555</v>
      </c>
      <c r="C5567" s="430">
        <v>42422.416666666664</v>
      </c>
      <c r="D5567" s="473">
        <v>1113</v>
      </c>
      <c r="K5567" s="430">
        <v>42422.416666666664</v>
      </c>
      <c r="L5567" s="467">
        <v>4452</v>
      </c>
    </row>
    <row r="5568" spans="2:12" x14ac:dyDescent="0.25">
      <c r="B5568" s="49">
        <f t="shared" ref="B5568" si="5006">B5567+1</f>
        <v>5556</v>
      </c>
      <c r="C5568" s="427">
        <v>42423</v>
      </c>
      <c r="D5568" s="474">
        <v>28</v>
      </c>
      <c r="K5568" s="427">
        <v>42423</v>
      </c>
      <c r="L5568" s="117">
        <v>56</v>
      </c>
    </row>
    <row r="5569" spans="2:12" x14ac:dyDescent="0.25">
      <c r="B5569" s="49">
        <f t="shared" ref="B5569" si="5007">B5568+1</f>
        <v>5557</v>
      </c>
      <c r="C5569" s="428">
        <v>42423</v>
      </c>
      <c r="D5569" s="473">
        <v>58.999999999995453</v>
      </c>
      <c r="K5569" s="428">
        <v>42423</v>
      </c>
      <c r="L5569" s="117">
        <v>117.99999999999091</v>
      </c>
    </row>
    <row r="5570" spans="2:12" x14ac:dyDescent="0.25">
      <c r="B5570" s="49">
        <f t="shared" ref="B5570" si="5008">B5569+1</f>
        <v>5558</v>
      </c>
      <c r="C5570" s="427">
        <v>42424</v>
      </c>
      <c r="D5570" s="474">
        <v>-667</v>
      </c>
      <c r="K5570" s="427">
        <v>42424</v>
      </c>
      <c r="L5570" s="117">
        <v>-1334</v>
      </c>
    </row>
    <row r="5571" spans="2:12" x14ac:dyDescent="0.25">
      <c r="B5571" s="49">
        <f t="shared" ref="B5571" si="5009">B5570+1</f>
        <v>5559</v>
      </c>
      <c r="C5571" s="428">
        <v>42424</v>
      </c>
      <c r="D5571" s="473">
        <v>-970.99999999999989</v>
      </c>
      <c r="K5571" s="428">
        <v>42424</v>
      </c>
      <c r="L5571" s="117">
        <v>-1941.9999999999998</v>
      </c>
    </row>
    <row r="5572" spans="2:12" x14ac:dyDescent="0.25">
      <c r="B5572" s="49">
        <f t="shared" ref="B5572" si="5010">B5571+1</f>
        <v>5560</v>
      </c>
      <c r="C5572" s="429">
        <v>42424.020833333336</v>
      </c>
      <c r="D5572" s="475">
        <v>-552</v>
      </c>
      <c r="K5572" s="429">
        <v>42424.020833333336</v>
      </c>
      <c r="L5572" s="467">
        <v>-1104</v>
      </c>
    </row>
    <row r="5573" spans="2:12" x14ac:dyDescent="0.25">
      <c r="B5573" s="49">
        <f t="shared" ref="B5573" si="5011">B5572+1</f>
        <v>5561</v>
      </c>
      <c r="C5573" s="446">
        <v>42424.104166666664</v>
      </c>
      <c r="D5573" s="476">
        <v>-62</v>
      </c>
      <c r="K5573" s="446">
        <v>42424.104166666664</v>
      </c>
      <c r="L5573" s="117">
        <v>-372</v>
      </c>
    </row>
    <row r="5574" spans="2:12" x14ac:dyDescent="0.25">
      <c r="B5574" s="49">
        <f t="shared" ref="B5574" si="5012">B5573+1</f>
        <v>5562</v>
      </c>
      <c r="C5574" s="430">
        <v>42424.416666666664</v>
      </c>
      <c r="D5574" s="473">
        <v>-12</v>
      </c>
      <c r="K5574" s="430">
        <v>42424.416666666664</v>
      </c>
      <c r="L5574" s="467">
        <v>-48</v>
      </c>
    </row>
    <row r="5575" spans="2:12" x14ac:dyDescent="0.25">
      <c r="B5575" s="49">
        <f t="shared" ref="B5575" si="5013">B5574+1</f>
        <v>5563</v>
      </c>
      <c r="C5575" s="427">
        <v>42429</v>
      </c>
      <c r="D5575" s="474">
        <v>143</v>
      </c>
      <c r="K5575" s="427">
        <v>42429</v>
      </c>
      <c r="L5575" s="117">
        <v>286</v>
      </c>
    </row>
    <row r="5576" spans="2:12" x14ac:dyDescent="0.25">
      <c r="B5576" s="49">
        <f t="shared" ref="B5576" si="5014">B5575+1</f>
        <v>5564</v>
      </c>
      <c r="C5576" s="428">
        <v>42429</v>
      </c>
      <c r="D5576" s="473">
        <v>229</v>
      </c>
      <c r="K5576" s="428">
        <v>42429</v>
      </c>
      <c r="L5576" s="117">
        <v>458</v>
      </c>
    </row>
    <row r="5577" spans="2:12" x14ac:dyDescent="0.25">
      <c r="B5577" s="49">
        <f t="shared" ref="B5577" si="5015">B5576+1</f>
        <v>5565</v>
      </c>
      <c r="C5577" s="429">
        <v>42429.020833333336</v>
      </c>
      <c r="D5577" s="475">
        <v>-562</v>
      </c>
      <c r="K5577" s="429">
        <v>42429.020833333336</v>
      </c>
      <c r="L5577" s="467">
        <v>-1124</v>
      </c>
    </row>
    <row r="5578" spans="2:12" x14ac:dyDescent="0.25">
      <c r="B5578" s="49">
        <f t="shared" ref="B5578" si="5016">B5577+1</f>
        <v>5566</v>
      </c>
      <c r="C5578" s="430">
        <v>42429.416666666664</v>
      </c>
      <c r="D5578" s="473">
        <v>-599.5</v>
      </c>
      <c r="K5578" s="430">
        <v>42429.416666666664</v>
      </c>
      <c r="L5578" s="467">
        <v>-2398</v>
      </c>
    </row>
    <row r="5579" spans="2:12" x14ac:dyDescent="0.25">
      <c r="B5579" s="49">
        <f t="shared" ref="B5579" si="5017">B5578+1</f>
        <v>5567</v>
      </c>
      <c r="C5579" s="427">
        <v>42430</v>
      </c>
      <c r="D5579" s="474">
        <v>543</v>
      </c>
      <c r="K5579" s="427">
        <v>42430</v>
      </c>
      <c r="L5579" s="117">
        <v>1086</v>
      </c>
    </row>
    <row r="5580" spans="2:12" x14ac:dyDescent="0.25">
      <c r="B5580" s="49">
        <f t="shared" ref="B5580" si="5018">B5579+1</f>
        <v>5568</v>
      </c>
      <c r="C5580" s="428">
        <v>42430</v>
      </c>
      <c r="D5580" s="473">
        <v>869.00000000000921</v>
      </c>
      <c r="K5580" s="428">
        <v>42430</v>
      </c>
      <c r="L5580" s="117">
        <v>1738.0000000000184</v>
      </c>
    </row>
    <row r="5581" spans="2:12" x14ac:dyDescent="0.25">
      <c r="B5581" s="49">
        <f t="shared" ref="B5581" si="5019">B5580+1</f>
        <v>5569</v>
      </c>
      <c r="C5581" s="429">
        <v>42430.020833333336</v>
      </c>
      <c r="D5581" s="475">
        <v>668</v>
      </c>
      <c r="K5581" s="429">
        <v>42430.020833333336</v>
      </c>
      <c r="L5581" s="467">
        <v>1336</v>
      </c>
    </row>
    <row r="5582" spans="2:12" x14ac:dyDescent="0.25">
      <c r="B5582" s="49">
        <f t="shared" ref="B5582" si="5020">B5581+1</f>
        <v>5570</v>
      </c>
      <c r="C5582" s="446">
        <v>42430.104166666664</v>
      </c>
      <c r="D5582" s="476">
        <v>392.999999999995</v>
      </c>
      <c r="K5582" s="446">
        <v>42430.104166666664</v>
      </c>
      <c r="L5582" s="117">
        <v>2357.99999999997</v>
      </c>
    </row>
    <row r="5583" spans="2:12" x14ac:dyDescent="0.25">
      <c r="B5583" s="49">
        <f t="shared" ref="B5583" si="5021">B5582+1</f>
        <v>5571</v>
      </c>
      <c r="C5583" s="430">
        <v>42430.416666666664</v>
      </c>
      <c r="D5583" s="473">
        <v>575.5</v>
      </c>
      <c r="K5583" s="430">
        <v>42430.416666666664</v>
      </c>
      <c r="L5583" s="467">
        <v>2302</v>
      </c>
    </row>
    <row r="5584" spans="2:12" x14ac:dyDescent="0.25">
      <c r="B5584" s="49">
        <f t="shared" ref="B5584" si="5022">B5583+1</f>
        <v>5572</v>
      </c>
      <c r="C5584" s="429">
        <v>42433.020833333336</v>
      </c>
      <c r="D5584" s="475">
        <v>28</v>
      </c>
      <c r="K5584" s="429">
        <v>42433.020833333336</v>
      </c>
      <c r="L5584" s="467">
        <v>56</v>
      </c>
    </row>
    <row r="5585" spans="2:12" x14ac:dyDescent="0.25">
      <c r="B5585" s="49">
        <f t="shared" ref="B5585" si="5023">B5584+1</f>
        <v>5573</v>
      </c>
      <c r="C5585" s="427">
        <v>42436</v>
      </c>
      <c r="D5585" s="474">
        <v>-272</v>
      </c>
      <c r="K5585" s="427">
        <v>42436</v>
      </c>
      <c r="L5585" s="117">
        <v>-544</v>
      </c>
    </row>
    <row r="5586" spans="2:12" x14ac:dyDescent="0.25">
      <c r="B5586" s="49">
        <f t="shared" ref="B5586" si="5024">B5585+1</f>
        <v>5574</v>
      </c>
      <c r="C5586" s="428">
        <v>42436</v>
      </c>
      <c r="D5586" s="473">
        <v>-500.99999999999545</v>
      </c>
      <c r="K5586" s="428">
        <v>42436</v>
      </c>
      <c r="L5586" s="117">
        <v>-1001.9999999999909</v>
      </c>
    </row>
    <row r="5587" spans="2:12" x14ac:dyDescent="0.25">
      <c r="B5587" s="49">
        <f t="shared" ref="B5587" si="5025">B5586+1</f>
        <v>5575</v>
      </c>
      <c r="C5587" s="429">
        <v>42437.020833333336</v>
      </c>
      <c r="D5587" s="475">
        <v>-572</v>
      </c>
      <c r="K5587" s="429">
        <v>42437.020833333336</v>
      </c>
      <c r="L5587" s="467">
        <v>-1144</v>
      </c>
    </row>
    <row r="5588" spans="2:12" x14ac:dyDescent="0.25">
      <c r="B5588" s="49">
        <f t="shared" ref="B5588" si="5026">B5587+1</f>
        <v>5576</v>
      </c>
      <c r="C5588" s="427">
        <v>42438</v>
      </c>
      <c r="D5588" s="474">
        <v>238</v>
      </c>
      <c r="K5588" s="427">
        <v>42438</v>
      </c>
      <c r="L5588" s="117">
        <v>476</v>
      </c>
    </row>
    <row r="5589" spans="2:12" x14ac:dyDescent="0.25">
      <c r="B5589" s="49">
        <f t="shared" ref="B5589" si="5027">B5588+1</f>
        <v>5577</v>
      </c>
      <c r="C5589" s="428">
        <v>42438</v>
      </c>
      <c r="D5589" s="473">
        <v>319.00000000000909</v>
      </c>
      <c r="K5589" s="428">
        <v>42438</v>
      </c>
      <c r="L5589" s="117">
        <v>638.00000000001819</v>
      </c>
    </row>
    <row r="5590" spans="2:12" x14ac:dyDescent="0.25">
      <c r="B5590" s="49">
        <f t="shared" ref="B5590" si="5028">B5589+1</f>
        <v>5578</v>
      </c>
      <c r="C5590" s="429">
        <v>42438.020833333336</v>
      </c>
      <c r="D5590" s="475">
        <v>333</v>
      </c>
      <c r="K5590" s="429">
        <v>42438.020833333336</v>
      </c>
      <c r="L5590" s="467">
        <v>666</v>
      </c>
    </row>
    <row r="5591" spans="2:12" x14ac:dyDescent="0.25">
      <c r="B5591" s="49">
        <f t="shared" ref="B5591" si="5029">B5590+1</f>
        <v>5579</v>
      </c>
      <c r="C5591" s="446">
        <v>42438.104166666664</v>
      </c>
      <c r="D5591" s="476">
        <v>218.00000000000699</v>
      </c>
      <c r="K5591" s="446">
        <v>42438.104166666664</v>
      </c>
      <c r="L5591" s="117">
        <v>1308.0000000000418</v>
      </c>
    </row>
    <row r="5592" spans="2:12" x14ac:dyDescent="0.25">
      <c r="B5592" s="49">
        <f t="shared" ref="B5592" si="5030">B5591+1</f>
        <v>5580</v>
      </c>
      <c r="C5592" s="430">
        <v>42438.416666666664</v>
      </c>
      <c r="D5592" s="473">
        <v>213</v>
      </c>
      <c r="K5592" s="430">
        <v>42438.416666666664</v>
      </c>
      <c r="L5592" s="467">
        <v>852</v>
      </c>
    </row>
    <row r="5593" spans="2:12" x14ac:dyDescent="0.25">
      <c r="B5593" s="49">
        <f t="shared" ref="B5593" si="5031">B5592+1</f>
        <v>5581</v>
      </c>
      <c r="C5593" s="427">
        <v>42440</v>
      </c>
      <c r="D5593" s="474">
        <v>718</v>
      </c>
      <c r="K5593" s="427">
        <v>42440</v>
      </c>
      <c r="L5593" s="117">
        <v>1436</v>
      </c>
    </row>
    <row r="5594" spans="2:12" x14ac:dyDescent="0.25">
      <c r="B5594" s="49">
        <f t="shared" ref="B5594" si="5032">B5593+1</f>
        <v>5582</v>
      </c>
      <c r="C5594" s="429">
        <v>42440.020833333336</v>
      </c>
      <c r="D5594" s="475">
        <v>798</v>
      </c>
      <c r="K5594" s="429">
        <v>42440.020833333336</v>
      </c>
      <c r="L5594" s="467">
        <v>1596</v>
      </c>
    </row>
    <row r="5595" spans="2:12" x14ac:dyDescent="0.25">
      <c r="B5595" s="49">
        <f t="shared" ref="B5595" si="5033">B5594+1</f>
        <v>5583</v>
      </c>
      <c r="C5595" s="446">
        <v>42440.125</v>
      </c>
      <c r="D5595" s="476">
        <v>423.00000000000199</v>
      </c>
      <c r="K5595" s="446">
        <v>42440.125</v>
      </c>
      <c r="L5595" s="117">
        <v>2538.0000000000118</v>
      </c>
    </row>
    <row r="5596" spans="2:12" x14ac:dyDescent="0.25">
      <c r="B5596" s="49">
        <f t="shared" ref="B5596" si="5034">B5595+1</f>
        <v>5584</v>
      </c>
      <c r="C5596" s="430">
        <v>42440.416666666664</v>
      </c>
      <c r="D5596" s="473">
        <v>813.00000000000011</v>
      </c>
      <c r="K5596" s="430">
        <v>42440.416666666664</v>
      </c>
      <c r="L5596" s="467">
        <v>3252.0000000000005</v>
      </c>
    </row>
    <row r="5597" spans="2:12" x14ac:dyDescent="0.25">
      <c r="B5597" s="49">
        <f t="shared" ref="B5597" si="5035">B5596+1</f>
        <v>5585</v>
      </c>
      <c r="C5597" s="427">
        <v>42443</v>
      </c>
      <c r="D5597" s="474">
        <v>83</v>
      </c>
      <c r="K5597" s="427">
        <v>42443</v>
      </c>
      <c r="L5597" s="117">
        <v>166</v>
      </c>
    </row>
    <row r="5598" spans="2:12" x14ac:dyDescent="0.25">
      <c r="B5598" s="49">
        <f t="shared" ref="B5598" si="5036">B5597+1</f>
        <v>5586</v>
      </c>
      <c r="C5598" s="427">
        <v>42444</v>
      </c>
      <c r="D5598" s="474">
        <v>-267</v>
      </c>
      <c r="K5598" s="427">
        <v>42444</v>
      </c>
      <c r="L5598" s="117">
        <v>-534</v>
      </c>
    </row>
    <row r="5599" spans="2:12" x14ac:dyDescent="0.25">
      <c r="B5599" s="49">
        <f t="shared" ref="B5599" si="5037">B5598+1</f>
        <v>5587</v>
      </c>
      <c r="C5599" s="446">
        <v>42444.083333333336</v>
      </c>
      <c r="D5599" s="476">
        <v>-247.00000000000199</v>
      </c>
      <c r="K5599" s="446">
        <v>42444.083333333336</v>
      </c>
      <c r="L5599" s="117">
        <v>-1482.0000000000118</v>
      </c>
    </row>
    <row r="5600" spans="2:12" x14ac:dyDescent="0.25">
      <c r="B5600" s="49">
        <f t="shared" ref="B5600" si="5038">B5599+1</f>
        <v>5588</v>
      </c>
      <c r="C5600" s="430">
        <v>42444.416666666664</v>
      </c>
      <c r="D5600" s="473">
        <v>-374.5</v>
      </c>
      <c r="K5600" s="430">
        <v>42444.416666666664</v>
      </c>
      <c r="L5600" s="467">
        <v>-1498</v>
      </c>
    </row>
    <row r="5601" spans="2:12" x14ac:dyDescent="0.25">
      <c r="B5601" s="49">
        <f t="shared" ref="B5601" si="5039">B5600+1</f>
        <v>5589</v>
      </c>
      <c r="C5601" s="429">
        <v>42445.020833333336</v>
      </c>
      <c r="D5601" s="475">
        <v>-282</v>
      </c>
      <c r="K5601" s="429">
        <v>42445.020833333336</v>
      </c>
      <c r="L5601" s="467">
        <v>-564</v>
      </c>
    </row>
    <row r="5602" spans="2:12" x14ac:dyDescent="0.25">
      <c r="B5602" s="49">
        <f t="shared" ref="B5602" si="5040">B5601+1</f>
        <v>5590</v>
      </c>
      <c r="C5602" s="446">
        <v>42445.083333333336</v>
      </c>
      <c r="D5602" s="476">
        <v>-62</v>
      </c>
      <c r="K5602" s="446">
        <v>42445.083333333336</v>
      </c>
      <c r="L5602" s="117">
        <v>-372</v>
      </c>
    </row>
    <row r="5603" spans="2:12" x14ac:dyDescent="0.25">
      <c r="B5603" s="49">
        <f t="shared" ref="B5603" si="5041">B5602+1</f>
        <v>5591</v>
      </c>
      <c r="C5603" s="430">
        <v>42445.416666666664</v>
      </c>
      <c r="D5603" s="473">
        <v>50.5</v>
      </c>
      <c r="K5603" s="430">
        <v>42445.416666666664</v>
      </c>
      <c r="L5603" s="467">
        <v>202</v>
      </c>
    </row>
    <row r="5604" spans="2:12" x14ac:dyDescent="0.25">
      <c r="B5604" s="49">
        <f t="shared" ref="B5604" si="5042">B5603+1</f>
        <v>5592</v>
      </c>
      <c r="C5604" s="446">
        <v>42446.083333333336</v>
      </c>
      <c r="D5604" s="476">
        <v>198.00000000000199</v>
      </c>
      <c r="K5604" s="446">
        <v>42446.083333333336</v>
      </c>
      <c r="L5604" s="117">
        <v>1188.0000000000118</v>
      </c>
    </row>
    <row r="5605" spans="2:12" x14ac:dyDescent="0.25">
      <c r="B5605" s="49">
        <f t="shared" ref="B5605" si="5043">B5604+1</f>
        <v>5593</v>
      </c>
      <c r="C5605" s="427">
        <v>42447</v>
      </c>
      <c r="D5605" s="474">
        <v>53</v>
      </c>
      <c r="K5605" s="427">
        <v>42447</v>
      </c>
      <c r="L5605" s="117">
        <v>106</v>
      </c>
    </row>
    <row r="5606" spans="2:12" x14ac:dyDescent="0.25">
      <c r="B5606" s="49">
        <f t="shared" ref="B5606" si="5044">B5605+1</f>
        <v>5594</v>
      </c>
      <c r="C5606" s="429">
        <v>42447.020833333336</v>
      </c>
      <c r="D5606" s="475">
        <v>118</v>
      </c>
      <c r="K5606" s="429">
        <v>42447.020833333336</v>
      </c>
      <c r="L5606" s="467">
        <v>236</v>
      </c>
    </row>
    <row r="5607" spans="2:12" x14ac:dyDescent="0.25">
      <c r="B5607" s="49">
        <f t="shared" ref="B5607" si="5045">B5606+1</f>
        <v>5595</v>
      </c>
      <c r="C5607" s="427">
        <v>42450</v>
      </c>
      <c r="D5607" s="474">
        <v>311</v>
      </c>
      <c r="K5607" s="427">
        <v>42450</v>
      </c>
      <c r="L5607" s="117">
        <v>622</v>
      </c>
    </row>
    <row r="5608" spans="2:12" x14ac:dyDescent="0.25">
      <c r="B5608" s="49">
        <f t="shared" ref="B5608" si="5046">B5607+1</f>
        <v>5596</v>
      </c>
      <c r="C5608" s="428">
        <v>42450</v>
      </c>
      <c r="D5608" s="473">
        <v>519.00000000000909</v>
      </c>
      <c r="K5608" s="428">
        <v>42450</v>
      </c>
      <c r="L5608" s="117">
        <v>1038.0000000000182</v>
      </c>
    </row>
    <row r="5609" spans="2:12" x14ac:dyDescent="0.25">
      <c r="B5609" s="49">
        <f t="shared" ref="B5609" si="5047">B5608+1</f>
        <v>5597</v>
      </c>
      <c r="C5609" s="427">
        <v>42451</v>
      </c>
      <c r="D5609" s="474">
        <v>-287</v>
      </c>
      <c r="K5609" s="427">
        <v>42451</v>
      </c>
      <c r="L5609" s="117">
        <v>-574</v>
      </c>
    </row>
    <row r="5610" spans="2:12" x14ac:dyDescent="0.25">
      <c r="B5610" s="49">
        <f t="shared" ref="B5610" si="5048">B5609+1</f>
        <v>5598</v>
      </c>
      <c r="C5610" s="427">
        <v>42452</v>
      </c>
      <c r="D5610" s="474">
        <v>128</v>
      </c>
      <c r="K5610" s="427">
        <v>42452</v>
      </c>
      <c r="L5610" s="117">
        <v>256</v>
      </c>
    </row>
    <row r="5611" spans="2:12" x14ac:dyDescent="0.25">
      <c r="B5611" s="49">
        <f t="shared" ref="B5611" si="5049">B5610+1</f>
        <v>5599</v>
      </c>
      <c r="C5611" s="428">
        <v>42452</v>
      </c>
      <c r="D5611" s="473">
        <v>48.99999999998181</v>
      </c>
      <c r="K5611" s="428">
        <v>42452</v>
      </c>
      <c r="L5611" s="117">
        <v>97.99999999996362</v>
      </c>
    </row>
    <row r="5612" spans="2:12" x14ac:dyDescent="0.25">
      <c r="B5612" s="49">
        <f t="shared" ref="B5612" si="5050">B5611+1</f>
        <v>5600</v>
      </c>
      <c r="C5612" s="427">
        <v>42453</v>
      </c>
      <c r="D5612" s="474">
        <v>-517</v>
      </c>
      <c r="K5612" s="427">
        <v>42453</v>
      </c>
      <c r="L5612" s="117">
        <v>-1034</v>
      </c>
    </row>
    <row r="5613" spans="2:12" x14ac:dyDescent="0.25">
      <c r="B5613" s="49">
        <f t="shared" ref="B5613" si="5051">B5612+1</f>
        <v>5601</v>
      </c>
      <c r="C5613" s="428">
        <v>42453</v>
      </c>
      <c r="D5613" s="473">
        <v>-970.99999999999989</v>
      </c>
      <c r="K5613" s="428">
        <v>42453</v>
      </c>
      <c r="L5613" s="117">
        <v>-1941.9999999999998</v>
      </c>
    </row>
    <row r="5614" spans="2:12" x14ac:dyDescent="0.25">
      <c r="B5614" s="49">
        <f t="shared" ref="B5614" si="5052">B5613+1</f>
        <v>5602</v>
      </c>
      <c r="C5614" s="429">
        <v>42453.020833333336</v>
      </c>
      <c r="D5614" s="475">
        <v>-582</v>
      </c>
      <c r="K5614" s="429">
        <v>42453.020833333336</v>
      </c>
      <c r="L5614" s="467">
        <v>-1164</v>
      </c>
    </row>
    <row r="5615" spans="2:12" x14ac:dyDescent="0.25">
      <c r="B5615" s="49">
        <f t="shared" ref="B5615" si="5053">B5614+1</f>
        <v>5603</v>
      </c>
      <c r="C5615" s="446">
        <v>42453.083333333336</v>
      </c>
      <c r="D5615" s="476">
        <v>-177.00000000000901</v>
      </c>
      <c r="K5615" s="446">
        <v>42453.083333333336</v>
      </c>
      <c r="L5615" s="117">
        <v>-1062.0000000000541</v>
      </c>
    </row>
    <row r="5616" spans="2:12" x14ac:dyDescent="0.25">
      <c r="B5616" s="49">
        <f t="shared" ref="B5616" si="5054">B5615+1</f>
        <v>5604</v>
      </c>
      <c r="C5616" s="430">
        <v>42453.416666666664</v>
      </c>
      <c r="D5616" s="473">
        <v>-312</v>
      </c>
      <c r="K5616" s="430">
        <v>42453.416666666664</v>
      </c>
      <c r="L5616" s="467">
        <v>-1248</v>
      </c>
    </row>
    <row r="5617" spans="2:12" x14ac:dyDescent="0.25">
      <c r="B5617" s="49">
        <f t="shared" ref="B5617" si="5055">B5616+1</f>
        <v>5605</v>
      </c>
      <c r="C5617" s="446">
        <v>42457.020833333336</v>
      </c>
      <c r="D5617" s="476">
        <v>242.999999999995</v>
      </c>
      <c r="K5617" s="446">
        <v>42457.020833333336</v>
      </c>
      <c r="L5617" s="117">
        <v>1457.99999999997</v>
      </c>
    </row>
    <row r="5618" spans="2:12" x14ac:dyDescent="0.25">
      <c r="B5618" s="49">
        <f t="shared" ref="B5618" si="5056">B5617+1</f>
        <v>5606</v>
      </c>
      <c r="C5618" s="430">
        <v>42457.416666666664</v>
      </c>
      <c r="D5618" s="473">
        <v>313</v>
      </c>
      <c r="K5618" s="430">
        <v>42457.416666666664</v>
      </c>
      <c r="L5618" s="467">
        <v>1252</v>
      </c>
    </row>
    <row r="5619" spans="2:12" x14ac:dyDescent="0.25">
      <c r="B5619" s="49">
        <f t="shared" ref="B5619" si="5057">B5618+1</f>
        <v>5607</v>
      </c>
      <c r="C5619" s="428">
        <v>42458</v>
      </c>
      <c r="D5619" s="473">
        <v>199.00000000000455</v>
      </c>
      <c r="K5619" s="428">
        <v>42458</v>
      </c>
      <c r="L5619" s="117">
        <v>398.00000000000909</v>
      </c>
    </row>
    <row r="5620" spans="2:12" x14ac:dyDescent="0.25">
      <c r="B5620" s="49">
        <f t="shared" ref="B5620" si="5058">B5619+1</f>
        <v>5608</v>
      </c>
      <c r="C5620" s="429">
        <v>42458.020833333336</v>
      </c>
      <c r="D5620" s="475">
        <v>-222</v>
      </c>
      <c r="K5620" s="429">
        <v>42458.020833333336</v>
      </c>
      <c r="L5620" s="467">
        <v>-444</v>
      </c>
    </row>
    <row r="5621" spans="2:12" x14ac:dyDescent="0.25">
      <c r="B5621" s="49">
        <f t="shared" ref="B5621" si="5059">B5620+1</f>
        <v>5609</v>
      </c>
      <c r="C5621" s="446">
        <v>42458.104166666664</v>
      </c>
      <c r="D5621" s="476">
        <v>68.000000000006807</v>
      </c>
      <c r="K5621" s="446">
        <v>42458.104166666664</v>
      </c>
      <c r="L5621" s="117">
        <v>408.00000000004081</v>
      </c>
    </row>
    <row r="5622" spans="2:12" x14ac:dyDescent="0.25">
      <c r="B5622" s="49">
        <f t="shared" ref="B5622" si="5060">B5621+1</f>
        <v>5610</v>
      </c>
      <c r="C5622" s="446">
        <v>42460.104166666664</v>
      </c>
      <c r="D5622" s="476">
        <v>52.999999999997698</v>
      </c>
      <c r="K5622" s="446">
        <v>42460.104166666664</v>
      </c>
      <c r="L5622" s="117">
        <v>317.99999999998619</v>
      </c>
    </row>
    <row r="5623" spans="2:12" x14ac:dyDescent="0.25">
      <c r="B5623" s="49">
        <f t="shared" ref="B5623" si="5061">B5622+1</f>
        <v>5611</v>
      </c>
      <c r="C5623" s="429">
        <v>42461.020833333336</v>
      </c>
      <c r="D5623" s="475">
        <v>-592</v>
      </c>
      <c r="K5623" s="429">
        <v>42461.020833333336</v>
      </c>
      <c r="L5623" s="467">
        <v>-1184</v>
      </c>
    </row>
    <row r="5624" spans="2:12" x14ac:dyDescent="0.25">
      <c r="B5624" s="49">
        <f t="shared" ref="B5624" si="5062">B5623+1</f>
        <v>5612</v>
      </c>
      <c r="C5624" s="430">
        <v>42461.416666666664</v>
      </c>
      <c r="D5624" s="473">
        <v>-449.5</v>
      </c>
      <c r="K5624" s="430">
        <v>42461.416666666664</v>
      </c>
      <c r="L5624" s="467">
        <v>-1798</v>
      </c>
    </row>
    <row r="5625" spans="2:12" x14ac:dyDescent="0.25">
      <c r="B5625" s="49">
        <f t="shared" ref="B5625" si="5063">B5624+1</f>
        <v>5613</v>
      </c>
      <c r="C5625" s="427">
        <v>42465</v>
      </c>
      <c r="D5625" s="474">
        <v>-457</v>
      </c>
      <c r="K5625" s="427">
        <v>42465</v>
      </c>
      <c r="L5625" s="117">
        <v>-914</v>
      </c>
    </row>
    <row r="5626" spans="2:12" x14ac:dyDescent="0.25">
      <c r="B5626" s="49">
        <f t="shared" ref="B5626" si="5064">B5625+1</f>
        <v>5614</v>
      </c>
      <c r="C5626" s="428">
        <v>42465</v>
      </c>
      <c r="D5626" s="473">
        <v>-970.99999999999989</v>
      </c>
      <c r="K5626" s="428">
        <v>42465</v>
      </c>
      <c r="L5626" s="117">
        <v>-1941.9999999999998</v>
      </c>
    </row>
    <row r="5627" spans="2:12" x14ac:dyDescent="0.25">
      <c r="B5627" s="49">
        <f t="shared" ref="B5627" si="5065">B5626+1</f>
        <v>5615</v>
      </c>
      <c r="C5627" s="429">
        <v>42465.020833333336</v>
      </c>
      <c r="D5627" s="475">
        <v>-597</v>
      </c>
      <c r="K5627" s="429">
        <v>42465.020833333336</v>
      </c>
      <c r="L5627" s="467">
        <v>-1194</v>
      </c>
    </row>
    <row r="5628" spans="2:12" x14ac:dyDescent="0.25">
      <c r="B5628" s="49">
        <f t="shared" ref="B5628" si="5066">B5627+1</f>
        <v>5616</v>
      </c>
      <c r="C5628" s="446">
        <v>42465.104166666664</v>
      </c>
      <c r="D5628" s="476">
        <v>-392.00000000000699</v>
      </c>
      <c r="K5628" s="446">
        <v>42465.104166666664</v>
      </c>
      <c r="L5628" s="117">
        <v>-2352.0000000000418</v>
      </c>
    </row>
    <row r="5629" spans="2:12" x14ac:dyDescent="0.25">
      <c r="B5629" s="49">
        <f t="shared" ref="B5629" si="5067">B5628+1</f>
        <v>5617</v>
      </c>
      <c r="C5629" s="430">
        <v>42465.416666666664</v>
      </c>
      <c r="D5629" s="473">
        <v>-499.5</v>
      </c>
      <c r="K5629" s="430">
        <v>42465.416666666664</v>
      </c>
      <c r="L5629" s="467">
        <v>-1998</v>
      </c>
    </row>
    <row r="5630" spans="2:12" x14ac:dyDescent="0.25">
      <c r="B5630" s="49">
        <f t="shared" ref="B5630" si="5068">B5629+1</f>
        <v>5618</v>
      </c>
      <c r="C5630" s="429">
        <v>42466.020833333336</v>
      </c>
      <c r="D5630" s="475">
        <v>-87</v>
      </c>
      <c r="K5630" s="429">
        <v>42466.020833333336</v>
      </c>
      <c r="L5630" s="467">
        <v>-174</v>
      </c>
    </row>
    <row r="5631" spans="2:12" x14ac:dyDescent="0.25">
      <c r="B5631" s="49">
        <f t="shared" ref="B5631" si="5069">B5630+1</f>
        <v>5619</v>
      </c>
      <c r="C5631" s="446">
        <v>42466.104166666664</v>
      </c>
      <c r="D5631" s="476">
        <v>113</v>
      </c>
      <c r="K5631" s="446">
        <v>42466.104166666664</v>
      </c>
      <c r="L5631" s="117">
        <v>678</v>
      </c>
    </row>
    <row r="5632" spans="2:12" x14ac:dyDescent="0.25">
      <c r="B5632" s="49">
        <f t="shared" ref="B5632" si="5070">B5631+1</f>
        <v>5620</v>
      </c>
      <c r="C5632" s="430">
        <v>42466.416666666664</v>
      </c>
      <c r="D5632" s="473">
        <v>275.5</v>
      </c>
      <c r="K5632" s="430">
        <v>42466.416666666664</v>
      </c>
      <c r="L5632" s="467">
        <v>1102</v>
      </c>
    </row>
    <row r="5633" spans="2:12" x14ac:dyDescent="0.25">
      <c r="B5633" s="49">
        <f t="shared" ref="B5633" si="5071">B5632+1</f>
        <v>5621</v>
      </c>
      <c r="C5633" s="428">
        <v>42468</v>
      </c>
      <c r="D5633" s="473">
        <v>1239.0000000000136</v>
      </c>
      <c r="K5633" s="428">
        <v>42468</v>
      </c>
      <c r="L5633" s="117">
        <v>2478.0000000000273</v>
      </c>
    </row>
    <row r="5634" spans="2:12" x14ac:dyDescent="0.25">
      <c r="B5634" s="49">
        <f t="shared" ref="B5634" si="5072">B5633+1</f>
        <v>5622</v>
      </c>
      <c r="C5634" s="429">
        <v>42468.020833333336</v>
      </c>
      <c r="D5634" s="475">
        <v>783</v>
      </c>
      <c r="K5634" s="429">
        <v>42468.020833333336</v>
      </c>
      <c r="L5634" s="467">
        <v>1566</v>
      </c>
    </row>
    <row r="5635" spans="2:12" x14ac:dyDescent="0.25">
      <c r="B5635" s="49">
        <f t="shared" ref="B5635" si="5073">B5634+1</f>
        <v>5623</v>
      </c>
      <c r="C5635" s="446">
        <v>42468.104166666664</v>
      </c>
      <c r="D5635" s="476">
        <v>507.99999999999301</v>
      </c>
      <c r="K5635" s="446">
        <v>42468.104166666664</v>
      </c>
      <c r="L5635" s="117">
        <v>3047.9999999999582</v>
      </c>
    </row>
    <row r="5636" spans="2:12" x14ac:dyDescent="0.25">
      <c r="B5636" s="49">
        <f t="shared" ref="B5636" si="5074">B5635+1</f>
        <v>5624</v>
      </c>
      <c r="C5636" s="430">
        <v>42468.416666666664</v>
      </c>
      <c r="D5636" s="473">
        <v>613</v>
      </c>
      <c r="K5636" s="430">
        <v>42468.416666666664</v>
      </c>
      <c r="L5636" s="467">
        <v>2452</v>
      </c>
    </row>
    <row r="5637" spans="2:12" x14ac:dyDescent="0.25">
      <c r="B5637" s="49">
        <f t="shared" ref="B5637" si="5075">B5636+1</f>
        <v>5625</v>
      </c>
      <c r="C5637" s="428">
        <v>42471</v>
      </c>
      <c r="D5637" s="473">
        <v>519.00000000000909</v>
      </c>
      <c r="K5637" s="428">
        <v>42471</v>
      </c>
      <c r="L5637" s="117">
        <v>1038.0000000000182</v>
      </c>
    </row>
    <row r="5638" spans="2:12" x14ac:dyDescent="0.25">
      <c r="B5638" s="49">
        <f t="shared" ref="B5638" si="5076">B5637+1</f>
        <v>5626</v>
      </c>
      <c r="C5638" s="429">
        <v>42471.020833333336</v>
      </c>
      <c r="D5638" s="475">
        <v>473</v>
      </c>
      <c r="K5638" s="429">
        <v>42471.020833333336</v>
      </c>
      <c r="L5638" s="467">
        <v>946</v>
      </c>
    </row>
    <row r="5639" spans="2:12" x14ac:dyDescent="0.25">
      <c r="B5639" s="49">
        <f t="shared" ref="B5639" si="5077">B5638+1</f>
        <v>5627</v>
      </c>
      <c r="C5639" s="428">
        <v>42472</v>
      </c>
      <c r="D5639" s="473">
        <v>199.00000000000455</v>
      </c>
      <c r="K5639" s="428">
        <v>42472</v>
      </c>
      <c r="L5639" s="117">
        <v>398.00000000000909</v>
      </c>
    </row>
    <row r="5640" spans="2:12" x14ac:dyDescent="0.25">
      <c r="B5640" s="49">
        <f t="shared" ref="B5640" si="5078">B5639+1</f>
        <v>5628</v>
      </c>
      <c r="C5640" s="429">
        <v>42472.020833333336</v>
      </c>
      <c r="D5640" s="475">
        <v>223</v>
      </c>
      <c r="K5640" s="429">
        <v>42472.020833333336</v>
      </c>
      <c r="L5640" s="467">
        <v>446</v>
      </c>
    </row>
    <row r="5641" spans="2:12" x14ac:dyDescent="0.25">
      <c r="B5641" s="49">
        <f t="shared" ref="B5641" si="5079">B5640+1</f>
        <v>5629</v>
      </c>
      <c r="C5641" s="446">
        <v>42472.104166666664</v>
      </c>
      <c r="D5641" s="476">
        <v>73.000000000002302</v>
      </c>
      <c r="K5641" s="446">
        <v>42472.104166666664</v>
      </c>
      <c r="L5641" s="117">
        <v>438.00000000001381</v>
      </c>
    </row>
    <row r="5642" spans="2:12" x14ac:dyDescent="0.25">
      <c r="B5642" s="49">
        <f t="shared" ref="B5642" si="5080">B5641+1</f>
        <v>5630</v>
      </c>
      <c r="C5642" s="430">
        <v>42472.416666666664</v>
      </c>
      <c r="D5642" s="473">
        <v>150.5</v>
      </c>
      <c r="K5642" s="430">
        <v>42472.416666666664</v>
      </c>
      <c r="L5642" s="467">
        <v>602</v>
      </c>
    </row>
    <row r="5643" spans="2:12" x14ac:dyDescent="0.25">
      <c r="B5643" s="49">
        <f t="shared" ref="B5643" si="5081">B5642+1</f>
        <v>5631</v>
      </c>
      <c r="C5643" s="427">
        <v>42475</v>
      </c>
      <c r="D5643" s="474">
        <v>-92</v>
      </c>
      <c r="K5643" s="427">
        <v>42475</v>
      </c>
      <c r="L5643" s="117">
        <v>-184</v>
      </c>
    </row>
    <row r="5644" spans="2:12" x14ac:dyDescent="0.25">
      <c r="B5644" s="49">
        <f t="shared" ref="B5644" si="5082">B5643+1</f>
        <v>5632</v>
      </c>
      <c r="C5644" s="428">
        <v>42475</v>
      </c>
      <c r="D5644" s="473">
        <v>-400.99999999999545</v>
      </c>
      <c r="K5644" s="428">
        <v>42475</v>
      </c>
      <c r="L5644" s="117">
        <v>-801.99999999999091</v>
      </c>
    </row>
    <row r="5645" spans="2:12" x14ac:dyDescent="0.25">
      <c r="B5645" s="49">
        <f t="shared" ref="B5645" si="5083">B5644+1</f>
        <v>5633</v>
      </c>
      <c r="C5645" s="446">
        <v>42475.125</v>
      </c>
      <c r="D5645" s="476">
        <v>-222.00000000000199</v>
      </c>
      <c r="K5645" s="446">
        <v>42475.125</v>
      </c>
      <c r="L5645" s="117">
        <v>-1332.0000000000118</v>
      </c>
    </row>
    <row r="5646" spans="2:12" x14ac:dyDescent="0.25">
      <c r="B5646" s="49">
        <f t="shared" ref="B5646" si="5084">B5645+1</f>
        <v>5634</v>
      </c>
      <c r="C5646" s="430">
        <v>42475.416666666664</v>
      </c>
      <c r="D5646" s="473">
        <v>-74.5</v>
      </c>
      <c r="K5646" s="430">
        <v>42475.416666666664</v>
      </c>
      <c r="L5646" s="467">
        <v>-298</v>
      </c>
    </row>
    <row r="5647" spans="2:12" x14ac:dyDescent="0.25">
      <c r="B5647" s="49">
        <f t="shared" ref="B5647" si="5085">B5646+1</f>
        <v>5635</v>
      </c>
      <c r="C5647" s="430">
        <v>42477.979166666664</v>
      </c>
      <c r="D5647" s="473">
        <v>25.5</v>
      </c>
      <c r="K5647" s="430">
        <v>42477.979166666664</v>
      </c>
      <c r="L5647" s="467">
        <v>102</v>
      </c>
    </row>
    <row r="5648" spans="2:12" x14ac:dyDescent="0.25">
      <c r="B5648" s="49">
        <f t="shared" ref="B5648" si="5086">B5647+1</f>
        <v>5636</v>
      </c>
      <c r="C5648" s="427">
        <v>42478</v>
      </c>
      <c r="D5648" s="474">
        <v>78</v>
      </c>
      <c r="K5648" s="427">
        <v>42478</v>
      </c>
      <c r="L5648" s="117">
        <v>156</v>
      </c>
    </row>
    <row r="5649" spans="2:12" x14ac:dyDescent="0.25">
      <c r="B5649" s="49">
        <f t="shared" ref="B5649" si="5087">B5648+1</f>
        <v>5637</v>
      </c>
      <c r="C5649" s="428">
        <v>42478</v>
      </c>
      <c r="D5649" s="473">
        <v>58.999999999995453</v>
      </c>
      <c r="K5649" s="428">
        <v>42478</v>
      </c>
      <c r="L5649" s="117">
        <v>117.99999999999091</v>
      </c>
    </row>
    <row r="5650" spans="2:12" x14ac:dyDescent="0.25">
      <c r="B5650" s="49">
        <f t="shared" ref="B5650" si="5088">B5649+1</f>
        <v>5638</v>
      </c>
      <c r="C5650" s="429">
        <v>42478.041666666664</v>
      </c>
      <c r="D5650" s="475">
        <v>233</v>
      </c>
      <c r="K5650" s="429">
        <v>42478.041666666664</v>
      </c>
      <c r="L5650" s="467">
        <v>466</v>
      </c>
    </row>
    <row r="5651" spans="2:12" x14ac:dyDescent="0.25">
      <c r="B5651" s="49">
        <f t="shared" ref="B5651" si="5089">B5650+1</f>
        <v>5639</v>
      </c>
      <c r="C5651" s="430">
        <v>42478.416666666664</v>
      </c>
      <c r="D5651" s="473">
        <v>-62</v>
      </c>
      <c r="K5651" s="430">
        <v>42478.416666666664</v>
      </c>
      <c r="L5651" s="467">
        <v>-248</v>
      </c>
    </row>
    <row r="5652" spans="2:12" x14ac:dyDescent="0.25">
      <c r="B5652" s="49">
        <f t="shared" ref="B5652" si="5090">B5651+1</f>
        <v>5640</v>
      </c>
      <c r="C5652" s="427">
        <v>42479</v>
      </c>
      <c r="D5652" s="474">
        <v>403</v>
      </c>
      <c r="K5652" s="427">
        <v>42479</v>
      </c>
      <c r="L5652" s="117">
        <v>806</v>
      </c>
    </row>
    <row r="5653" spans="2:12" x14ac:dyDescent="0.25">
      <c r="B5653" s="49">
        <f t="shared" ref="B5653" si="5091">B5652+1</f>
        <v>5641</v>
      </c>
      <c r="C5653" s="428">
        <v>42479</v>
      </c>
      <c r="D5653" s="473">
        <v>729</v>
      </c>
      <c r="K5653" s="428">
        <v>42479</v>
      </c>
      <c r="L5653" s="117">
        <v>1458</v>
      </c>
    </row>
    <row r="5654" spans="2:12" x14ac:dyDescent="0.25">
      <c r="B5654" s="49">
        <f t="shared" ref="B5654" si="5092">B5653+1</f>
        <v>5642</v>
      </c>
      <c r="C5654" s="429">
        <v>42480.041666666664</v>
      </c>
      <c r="D5654" s="475">
        <v>138</v>
      </c>
      <c r="K5654" s="429">
        <v>42480.041666666664</v>
      </c>
      <c r="L5654" s="467">
        <v>276</v>
      </c>
    </row>
    <row r="5655" spans="2:12" x14ac:dyDescent="0.25">
      <c r="B5655" s="49">
        <f t="shared" ref="B5655" si="5093">B5654+1</f>
        <v>5643</v>
      </c>
      <c r="C5655" s="427">
        <v>42481</v>
      </c>
      <c r="D5655" s="474">
        <v>73</v>
      </c>
      <c r="K5655" s="427">
        <v>42481</v>
      </c>
      <c r="L5655" s="117">
        <v>146</v>
      </c>
    </row>
    <row r="5656" spans="2:12" x14ac:dyDescent="0.25">
      <c r="B5656" s="49">
        <f t="shared" ref="B5656" si="5094">B5655+1</f>
        <v>5644</v>
      </c>
      <c r="C5656" s="428">
        <v>42481</v>
      </c>
      <c r="D5656" s="473">
        <v>138.99999999999091</v>
      </c>
      <c r="K5656" s="428">
        <v>42481</v>
      </c>
      <c r="L5656" s="117">
        <v>277.99999999998181</v>
      </c>
    </row>
    <row r="5657" spans="2:12" x14ac:dyDescent="0.25">
      <c r="B5657" s="49">
        <f t="shared" ref="B5657" si="5095">B5656+1</f>
        <v>5645</v>
      </c>
      <c r="C5657" s="427">
        <v>42482</v>
      </c>
      <c r="D5657" s="474">
        <v>163</v>
      </c>
      <c r="K5657" s="427">
        <v>42482</v>
      </c>
      <c r="L5657" s="117">
        <v>326</v>
      </c>
    </row>
    <row r="5658" spans="2:12" x14ac:dyDescent="0.25">
      <c r="B5658" s="49">
        <f t="shared" ref="B5658" si="5096">B5657+1</f>
        <v>5646</v>
      </c>
      <c r="C5658" s="428">
        <v>42482</v>
      </c>
      <c r="D5658" s="473">
        <v>349.00000000000455</v>
      </c>
      <c r="K5658" s="428">
        <v>42482</v>
      </c>
      <c r="L5658" s="117">
        <v>698.00000000000909</v>
      </c>
    </row>
    <row r="5659" spans="2:12" x14ac:dyDescent="0.25">
      <c r="B5659" s="49">
        <f t="shared" ref="B5659" si="5097">B5658+1</f>
        <v>5647</v>
      </c>
      <c r="C5659" s="446">
        <v>42482.125</v>
      </c>
      <c r="D5659" s="476">
        <v>67.999999999995495</v>
      </c>
      <c r="K5659" s="446">
        <v>42482.125</v>
      </c>
      <c r="L5659" s="117">
        <v>407.99999999997294</v>
      </c>
    </row>
    <row r="5660" spans="2:12" x14ac:dyDescent="0.25">
      <c r="B5660" s="49">
        <f t="shared" ref="B5660" si="5098">B5659+1</f>
        <v>5648</v>
      </c>
      <c r="C5660" s="430">
        <v>42482.416666666664</v>
      </c>
      <c r="D5660" s="473">
        <v>300.5</v>
      </c>
      <c r="K5660" s="430">
        <v>42482.416666666664</v>
      </c>
      <c r="L5660" s="467">
        <v>1202</v>
      </c>
    </row>
    <row r="5661" spans="2:12" x14ac:dyDescent="0.25">
      <c r="B5661" s="49">
        <f t="shared" ref="B5661" si="5099">B5660+1</f>
        <v>5649</v>
      </c>
      <c r="C5661" s="429">
        <v>42485.041666666664</v>
      </c>
      <c r="D5661" s="475">
        <v>-592</v>
      </c>
      <c r="K5661" s="429">
        <v>42485.041666666664</v>
      </c>
      <c r="L5661" s="467">
        <v>-1184</v>
      </c>
    </row>
    <row r="5662" spans="2:12" x14ac:dyDescent="0.25">
      <c r="B5662" s="49">
        <f t="shared" ref="B5662" si="5100">B5661+1</f>
        <v>5650</v>
      </c>
      <c r="C5662" s="446">
        <v>42486.125</v>
      </c>
      <c r="D5662" s="476">
        <v>173.00000000000199</v>
      </c>
      <c r="K5662" s="446">
        <v>42486.125</v>
      </c>
      <c r="L5662" s="117">
        <v>1038.0000000000118</v>
      </c>
    </row>
    <row r="5663" spans="2:12" x14ac:dyDescent="0.25">
      <c r="B5663" s="49">
        <f t="shared" ref="B5663" si="5101">B5662+1</f>
        <v>5651</v>
      </c>
      <c r="C5663" s="430">
        <v>42486.416666666664</v>
      </c>
      <c r="D5663" s="473">
        <v>138</v>
      </c>
      <c r="K5663" s="430">
        <v>42486.416666666664</v>
      </c>
      <c r="L5663" s="467">
        <v>552</v>
      </c>
    </row>
    <row r="5664" spans="2:12" x14ac:dyDescent="0.25">
      <c r="B5664" s="49">
        <f t="shared" ref="B5664" si="5102">B5663+1</f>
        <v>5652</v>
      </c>
      <c r="C5664" s="429">
        <v>42487.041666666664</v>
      </c>
      <c r="D5664" s="475">
        <v>-52</v>
      </c>
      <c r="K5664" s="429">
        <v>42487.041666666664</v>
      </c>
      <c r="L5664" s="467">
        <v>-104</v>
      </c>
    </row>
    <row r="5665" spans="2:12" x14ac:dyDescent="0.25">
      <c r="B5665" s="49">
        <f t="shared" ref="B5665" si="5103">B5664+1</f>
        <v>5653</v>
      </c>
      <c r="C5665" s="429">
        <v>42488.041666666664</v>
      </c>
      <c r="D5665" s="475">
        <v>-392</v>
      </c>
      <c r="K5665" s="429">
        <v>42488.041666666664</v>
      </c>
      <c r="L5665" s="467">
        <v>-784</v>
      </c>
    </row>
    <row r="5666" spans="2:12" x14ac:dyDescent="0.25">
      <c r="B5666" s="49">
        <f t="shared" ref="B5666" si="5104">B5665+1</f>
        <v>5654</v>
      </c>
      <c r="C5666" s="428">
        <v>42489</v>
      </c>
      <c r="D5666" s="473">
        <v>-681.00000000001364</v>
      </c>
      <c r="K5666" s="428">
        <v>42489</v>
      </c>
      <c r="L5666" s="117">
        <v>-1362.0000000000273</v>
      </c>
    </row>
    <row r="5667" spans="2:12" x14ac:dyDescent="0.25">
      <c r="B5667" s="49">
        <f t="shared" ref="B5667" si="5105">B5666+1</f>
        <v>5655</v>
      </c>
      <c r="C5667" s="429">
        <v>42489.041666666664</v>
      </c>
      <c r="D5667" s="475">
        <v>-322</v>
      </c>
      <c r="K5667" s="429">
        <v>42489.041666666664</v>
      </c>
      <c r="L5667" s="467">
        <v>-644</v>
      </c>
    </row>
    <row r="5668" spans="2:12" x14ac:dyDescent="0.25">
      <c r="B5668" s="49">
        <f t="shared" ref="B5668" si="5106">B5667+1</f>
        <v>5656</v>
      </c>
      <c r="C5668" s="446">
        <v>42489.125</v>
      </c>
      <c r="D5668" s="476">
        <v>-407.000000000005</v>
      </c>
      <c r="K5668" s="446">
        <v>42489.125</v>
      </c>
      <c r="L5668" s="117">
        <v>-2442.00000000003</v>
      </c>
    </row>
    <row r="5669" spans="2:12" x14ac:dyDescent="0.25">
      <c r="B5669" s="49">
        <f t="shared" ref="B5669" si="5107">B5668+1</f>
        <v>5657</v>
      </c>
      <c r="C5669" s="430">
        <v>42489.416666666664</v>
      </c>
      <c r="D5669" s="473">
        <v>-224.5</v>
      </c>
      <c r="K5669" s="430">
        <v>42489.416666666664</v>
      </c>
      <c r="L5669" s="467">
        <v>-898</v>
      </c>
    </row>
    <row r="5670" spans="2:12" x14ac:dyDescent="0.25">
      <c r="B5670" s="49">
        <f t="shared" ref="B5670" si="5108">B5669+1</f>
        <v>5658</v>
      </c>
      <c r="C5670" s="430">
        <v>42491.979166666664</v>
      </c>
      <c r="D5670" s="473">
        <v>-24.5</v>
      </c>
      <c r="K5670" s="430">
        <v>42491.979166666664</v>
      </c>
      <c r="L5670" s="467">
        <v>-98</v>
      </c>
    </row>
    <row r="5671" spans="2:12" x14ac:dyDescent="0.25">
      <c r="B5671" s="49">
        <f t="shared" ref="B5671" si="5109">B5670+1</f>
        <v>5659</v>
      </c>
      <c r="C5671" s="429">
        <v>42492.041666666664</v>
      </c>
      <c r="D5671" s="475">
        <v>-107</v>
      </c>
      <c r="K5671" s="429">
        <v>42492.041666666664</v>
      </c>
      <c r="L5671" s="467">
        <v>-214</v>
      </c>
    </row>
    <row r="5672" spans="2:12" x14ac:dyDescent="0.25">
      <c r="B5672" s="49">
        <f t="shared" ref="B5672" si="5110">B5671+1</f>
        <v>5660</v>
      </c>
      <c r="C5672" s="446">
        <v>42492.041666666664</v>
      </c>
      <c r="D5672" s="476">
        <v>132.99999999999301</v>
      </c>
      <c r="K5672" s="446">
        <v>42492.041666666664</v>
      </c>
      <c r="L5672" s="117">
        <v>797.99999999995805</v>
      </c>
    </row>
    <row r="5673" spans="2:12" x14ac:dyDescent="0.25">
      <c r="B5673" s="49">
        <f t="shared" ref="B5673" si="5111">B5672+1</f>
        <v>5661</v>
      </c>
      <c r="C5673" s="430">
        <v>42492.416666666664</v>
      </c>
      <c r="D5673" s="473">
        <v>-112.00000000000001</v>
      </c>
      <c r="K5673" s="430">
        <v>42492.416666666664</v>
      </c>
      <c r="L5673" s="467">
        <v>-448.00000000000006</v>
      </c>
    </row>
    <row r="5674" spans="2:12" x14ac:dyDescent="0.25">
      <c r="B5674" s="49">
        <f t="shared" ref="B5674" si="5112">B5673+1</f>
        <v>5662</v>
      </c>
      <c r="C5674" s="429">
        <v>42494.041666666664</v>
      </c>
      <c r="D5674" s="475">
        <v>-42</v>
      </c>
      <c r="K5674" s="429">
        <v>42494.041666666664</v>
      </c>
      <c r="L5674" s="467">
        <v>-84</v>
      </c>
    </row>
    <row r="5675" spans="2:12" x14ac:dyDescent="0.25">
      <c r="B5675" s="49">
        <f t="shared" ref="B5675" si="5113">B5674+1</f>
        <v>5663</v>
      </c>
      <c r="C5675" s="446">
        <v>42494.125</v>
      </c>
      <c r="D5675" s="476">
        <v>-437</v>
      </c>
      <c r="K5675" s="446">
        <v>42494.125</v>
      </c>
      <c r="L5675" s="117">
        <v>-2622</v>
      </c>
    </row>
    <row r="5676" spans="2:12" x14ac:dyDescent="0.25">
      <c r="B5676" s="49">
        <f t="shared" ref="B5676" si="5114">B5675+1</f>
        <v>5664</v>
      </c>
      <c r="C5676" s="430">
        <v>42494.416666666664</v>
      </c>
      <c r="D5676" s="473">
        <v>-74.5</v>
      </c>
      <c r="K5676" s="430">
        <v>42494.416666666664</v>
      </c>
      <c r="L5676" s="467">
        <v>-298</v>
      </c>
    </row>
    <row r="5677" spans="2:12" x14ac:dyDescent="0.25">
      <c r="B5677" s="49">
        <f t="shared" ref="B5677" si="5115">B5676+1</f>
        <v>5665</v>
      </c>
      <c r="C5677" s="429">
        <v>42495.041666666664</v>
      </c>
      <c r="D5677" s="475">
        <v>328</v>
      </c>
      <c r="K5677" s="429">
        <v>42495.041666666664</v>
      </c>
      <c r="L5677" s="467">
        <v>656</v>
      </c>
    </row>
    <row r="5678" spans="2:12" x14ac:dyDescent="0.25">
      <c r="B5678" s="49">
        <f t="shared" ref="B5678" si="5116">B5677+1</f>
        <v>5666</v>
      </c>
      <c r="C5678" s="446">
        <v>42495.125</v>
      </c>
      <c r="D5678" s="476">
        <v>142.999999999995</v>
      </c>
      <c r="K5678" s="446">
        <v>42495.125</v>
      </c>
      <c r="L5678" s="117">
        <v>857.99999999996999</v>
      </c>
    </row>
    <row r="5679" spans="2:12" x14ac:dyDescent="0.25">
      <c r="B5679" s="49">
        <f t="shared" ref="B5679" si="5117">B5678+1</f>
        <v>5667</v>
      </c>
      <c r="C5679" s="430">
        <v>42495.416666666664</v>
      </c>
      <c r="D5679" s="473">
        <v>288</v>
      </c>
      <c r="K5679" s="430">
        <v>42495.416666666664</v>
      </c>
      <c r="L5679" s="467">
        <v>1152</v>
      </c>
    </row>
    <row r="5680" spans="2:12" x14ac:dyDescent="0.25">
      <c r="B5680" s="49">
        <f t="shared" ref="B5680" si="5118">B5679+1</f>
        <v>5668</v>
      </c>
      <c r="C5680" s="427">
        <v>42496</v>
      </c>
      <c r="D5680" s="474">
        <v>53</v>
      </c>
      <c r="K5680" s="427">
        <v>42496</v>
      </c>
      <c r="L5680" s="117">
        <v>106</v>
      </c>
    </row>
    <row r="5681" spans="2:12" x14ac:dyDescent="0.25">
      <c r="B5681" s="49">
        <f t="shared" ref="B5681" si="5119">B5680+1</f>
        <v>5669</v>
      </c>
      <c r="C5681" s="428">
        <v>42496</v>
      </c>
      <c r="D5681" s="473">
        <v>18.999999999986358</v>
      </c>
      <c r="K5681" s="428">
        <v>42496</v>
      </c>
      <c r="L5681" s="117">
        <v>37.999999999972715</v>
      </c>
    </row>
    <row r="5682" spans="2:12" x14ac:dyDescent="0.25">
      <c r="B5682" s="49">
        <f t="shared" ref="B5682" si="5120">B5681+1</f>
        <v>5670</v>
      </c>
      <c r="C5682" s="429">
        <v>42496.041666666664</v>
      </c>
      <c r="D5682" s="475">
        <v>-37</v>
      </c>
      <c r="K5682" s="429">
        <v>42496.041666666664</v>
      </c>
      <c r="L5682" s="467">
        <v>-74</v>
      </c>
    </row>
    <row r="5683" spans="2:12" x14ac:dyDescent="0.25">
      <c r="B5683" s="49">
        <f t="shared" ref="B5683" si="5121">B5682+1</f>
        <v>5671</v>
      </c>
      <c r="C5683" s="446">
        <v>42496.125</v>
      </c>
      <c r="D5683" s="476">
        <v>-251.99999999999801</v>
      </c>
      <c r="K5683" s="446">
        <v>42496.125</v>
      </c>
      <c r="L5683" s="117">
        <v>-1511.9999999999882</v>
      </c>
    </row>
    <row r="5684" spans="2:12" x14ac:dyDescent="0.25">
      <c r="B5684" s="49">
        <f t="shared" ref="B5684" si="5122">B5683+1</f>
        <v>5672</v>
      </c>
      <c r="C5684" s="430">
        <v>42496.416666666664</v>
      </c>
      <c r="D5684" s="473">
        <v>-12</v>
      </c>
      <c r="K5684" s="430">
        <v>42496.416666666664</v>
      </c>
      <c r="L5684" s="467">
        <v>-48</v>
      </c>
    </row>
    <row r="5685" spans="2:12" x14ac:dyDescent="0.25">
      <c r="B5685" s="49">
        <f t="shared" ref="B5685" si="5123">B5684+1</f>
        <v>5673</v>
      </c>
      <c r="C5685" s="427">
        <v>42500</v>
      </c>
      <c r="D5685" s="474">
        <v>668</v>
      </c>
      <c r="K5685" s="427">
        <v>42500</v>
      </c>
      <c r="L5685" s="117">
        <v>1336</v>
      </c>
    </row>
    <row r="5686" spans="2:12" x14ac:dyDescent="0.25">
      <c r="B5686" s="49">
        <f t="shared" ref="B5686" si="5124">B5685+1</f>
        <v>5674</v>
      </c>
      <c r="C5686" s="428">
        <v>42500</v>
      </c>
      <c r="D5686" s="473">
        <v>1459.0000000000182</v>
      </c>
      <c r="K5686" s="428">
        <v>42500</v>
      </c>
      <c r="L5686" s="117">
        <v>2918.0000000000364</v>
      </c>
    </row>
    <row r="5687" spans="2:12" x14ac:dyDescent="0.25">
      <c r="B5687" s="49">
        <f t="shared" ref="B5687" si="5125">B5686+1</f>
        <v>5675</v>
      </c>
      <c r="C5687" s="430">
        <v>42500.416666666664</v>
      </c>
      <c r="D5687" s="473">
        <v>813.00000000000011</v>
      </c>
      <c r="K5687" s="430">
        <v>42500.416666666664</v>
      </c>
      <c r="L5687" s="467">
        <v>3252.0000000000005</v>
      </c>
    </row>
    <row r="5688" spans="2:12" x14ac:dyDescent="0.25">
      <c r="B5688" s="49">
        <f t="shared" ref="B5688" si="5126">B5687+1</f>
        <v>5676</v>
      </c>
      <c r="C5688" s="427">
        <v>42501</v>
      </c>
      <c r="D5688" s="474">
        <v>-137</v>
      </c>
      <c r="K5688" s="427">
        <v>42501</v>
      </c>
      <c r="L5688" s="117">
        <v>-274</v>
      </c>
    </row>
    <row r="5689" spans="2:12" x14ac:dyDescent="0.25">
      <c r="B5689" s="49">
        <f t="shared" ref="B5689" si="5127">B5688+1</f>
        <v>5677</v>
      </c>
      <c r="C5689" s="428">
        <v>42501</v>
      </c>
      <c r="D5689" s="473">
        <v>-121.00000000000001</v>
      </c>
      <c r="K5689" s="428">
        <v>42501</v>
      </c>
      <c r="L5689" s="117">
        <v>-242.00000000000003</v>
      </c>
    </row>
    <row r="5690" spans="2:12" x14ac:dyDescent="0.25">
      <c r="B5690" s="49">
        <f t="shared" ref="B5690" si="5128">B5689+1</f>
        <v>5678</v>
      </c>
      <c r="C5690" s="428">
        <v>42502</v>
      </c>
      <c r="D5690" s="473">
        <v>529</v>
      </c>
      <c r="K5690" s="428">
        <v>42502</v>
      </c>
      <c r="L5690" s="117">
        <v>1058</v>
      </c>
    </row>
    <row r="5691" spans="2:12" x14ac:dyDescent="0.25">
      <c r="B5691" s="49">
        <f t="shared" ref="B5691" si="5129">B5690+1</f>
        <v>5679</v>
      </c>
      <c r="C5691" s="429">
        <v>42502.041666666664</v>
      </c>
      <c r="D5691" s="475">
        <v>-37</v>
      </c>
      <c r="K5691" s="429">
        <v>42502.041666666664</v>
      </c>
      <c r="L5691" s="467">
        <v>-74</v>
      </c>
    </row>
    <row r="5692" spans="2:12" x14ac:dyDescent="0.25">
      <c r="B5692" s="49">
        <f t="shared" ref="B5692" si="5130">B5691+1</f>
        <v>5680</v>
      </c>
      <c r="C5692" s="446">
        <v>42502.104166666664</v>
      </c>
      <c r="D5692" s="476">
        <v>242.999999999995</v>
      </c>
      <c r="K5692" s="446">
        <v>42502.104166666664</v>
      </c>
      <c r="L5692" s="117">
        <v>1457.99999999997</v>
      </c>
    </row>
    <row r="5693" spans="2:12" x14ac:dyDescent="0.25">
      <c r="B5693" s="49">
        <f t="shared" ref="B5693" si="5131">B5692+1</f>
        <v>5681</v>
      </c>
      <c r="C5693" s="430">
        <v>42502.416666666664</v>
      </c>
      <c r="D5693" s="473">
        <v>-99.5</v>
      </c>
      <c r="K5693" s="430">
        <v>42502.416666666664</v>
      </c>
      <c r="L5693" s="467">
        <v>-398</v>
      </c>
    </row>
    <row r="5694" spans="2:12" x14ac:dyDescent="0.25">
      <c r="B5694" s="49">
        <f t="shared" ref="B5694" si="5132">B5693+1</f>
        <v>5682</v>
      </c>
      <c r="C5694" s="429">
        <v>42503.041666666664</v>
      </c>
      <c r="D5694" s="475">
        <v>-562</v>
      </c>
      <c r="K5694" s="429">
        <v>42503.041666666664</v>
      </c>
      <c r="L5694" s="467">
        <v>-1124</v>
      </c>
    </row>
    <row r="5695" spans="2:12" x14ac:dyDescent="0.25">
      <c r="B5695" s="49">
        <f t="shared" ref="B5695" si="5133">B5694+1</f>
        <v>5683</v>
      </c>
      <c r="C5695" s="446">
        <v>42503.125</v>
      </c>
      <c r="D5695" s="476">
        <v>-147.00000000000199</v>
      </c>
      <c r="K5695" s="446">
        <v>42503.125</v>
      </c>
      <c r="L5695" s="117">
        <v>-882.00000000001194</v>
      </c>
    </row>
    <row r="5696" spans="2:12" x14ac:dyDescent="0.25">
      <c r="B5696" s="49">
        <f t="shared" ref="B5696" si="5134">B5695+1</f>
        <v>5684</v>
      </c>
      <c r="C5696" s="430">
        <v>42505.979166666664</v>
      </c>
      <c r="D5696" s="473">
        <v>25.5</v>
      </c>
      <c r="K5696" s="430">
        <v>42505.979166666664</v>
      </c>
      <c r="L5696" s="467">
        <v>102</v>
      </c>
    </row>
    <row r="5697" spans="2:12" x14ac:dyDescent="0.25">
      <c r="B5697" s="49">
        <f t="shared" ref="B5697" si="5135">B5696+1</f>
        <v>5685</v>
      </c>
      <c r="C5697" s="427">
        <v>42506</v>
      </c>
      <c r="D5697" s="474">
        <v>333</v>
      </c>
      <c r="K5697" s="427">
        <v>42506</v>
      </c>
      <c r="L5697" s="117">
        <v>666</v>
      </c>
    </row>
    <row r="5698" spans="2:12" x14ac:dyDescent="0.25">
      <c r="B5698" s="49">
        <f t="shared" ref="B5698" si="5136">B5697+1</f>
        <v>5686</v>
      </c>
      <c r="C5698" s="429">
        <v>42506.041666666664</v>
      </c>
      <c r="D5698" s="475">
        <v>193</v>
      </c>
      <c r="K5698" s="429">
        <v>42506.041666666664</v>
      </c>
      <c r="L5698" s="467">
        <v>386</v>
      </c>
    </row>
    <row r="5699" spans="2:12" x14ac:dyDescent="0.25">
      <c r="B5699" s="49">
        <f t="shared" ref="B5699" si="5137">B5698+1</f>
        <v>5687</v>
      </c>
      <c r="C5699" s="446">
        <v>42506.041666666664</v>
      </c>
      <c r="D5699" s="476">
        <v>242.999999999995</v>
      </c>
      <c r="K5699" s="446">
        <v>42506.041666666664</v>
      </c>
      <c r="L5699" s="117">
        <v>1457.99999999997</v>
      </c>
    </row>
    <row r="5700" spans="2:12" x14ac:dyDescent="0.25">
      <c r="B5700" s="49">
        <f t="shared" ref="B5700" si="5138">B5699+1</f>
        <v>5688</v>
      </c>
      <c r="C5700" s="430">
        <v>42506.416666666664</v>
      </c>
      <c r="D5700" s="473">
        <v>112.99999999999999</v>
      </c>
      <c r="K5700" s="430">
        <v>42506.416666666664</v>
      </c>
      <c r="L5700" s="467">
        <v>451.99999999999994</v>
      </c>
    </row>
    <row r="5701" spans="2:12" x14ac:dyDescent="0.25">
      <c r="B5701" s="49">
        <f t="shared" ref="B5701" si="5139">B5700+1</f>
        <v>5689</v>
      </c>
      <c r="C5701" s="427">
        <v>42507</v>
      </c>
      <c r="D5701" s="474">
        <v>248</v>
      </c>
      <c r="K5701" s="427">
        <v>42507</v>
      </c>
      <c r="L5701" s="117">
        <v>496</v>
      </c>
    </row>
    <row r="5702" spans="2:12" x14ac:dyDescent="0.25">
      <c r="B5702" s="49">
        <f t="shared" ref="B5702" si="5140">B5701+1</f>
        <v>5690</v>
      </c>
      <c r="C5702" s="429">
        <v>42508.041666666664</v>
      </c>
      <c r="D5702" s="475">
        <v>-42</v>
      </c>
      <c r="K5702" s="429">
        <v>42508.041666666664</v>
      </c>
      <c r="L5702" s="467">
        <v>-84</v>
      </c>
    </row>
    <row r="5703" spans="2:12" x14ac:dyDescent="0.25">
      <c r="B5703" s="49">
        <f t="shared" ref="B5703" si="5141">B5702+1</f>
        <v>5691</v>
      </c>
      <c r="C5703" s="446">
        <v>42508.125</v>
      </c>
      <c r="D5703" s="476">
        <v>-307.000000000005</v>
      </c>
      <c r="K5703" s="446">
        <v>42508.125</v>
      </c>
      <c r="L5703" s="117">
        <v>-1842.00000000003</v>
      </c>
    </row>
    <row r="5704" spans="2:12" x14ac:dyDescent="0.25">
      <c r="B5704" s="49">
        <f t="shared" ref="B5704" si="5142">B5703+1</f>
        <v>5692</v>
      </c>
      <c r="C5704" s="430">
        <v>42508.416666666664</v>
      </c>
      <c r="D5704" s="473">
        <v>-62</v>
      </c>
      <c r="K5704" s="430">
        <v>42508.416666666664</v>
      </c>
      <c r="L5704" s="467">
        <v>-248</v>
      </c>
    </row>
    <row r="5705" spans="2:12" x14ac:dyDescent="0.25">
      <c r="B5705" s="49">
        <f t="shared" ref="B5705" si="5143">B5704+1</f>
        <v>5693</v>
      </c>
      <c r="C5705" s="428">
        <v>42509</v>
      </c>
      <c r="D5705" s="473">
        <v>-721</v>
      </c>
      <c r="K5705" s="428">
        <v>42509</v>
      </c>
      <c r="L5705" s="117">
        <v>-1442</v>
      </c>
    </row>
    <row r="5706" spans="2:12" x14ac:dyDescent="0.25">
      <c r="B5706" s="49">
        <f t="shared" ref="B5706" si="5144">B5705+1</f>
        <v>5694</v>
      </c>
      <c r="C5706" s="429">
        <v>42510.041666666664</v>
      </c>
      <c r="D5706" s="475">
        <v>383</v>
      </c>
      <c r="K5706" s="429">
        <v>42510.041666666664</v>
      </c>
      <c r="L5706" s="467">
        <v>766</v>
      </c>
    </row>
    <row r="5707" spans="2:12" x14ac:dyDescent="0.25">
      <c r="B5707" s="49">
        <f t="shared" ref="B5707" si="5145">B5706+1</f>
        <v>5695</v>
      </c>
      <c r="C5707" s="446">
        <v>42510.125</v>
      </c>
      <c r="D5707" s="476">
        <v>113</v>
      </c>
      <c r="K5707" s="446">
        <v>42510.125</v>
      </c>
      <c r="L5707" s="117">
        <v>678</v>
      </c>
    </row>
    <row r="5708" spans="2:12" x14ac:dyDescent="0.25">
      <c r="B5708" s="49">
        <f t="shared" ref="B5708" si="5146">B5707+1</f>
        <v>5696</v>
      </c>
      <c r="C5708" s="430">
        <v>42510.416666666664</v>
      </c>
      <c r="D5708" s="473">
        <v>263</v>
      </c>
      <c r="K5708" s="430">
        <v>42510.416666666664</v>
      </c>
      <c r="L5708" s="467">
        <v>1052</v>
      </c>
    </row>
    <row r="5709" spans="2:12" x14ac:dyDescent="0.25">
      <c r="B5709" s="49">
        <f t="shared" ref="B5709" si="5147">B5708+1</f>
        <v>5697</v>
      </c>
      <c r="C5709" s="428">
        <v>42514</v>
      </c>
      <c r="D5709" s="473">
        <v>198.99999999998181</v>
      </c>
      <c r="K5709" s="428">
        <v>42514</v>
      </c>
      <c r="L5709" s="117">
        <v>397.99999999996362</v>
      </c>
    </row>
    <row r="5710" spans="2:12" x14ac:dyDescent="0.25">
      <c r="B5710" s="49">
        <f t="shared" ref="B5710" si="5148">B5709+1</f>
        <v>5698</v>
      </c>
      <c r="C5710" s="429">
        <v>42514.041666666664</v>
      </c>
      <c r="D5710" s="475">
        <v>-12</v>
      </c>
      <c r="K5710" s="429">
        <v>42514.041666666664</v>
      </c>
      <c r="L5710" s="467">
        <v>-24</v>
      </c>
    </row>
    <row r="5711" spans="2:12" x14ac:dyDescent="0.25">
      <c r="B5711" s="49">
        <f t="shared" ref="B5711" si="5149">B5710+1</f>
        <v>5699</v>
      </c>
      <c r="C5711" s="446">
        <v>42514.125</v>
      </c>
      <c r="D5711" s="476">
        <v>333.000000000005</v>
      </c>
      <c r="K5711" s="446">
        <v>42514.125</v>
      </c>
      <c r="L5711" s="117">
        <v>1998.00000000003</v>
      </c>
    </row>
    <row r="5712" spans="2:12" x14ac:dyDescent="0.25">
      <c r="B5712" s="49">
        <f t="shared" ref="B5712" si="5150">B5711+1</f>
        <v>5700</v>
      </c>
      <c r="C5712" s="430">
        <v>42514.416666666664</v>
      </c>
      <c r="D5712" s="473">
        <v>-24.5</v>
      </c>
      <c r="K5712" s="430">
        <v>42514.416666666664</v>
      </c>
      <c r="L5712" s="467">
        <v>-98</v>
      </c>
    </row>
    <row r="5713" spans="2:12" x14ac:dyDescent="0.25">
      <c r="B5713" s="49">
        <f t="shared" ref="B5713" si="5151">B5712+1</f>
        <v>5701</v>
      </c>
      <c r="C5713" s="427">
        <v>42516</v>
      </c>
      <c r="D5713" s="474">
        <v>93</v>
      </c>
      <c r="K5713" s="427">
        <v>42516</v>
      </c>
      <c r="L5713" s="117">
        <v>186</v>
      </c>
    </row>
    <row r="5714" spans="2:12" x14ac:dyDescent="0.25">
      <c r="B5714" s="49">
        <f t="shared" ref="B5714" si="5152">B5713+1</f>
        <v>5702</v>
      </c>
      <c r="C5714" s="446">
        <v>42517.125</v>
      </c>
      <c r="D5714" s="476">
        <v>-91.999999999995495</v>
      </c>
      <c r="K5714" s="446">
        <v>42517.125</v>
      </c>
      <c r="L5714" s="117">
        <v>-551.99999999997294</v>
      </c>
    </row>
    <row r="5715" spans="2:12" x14ac:dyDescent="0.25">
      <c r="B5715" s="49">
        <f t="shared" ref="B5715" si="5153">B5714+1</f>
        <v>5703</v>
      </c>
      <c r="C5715" s="427">
        <v>42521</v>
      </c>
      <c r="D5715" s="474">
        <v>-12</v>
      </c>
      <c r="K5715" s="427">
        <v>42521</v>
      </c>
      <c r="L5715" s="117">
        <v>-24</v>
      </c>
    </row>
    <row r="5716" spans="2:12" x14ac:dyDescent="0.25">
      <c r="B5716" s="49">
        <f t="shared" ref="B5716" si="5154">B5715+1</f>
        <v>5704</v>
      </c>
      <c r="C5716" s="428">
        <v>42521</v>
      </c>
      <c r="D5716" s="473">
        <v>68.999999999986358</v>
      </c>
      <c r="K5716" s="428">
        <v>42521</v>
      </c>
      <c r="L5716" s="117">
        <v>137.99999999997272</v>
      </c>
    </row>
    <row r="5717" spans="2:12" x14ac:dyDescent="0.25">
      <c r="B5717" s="49">
        <f t="shared" ref="B5717" si="5155">B5716+1</f>
        <v>5705</v>
      </c>
      <c r="C5717" s="428">
        <v>42522</v>
      </c>
      <c r="D5717" s="473">
        <v>-550.99999999999545</v>
      </c>
      <c r="K5717" s="428">
        <v>42522</v>
      </c>
      <c r="L5717" s="117">
        <v>-1101.9999999999909</v>
      </c>
    </row>
    <row r="5718" spans="2:12" x14ac:dyDescent="0.25">
      <c r="B5718" s="49">
        <f t="shared" ref="B5718" si="5156">B5717+1</f>
        <v>5706</v>
      </c>
      <c r="C5718" s="430">
        <v>42522.416666666664</v>
      </c>
      <c r="D5718" s="473">
        <v>-237</v>
      </c>
      <c r="K5718" s="430">
        <v>42522.416666666664</v>
      </c>
      <c r="L5718" s="467">
        <v>-948</v>
      </c>
    </row>
    <row r="5719" spans="2:12" x14ac:dyDescent="0.25">
      <c r="B5719" s="49">
        <f t="shared" ref="B5719" si="5157">B5718+1</f>
        <v>5707</v>
      </c>
      <c r="C5719" s="429">
        <v>42523.041666666664</v>
      </c>
      <c r="D5719" s="475">
        <v>-192</v>
      </c>
      <c r="K5719" s="429">
        <v>42523.041666666664</v>
      </c>
      <c r="L5719" s="467">
        <v>-384</v>
      </c>
    </row>
    <row r="5720" spans="2:12" x14ac:dyDescent="0.25">
      <c r="B5720" s="49">
        <f t="shared" ref="B5720" si="5158">B5719+1</f>
        <v>5708</v>
      </c>
      <c r="C5720" s="430">
        <v>42526.979166666664</v>
      </c>
      <c r="D5720" s="473">
        <v>-37</v>
      </c>
      <c r="K5720" s="430">
        <v>42526.979166666664</v>
      </c>
      <c r="L5720" s="467">
        <v>-148</v>
      </c>
    </row>
    <row r="5721" spans="2:12" x14ac:dyDescent="0.25">
      <c r="B5721" s="49">
        <f t="shared" ref="B5721" si="5159">B5720+1</f>
        <v>5709</v>
      </c>
      <c r="C5721" s="429">
        <v>42527.041666666664</v>
      </c>
      <c r="D5721" s="475">
        <v>148</v>
      </c>
      <c r="K5721" s="429">
        <v>42527.041666666664</v>
      </c>
      <c r="L5721" s="467">
        <v>296</v>
      </c>
    </row>
    <row r="5722" spans="2:12" x14ac:dyDescent="0.25">
      <c r="B5722" s="49">
        <f t="shared" ref="B5722" si="5160">B5721+1</f>
        <v>5710</v>
      </c>
      <c r="C5722" s="446">
        <v>42527.041666666664</v>
      </c>
      <c r="D5722" s="476">
        <v>138</v>
      </c>
      <c r="K5722" s="446">
        <v>42527.041666666664</v>
      </c>
      <c r="L5722" s="117">
        <v>828</v>
      </c>
    </row>
    <row r="5723" spans="2:12" x14ac:dyDescent="0.25">
      <c r="B5723" s="49">
        <f t="shared" ref="B5723" si="5161">B5722+1</f>
        <v>5711</v>
      </c>
      <c r="C5723" s="430">
        <v>42527.416666666664</v>
      </c>
      <c r="D5723" s="473">
        <v>125.49999999999999</v>
      </c>
      <c r="K5723" s="430">
        <v>42527.416666666664</v>
      </c>
      <c r="L5723" s="467">
        <v>501.99999999999994</v>
      </c>
    </row>
    <row r="5724" spans="2:12" x14ac:dyDescent="0.25">
      <c r="B5724" s="49">
        <f t="shared" ref="B5724" si="5162">B5723+1</f>
        <v>5712</v>
      </c>
      <c r="C5724" s="427">
        <v>42529</v>
      </c>
      <c r="D5724" s="474">
        <v>48</v>
      </c>
      <c r="K5724" s="427">
        <v>42529</v>
      </c>
      <c r="L5724" s="117">
        <v>96</v>
      </c>
    </row>
    <row r="5725" spans="2:12" x14ac:dyDescent="0.25">
      <c r="B5725" s="49">
        <f t="shared" ref="B5725" si="5163">B5724+1</f>
        <v>5713</v>
      </c>
      <c r="C5725" s="428">
        <v>42529</v>
      </c>
      <c r="D5725" s="473">
        <v>149.00000000000455</v>
      </c>
      <c r="K5725" s="428">
        <v>42529</v>
      </c>
      <c r="L5725" s="117">
        <v>298.00000000000909</v>
      </c>
    </row>
    <row r="5726" spans="2:12" x14ac:dyDescent="0.25">
      <c r="B5726" s="49">
        <f t="shared" ref="B5726" si="5164">B5725+1</f>
        <v>5714</v>
      </c>
      <c r="C5726" s="429">
        <v>42529.041666666664</v>
      </c>
      <c r="D5726" s="475">
        <v>238</v>
      </c>
      <c r="K5726" s="429">
        <v>42529.041666666664</v>
      </c>
      <c r="L5726" s="467">
        <v>476</v>
      </c>
    </row>
    <row r="5727" spans="2:12" x14ac:dyDescent="0.25">
      <c r="B5727" s="49">
        <f t="shared" ref="B5727" si="5165">B5726+1</f>
        <v>5715</v>
      </c>
      <c r="C5727" s="428">
        <v>42530</v>
      </c>
      <c r="D5727" s="473">
        <v>-631.00000000001364</v>
      </c>
      <c r="K5727" s="428">
        <v>42530</v>
      </c>
      <c r="L5727" s="117">
        <v>-1262.0000000000273</v>
      </c>
    </row>
    <row r="5728" spans="2:12" x14ac:dyDescent="0.25">
      <c r="B5728" s="49">
        <f t="shared" ref="B5728" si="5166">B5727+1</f>
        <v>5716</v>
      </c>
      <c r="C5728" s="429">
        <v>42531.041666666664</v>
      </c>
      <c r="D5728" s="475">
        <v>-597</v>
      </c>
      <c r="K5728" s="429">
        <v>42531.041666666664</v>
      </c>
      <c r="L5728" s="467">
        <v>-1194</v>
      </c>
    </row>
    <row r="5729" spans="2:12" x14ac:dyDescent="0.25">
      <c r="B5729" s="49">
        <f t="shared" ref="B5729" si="5167">B5728+1</f>
        <v>5717</v>
      </c>
      <c r="C5729" s="446">
        <v>42531.125</v>
      </c>
      <c r="D5729" s="476">
        <v>-492.00000000000699</v>
      </c>
      <c r="K5729" s="446">
        <v>42531.125</v>
      </c>
      <c r="L5729" s="117">
        <v>-2952.0000000000418</v>
      </c>
    </row>
    <row r="5730" spans="2:12" x14ac:dyDescent="0.25">
      <c r="B5730" s="49">
        <f t="shared" ref="B5730" si="5168">B5729+1</f>
        <v>5718</v>
      </c>
      <c r="C5730" s="430">
        <v>42531.416666666664</v>
      </c>
      <c r="D5730" s="473">
        <v>-349.5</v>
      </c>
      <c r="K5730" s="430">
        <v>42531.416666666664</v>
      </c>
      <c r="L5730" s="467">
        <v>-1398</v>
      </c>
    </row>
    <row r="5731" spans="2:12" x14ac:dyDescent="0.25">
      <c r="B5731" s="49">
        <f t="shared" ref="B5731" si="5169">B5730+1</f>
        <v>5719</v>
      </c>
      <c r="C5731" s="430">
        <v>42533.979166666664</v>
      </c>
      <c r="D5731" s="473">
        <v>-24.5</v>
      </c>
      <c r="K5731" s="430">
        <v>42533.979166666664</v>
      </c>
      <c r="L5731" s="467">
        <v>-98</v>
      </c>
    </row>
    <row r="5732" spans="2:12" x14ac:dyDescent="0.25">
      <c r="B5732" s="49">
        <f t="shared" ref="B5732" si="5170">B5731+1</f>
        <v>5720</v>
      </c>
      <c r="C5732" s="427">
        <v>42534</v>
      </c>
      <c r="D5732" s="474">
        <v>-207</v>
      </c>
      <c r="K5732" s="427">
        <v>42534</v>
      </c>
      <c r="L5732" s="117">
        <v>-414</v>
      </c>
    </row>
    <row r="5733" spans="2:12" x14ac:dyDescent="0.25">
      <c r="B5733" s="49">
        <f t="shared" ref="B5733" si="5171">B5732+1</f>
        <v>5721</v>
      </c>
      <c r="C5733" s="428">
        <v>42534</v>
      </c>
      <c r="D5733" s="473">
        <v>149.00000000000455</v>
      </c>
      <c r="K5733" s="428">
        <v>42534</v>
      </c>
      <c r="L5733" s="117">
        <v>298.00000000000909</v>
      </c>
    </row>
    <row r="5734" spans="2:12" x14ac:dyDescent="0.25">
      <c r="B5734" s="49">
        <f t="shared" ref="B5734" si="5172">B5733+1</f>
        <v>5722</v>
      </c>
      <c r="C5734" s="429">
        <v>42534.041666666664</v>
      </c>
      <c r="D5734" s="475">
        <v>-267</v>
      </c>
      <c r="K5734" s="429">
        <v>42534.041666666664</v>
      </c>
      <c r="L5734" s="467">
        <v>-534</v>
      </c>
    </row>
    <row r="5735" spans="2:12" x14ac:dyDescent="0.25">
      <c r="B5735" s="49">
        <f t="shared" ref="B5735" si="5173">B5734+1</f>
        <v>5723</v>
      </c>
      <c r="C5735" s="446">
        <v>42534.041666666664</v>
      </c>
      <c r="D5735" s="476">
        <v>-12</v>
      </c>
      <c r="K5735" s="446">
        <v>42534.041666666664</v>
      </c>
      <c r="L5735" s="117">
        <v>-72</v>
      </c>
    </row>
    <row r="5736" spans="2:12" x14ac:dyDescent="0.25">
      <c r="B5736" s="49">
        <f t="shared" ref="B5736" si="5174">B5735+1</f>
        <v>5724</v>
      </c>
      <c r="C5736" s="430">
        <v>42534.416666666664</v>
      </c>
      <c r="D5736" s="473">
        <v>38</v>
      </c>
      <c r="K5736" s="430">
        <v>42534.416666666664</v>
      </c>
      <c r="L5736" s="467">
        <v>152</v>
      </c>
    </row>
    <row r="5737" spans="2:12" x14ac:dyDescent="0.25">
      <c r="B5737" s="49">
        <f t="shared" ref="B5737" si="5175">B5736+1</f>
        <v>5725</v>
      </c>
      <c r="C5737" s="427">
        <v>42535</v>
      </c>
      <c r="D5737" s="474">
        <v>73</v>
      </c>
      <c r="K5737" s="427">
        <v>42535</v>
      </c>
      <c r="L5737" s="117">
        <v>146</v>
      </c>
    </row>
    <row r="5738" spans="2:12" x14ac:dyDescent="0.25">
      <c r="B5738" s="49">
        <f t="shared" ref="B5738" si="5176">B5737+1</f>
        <v>5726</v>
      </c>
      <c r="C5738" s="428">
        <v>42535</v>
      </c>
      <c r="D5738" s="473">
        <v>19.000000000009095</v>
      </c>
      <c r="K5738" s="428">
        <v>42535</v>
      </c>
      <c r="L5738" s="117">
        <v>38.00000000001819</v>
      </c>
    </row>
    <row r="5739" spans="2:12" x14ac:dyDescent="0.25">
      <c r="B5739" s="49">
        <f t="shared" ref="B5739" si="5177">B5738+1</f>
        <v>5727</v>
      </c>
      <c r="C5739" s="429">
        <v>42535.041666666664</v>
      </c>
      <c r="D5739" s="475">
        <v>48</v>
      </c>
      <c r="K5739" s="429">
        <v>42535.041666666664</v>
      </c>
      <c r="L5739" s="467">
        <v>96</v>
      </c>
    </row>
    <row r="5740" spans="2:12" x14ac:dyDescent="0.25">
      <c r="B5740" s="49">
        <f t="shared" ref="B5740" si="5178">B5739+1</f>
        <v>5728</v>
      </c>
      <c r="C5740" s="446">
        <v>42535.125</v>
      </c>
      <c r="D5740" s="476">
        <v>-127.000000000009</v>
      </c>
      <c r="K5740" s="446">
        <v>42535.125</v>
      </c>
      <c r="L5740" s="117">
        <v>-762.000000000054</v>
      </c>
    </row>
    <row r="5741" spans="2:12" x14ac:dyDescent="0.25">
      <c r="B5741" s="49">
        <f t="shared" ref="B5741" si="5179">B5740+1</f>
        <v>5729</v>
      </c>
      <c r="C5741" s="430">
        <v>42535.416666666664</v>
      </c>
      <c r="D5741" s="473">
        <v>75.5</v>
      </c>
      <c r="K5741" s="430">
        <v>42535.416666666664</v>
      </c>
      <c r="L5741" s="467">
        <v>302</v>
      </c>
    </row>
    <row r="5742" spans="2:12" x14ac:dyDescent="0.25">
      <c r="B5742" s="49">
        <f t="shared" ref="B5742" si="5180">B5741+1</f>
        <v>5730</v>
      </c>
      <c r="C5742" s="446">
        <v>42536.125</v>
      </c>
      <c r="D5742" s="476">
        <v>238</v>
      </c>
      <c r="K5742" s="446">
        <v>42536.125</v>
      </c>
      <c r="L5742" s="117">
        <v>1428</v>
      </c>
    </row>
    <row r="5743" spans="2:12" x14ac:dyDescent="0.25">
      <c r="B5743" s="49">
        <f t="shared" ref="B5743" si="5181">B5742+1</f>
        <v>5731</v>
      </c>
      <c r="C5743" s="430">
        <v>42536.416666666664</v>
      </c>
      <c r="D5743" s="473">
        <v>338</v>
      </c>
      <c r="K5743" s="430">
        <v>42536.416666666664</v>
      </c>
      <c r="L5743" s="467">
        <v>1352</v>
      </c>
    </row>
    <row r="5744" spans="2:12" x14ac:dyDescent="0.25">
      <c r="B5744" s="49">
        <f t="shared" ref="B5744" si="5182">B5743+1</f>
        <v>5732</v>
      </c>
      <c r="C5744" s="427">
        <v>42537</v>
      </c>
      <c r="D5744" s="474">
        <v>-382</v>
      </c>
      <c r="K5744" s="427">
        <v>42537</v>
      </c>
      <c r="L5744" s="117">
        <v>-764</v>
      </c>
    </row>
    <row r="5745" spans="2:12" x14ac:dyDescent="0.25">
      <c r="B5745" s="49">
        <f t="shared" ref="B5745" si="5183">B5744+1</f>
        <v>5733</v>
      </c>
      <c r="C5745" s="428">
        <v>42537</v>
      </c>
      <c r="D5745" s="473">
        <v>-700.99999999999545</v>
      </c>
      <c r="K5745" s="428">
        <v>42537</v>
      </c>
      <c r="L5745" s="117">
        <v>-1401.9999999999909</v>
      </c>
    </row>
    <row r="5746" spans="2:12" x14ac:dyDescent="0.25">
      <c r="B5746" s="49">
        <f t="shared" ref="B5746" si="5184">B5745+1</f>
        <v>5734</v>
      </c>
      <c r="C5746" s="429">
        <v>42537.041666666664</v>
      </c>
      <c r="D5746" s="475">
        <v>-302</v>
      </c>
      <c r="K5746" s="429">
        <v>42537.041666666664</v>
      </c>
      <c r="L5746" s="467">
        <v>-604</v>
      </c>
    </row>
    <row r="5747" spans="2:12" x14ac:dyDescent="0.25">
      <c r="B5747" s="49">
        <f t="shared" ref="B5747" si="5185">B5746+1</f>
        <v>5735</v>
      </c>
      <c r="C5747" s="430">
        <v>42537.416666666664</v>
      </c>
      <c r="D5747" s="473">
        <v>-237</v>
      </c>
      <c r="K5747" s="430">
        <v>42537.416666666664</v>
      </c>
      <c r="L5747" s="467">
        <v>-948</v>
      </c>
    </row>
    <row r="5748" spans="2:12" x14ac:dyDescent="0.25">
      <c r="B5748" s="49">
        <f t="shared" ref="B5748" si="5186">B5747+1</f>
        <v>5736</v>
      </c>
      <c r="C5748" s="430">
        <v>42540.979166666664</v>
      </c>
      <c r="D5748" s="473">
        <v>-37</v>
      </c>
      <c r="K5748" s="430">
        <v>42540.979166666664</v>
      </c>
      <c r="L5748" s="467">
        <v>-148</v>
      </c>
    </row>
    <row r="5749" spans="2:12" x14ac:dyDescent="0.25">
      <c r="B5749" s="49">
        <f t="shared" ref="B5749" si="5187">B5748+1</f>
        <v>5737</v>
      </c>
      <c r="C5749" s="429">
        <v>42541.041666666664</v>
      </c>
      <c r="D5749" s="475">
        <v>283</v>
      </c>
      <c r="K5749" s="429">
        <v>42541.041666666664</v>
      </c>
      <c r="L5749" s="467">
        <v>566</v>
      </c>
    </row>
    <row r="5750" spans="2:12" x14ac:dyDescent="0.25">
      <c r="B5750" s="49">
        <f t="shared" ref="B5750" si="5188">B5749+1</f>
        <v>5738</v>
      </c>
      <c r="C5750" s="446">
        <v>42541.041666666664</v>
      </c>
      <c r="D5750" s="476">
        <v>338</v>
      </c>
      <c r="K5750" s="446">
        <v>42541.041666666664</v>
      </c>
      <c r="L5750" s="117">
        <v>2028</v>
      </c>
    </row>
    <row r="5751" spans="2:12" x14ac:dyDescent="0.25">
      <c r="B5751" s="49">
        <f t="shared" ref="B5751" si="5189">B5750+1</f>
        <v>5739</v>
      </c>
      <c r="C5751" s="430">
        <v>42541.416666666664</v>
      </c>
      <c r="D5751" s="473">
        <v>625.5</v>
      </c>
      <c r="K5751" s="430">
        <v>42541.416666666664</v>
      </c>
      <c r="L5751" s="467">
        <v>2502</v>
      </c>
    </row>
    <row r="5752" spans="2:12" x14ac:dyDescent="0.25">
      <c r="B5752" s="49">
        <f t="shared" ref="B5752" si="5190">B5751+1</f>
        <v>5740</v>
      </c>
      <c r="C5752" s="427">
        <v>42543</v>
      </c>
      <c r="D5752" s="474">
        <v>48</v>
      </c>
      <c r="K5752" s="427">
        <v>42543</v>
      </c>
      <c r="L5752" s="117">
        <v>96</v>
      </c>
    </row>
    <row r="5753" spans="2:12" x14ac:dyDescent="0.25">
      <c r="B5753" s="49">
        <f t="shared" ref="B5753" si="5191">B5752+1</f>
        <v>5741</v>
      </c>
      <c r="C5753" s="428">
        <v>42543</v>
      </c>
      <c r="D5753" s="473">
        <v>189.00000000001364</v>
      </c>
      <c r="K5753" s="428">
        <v>42543</v>
      </c>
      <c r="L5753" s="117">
        <v>378.00000000002728</v>
      </c>
    </row>
    <row r="5754" spans="2:12" x14ac:dyDescent="0.25">
      <c r="B5754" s="49">
        <f t="shared" ref="B5754" si="5192">B5753+1</f>
        <v>5742</v>
      </c>
      <c r="C5754" s="446">
        <v>42543.125</v>
      </c>
      <c r="D5754" s="476">
        <v>183.000000000005</v>
      </c>
      <c r="K5754" s="446">
        <v>42543.125</v>
      </c>
      <c r="L5754" s="117">
        <v>1098.00000000003</v>
      </c>
    </row>
    <row r="5755" spans="2:12" x14ac:dyDescent="0.25">
      <c r="B5755" s="49">
        <f t="shared" ref="B5755" si="5193">B5754+1</f>
        <v>5743</v>
      </c>
      <c r="C5755" s="429">
        <v>42544.041666666664</v>
      </c>
      <c r="D5755" s="475">
        <v>23</v>
      </c>
      <c r="K5755" s="429">
        <v>42544.041666666664</v>
      </c>
      <c r="L5755" s="467">
        <v>46</v>
      </c>
    </row>
    <row r="5756" spans="2:12" x14ac:dyDescent="0.25">
      <c r="B5756" s="49">
        <f t="shared" ref="B5756" si="5194">B5755+1</f>
        <v>5744</v>
      </c>
      <c r="C5756" s="446">
        <v>42544.125</v>
      </c>
      <c r="D5756" s="476">
        <v>388</v>
      </c>
      <c r="K5756" s="446">
        <v>42544.125</v>
      </c>
      <c r="L5756" s="117">
        <v>2328</v>
      </c>
    </row>
    <row r="5757" spans="2:12" x14ac:dyDescent="0.25">
      <c r="B5757" s="49">
        <f t="shared" ref="B5757" si="5195">B5756+1</f>
        <v>5745</v>
      </c>
      <c r="C5757" s="430">
        <v>42544.416666666664</v>
      </c>
      <c r="D5757" s="473">
        <v>25.5</v>
      </c>
      <c r="K5757" s="430">
        <v>42544.416666666664</v>
      </c>
      <c r="L5757" s="467">
        <v>102</v>
      </c>
    </row>
    <row r="5758" spans="2:12" x14ac:dyDescent="0.25">
      <c r="B5758" s="49">
        <f t="shared" ref="B5758" si="5196">B5757+1</f>
        <v>5746</v>
      </c>
      <c r="C5758" s="430">
        <v>42547.979166666664</v>
      </c>
      <c r="D5758" s="473">
        <v>63</v>
      </c>
      <c r="K5758" s="430">
        <v>42547.979166666664</v>
      </c>
      <c r="L5758" s="467">
        <v>252</v>
      </c>
    </row>
    <row r="5759" spans="2:12" x14ac:dyDescent="0.25">
      <c r="B5759" s="49">
        <f t="shared" ref="B5759" si="5197">B5758+1</f>
        <v>5747</v>
      </c>
      <c r="C5759" s="427">
        <v>42548</v>
      </c>
      <c r="D5759" s="474">
        <v>293</v>
      </c>
      <c r="K5759" s="427">
        <v>42548</v>
      </c>
      <c r="L5759" s="117">
        <v>586</v>
      </c>
    </row>
    <row r="5760" spans="2:12" x14ac:dyDescent="0.25">
      <c r="B5760" s="49">
        <f t="shared" ref="B5760" si="5198">B5759+1</f>
        <v>5748</v>
      </c>
      <c r="C5760" s="428">
        <v>42548</v>
      </c>
      <c r="D5760" s="473">
        <v>158.99999999999545</v>
      </c>
      <c r="K5760" s="428">
        <v>42548</v>
      </c>
      <c r="L5760" s="117">
        <v>317.99999999999091</v>
      </c>
    </row>
    <row r="5761" spans="2:12" x14ac:dyDescent="0.25">
      <c r="B5761" s="49">
        <f t="shared" ref="B5761" si="5199">B5760+1</f>
        <v>5749</v>
      </c>
      <c r="C5761" s="429">
        <v>42548.041666666664</v>
      </c>
      <c r="D5761" s="475">
        <v>528</v>
      </c>
      <c r="K5761" s="429">
        <v>42548.041666666664</v>
      </c>
      <c r="L5761" s="467">
        <v>1056</v>
      </c>
    </row>
    <row r="5762" spans="2:12" x14ac:dyDescent="0.25">
      <c r="B5762" s="49">
        <f t="shared" ref="B5762" si="5200">B5761+1</f>
        <v>5750</v>
      </c>
      <c r="C5762" s="446">
        <v>42548.041666666664</v>
      </c>
      <c r="D5762" s="476">
        <v>-212</v>
      </c>
      <c r="K5762" s="446">
        <v>42548.041666666664</v>
      </c>
      <c r="L5762" s="117">
        <v>-1272</v>
      </c>
    </row>
    <row r="5763" spans="2:12" x14ac:dyDescent="0.25">
      <c r="B5763" s="49">
        <f t="shared" ref="B5763" si="5201">B5762+1</f>
        <v>5751</v>
      </c>
      <c r="C5763" s="430">
        <v>42548.416666666664</v>
      </c>
      <c r="D5763" s="473">
        <v>300.5</v>
      </c>
      <c r="K5763" s="430">
        <v>42548.416666666664</v>
      </c>
      <c r="L5763" s="467">
        <v>1202</v>
      </c>
    </row>
    <row r="5764" spans="2:12" x14ac:dyDescent="0.25">
      <c r="B5764" s="49">
        <f t="shared" ref="B5764" si="5202">B5763+1</f>
        <v>5752</v>
      </c>
      <c r="C5764" s="427">
        <v>42549</v>
      </c>
      <c r="D5764" s="474">
        <v>793</v>
      </c>
      <c r="K5764" s="427">
        <v>42549</v>
      </c>
      <c r="L5764" s="117">
        <v>1586</v>
      </c>
    </row>
    <row r="5765" spans="2:12" x14ac:dyDescent="0.25">
      <c r="B5765" s="49">
        <f t="shared" ref="B5765" si="5203">B5764+1</f>
        <v>5753</v>
      </c>
      <c r="C5765" s="428">
        <v>42549</v>
      </c>
      <c r="D5765" s="473">
        <v>1258.9999999999955</v>
      </c>
      <c r="K5765" s="428">
        <v>42549</v>
      </c>
      <c r="L5765" s="117">
        <v>2517.9999999999909</v>
      </c>
    </row>
    <row r="5766" spans="2:12" x14ac:dyDescent="0.25">
      <c r="B5766" s="49">
        <f t="shared" ref="B5766" si="5204">B5765+1</f>
        <v>5754</v>
      </c>
      <c r="C5766" s="429">
        <v>42549.041666666664</v>
      </c>
      <c r="D5766" s="475">
        <v>633</v>
      </c>
      <c r="K5766" s="429">
        <v>42549.041666666664</v>
      </c>
      <c r="L5766" s="467">
        <v>1266</v>
      </c>
    </row>
    <row r="5767" spans="2:12" x14ac:dyDescent="0.25">
      <c r="B5767" s="49">
        <f t="shared" ref="B5767" si="5205">B5766+1</f>
        <v>5755</v>
      </c>
      <c r="C5767" s="446">
        <v>42549.125</v>
      </c>
      <c r="D5767" s="476">
        <v>477.99999999999801</v>
      </c>
      <c r="K5767" s="446">
        <v>42549.125</v>
      </c>
      <c r="L5767" s="117">
        <v>2867.9999999999882</v>
      </c>
    </row>
    <row r="5768" spans="2:12" x14ac:dyDescent="0.25">
      <c r="B5768" s="49">
        <f t="shared" ref="B5768" si="5206">B5767+1</f>
        <v>5756</v>
      </c>
      <c r="C5768" s="430">
        <v>42549.479166666664</v>
      </c>
      <c r="D5768" s="473">
        <v>863.00000000000011</v>
      </c>
      <c r="K5768" s="430">
        <v>42549.479166666664</v>
      </c>
      <c r="L5768" s="467">
        <v>3452.0000000000005</v>
      </c>
    </row>
    <row r="5769" spans="2:12" x14ac:dyDescent="0.25">
      <c r="B5769" s="49">
        <f t="shared" ref="B5769" si="5207">B5768+1</f>
        <v>5757</v>
      </c>
      <c r="C5769" s="427">
        <v>42556</v>
      </c>
      <c r="D5769" s="474">
        <v>-472</v>
      </c>
      <c r="K5769" s="427">
        <v>42556</v>
      </c>
      <c r="L5769" s="117">
        <v>-944</v>
      </c>
    </row>
    <row r="5770" spans="2:12" x14ac:dyDescent="0.25">
      <c r="B5770" s="49">
        <f t="shared" ref="B5770" si="5208">B5769+1</f>
        <v>5758</v>
      </c>
      <c r="C5770" s="429">
        <v>42557.041666666664</v>
      </c>
      <c r="D5770" s="475">
        <v>93</v>
      </c>
      <c r="K5770" s="429">
        <v>42557.041666666664</v>
      </c>
      <c r="L5770" s="467">
        <v>186</v>
      </c>
    </row>
    <row r="5771" spans="2:12" x14ac:dyDescent="0.25">
      <c r="B5771" s="49">
        <f t="shared" ref="B5771" si="5209">B5770+1</f>
        <v>5759</v>
      </c>
      <c r="C5771" s="446">
        <v>42557.125</v>
      </c>
      <c r="D5771" s="476">
        <v>-181.99999999999301</v>
      </c>
      <c r="K5771" s="446">
        <v>42557.125</v>
      </c>
      <c r="L5771" s="117">
        <v>-1091.9999999999582</v>
      </c>
    </row>
    <row r="5772" spans="2:12" x14ac:dyDescent="0.25">
      <c r="B5772" s="49">
        <f t="shared" ref="B5772" si="5210">B5771+1</f>
        <v>5760</v>
      </c>
      <c r="C5772" s="430">
        <v>42557.416666666664</v>
      </c>
      <c r="D5772" s="473">
        <v>112.99999999999999</v>
      </c>
      <c r="K5772" s="430">
        <v>42557.416666666664</v>
      </c>
      <c r="L5772" s="467">
        <v>451.99999999999994</v>
      </c>
    </row>
    <row r="5773" spans="2:12" x14ac:dyDescent="0.25">
      <c r="B5773" s="49">
        <f t="shared" ref="B5773" si="5211">B5772+1</f>
        <v>5761</v>
      </c>
      <c r="C5773" s="430">
        <v>42559.416666666664</v>
      </c>
      <c r="D5773" s="473">
        <v>150.5</v>
      </c>
      <c r="K5773" s="430">
        <v>42559.416666666664</v>
      </c>
      <c r="L5773" s="467">
        <v>602</v>
      </c>
    </row>
    <row r="5774" spans="2:12" x14ac:dyDescent="0.25">
      <c r="B5774" s="49">
        <f t="shared" ref="B5774" si="5212">B5773+1</f>
        <v>5762</v>
      </c>
      <c r="C5774" s="427">
        <v>42562</v>
      </c>
      <c r="D5774" s="474">
        <v>363</v>
      </c>
      <c r="K5774" s="427">
        <v>42562</v>
      </c>
      <c r="L5774" s="117">
        <v>726</v>
      </c>
    </row>
    <row r="5775" spans="2:12" x14ac:dyDescent="0.25">
      <c r="B5775" s="49">
        <f t="shared" ref="B5775" si="5213">B5774+1</f>
        <v>5763</v>
      </c>
      <c r="C5775" s="428">
        <v>42562</v>
      </c>
      <c r="D5775" s="473">
        <v>579</v>
      </c>
      <c r="K5775" s="428">
        <v>42562</v>
      </c>
      <c r="L5775" s="117">
        <v>1158</v>
      </c>
    </row>
    <row r="5776" spans="2:12" x14ac:dyDescent="0.25">
      <c r="B5776" s="49">
        <f t="shared" ref="B5776" si="5214">B5775+1</f>
        <v>5764</v>
      </c>
      <c r="C5776" s="427">
        <v>42563</v>
      </c>
      <c r="D5776" s="474">
        <v>288</v>
      </c>
      <c r="K5776" s="427">
        <v>42563</v>
      </c>
      <c r="L5776" s="117">
        <v>576</v>
      </c>
    </row>
    <row r="5777" spans="2:12" x14ac:dyDescent="0.25">
      <c r="B5777" s="49">
        <f t="shared" ref="B5777" si="5215">B5776+1</f>
        <v>5765</v>
      </c>
      <c r="C5777" s="428">
        <v>42563</v>
      </c>
      <c r="D5777" s="473">
        <v>618.99999999998636</v>
      </c>
      <c r="K5777" s="428">
        <v>42563</v>
      </c>
      <c r="L5777" s="117">
        <v>1237.9999999999727</v>
      </c>
    </row>
    <row r="5778" spans="2:12" x14ac:dyDescent="0.25">
      <c r="B5778" s="49">
        <f t="shared" ref="B5778" si="5216">B5777+1</f>
        <v>5766</v>
      </c>
      <c r="C5778" s="427">
        <v>42564</v>
      </c>
      <c r="D5778" s="474">
        <v>183</v>
      </c>
      <c r="K5778" s="427">
        <v>42564</v>
      </c>
      <c r="L5778" s="117">
        <v>366</v>
      </c>
    </row>
    <row r="5779" spans="2:12" x14ac:dyDescent="0.25">
      <c r="B5779" s="49">
        <f t="shared" ref="B5779" si="5217">B5778+1</f>
        <v>5767</v>
      </c>
      <c r="C5779" s="428">
        <v>42564</v>
      </c>
      <c r="D5779" s="473">
        <v>429</v>
      </c>
      <c r="K5779" s="428">
        <v>42564</v>
      </c>
      <c r="L5779" s="117">
        <v>858</v>
      </c>
    </row>
    <row r="5780" spans="2:12" x14ac:dyDescent="0.25">
      <c r="B5780" s="49">
        <f t="shared" ref="B5780" si="5218">B5779+1</f>
        <v>5768</v>
      </c>
      <c r="C5780" s="427">
        <v>42565</v>
      </c>
      <c r="D5780" s="474">
        <v>603</v>
      </c>
      <c r="K5780" s="427">
        <v>42565</v>
      </c>
      <c r="L5780" s="117">
        <v>1206</v>
      </c>
    </row>
    <row r="5781" spans="2:12" x14ac:dyDescent="0.25">
      <c r="B5781" s="49">
        <f t="shared" ref="B5781" si="5219">B5780+1</f>
        <v>5769</v>
      </c>
      <c r="C5781" s="428">
        <v>42565</v>
      </c>
      <c r="D5781" s="473">
        <v>1008.9999999999956</v>
      </c>
      <c r="K5781" s="428">
        <v>42565</v>
      </c>
      <c r="L5781" s="117">
        <v>2017.9999999999911</v>
      </c>
    </row>
    <row r="5782" spans="2:12" x14ac:dyDescent="0.25">
      <c r="B5782" s="49">
        <f t="shared" ref="B5782" si="5220">B5781+1</f>
        <v>5770</v>
      </c>
      <c r="C5782" s="429">
        <v>42565.041666666664</v>
      </c>
      <c r="D5782" s="475">
        <v>748</v>
      </c>
      <c r="K5782" s="429">
        <v>42565.041666666664</v>
      </c>
      <c r="L5782" s="467">
        <v>1496</v>
      </c>
    </row>
    <row r="5783" spans="2:12" x14ac:dyDescent="0.25">
      <c r="B5783" s="49">
        <f t="shared" ref="B5783" si="5221">B5782+1</f>
        <v>5771</v>
      </c>
      <c r="C5783" s="446">
        <v>42565.125</v>
      </c>
      <c r="D5783" s="476">
        <v>633.000000000005</v>
      </c>
      <c r="K5783" s="446">
        <v>42565.125</v>
      </c>
      <c r="L5783" s="117">
        <v>3798.00000000003</v>
      </c>
    </row>
    <row r="5784" spans="2:12" x14ac:dyDescent="0.25">
      <c r="B5784" s="49">
        <f t="shared" ref="B5784" si="5222">B5783+1</f>
        <v>5772</v>
      </c>
      <c r="C5784" s="428">
        <v>42566</v>
      </c>
      <c r="D5784" s="473">
        <v>249.00000000000455</v>
      </c>
      <c r="K5784" s="428">
        <v>42566</v>
      </c>
      <c r="L5784" s="117">
        <v>498.00000000000909</v>
      </c>
    </row>
    <row r="5785" spans="2:12" x14ac:dyDescent="0.25">
      <c r="B5785" s="49">
        <f t="shared" ref="B5785" si="5223">B5784+1</f>
        <v>5773</v>
      </c>
      <c r="C5785" s="430">
        <v>42568.979166666664</v>
      </c>
      <c r="D5785" s="473">
        <v>-62</v>
      </c>
      <c r="K5785" s="430">
        <v>42568.979166666664</v>
      </c>
      <c r="L5785" s="467">
        <v>-248</v>
      </c>
    </row>
    <row r="5786" spans="2:12" x14ac:dyDescent="0.25">
      <c r="B5786" s="49">
        <f t="shared" ref="B5786" si="5224">B5785+1</f>
        <v>5774</v>
      </c>
      <c r="C5786" s="429">
        <v>42569.041666666664</v>
      </c>
      <c r="D5786" s="475">
        <v>-152</v>
      </c>
      <c r="K5786" s="429">
        <v>42569.041666666664</v>
      </c>
      <c r="L5786" s="467">
        <v>-304</v>
      </c>
    </row>
    <row r="5787" spans="2:12" x14ac:dyDescent="0.25">
      <c r="B5787" s="49">
        <f t="shared" ref="B5787" si="5225">B5786+1</f>
        <v>5775</v>
      </c>
      <c r="C5787" s="430">
        <v>42569.416666666664</v>
      </c>
      <c r="D5787" s="473">
        <v>375.5</v>
      </c>
      <c r="K5787" s="430">
        <v>42569.416666666664</v>
      </c>
      <c r="L5787" s="467">
        <v>1502</v>
      </c>
    </row>
    <row r="5788" spans="2:12" x14ac:dyDescent="0.25">
      <c r="B5788" s="49">
        <f t="shared" ref="B5788" si="5226">B5787+1</f>
        <v>5776</v>
      </c>
      <c r="C5788" s="429">
        <v>42571.041666666664</v>
      </c>
      <c r="D5788" s="475">
        <v>193</v>
      </c>
      <c r="K5788" s="429">
        <v>42571.041666666664</v>
      </c>
      <c r="L5788" s="467">
        <v>386</v>
      </c>
    </row>
    <row r="5789" spans="2:12" x14ac:dyDescent="0.25">
      <c r="B5789" s="49">
        <f t="shared" ref="B5789" si="5227">B5788+1</f>
        <v>5777</v>
      </c>
      <c r="C5789" s="446">
        <v>42571.125</v>
      </c>
      <c r="D5789" s="476">
        <v>132.99999999999301</v>
      </c>
      <c r="K5789" s="446">
        <v>42571.125</v>
      </c>
      <c r="L5789" s="117">
        <v>797.99999999995805</v>
      </c>
    </row>
    <row r="5790" spans="2:12" x14ac:dyDescent="0.25">
      <c r="B5790" s="49">
        <f t="shared" ref="B5790" si="5228">B5789+1</f>
        <v>5778</v>
      </c>
      <c r="C5790" s="430">
        <v>42571.416666666664</v>
      </c>
      <c r="D5790" s="473">
        <v>38</v>
      </c>
      <c r="K5790" s="430">
        <v>42571.416666666664</v>
      </c>
      <c r="L5790" s="467">
        <v>152</v>
      </c>
    </row>
    <row r="5791" spans="2:12" x14ac:dyDescent="0.25">
      <c r="B5791" s="49">
        <f t="shared" ref="B5791" si="5229">B5790+1</f>
        <v>5779</v>
      </c>
      <c r="C5791" s="427">
        <v>42572</v>
      </c>
      <c r="D5791" s="474">
        <v>33</v>
      </c>
      <c r="K5791" s="427">
        <v>42572</v>
      </c>
      <c r="L5791" s="117">
        <v>66</v>
      </c>
    </row>
    <row r="5792" spans="2:12" x14ac:dyDescent="0.25">
      <c r="B5792" s="49">
        <f t="shared" ref="B5792" si="5230">B5791+1</f>
        <v>5780</v>
      </c>
      <c r="C5792" s="428">
        <v>42572</v>
      </c>
      <c r="D5792" s="473">
        <v>149.00000000000455</v>
      </c>
      <c r="K5792" s="428">
        <v>42572</v>
      </c>
      <c r="L5792" s="117">
        <v>298.00000000000909</v>
      </c>
    </row>
    <row r="5793" spans="2:12" x14ac:dyDescent="0.25">
      <c r="B5793" s="49">
        <f t="shared" ref="B5793" si="5231">B5792+1</f>
        <v>5781</v>
      </c>
      <c r="C5793" s="428">
        <v>42573</v>
      </c>
      <c r="D5793" s="473">
        <v>199.00000000000455</v>
      </c>
      <c r="K5793" s="428">
        <v>42573</v>
      </c>
      <c r="L5793" s="117">
        <v>398.00000000000909</v>
      </c>
    </row>
    <row r="5794" spans="2:12" x14ac:dyDescent="0.25">
      <c r="B5794" s="49">
        <f t="shared" ref="B5794" si="5232">B5793+1</f>
        <v>5782</v>
      </c>
      <c r="C5794" s="429">
        <v>42573.041666666664</v>
      </c>
      <c r="D5794" s="475">
        <v>128</v>
      </c>
      <c r="K5794" s="429">
        <v>42573.041666666664</v>
      </c>
      <c r="L5794" s="467">
        <v>256</v>
      </c>
    </row>
    <row r="5795" spans="2:12" x14ac:dyDescent="0.25">
      <c r="B5795" s="49">
        <f t="shared" ref="B5795" si="5233">B5794+1</f>
        <v>5783</v>
      </c>
      <c r="C5795" s="446">
        <v>42573.125</v>
      </c>
      <c r="D5795" s="476">
        <v>63</v>
      </c>
      <c r="K5795" s="446">
        <v>42573.125</v>
      </c>
      <c r="L5795" s="117">
        <v>378</v>
      </c>
    </row>
    <row r="5796" spans="2:12" x14ac:dyDescent="0.25">
      <c r="B5796" s="49">
        <f t="shared" ref="B5796" si="5234">B5795+1</f>
        <v>5784</v>
      </c>
      <c r="C5796" s="430">
        <v>42573.416666666664</v>
      </c>
      <c r="D5796" s="473">
        <v>-74.5</v>
      </c>
      <c r="K5796" s="430">
        <v>42573.416666666664</v>
      </c>
      <c r="L5796" s="467">
        <v>-298</v>
      </c>
    </row>
    <row r="5797" spans="2:12" x14ac:dyDescent="0.25">
      <c r="B5797" s="49">
        <f t="shared" ref="B5797" si="5235">B5796+1</f>
        <v>5785</v>
      </c>
      <c r="C5797" s="428">
        <v>42576</v>
      </c>
      <c r="D5797" s="473">
        <v>-30.999999999990905</v>
      </c>
      <c r="K5797" s="428">
        <v>42576</v>
      </c>
      <c r="L5797" s="117">
        <v>-61.99999999998181</v>
      </c>
    </row>
    <row r="5798" spans="2:12" x14ac:dyDescent="0.25">
      <c r="B5798" s="49">
        <f t="shared" ref="B5798" si="5236">B5797+1</f>
        <v>5786</v>
      </c>
      <c r="C5798" s="446">
        <v>42577.125</v>
      </c>
      <c r="D5798" s="476">
        <v>57.9999999999932</v>
      </c>
      <c r="K5798" s="446">
        <v>42577.125</v>
      </c>
      <c r="L5798" s="117">
        <v>347.99999999995919</v>
      </c>
    </row>
    <row r="5799" spans="2:12" x14ac:dyDescent="0.25">
      <c r="B5799" s="49">
        <f t="shared" ref="B5799" si="5237">B5798+1</f>
        <v>5787</v>
      </c>
      <c r="C5799" s="430">
        <v>42577.416666666664</v>
      </c>
      <c r="D5799" s="473">
        <v>-12</v>
      </c>
      <c r="K5799" s="430">
        <v>42577.416666666664</v>
      </c>
      <c r="L5799" s="467">
        <v>-48</v>
      </c>
    </row>
    <row r="5800" spans="2:12" x14ac:dyDescent="0.25">
      <c r="B5800" s="49">
        <f t="shared" ref="B5800" si="5238">B5799+1</f>
        <v>5788</v>
      </c>
      <c r="C5800" s="430">
        <v>42579.416666666664</v>
      </c>
      <c r="D5800" s="473">
        <v>225.5</v>
      </c>
      <c r="K5800" s="430">
        <v>42579.416666666664</v>
      </c>
      <c r="L5800" s="467">
        <v>902</v>
      </c>
    </row>
    <row r="5801" spans="2:12" x14ac:dyDescent="0.25">
      <c r="B5801" s="49">
        <f t="shared" ref="B5801" si="5239">B5800+1</f>
        <v>5789</v>
      </c>
      <c r="C5801" s="446">
        <v>42580.125</v>
      </c>
      <c r="D5801" s="476">
        <v>-51.999999999997698</v>
      </c>
      <c r="K5801" s="446">
        <v>42580.125</v>
      </c>
      <c r="L5801" s="117">
        <v>-311.99999999998619</v>
      </c>
    </row>
    <row r="5802" spans="2:12" x14ac:dyDescent="0.25">
      <c r="B5802" s="49">
        <f t="shared" ref="B5802" si="5240">B5801+1</f>
        <v>5790</v>
      </c>
      <c r="C5802" s="430">
        <v>42584.416666666664</v>
      </c>
      <c r="D5802" s="473">
        <v>38</v>
      </c>
      <c r="K5802" s="430">
        <v>42584.416666666664</v>
      </c>
      <c r="L5802" s="467">
        <v>152</v>
      </c>
    </row>
    <row r="5803" spans="2:12" x14ac:dyDescent="0.25">
      <c r="B5803" s="49">
        <f t="shared" ref="B5803" si="5241">B5802+1</f>
        <v>5791</v>
      </c>
      <c r="C5803" s="429">
        <v>42585.041666666664</v>
      </c>
      <c r="D5803" s="475">
        <v>-117</v>
      </c>
      <c r="K5803" s="429">
        <v>42585.041666666664</v>
      </c>
      <c r="L5803" s="467">
        <v>-234</v>
      </c>
    </row>
    <row r="5804" spans="2:12" x14ac:dyDescent="0.25">
      <c r="B5804" s="49">
        <f t="shared" ref="B5804" si="5242">B5803+1</f>
        <v>5792</v>
      </c>
      <c r="C5804" s="446">
        <v>42585.125</v>
      </c>
      <c r="D5804" s="476">
        <v>-131.99999999999301</v>
      </c>
      <c r="K5804" s="446">
        <v>42585.125</v>
      </c>
      <c r="L5804" s="117">
        <v>-791.99999999995805</v>
      </c>
    </row>
    <row r="5805" spans="2:12" x14ac:dyDescent="0.25">
      <c r="B5805" s="49">
        <f t="shared" ref="B5805" si="5243">B5804+1</f>
        <v>5793</v>
      </c>
      <c r="C5805" s="430">
        <v>42585.416666666664</v>
      </c>
      <c r="D5805" s="473">
        <v>-212</v>
      </c>
      <c r="K5805" s="430">
        <v>42585.416666666664</v>
      </c>
      <c r="L5805" s="467">
        <v>-848</v>
      </c>
    </row>
    <row r="5806" spans="2:12" x14ac:dyDescent="0.25">
      <c r="B5806" s="49">
        <f t="shared" ref="B5806" si="5244">B5805+1</f>
        <v>5794</v>
      </c>
      <c r="C5806" s="428">
        <v>42587</v>
      </c>
      <c r="D5806" s="473">
        <v>459.00000000001819</v>
      </c>
      <c r="K5806" s="428">
        <v>42587</v>
      </c>
      <c r="L5806" s="117">
        <v>918.00000000003638</v>
      </c>
    </row>
    <row r="5807" spans="2:12" x14ac:dyDescent="0.25">
      <c r="B5807" s="49">
        <f t="shared" ref="B5807" si="5245">B5806+1</f>
        <v>5795</v>
      </c>
      <c r="C5807" s="428">
        <v>42590</v>
      </c>
      <c r="D5807" s="473">
        <v>219.00000000000909</v>
      </c>
      <c r="K5807" s="428">
        <v>42590</v>
      </c>
      <c r="L5807" s="117">
        <v>438.00000000001819</v>
      </c>
    </row>
    <row r="5808" spans="2:12" x14ac:dyDescent="0.25">
      <c r="B5808" s="49">
        <f t="shared" ref="B5808" si="5246">B5807+1</f>
        <v>5796</v>
      </c>
      <c r="C5808" s="428">
        <v>42591</v>
      </c>
      <c r="D5808" s="473">
        <v>-11.000000000009095</v>
      </c>
      <c r="K5808" s="428">
        <v>42591</v>
      </c>
      <c r="L5808" s="117">
        <v>-22.00000000001819</v>
      </c>
    </row>
    <row r="5809" spans="2:12" x14ac:dyDescent="0.25">
      <c r="B5809" s="49">
        <f t="shared" ref="B5809" si="5247">B5808+1</f>
        <v>5797</v>
      </c>
      <c r="C5809" s="429">
        <v>42591.041666666664</v>
      </c>
      <c r="D5809" s="475">
        <v>118</v>
      </c>
      <c r="K5809" s="429">
        <v>42591.041666666664</v>
      </c>
      <c r="L5809" s="467">
        <v>236</v>
      </c>
    </row>
    <row r="5810" spans="2:12" x14ac:dyDescent="0.25">
      <c r="B5810" s="49">
        <f t="shared" ref="B5810" si="5248">B5809+1</f>
        <v>5798</v>
      </c>
      <c r="C5810" s="446">
        <v>42591.125</v>
      </c>
      <c r="D5810" s="476">
        <v>-12</v>
      </c>
      <c r="K5810" s="446">
        <v>42591.125</v>
      </c>
      <c r="L5810" s="117">
        <v>-72</v>
      </c>
    </row>
    <row r="5811" spans="2:12" x14ac:dyDescent="0.25">
      <c r="B5811" s="49">
        <f t="shared" ref="B5811" si="5249">B5810+1</f>
        <v>5799</v>
      </c>
      <c r="C5811" s="430">
        <v>42591.416666666664</v>
      </c>
      <c r="D5811" s="473">
        <v>-12</v>
      </c>
      <c r="K5811" s="430">
        <v>42591.416666666664</v>
      </c>
      <c r="L5811" s="467">
        <v>-48</v>
      </c>
    </row>
    <row r="5812" spans="2:12" x14ac:dyDescent="0.25">
      <c r="B5812" s="49">
        <f t="shared" ref="B5812" si="5250">B5811+1</f>
        <v>5800</v>
      </c>
      <c r="C5812" s="427">
        <v>42592</v>
      </c>
      <c r="D5812" s="474">
        <v>88</v>
      </c>
      <c r="K5812" s="427">
        <v>42592</v>
      </c>
      <c r="L5812" s="117">
        <v>176</v>
      </c>
    </row>
    <row r="5813" spans="2:12" x14ac:dyDescent="0.25">
      <c r="B5813" s="49">
        <f t="shared" ref="B5813" si="5251">B5812+1</f>
        <v>5801</v>
      </c>
      <c r="C5813" s="428">
        <v>42592</v>
      </c>
      <c r="D5813" s="473">
        <v>249.00000000000455</v>
      </c>
      <c r="K5813" s="428">
        <v>42592</v>
      </c>
      <c r="L5813" s="117">
        <v>498.00000000000909</v>
      </c>
    </row>
    <row r="5814" spans="2:12" x14ac:dyDescent="0.25">
      <c r="B5814" s="49">
        <f t="shared" ref="B5814" si="5252">B5813+1</f>
        <v>5802</v>
      </c>
      <c r="C5814" s="427">
        <v>42593</v>
      </c>
      <c r="D5814" s="474">
        <v>168</v>
      </c>
      <c r="K5814" s="427">
        <v>42593</v>
      </c>
      <c r="L5814" s="117">
        <v>336</v>
      </c>
    </row>
    <row r="5815" spans="2:12" x14ac:dyDescent="0.25">
      <c r="B5815" s="49">
        <f t="shared" ref="B5815" si="5253">B5814+1</f>
        <v>5803</v>
      </c>
      <c r="C5815" s="428">
        <v>42593</v>
      </c>
      <c r="D5815" s="473">
        <v>169.00000000000909</v>
      </c>
      <c r="K5815" s="428">
        <v>42593</v>
      </c>
      <c r="L5815" s="117">
        <v>338.00000000001819</v>
      </c>
    </row>
    <row r="5816" spans="2:12" x14ac:dyDescent="0.25">
      <c r="B5816" s="49">
        <f t="shared" ref="B5816" si="5254">B5815+1</f>
        <v>5804</v>
      </c>
      <c r="C5816" s="429">
        <v>42593.041666666664</v>
      </c>
      <c r="D5816" s="475">
        <v>318</v>
      </c>
      <c r="K5816" s="429">
        <v>42593.041666666664</v>
      </c>
      <c r="L5816" s="467">
        <v>636</v>
      </c>
    </row>
    <row r="5817" spans="2:12" x14ac:dyDescent="0.25">
      <c r="B5817" s="49">
        <f t="shared" ref="B5817" si="5255">B5816+1</f>
        <v>5805</v>
      </c>
      <c r="C5817" s="446">
        <v>42593.125</v>
      </c>
      <c r="D5817" s="476">
        <v>218.00000000000699</v>
      </c>
      <c r="K5817" s="446">
        <v>42593.125</v>
      </c>
      <c r="L5817" s="117">
        <v>1308.0000000000418</v>
      </c>
    </row>
    <row r="5818" spans="2:12" x14ac:dyDescent="0.25">
      <c r="B5818" s="49">
        <f t="shared" ref="B5818" si="5256">B5817+1</f>
        <v>5806</v>
      </c>
      <c r="C5818" s="430">
        <v>42593.416666666664</v>
      </c>
      <c r="D5818" s="473">
        <v>88</v>
      </c>
      <c r="K5818" s="430">
        <v>42593.416666666664</v>
      </c>
      <c r="L5818" s="467">
        <v>352</v>
      </c>
    </row>
    <row r="5819" spans="2:12" x14ac:dyDescent="0.25">
      <c r="B5819" s="49">
        <f t="shared" ref="B5819" si="5257">B5818+1</f>
        <v>5807</v>
      </c>
      <c r="C5819" s="427">
        <v>42594</v>
      </c>
      <c r="D5819" s="474">
        <v>28</v>
      </c>
      <c r="K5819" s="427">
        <v>42594</v>
      </c>
      <c r="L5819" s="117">
        <v>56</v>
      </c>
    </row>
    <row r="5820" spans="2:12" x14ac:dyDescent="0.25">
      <c r="B5820" s="49">
        <f t="shared" ref="B5820" si="5258">B5819+1</f>
        <v>5808</v>
      </c>
      <c r="C5820" s="430">
        <v>42596.979166666664</v>
      </c>
      <c r="D5820" s="473">
        <v>-12</v>
      </c>
      <c r="K5820" s="430">
        <v>42596.979166666664</v>
      </c>
      <c r="L5820" s="467">
        <v>-48</v>
      </c>
    </row>
    <row r="5821" spans="2:12" x14ac:dyDescent="0.25">
      <c r="B5821" s="49">
        <f t="shared" ref="B5821" si="5259">B5820+1</f>
        <v>5809</v>
      </c>
      <c r="C5821" s="430">
        <v>42597.416666666664</v>
      </c>
      <c r="D5821" s="473">
        <v>150.5</v>
      </c>
      <c r="K5821" s="430">
        <v>42597.416666666664</v>
      </c>
      <c r="L5821" s="467">
        <v>602</v>
      </c>
    </row>
    <row r="5822" spans="2:12" x14ac:dyDescent="0.25">
      <c r="B5822" s="49">
        <f t="shared" ref="B5822" si="5260">B5821+1</f>
        <v>5810</v>
      </c>
      <c r="C5822" s="427">
        <v>42598</v>
      </c>
      <c r="D5822" s="474">
        <v>-182</v>
      </c>
      <c r="K5822" s="427">
        <v>42598</v>
      </c>
      <c r="L5822" s="117">
        <v>-364</v>
      </c>
    </row>
    <row r="5823" spans="2:12" x14ac:dyDescent="0.25">
      <c r="B5823" s="49">
        <f t="shared" ref="B5823" si="5261">B5822+1</f>
        <v>5811</v>
      </c>
      <c r="C5823" s="429">
        <v>42599.041666666664</v>
      </c>
      <c r="D5823" s="475">
        <v>43</v>
      </c>
      <c r="K5823" s="429">
        <v>42599.041666666664</v>
      </c>
      <c r="L5823" s="467">
        <v>86</v>
      </c>
    </row>
    <row r="5824" spans="2:12" x14ac:dyDescent="0.25">
      <c r="B5824" s="49">
        <f t="shared" ref="B5824" si="5262">B5823+1</f>
        <v>5812</v>
      </c>
      <c r="C5824" s="446">
        <v>42599.125</v>
      </c>
      <c r="D5824" s="476">
        <v>-82.000000000004505</v>
      </c>
      <c r="K5824" s="446">
        <v>42599.125</v>
      </c>
      <c r="L5824" s="117">
        <v>-492.00000000002706</v>
      </c>
    </row>
    <row r="5825" spans="2:12" x14ac:dyDescent="0.25">
      <c r="B5825" s="49">
        <f t="shared" ref="B5825" si="5263">B5824+1</f>
        <v>5813</v>
      </c>
      <c r="C5825" s="430">
        <v>42599.416666666664</v>
      </c>
      <c r="D5825" s="473">
        <v>25.5</v>
      </c>
      <c r="K5825" s="430">
        <v>42599.416666666664</v>
      </c>
      <c r="L5825" s="467">
        <v>102</v>
      </c>
    </row>
    <row r="5826" spans="2:12" x14ac:dyDescent="0.25">
      <c r="B5826" s="49">
        <f t="shared" ref="B5826" si="5264">B5825+1</f>
        <v>5814</v>
      </c>
      <c r="C5826" s="446">
        <v>42600.125</v>
      </c>
      <c r="D5826" s="476">
        <v>-57.000000000004498</v>
      </c>
      <c r="K5826" s="446">
        <v>42600.125</v>
      </c>
      <c r="L5826" s="117">
        <v>-342.000000000027</v>
      </c>
    </row>
    <row r="5827" spans="2:12" x14ac:dyDescent="0.25">
      <c r="B5827" s="49">
        <f t="shared" ref="B5827" si="5265">B5826+1</f>
        <v>5815</v>
      </c>
      <c r="C5827" s="430">
        <v>42603.979166666664</v>
      </c>
      <c r="D5827" s="473">
        <v>-12</v>
      </c>
      <c r="K5827" s="430">
        <v>42603.979166666664</v>
      </c>
      <c r="L5827" s="467">
        <v>-48</v>
      </c>
    </row>
    <row r="5828" spans="2:12" x14ac:dyDescent="0.25">
      <c r="B5828" s="49">
        <f t="shared" ref="B5828" si="5266">B5827+1</f>
        <v>5816</v>
      </c>
      <c r="C5828" s="429">
        <v>42604.041666666664</v>
      </c>
      <c r="D5828" s="475">
        <v>-172</v>
      </c>
      <c r="K5828" s="429">
        <v>42604.041666666664</v>
      </c>
      <c r="L5828" s="467">
        <v>-344</v>
      </c>
    </row>
    <row r="5829" spans="2:12" x14ac:dyDescent="0.25">
      <c r="B5829" s="49">
        <f t="shared" ref="B5829" si="5267">B5828+1</f>
        <v>5817</v>
      </c>
      <c r="C5829" s="446">
        <v>42604.041666666664</v>
      </c>
      <c r="D5829" s="476">
        <v>-122.000000000002</v>
      </c>
      <c r="K5829" s="446">
        <v>42604.041666666664</v>
      </c>
      <c r="L5829" s="117">
        <v>-732.00000000001205</v>
      </c>
    </row>
    <row r="5830" spans="2:12" x14ac:dyDescent="0.25">
      <c r="B5830" s="49">
        <f t="shared" ref="B5830" si="5268">B5829+1</f>
        <v>5818</v>
      </c>
      <c r="C5830" s="430">
        <v>42604.416666666664</v>
      </c>
      <c r="D5830" s="473">
        <v>-112.00000000000001</v>
      </c>
      <c r="K5830" s="430">
        <v>42604.416666666664</v>
      </c>
      <c r="L5830" s="467">
        <v>-448.00000000000006</v>
      </c>
    </row>
    <row r="5831" spans="2:12" x14ac:dyDescent="0.25">
      <c r="B5831" s="49">
        <f t="shared" ref="B5831" si="5269">B5830+1</f>
        <v>5819</v>
      </c>
      <c r="C5831" s="430">
        <v>42605.416666666664</v>
      </c>
      <c r="D5831" s="473">
        <v>50.5</v>
      </c>
      <c r="K5831" s="430">
        <v>42605.416666666664</v>
      </c>
      <c r="L5831" s="467">
        <v>202</v>
      </c>
    </row>
    <row r="5832" spans="2:12" x14ac:dyDescent="0.25">
      <c r="B5832" s="49">
        <f t="shared" ref="B5832" si="5270">B5831+1</f>
        <v>5820</v>
      </c>
      <c r="C5832" s="428">
        <v>42606</v>
      </c>
      <c r="D5832" s="473">
        <v>29</v>
      </c>
      <c r="K5832" s="428">
        <v>42606</v>
      </c>
      <c r="L5832" s="117">
        <v>58</v>
      </c>
    </row>
    <row r="5833" spans="2:12" x14ac:dyDescent="0.25">
      <c r="B5833" s="49">
        <f t="shared" ref="B5833" si="5271">B5832+1</f>
        <v>5821</v>
      </c>
      <c r="C5833" s="427">
        <v>42607</v>
      </c>
      <c r="D5833" s="474">
        <v>-192</v>
      </c>
      <c r="K5833" s="427">
        <v>42607</v>
      </c>
      <c r="L5833" s="117">
        <v>-384</v>
      </c>
    </row>
    <row r="5834" spans="2:12" x14ac:dyDescent="0.25">
      <c r="B5834" s="49">
        <f t="shared" ref="B5834" si="5272">B5833+1</f>
        <v>5822</v>
      </c>
      <c r="C5834" s="429">
        <v>42607.041666666664</v>
      </c>
      <c r="D5834" s="475">
        <v>-222</v>
      </c>
      <c r="K5834" s="429">
        <v>42607.041666666664</v>
      </c>
      <c r="L5834" s="467">
        <v>-444</v>
      </c>
    </row>
    <row r="5835" spans="2:12" x14ac:dyDescent="0.25">
      <c r="B5835" s="49">
        <f t="shared" ref="B5835" si="5273">B5834+1</f>
        <v>5823</v>
      </c>
      <c r="C5835" s="446">
        <v>42607.125</v>
      </c>
      <c r="D5835" s="476">
        <v>-112</v>
      </c>
      <c r="K5835" s="446">
        <v>42607.125</v>
      </c>
      <c r="L5835" s="117">
        <v>-672</v>
      </c>
    </row>
    <row r="5836" spans="2:12" x14ac:dyDescent="0.25">
      <c r="B5836" s="49">
        <f t="shared" ref="B5836" si="5274">B5835+1</f>
        <v>5824</v>
      </c>
      <c r="C5836" s="430">
        <v>42607.416666666664</v>
      </c>
      <c r="D5836" s="473">
        <v>-137</v>
      </c>
      <c r="K5836" s="430">
        <v>42607.416666666664</v>
      </c>
      <c r="L5836" s="467">
        <v>-548</v>
      </c>
    </row>
    <row r="5837" spans="2:12" x14ac:dyDescent="0.25">
      <c r="B5837" s="49">
        <f t="shared" ref="B5837" si="5275">B5836+1</f>
        <v>5825</v>
      </c>
      <c r="C5837" s="429">
        <v>42608.041666666664</v>
      </c>
      <c r="D5837" s="475">
        <v>-122</v>
      </c>
      <c r="K5837" s="429">
        <v>42608.041666666664</v>
      </c>
      <c r="L5837" s="467">
        <v>-244</v>
      </c>
    </row>
    <row r="5838" spans="2:12" x14ac:dyDescent="0.25">
      <c r="B5838" s="49">
        <f t="shared" ref="B5838" si="5276">B5837+1</f>
        <v>5826</v>
      </c>
      <c r="C5838" s="430">
        <v>42608.416666666664</v>
      </c>
      <c r="D5838" s="473">
        <v>-37</v>
      </c>
      <c r="K5838" s="430">
        <v>42608.416666666664</v>
      </c>
      <c r="L5838" s="467">
        <v>-148</v>
      </c>
    </row>
    <row r="5839" spans="2:12" x14ac:dyDescent="0.25">
      <c r="B5839" s="49">
        <f t="shared" ref="B5839" si="5277">B5838+1</f>
        <v>5827</v>
      </c>
      <c r="C5839" s="430">
        <v>42610.979166666664</v>
      </c>
      <c r="D5839" s="473">
        <v>-62</v>
      </c>
      <c r="K5839" s="430">
        <v>42610.979166666664</v>
      </c>
      <c r="L5839" s="467">
        <v>-248</v>
      </c>
    </row>
    <row r="5840" spans="2:12" x14ac:dyDescent="0.25">
      <c r="B5840" s="49">
        <f t="shared" ref="B5840" si="5278">B5839+1</f>
        <v>5828</v>
      </c>
      <c r="C5840" s="446">
        <v>42611.041666666664</v>
      </c>
      <c r="D5840" s="476">
        <v>127.999999999998</v>
      </c>
      <c r="K5840" s="446">
        <v>42611.041666666664</v>
      </c>
      <c r="L5840" s="117">
        <v>767.99999999998795</v>
      </c>
    </row>
    <row r="5841" spans="2:12" x14ac:dyDescent="0.25">
      <c r="B5841" s="49">
        <f t="shared" ref="B5841" si="5279">B5840+1</f>
        <v>5829</v>
      </c>
      <c r="C5841" s="430">
        <v>42611.416666666664</v>
      </c>
      <c r="D5841" s="473">
        <v>-74.5</v>
      </c>
      <c r="K5841" s="430">
        <v>42611.416666666664</v>
      </c>
      <c r="L5841" s="467">
        <v>-298</v>
      </c>
    </row>
    <row r="5842" spans="2:12" x14ac:dyDescent="0.25">
      <c r="B5842" s="49">
        <f t="shared" ref="B5842" si="5280">B5841+1</f>
        <v>5830</v>
      </c>
      <c r="C5842" s="428">
        <v>42612</v>
      </c>
      <c r="D5842" s="473">
        <v>108.99999999999544</v>
      </c>
      <c r="K5842" s="428">
        <v>42612</v>
      </c>
      <c r="L5842" s="117">
        <v>217.99999999999088</v>
      </c>
    </row>
    <row r="5843" spans="2:12" x14ac:dyDescent="0.25">
      <c r="B5843" s="49">
        <f t="shared" ref="B5843" si="5281">B5842+1</f>
        <v>5831</v>
      </c>
      <c r="C5843" s="429">
        <v>42613.041666666664</v>
      </c>
      <c r="D5843" s="475">
        <v>-122</v>
      </c>
      <c r="K5843" s="429">
        <v>42613.041666666664</v>
      </c>
      <c r="L5843" s="467">
        <v>-244</v>
      </c>
    </row>
    <row r="5844" spans="2:12" x14ac:dyDescent="0.25">
      <c r="B5844" s="49">
        <f t="shared" ref="B5844" si="5282">B5843+1</f>
        <v>5832</v>
      </c>
      <c r="C5844" s="430">
        <v>42613.416666666664</v>
      </c>
      <c r="D5844" s="473">
        <v>-62</v>
      </c>
      <c r="K5844" s="430">
        <v>42613.416666666664</v>
      </c>
      <c r="L5844" s="467">
        <v>-248</v>
      </c>
    </row>
    <row r="5845" spans="2:12" x14ac:dyDescent="0.25">
      <c r="B5845" s="49">
        <f t="shared" ref="B5845" si="5283">B5844+1</f>
        <v>5833</v>
      </c>
      <c r="C5845" s="429">
        <v>42614.041666666664</v>
      </c>
      <c r="D5845" s="475">
        <v>83</v>
      </c>
      <c r="K5845" s="429">
        <v>42614.041666666664</v>
      </c>
      <c r="L5845" s="467">
        <v>166</v>
      </c>
    </row>
    <row r="5846" spans="2:12" x14ac:dyDescent="0.25">
      <c r="B5846" s="49">
        <f t="shared" ref="B5846" si="5284">B5845+1</f>
        <v>5834</v>
      </c>
      <c r="C5846" s="446">
        <v>42614.125</v>
      </c>
      <c r="D5846" s="476">
        <v>72.999999999990905</v>
      </c>
      <c r="K5846" s="446">
        <v>42614.125</v>
      </c>
      <c r="L5846" s="117">
        <v>437.99999999994543</v>
      </c>
    </row>
    <row r="5847" spans="2:12" x14ac:dyDescent="0.25">
      <c r="B5847" s="49">
        <f t="shared" ref="B5847" si="5285">B5846+1</f>
        <v>5835</v>
      </c>
      <c r="C5847" s="430">
        <v>42614.416666666664</v>
      </c>
      <c r="D5847" s="473">
        <v>313</v>
      </c>
      <c r="K5847" s="430">
        <v>42614.416666666664</v>
      </c>
      <c r="L5847" s="467">
        <v>1252</v>
      </c>
    </row>
    <row r="5848" spans="2:12" x14ac:dyDescent="0.25">
      <c r="B5848" s="49">
        <f t="shared" ref="B5848" si="5286">B5847+1</f>
        <v>5836</v>
      </c>
      <c r="C5848" s="427">
        <v>42619</v>
      </c>
      <c r="D5848" s="474">
        <v>113</v>
      </c>
      <c r="K5848" s="427">
        <v>42619</v>
      </c>
      <c r="L5848" s="117">
        <v>226</v>
      </c>
    </row>
    <row r="5849" spans="2:12" x14ac:dyDescent="0.25">
      <c r="B5849" s="49">
        <f t="shared" ref="B5849" si="5287">B5848+1</f>
        <v>5837</v>
      </c>
      <c r="C5849" s="427">
        <v>42621</v>
      </c>
      <c r="D5849" s="474">
        <v>133</v>
      </c>
      <c r="K5849" s="427">
        <v>42621</v>
      </c>
      <c r="L5849" s="117">
        <v>266</v>
      </c>
    </row>
    <row r="5850" spans="2:12" x14ac:dyDescent="0.25">
      <c r="B5850" s="49">
        <f t="shared" ref="B5850" si="5288">B5849+1</f>
        <v>5838</v>
      </c>
      <c r="C5850" s="430">
        <v>42621.416666666664</v>
      </c>
      <c r="D5850" s="473">
        <v>150.5</v>
      </c>
      <c r="K5850" s="430">
        <v>42621.416666666664</v>
      </c>
      <c r="L5850" s="467">
        <v>602</v>
      </c>
    </row>
    <row r="5851" spans="2:12" x14ac:dyDescent="0.25">
      <c r="B5851" s="49">
        <f t="shared" ref="B5851" si="5289">B5850+1</f>
        <v>5839</v>
      </c>
      <c r="C5851" s="427">
        <v>42622</v>
      </c>
      <c r="D5851" s="474">
        <v>-457</v>
      </c>
      <c r="K5851" s="427">
        <v>42622</v>
      </c>
      <c r="L5851" s="117">
        <v>-914</v>
      </c>
    </row>
    <row r="5852" spans="2:12" x14ac:dyDescent="0.25">
      <c r="B5852" s="49">
        <f t="shared" ref="B5852" si="5290">B5851+1</f>
        <v>5840</v>
      </c>
      <c r="C5852" s="429">
        <v>42622.041666666664</v>
      </c>
      <c r="D5852" s="475">
        <v>-637</v>
      </c>
      <c r="K5852" s="429">
        <v>42622.041666666664</v>
      </c>
      <c r="L5852" s="467">
        <v>-1274</v>
      </c>
    </row>
    <row r="5853" spans="2:12" x14ac:dyDescent="0.25">
      <c r="B5853" s="49">
        <f t="shared" ref="B5853" si="5291">B5852+1</f>
        <v>5841</v>
      </c>
      <c r="C5853" s="446">
        <v>42622.125</v>
      </c>
      <c r="D5853" s="476">
        <v>-432.000000000005</v>
      </c>
      <c r="K5853" s="446">
        <v>42622.125</v>
      </c>
      <c r="L5853" s="117">
        <v>-2592.00000000003</v>
      </c>
    </row>
    <row r="5854" spans="2:12" x14ac:dyDescent="0.25">
      <c r="B5854" s="49">
        <f t="shared" ref="B5854" si="5292">B5853+1</f>
        <v>5842</v>
      </c>
      <c r="C5854" s="430">
        <v>42622.416666666664</v>
      </c>
      <c r="D5854" s="473">
        <v>-149.5</v>
      </c>
      <c r="K5854" s="430">
        <v>42622.416666666664</v>
      </c>
      <c r="L5854" s="467">
        <v>-598</v>
      </c>
    </row>
    <row r="5855" spans="2:12" x14ac:dyDescent="0.25">
      <c r="B5855" s="49">
        <f t="shared" ref="B5855" si="5293">B5854+1</f>
        <v>5843</v>
      </c>
      <c r="C5855" s="430">
        <v>42624.979166666664</v>
      </c>
      <c r="D5855" s="473">
        <v>75.5</v>
      </c>
      <c r="K5855" s="430">
        <v>42624.979166666664</v>
      </c>
      <c r="L5855" s="467">
        <v>302</v>
      </c>
    </row>
    <row r="5856" spans="2:12" x14ac:dyDescent="0.25">
      <c r="B5856" s="49">
        <f t="shared" ref="B5856" si="5294">B5855+1</f>
        <v>5844</v>
      </c>
      <c r="C5856" s="427">
        <v>42625</v>
      </c>
      <c r="D5856" s="474">
        <v>-107</v>
      </c>
      <c r="K5856" s="427">
        <v>42625</v>
      </c>
      <c r="L5856" s="117">
        <v>-214</v>
      </c>
    </row>
    <row r="5857" spans="2:12" x14ac:dyDescent="0.25">
      <c r="B5857" s="49">
        <f t="shared" ref="B5857" si="5295">B5856+1</f>
        <v>5845</v>
      </c>
      <c r="C5857" s="428">
        <v>42625</v>
      </c>
      <c r="D5857" s="473">
        <v>-970.99999999999989</v>
      </c>
      <c r="K5857" s="428">
        <v>42625</v>
      </c>
      <c r="L5857" s="117">
        <v>-1941.9999999999998</v>
      </c>
    </row>
    <row r="5858" spans="2:12" x14ac:dyDescent="0.25">
      <c r="B5858" s="49">
        <f t="shared" ref="B5858" si="5296">B5857+1</f>
        <v>5846</v>
      </c>
      <c r="C5858" s="429">
        <v>42625.041666666664</v>
      </c>
      <c r="D5858" s="475">
        <v>-217</v>
      </c>
      <c r="K5858" s="429">
        <v>42625.041666666664</v>
      </c>
      <c r="L5858" s="467">
        <v>-434</v>
      </c>
    </row>
    <row r="5859" spans="2:12" x14ac:dyDescent="0.25">
      <c r="B5859" s="49">
        <f t="shared" ref="B5859" si="5297">B5858+1</f>
        <v>5847</v>
      </c>
      <c r="C5859" s="446">
        <v>42625.041666666664</v>
      </c>
      <c r="D5859" s="476">
        <v>103.000000000009</v>
      </c>
      <c r="K5859" s="446">
        <v>42625.041666666664</v>
      </c>
      <c r="L5859" s="117">
        <v>618.000000000054</v>
      </c>
    </row>
    <row r="5860" spans="2:12" x14ac:dyDescent="0.25">
      <c r="B5860" s="49">
        <f t="shared" ref="B5860" si="5298">B5859+1</f>
        <v>5848</v>
      </c>
      <c r="C5860" s="430">
        <v>42625.416666666664</v>
      </c>
      <c r="D5860" s="473">
        <v>-399.5</v>
      </c>
      <c r="K5860" s="430">
        <v>42625.416666666664</v>
      </c>
      <c r="L5860" s="467">
        <v>-1598</v>
      </c>
    </row>
    <row r="5861" spans="2:12" x14ac:dyDescent="0.25">
      <c r="B5861" s="49">
        <f t="shared" ref="B5861" si="5299">B5860+1</f>
        <v>5849</v>
      </c>
      <c r="C5861" s="429">
        <v>42627.041666666664</v>
      </c>
      <c r="D5861" s="475">
        <v>53</v>
      </c>
      <c r="K5861" s="429">
        <v>42627.041666666664</v>
      </c>
      <c r="L5861" s="467">
        <v>106</v>
      </c>
    </row>
    <row r="5862" spans="2:12" x14ac:dyDescent="0.25">
      <c r="B5862" s="49">
        <f t="shared" ref="B5862" si="5300">B5861+1</f>
        <v>5850</v>
      </c>
      <c r="C5862" s="446">
        <v>42627.125</v>
      </c>
      <c r="D5862" s="476">
        <v>-1.99999999999773</v>
      </c>
      <c r="K5862" s="446">
        <v>42627.125</v>
      </c>
      <c r="L5862" s="117">
        <v>-11.999999999986381</v>
      </c>
    </row>
    <row r="5863" spans="2:12" x14ac:dyDescent="0.25">
      <c r="B5863" s="49">
        <f t="shared" ref="B5863" si="5301">B5862+1</f>
        <v>5851</v>
      </c>
      <c r="C5863" s="430">
        <v>42627.416666666664</v>
      </c>
      <c r="D5863" s="473">
        <v>63</v>
      </c>
      <c r="K5863" s="430">
        <v>42627.416666666664</v>
      </c>
      <c r="L5863" s="467">
        <v>252</v>
      </c>
    </row>
    <row r="5864" spans="2:12" x14ac:dyDescent="0.25">
      <c r="B5864" s="49">
        <f t="shared" ref="B5864" si="5302">B5863+1</f>
        <v>5852</v>
      </c>
      <c r="C5864" s="427">
        <v>42628</v>
      </c>
      <c r="D5864" s="474">
        <v>328</v>
      </c>
      <c r="K5864" s="427">
        <v>42628</v>
      </c>
      <c r="L5864" s="117">
        <v>656</v>
      </c>
    </row>
    <row r="5865" spans="2:12" x14ac:dyDescent="0.25">
      <c r="B5865" s="49">
        <f t="shared" ref="B5865" si="5303">B5864+1</f>
        <v>5853</v>
      </c>
      <c r="C5865" s="428">
        <v>42628</v>
      </c>
      <c r="D5865" s="473">
        <v>548.99999999998181</v>
      </c>
      <c r="K5865" s="428">
        <v>42628</v>
      </c>
      <c r="L5865" s="117">
        <v>1097.9999999999636</v>
      </c>
    </row>
    <row r="5866" spans="2:12" x14ac:dyDescent="0.25">
      <c r="B5866" s="49">
        <f t="shared" ref="B5866" si="5304">B5865+1</f>
        <v>5854</v>
      </c>
      <c r="C5866" s="446">
        <v>42628.125</v>
      </c>
      <c r="D5866" s="476">
        <v>13</v>
      </c>
      <c r="K5866" s="446">
        <v>42628.125</v>
      </c>
      <c r="L5866" s="117">
        <v>78</v>
      </c>
    </row>
    <row r="5867" spans="2:12" x14ac:dyDescent="0.25">
      <c r="B5867" s="49">
        <f t="shared" ref="B5867" si="5305">B5866+1</f>
        <v>5855</v>
      </c>
      <c r="C5867" s="430">
        <v>42628.416666666664</v>
      </c>
      <c r="D5867" s="473">
        <v>0.50000000000000044</v>
      </c>
      <c r="K5867" s="430">
        <v>42628.416666666664</v>
      </c>
      <c r="L5867" s="467">
        <v>2.0000000000000018</v>
      </c>
    </row>
    <row r="5868" spans="2:12" x14ac:dyDescent="0.25">
      <c r="B5868" s="49">
        <f t="shared" ref="B5868" si="5306">B5867+1</f>
        <v>5856</v>
      </c>
      <c r="C5868" s="427">
        <v>42629</v>
      </c>
      <c r="D5868" s="474">
        <v>-122</v>
      </c>
      <c r="K5868" s="427">
        <v>42629</v>
      </c>
      <c r="L5868" s="117">
        <v>-244</v>
      </c>
    </row>
    <row r="5869" spans="2:12" x14ac:dyDescent="0.25">
      <c r="B5869" s="49">
        <f t="shared" ref="B5869" si="5307">B5868+1</f>
        <v>5857</v>
      </c>
      <c r="C5869" s="428">
        <v>42629</v>
      </c>
      <c r="D5869" s="473">
        <v>39.000000000013642</v>
      </c>
      <c r="K5869" s="428">
        <v>42629</v>
      </c>
      <c r="L5869" s="117">
        <v>78.000000000027285</v>
      </c>
    </row>
    <row r="5870" spans="2:12" x14ac:dyDescent="0.25">
      <c r="B5870" s="49">
        <f t="shared" ref="B5870" si="5308">B5869+1</f>
        <v>5858</v>
      </c>
      <c r="C5870" s="430">
        <v>42631.979166666664</v>
      </c>
      <c r="D5870" s="473">
        <v>-74.5</v>
      </c>
      <c r="K5870" s="430">
        <v>42631.979166666664</v>
      </c>
      <c r="L5870" s="467">
        <v>-298</v>
      </c>
    </row>
    <row r="5871" spans="2:12" x14ac:dyDescent="0.25">
      <c r="B5871" s="49">
        <f t="shared" ref="B5871" si="5309">B5870+1</f>
        <v>5859</v>
      </c>
      <c r="C5871" s="429">
        <v>42632.041666666664</v>
      </c>
      <c r="D5871" s="475">
        <v>243</v>
      </c>
      <c r="K5871" s="429">
        <v>42632.041666666664</v>
      </c>
      <c r="L5871" s="467">
        <v>486</v>
      </c>
    </row>
    <row r="5872" spans="2:12" x14ac:dyDescent="0.25">
      <c r="B5872" s="49">
        <f t="shared" ref="B5872" si="5310">B5871+1</f>
        <v>5860</v>
      </c>
      <c r="C5872" s="446">
        <v>42632.041666666664</v>
      </c>
      <c r="D5872" s="476">
        <v>238</v>
      </c>
      <c r="K5872" s="446">
        <v>42632.041666666664</v>
      </c>
      <c r="L5872" s="117">
        <v>1428</v>
      </c>
    </row>
    <row r="5873" spans="2:12" x14ac:dyDescent="0.25">
      <c r="B5873" s="49">
        <f t="shared" ref="B5873" si="5311">B5872+1</f>
        <v>5861</v>
      </c>
      <c r="C5873" s="430">
        <v>42632.416666666664</v>
      </c>
      <c r="D5873" s="473">
        <v>425.5</v>
      </c>
      <c r="K5873" s="430">
        <v>42632.416666666664</v>
      </c>
      <c r="L5873" s="467">
        <v>1702</v>
      </c>
    </row>
    <row r="5874" spans="2:12" x14ac:dyDescent="0.25">
      <c r="B5874" s="49">
        <f t="shared" ref="B5874" si="5312">B5873+1</f>
        <v>5862</v>
      </c>
      <c r="C5874" s="429">
        <v>42633.041666666664</v>
      </c>
      <c r="D5874" s="475">
        <v>238</v>
      </c>
      <c r="K5874" s="429">
        <v>42633.041666666664</v>
      </c>
      <c r="L5874" s="467">
        <v>476</v>
      </c>
    </row>
    <row r="5875" spans="2:12" x14ac:dyDescent="0.25">
      <c r="B5875" s="49">
        <f t="shared" ref="B5875" si="5313">B5874+1</f>
        <v>5863</v>
      </c>
      <c r="C5875" s="430">
        <v>42633.416666666664</v>
      </c>
      <c r="D5875" s="473">
        <v>150.5</v>
      </c>
      <c r="K5875" s="430">
        <v>42633.416666666664</v>
      </c>
      <c r="L5875" s="467">
        <v>602</v>
      </c>
    </row>
    <row r="5876" spans="2:12" x14ac:dyDescent="0.25">
      <c r="B5876" s="49">
        <f t="shared" ref="B5876" si="5314">B5875+1</f>
        <v>5864</v>
      </c>
      <c r="C5876" s="446">
        <v>42634.125</v>
      </c>
      <c r="D5876" s="476">
        <v>158.000000000005</v>
      </c>
      <c r="K5876" s="446">
        <v>42634.125</v>
      </c>
      <c r="L5876" s="117">
        <v>948.00000000003001</v>
      </c>
    </row>
    <row r="5877" spans="2:12" x14ac:dyDescent="0.25">
      <c r="B5877" s="49">
        <f t="shared" ref="B5877" si="5315">B5876+1</f>
        <v>5865</v>
      </c>
      <c r="C5877" s="427">
        <v>42636</v>
      </c>
      <c r="D5877" s="474">
        <v>-72</v>
      </c>
      <c r="K5877" s="427">
        <v>42636</v>
      </c>
      <c r="L5877" s="117">
        <v>-144</v>
      </c>
    </row>
    <row r="5878" spans="2:12" x14ac:dyDescent="0.25">
      <c r="B5878" s="49">
        <f t="shared" ref="B5878" si="5316">B5877+1</f>
        <v>5866</v>
      </c>
      <c r="C5878" s="430">
        <v>42638.979166666664</v>
      </c>
      <c r="D5878" s="473">
        <v>0.50000000000000044</v>
      </c>
      <c r="K5878" s="430">
        <v>42638.979166666664</v>
      </c>
      <c r="L5878" s="467">
        <v>2.0000000000000018</v>
      </c>
    </row>
    <row r="5879" spans="2:12" x14ac:dyDescent="0.25">
      <c r="B5879" s="49">
        <f t="shared" ref="B5879" si="5317">B5878+1</f>
        <v>5867</v>
      </c>
      <c r="C5879" s="427">
        <v>42639</v>
      </c>
      <c r="D5879" s="474">
        <v>-507</v>
      </c>
      <c r="K5879" s="427">
        <v>42639</v>
      </c>
      <c r="L5879" s="117">
        <v>-1014</v>
      </c>
    </row>
    <row r="5880" spans="2:12" x14ac:dyDescent="0.25">
      <c r="B5880" s="49">
        <f t="shared" ref="B5880" si="5318">B5879+1</f>
        <v>5868</v>
      </c>
      <c r="C5880" s="428">
        <v>42639</v>
      </c>
      <c r="D5880" s="473">
        <v>-970.99999999999989</v>
      </c>
      <c r="K5880" s="428">
        <v>42639</v>
      </c>
      <c r="L5880" s="117">
        <v>-1941.9999999999998</v>
      </c>
    </row>
    <row r="5881" spans="2:12" x14ac:dyDescent="0.25">
      <c r="B5881" s="49">
        <f t="shared" ref="B5881" si="5319">B5880+1</f>
        <v>5869</v>
      </c>
      <c r="C5881" s="429">
        <v>42639.041666666664</v>
      </c>
      <c r="D5881" s="475">
        <v>-642</v>
      </c>
      <c r="K5881" s="429">
        <v>42639.041666666664</v>
      </c>
      <c r="L5881" s="467">
        <v>-1284</v>
      </c>
    </row>
    <row r="5882" spans="2:12" x14ac:dyDescent="0.25">
      <c r="B5882" s="49">
        <f t="shared" ref="B5882" si="5320">B5881+1</f>
        <v>5870</v>
      </c>
      <c r="C5882" s="446">
        <v>42639.041666666664</v>
      </c>
      <c r="D5882" s="476">
        <v>-351.99999999999801</v>
      </c>
      <c r="K5882" s="446">
        <v>42639.041666666664</v>
      </c>
      <c r="L5882" s="117">
        <v>-2111.9999999999882</v>
      </c>
    </row>
    <row r="5883" spans="2:12" x14ac:dyDescent="0.25">
      <c r="B5883" s="49">
        <f t="shared" ref="B5883" si="5321">B5882+1</f>
        <v>5871</v>
      </c>
      <c r="C5883" s="430">
        <v>42639.416666666664</v>
      </c>
      <c r="D5883" s="473">
        <v>-349.5</v>
      </c>
      <c r="K5883" s="430">
        <v>42639.416666666664</v>
      </c>
      <c r="L5883" s="467">
        <v>-1398</v>
      </c>
    </row>
    <row r="5884" spans="2:12" x14ac:dyDescent="0.25">
      <c r="B5884" s="49">
        <f t="shared" ref="B5884" si="5322">B5883+1</f>
        <v>5872</v>
      </c>
      <c r="C5884" s="429">
        <v>42640.041666666664</v>
      </c>
      <c r="D5884" s="475">
        <v>-7</v>
      </c>
      <c r="K5884" s="429">
        <v>42640.041666666664</v>
      </c>
      <c r="L5884" s="467">
        <v>-14</v>
      </c>
    </row>
    <row r="5885" spans="2:12" x14ac:dyDescent="0.25">
      <c r="B5885" s="49">
        <f t="shared" ref="B5885" si="5323">B5884+1</f>
        <v>5873</v>
      </c>
      <c r="C5885" s="446">
        <v>42640.125</v>
      </c>
      <c r="D5885" s="476">
        <v>157.99999999999301</v>
      </c>
      <c r="K5885" s="446">
        <v>42640.125</v>
      </c>
      <c r="L5885" s="117">
        <v>947.99999999995805</v>
      </c>
    </row>
    <row r="5886" spans="2:12" x14ac:dyDescent="0.25">
      <c r="B5886" s="49">
        <f t="shared" ref="B5886" si="5324">B5885+1</f>
        <v>5874</v>
      </c>
      <c r="C5886" s="430">
        <v>42640.416666666664</v>
      </c>
      <c r="D5886" s="473">
        <v>463</v>
      </c>
      <c r="K5886" s="430">
        <v>42640.416666666664</v>
      </c>
      <c r="L5886" s="467">
        <v>1852</v>
      </c>
    </row>
    <row r="5887" spans="2:12" x14ac:dyDescent="0.25">
      <c r="B5887" s="49">
        <f t="shared" ref="B5887" si="5325">B5886+1</f>
        <v>5875</v>
      </c>
      <c r="C5887" s="428">
        <v>42641</v>
      </c>
      <c r="D5887" s="473">
        <v>289.00000000001364</v>
      </c>
      <c r="K5887" s="428">
        <v>42641</v>
      </c>
      <c r="L5887" s="117">
        <v>578.00000000002728</v>
      </c>
    </row>
    <row r="5888" spans="2:12" x14ac:dyDescent="0.25">
      <c r="B5888" s="49">
        <f t="shared" ref="B5888" si="5326">B5887+1</f>
        <v>5876</v>
      </c>
      <c r="C5888" s="429">
        <v>42643.041666666664</v>
      </c>
      <c r="D5888" s="475">
        <v>158</v>
      </c>
      <c r="K5888" s="429">
        <v>42643.041666666664</v>
      </c>
      <c r="L5888" s="467">
        <v>316</v>
      </c>
    </row>
    <row r="5889" spans="2:12" x14ac:dyDescent="0.25">
      <c r="B5889" s="49">
        <f t="shared" ref="B5889" si="5327">B5888+1</f>
        <v>5877</v>
      </c>
      <c r="C5889" s="446">
        <v>42643.125</v>
      </c>
      <c r="D5889" s="476">
        <v>227.99999999999801</v>
      </c>
      <c r="K5889" s="446">
        <v>42643.125</v>
      </c>
      <c r="L5889" s="117">
        <v>1367.9999999999882</v>
      </c>
    </row>
    <row r="5890" spans="2:12" x14ac:dyDescent="0.25">
      <c r="B5890" s="49">
        <f t="shared" ref="B5890" si="5328">B5889+1</f>
        <v>5878</v>
      </c>
      <c r="C5890" s="430">
        <v>42643.416666666664</v>
      </c>
      <c r="D5890" s="473">
        <v>-312</v>
      </c>
      <c r="K5890" s="430">
        <v>42643.416666666664</v>
      </c>
      <c r="L5890" s="467">
        <v>-1248</v>
      </c>
    </row>
    <row r="5891" spans="2:12" x14ac:dyDescent="0.25">
      <c r="B5891" s="49">
        <f t="shared" ref="B5891" si="5329">B5890+1</f>
        <v>5879</v>
      </c>
      <c r="C5891" s="427">
        <v>42646</v>
      </c>
      <c r="D5891" s="474">
        <v>53</v>
      </c>
      <c r="K5891" s="427">
        <v>42646</v>
      </c>
      <c r="L5891" s="117">
        <v>106</v>
      </c>
    </row>
    <row r="5892" spans="2:12" x14ac:dyDescent="0.25">
      <c r="B5892" s="49">
        <f t="shared" ref="B5892" si="5330">B5891+1</f>
        <v>5880</v>
      </c>
      <c r="C5892" s="428">
        <v>42646</v>
      </c>
      <c r="D5892" s="473">
        <v>149.00000000000455</v>
      </c>
      <c r="K5892" s="428">
        <v>42646</v>
      </c>
      <c r="L5892" s="117">
        <v>298.00000000000909</v>
      </c>
    </row>
    <row r="5893" spans="2:12" x14ac:dyDescent="0.25">
      <c r="B5893" s="49">
        <f t="shared" ref="B5893" si="5331">B5892+1</f>
        <v>5881</v>
      </c>
      <c r="C5893" s="429">
        <v>42647.041666666664</v>
      </c>
      <c r="D5893" s="475">
        <v>53</v>
      </c>
      <c r="K5893" s="429">
        <v>42647.041666666664</v>
      </c>
      <c r="L5893" s="467">
        <v>106</v>
      </c>
    </row>
    <row r="5894" spans="2:12" x14ac:dyDescent="0.25">
      <c r="B5894" s="49">
        <f t="shared" ref="B5894" si="5332">B5893+1</f>
        <v>5882</v>
      </c>
      <c r="C5894" s="446">
        <v>42647.104166666664</v>
      </c>
      <c r="D5894" s="476">
        <v>-41.999999999995502</v>
      </c>
      <c r="K5894" s="446">
        <v>42647.104166666664</v>
      </c>
      <c r="L5894" s="117">
        <v>-251.999999999973</v>
      </c>
    </row>
    <row r="5895" spans="2:12" x14ac:dyDescent="0.25">
      <c r="B5895" s="49">
        <f t="shared" ref="B5895" si="5333">B5894+1</f>
        <v>5883</v>
      </c>
      <c r="C5895" s="430">
        <v>42647.416666666664</v>
      </c>
      <c r="D5895" s="473">
        <v>150.5</v>
      </c>
      <c r="K5895" s="430">
        <v>42647.416666666664</v>
      </c>
      <c r="L5895" s="467">
        <v>602</v>
      </c>
    </row>
    <row r="5896" spans="2:12" x14ac:dyDescent="0.25">
      <c r="B5896" s="49">
        <f t="shared" ref="B5896" si="5334">B5895+1</f>
        <v>5884</v>
      </c>
      <c r="C5896" s="429">
        <v>42648.041666666664</v>
      </c>
      <c r="D5896" s="475">
        <v>168</v>
      </c>
      <c r="K5896" s="429">
        <v>42648.041666666664</v>
      </c>
      <c r="L5896" s="467">
        <v>336</v>
      </c>
    </row>
    <row r="5897" spans="2:12" x14ac:dyDescent="0.25">
      <c r="B5897" s="49">
        <f t="shared" ref="B5897" si="5335">B5896+1</f>
        <v>5885</v>
      </c>
      <c r="C5897" s="446">
        <v>42648.125</v>
      </c>
      <c r="D5897" s="476">
        <v>213</v>
      </c>
      <c r="K5897" s="446">
        <v>42648.125</v>
      </c>
      <c r="L5897" s="117">
        <v>1278</v>
      </c>
    </row>
    <row r="5898" spans="2:12" x14ac:dyDescent="0.25">
      <c r="B5898" s="49">
        <f t="shared" ref="B5898" si="5336">B5897+1</f>
        <v>5886</v>
      </c>
      <c r="C5898" s="430">
        <v>42648.416666666664</v>
      </c>
      <c r="D5898" s="473">
        <v>38</v>
      </c>
      <c r="K5898" s="430">
        <v>42648.416666666664</v>
      </c>
      <c r="L5898" s="467">
        <v>152</v>
      </c>
    </row>
    <row r="5899" spans="2:12" x14ac:dyDescent="0.25">
      <c r="B5899" s="49">
        <f t="shared" ref="B5899" si="5337">B5898+1</f>
        <v>5887</v>
      </c>
      <c r="C5899" s="427">
        <v>42649</v>
      </c>
      <c r="D5899" s="474">
        <v>48</v>
      </c>
      <c r="K5899" s="427">
        <v>42649</v>
      </c>
      <c r="L5899" s="117">
        <v>96</v>
      </c>
    </row>
    <row r="5900" spans="2:12" x14ac:dyDescent="0.25">
      <c r="B5900" s="49">
        <f t="shared" ref="B5900" si="5338">B5899+1</f>
        <v>5888</v>
      </c>
      <c r="C5900" s="428">
        <v>42649</v>
      </c>
      <c r="D5900" s="473">
        <v>-351.00000000001819</v>
      </c>
      <c r="K5900" s="428">
        <v>42649</v>
      </c>
      <c r="L5900" s="117">
        <v>-702.00000000003638</v>
      </c>
    </row>
    <row r="5901" spans="2:12" x14ac:dyDescent="0.25">
      <c r="B5901" s="49">
        <f t="shared" ref="B5901" si="5339">B5900+1</f>
        <v>5889</v>
      </c>
      <c r="C5901" s="429">
        <v>42650.041666666664</v>
      </c>
      <c r="D5901" s="475">
        <v>88</v>
      </c>
      <c r="K5901" s="429">
        <v>42650.041666666664</v>
      </c>
      <c r="L5901" s="467">
        <v>176</v>
      </c>
    </row>
    <row r="5902" spans="2:12" x14ac:dyDescent="0.25">
      <c r="B5902" s="49">
        <f t="shared" ref="B5902" si="5340">B5901+1</f>
        <v>5890</v>
      </c>
      <c r="C5902" s="446">
        <v>42650.125</v>
      </c>
      <c r="D5902" s="476">
        <v>163</v>
      </c>
      <c r="K5902" s="446">
        <v>42650.125</v>
      </c>
      <c r="L5902" s="117">
        <v>978</v>
      </c>
    </row>
    <row r="5903" spans="2:12" x14ac:dyDescent="0.25">
      <c r="B5903" s="49">
        <f t="shared" ref="B5903" si="5341">B5902+1</f>
        <v>5891</v>
      </c>
      <c r="C5903" s="430">
        <v>42652.979166666664</v>
      </c>
      <c r="D5903" s="473">
        <v>-24.5</v>
      </c>
      <c r="K5903" s="430">
        <v>42652.979166666664</v>
      </c>
      <c r="L5903" s="467">
        <v>-98</v>
      </c>
    </row>
    <row r="5904" spans="2:12" x14ac:dyDescent="0.25">
      <c r="B5904" s="49">
        <f t="shared" ref="B5904" si="5342">B5903+1</f>
        <v>5892</v>
      </c>
      <c r="C5904" s="429">
        <v>42653.041666666664</v>
      </c>
      <c r="D5904" s="475">
        <v>243</v>
      </c>
      <c r="K5904" s="429">
        <v>42653.041666666664</v>
      </c>
      <c r="L5904" s="467">
        <v>486</v>
      </c>
    </row>
    <row r="5905" spans="2:12" x14ac:dyDescent="0.25">
      <c r="B5905" s="49">
        <f t="shared" ref="B5905" si="5343">B5904+1</f>
        <v>5893</v>
      </c>
      <c r="C5905" s="446">
        <v>42653.041666666664</v>
      </c>
      <c r="D5905" s="476">
        <v>263</v>
      </c>
      <c r="K5905" s="446">
        <v>42653.041666666664</v>
      </c>
      <c r="L5905" s="117">
        <v>1578</v>
      </c>
    </row>
    <row r="5906" spans="2:12" x14ac:dyDescent="0.25">
      <c r="B5906" s="49">
        <f t="shared" ref="B5906" si="5344">B5905+1</f>
        <v>5894</v>
      </c>
      <c r="C5906" s="430">
        <v>42653.416666666664</v>
      </c>
      <c r="D5906" s="473">
        <v>-74.5</v>
      </c>
      <c r="K5906" s="430">
        <v>42653.416666666664</v>
      </c>
      <c r="L5906" s="467">
        <v>-298</v>
      </c>
    </row>
    <row r="5907" spans="2:12" x14ac:dyDescent="0.25">
      <c r="B5907" s="49">
        <f t="shared" ref="B5907" si="5345">B5906+1</f>
        <v>5895</v>
      </c>
      <c r="C5907" s="429">
        <v>42655.041666666664</v>
      </c>
      <c r="D5907" s="475">
        <v>-42</v>
      </c>
      <c r="K5907" s="429">
        <v>42655.041666666664</v>
      </c>
      <c r="L5907" s="467">
        <v>-84</v>
      </c>
    </row>
    <row r="5908" spans="2:12" x14ac:dyDescent="0.25">
      <c r="B5908" s="49">
        <f t="shared" ref="B5908" si="5346">B5907+1</f>
        <v>5896</v>
      </c>
      <c r="C5908" s="446">
        <v>42655.125</v>
      </c>
      <c r="D5908" s="476">
        <v>-92.000000000006807</v>
      </c>
      <c r="K5908" s="446">
        <v>42655.125</v>
      </c>
      <c r="L5908" s="117">
        <v>-552.00000000004081</v>
      </c>
    </row>
    <row r="5909" spans="2:12" x14ac:dyDescent="0.25">
      <c r="B5909" s="49">
        <f t="shared" ref="B5909" si="5347">B5908+1</f>
        <v>5897</v>
      </c>
      <c r="C5909" s="430">
        <v>42655.416666666664</v>
      </c>
      <c r="D5909" s="473">
        <v>0.50000000000000044</v>
      </c>
      <c r="K5909" s="430">
        <v>42655.416666666664</v>
      </c>
      <c r="L5909" s="467">
        <v>2.0000000000000018</v>
      </c>
    </row>
    <row r="5910" spans="2:12" x14ac:dyDescent="0.25">
      <c r="B5910" s="49">
        <f t="shared" ref="B5910" si="5348">B5909+1</f>
        <v>5898</v>
      </c>
      <c r="C5910" s="427">
        <v>42656</v>
      </c>
      <c r="D5910" s="474">
        <v>-372</v>
      </c>
      <c r="K5910" s="427">
        <v>42656</v>
      </c>
      <c r="L5910" s="117">
        <v>-744</v>
      </c>
    </row>
    <row r="5911" spans="2:12" x14ac:dyDescent="0.25">
      <c r="B5911" s="49">
        <f t="shared" ref="B5911" si="5349">B5910+1</f>
        <v>5899</v>
      </c>
      <c r="C5911" s="428">
        <v>42656</v>
      </c>
      <c r="D5911" s="473">
        <v>-970.99999999999989</v>
      </c>
      <c r="K5911" s="428">
        <v>42656</v>
      </c>
      <c r="L5911" s="117">
        <v>-1941.9999999999998</v>
      </c>
    </row>
    <row r="5912" spans="2:12" x14ac:dyDescent="0.25">
      <c r="B5912" s="49">
        <f t="shared" ref="B5912" si="5350">B5911+1</f>
        <v>5900</v>
      </c>
      <c r="C5912" s="429">
        <v>42656.041666666664</v>
      </c>
      <c r="D5912" s="475">
        <v>-457</v>
      </c>
      <c r="K5912" s="429">
        <v>42656.041666666664</v>
      </c>
      <c r="L5912" s="467">
        <v>-914</v>
      </c>
    </row>
    <row r="5913" spans="2:12" x14ac:dyDescent="0.25">
      <c r="B5913" s="49">
        <f t="shared" ref="B5913" si="5351">B5912+1</f>
        <v>5901</v>
      </c>
      <c r="C5913" s="446">
        <v>42656.125</v>
      </c>
      <c r="D5913" s="476">
        <v>-391.999999999995</v>
      </c>
      <c r="K5913" s="446">
        <v>42656.125</v>
      </c>
      <c r="L5913" s="117">
        <v>-2351.99999999997</v>
      </c>
    </row>
    <row r="5914" spans="2:12" x14ac:dyDescent="0.25">
      <c r="B5914" s="49">
        <f t="shared" ref="B5914" si="5352">B5913+1</f>
        <v>5902</v>
      </c>
      <c r="C5914" s="428">
        <v>42657</v>
      </c>
      <c r="D5914" s="473">
        <v>279</v>
      </c>
      <c r="K5914" s="428">
        <v>42657</v>
      </c>
      <c r="L5914" s="117">
        <v>558</v>
      </c>
    </row>
    <row r="5915" spans="2:12" x14ac:dyDescent="0.25">
      <c r="B5915" s="49">
        <f t="shared" ref="B5915" si="5353">B5914+1</f>
        <v>5903</v>
      </c>
      <c r="C5915" s="429">
        <v>42657.041666666664</v>
      </c>
      <c r="D5915" s="475">
        <v>28</v>
      </c>
      <c r="K5915" s="429">
        <v>42657.041666666664</v>
      </c>
      <c r="L5915" s="467">
        <v>56</v>
      </c>
    </row>
    <row r="5916" spans="2:12" x14ac:dyDescent="0.25">
      <c r="B5916" s="49">
        <f t="shared" ref="B5916" si="5354">B5915+1</f>
        <v>5904</v>
      </c>
      <c r="C5916" s="446">
        <v>42657.125</v>
      </c>
      <c r="D5916" s="476">
        <v>267.999999999995</v>
      </c>
      <c r="K5916" s="446">
        <v>42657.125</v>
      </c>
      <c r="L5916" s="117">
        <v>1607.99999999997</v>
      </c>
    </row>
    <row r="5917" spans="2:12" x14ac:dyDescent="0.25">
      <c r="B5917" s="49">
        <f t="shared" ref="B5917" si="5355">B5916+1</f>
        <v>5905</v>
      </c>
      <c r="C5917" s="430">
        <v>42657.416666666664</v>
      </c>
      <c r="D5917" s="473">
        <v>125.49999999999999</v>
      </c>
      <c r="K5917" s="430">
        <v>42657.416666666664</v>
      </c>
      <c r="L5917" s="467">
        <v>501.99999999999994</v>
      </c>
    </row>
    <row r="5918" spans="2:12" x14ac:dyDescent="0.25">
      <c r="B5918" s="49">
        <f t="shared" ref="B5918" si="5356">B5917+1</f>
        <v>5906</v>
      </c>
      <c r="C5918" s="427">
        <v>42660</v>
      </c>
      <c r="D5918" s="474">
        <v>-67</v>
      </c>
      <c r="K5918" s="427">
        <v>42660</v>
      </c>
      <c r="L5918" s="117">
        <v>-134</v>
      </c>
    </row>
    <row r="5919" spans="2:12" x14ac:dyDescent="0.25">
      <c r="B5919" s="49">
        <f t="shared" ref="B5919" si="5357">B5918+1</f>
        <v>5907</v>
      </c>
      <c r="C5919" s="428">
        <v>42660</v>
      </c>
      <c r="D5919" s="473">
        <v>-51.00000000001819</v>
      </c>
      <c r="K5919" s="428">
        <v>42660</v>
      </c>
      <c r="L5919" s="117">
        <v>-102.00000000003638</v>
      </c>
    </row>
    <row r="5920" spans="2:12" x14ac:dyDescent="0.25">
      <c r="B5920" s="49">
        <f t="shared" ref="B5920" si="5358">B5919+1</f>
        <v>5908</v>
      </c>
      <c r="C5920" s="446">
        <v>42660.041666666664</v>
      </c>
      <c r="D5920" s="476">
        <v>67.999999999995495</v>
      </c>
      <c r="K5920" s="446">
        <v>42660.041666666664</v>
      </c>
      <c r="L5920" s="117">
        <v>407.99999999997294</v>
      </c>
    </row>
    <row r="5921" spans="2:12" x14ac:dyDescent="0.25">
      <c r="B5921" s="49">
        <f t="shared" ref="B5921" si="5359">B5920+1</f>
        <v>5909</v>
      </c>
      <c r="C5921" s="427">
        <v>42661</v>
      </c>
      <c r="D5921" s="474">
        <v>438</v>
      </c>
      <c r="K5921" s="427">
        <v>42661</v>
      </c>
      <c r="L5921" s="117">
        <v>876</v>
      </c>
    </row>
    <row r="5922" spans="2:12" x14ac:dyDescent="0.25">
      <c r="B5922" s="49">
        <f t="shared" ref="B5922" si="5360">B5921+1</f>
        <v>5910</v>
      </c>
      <c r="C5922" s="429">
        <v>42661.041666666664</v>
      </c>
      <c r="D5922" s="475">
        <v>533</v>
      </c>
      <c r="K5922" s="429">
        <v>42661.041666666664</v>
      </c>
      <c r="L5922" s="467">
        <v>1066</v>
      </c>
    </row>
    <row r="5923" spans="2:12" x14ac:dyDescent="0.25">
      <c r="B5923" s="49">
        <f t="shared" ref="B5923" si="5361">B5922+1</f>
        <v>5911</v>
      </c>
      <c r="C5923" s="446">
        <v>42661.104166666664</v>
      </c>
      <c r="D5923" s="476">
        <v>427.99999999999801</v>
      </c>
      <c r="K5923" s="446">
        <v>42661.104166666664</v>
      </c>
      <c r="L5923" s="117">
        <v>2567.9999999999882</v>
      </c>
    </row>
    <row r="5924" spans="2:12" x14ac:dyDescent="0.25">
      <c r="B5924" s="49">
        <f t="shared" ref="B5924" si="5362">B5923+1</f>
        <v>5912</v>
      </c>
      <c r="C5924" s="430">
        <v>42661.416666666664</v>
      </c>
      <c r="D5924" s="473">
        <v>563</v>
      </c>
      <c r="K5924" s="430">
        <v>42661.416666666664</v>
      </c>
      <c r="L5924" s="467">
        <v>2252</v>
      </c>
    </row>
    <row r="5925" spans="2:12" x14ac:dyDescent="0.25">
      <c r="B5925" s="49">
        <f t="shared" ref="B5925" si="5363">B5924+1</f>
        <v>5913</v>
      </c>
      <c r="C5925" s="427">
        <v>42662</v>
      </c>
      <c r="D5925" s="474">
        <v>208</v>
      </c>
      <c r="K5925" s="427">
        <v>42662</v>
      </c>
      <c r="L5925" s="117">
        <v>416</v>
      </c>
    </row>
    <row r="5926" spans="2:12" x14ac:dyDescent="0.25">
      <c r="B5926" s="49">
        <f t="shared" ref="B5926" si="5364">B5925+1</f>
        <v>5914</v>
      </c>
      <c r="C5926" s="428">
        <v>42662</v>
      </c>
      <c r="D5926" s="473">
        <v>358.99999999999545</v>
      </c>
      <c r="K5926" s="428">
        <v>42662</v>
      </c>
      <c r="L5926" s="117">
        <v>717.99999999999091</v>
      </c>
    </row>
    <row r="5927" spans="2:12" x14ac:dyDescent="0.25">
      <c r="B5927" s="49">
        <f t="shared" ref="B5927" si="5365">B5926+1</f>
        <v>5915</v>
      </c>
      <c r="C5927" s="428">
        <v>42663</v>
      </c>
      <c r="D5927" s="473">
        <v>119.00000000000909</v>
      </c>
      <c r="K5927" s="428">
        <v>42663</v>
      </c>
      <c r="L5927" s="117">
        <v>238.00000000001819</v>
      </c>
    </row>
    <row r="5928" spans="2:12" x14ac:dyDescent="0.25">
      <c r="B5928" s="49">
        <f t="shared" ref="B5928" si="5366">B5927+1</f>
        <v>5916</v>
      </c>
      <c r="C5928" s="429">
        <v>42663.041666666664</v>
      </c>
      <c r="D5928" s="475">
        <v>-37</v>
      </c>
      <c r="K5928" s="429">
        <v>42663.041666666664</v>
      </c>
      <c r="L5928" s="467">
        <v>-74</v>
      </c>
    </row>
    <row r="5929" spans="2:12" x14ac:dyDescent="0.25">
      <c r="B5929" s="49">
        <f t="shared" ref="B5929" si="5367">B5928+1</f>
        <v>5917</v>
      </c>
      <c r="C5929" s="428">
        <v>42664</v>
      </c>
      <c r="D5929" s="473">
        <v>-970.99999999999989</v>
      </c>
      <c r="K5929" s="428">
        <v>42664</v>
      </c>
      <c r="L5929" s="117">
        <v>-1941.9999999999998</v>
      </c>
    </row>
    <row r="5930" spans="2:12" x14ac:dyDescent="0.25">
      <c r="B5930" s="49">
        <f t="shared" ref="B5930" si="5368">B5929+1</f>
        <v>5918</v>
      </c>
      <c r="C5930" s="429">
        <v>42664.041666666664</v>
      </c>
      <c r="D5930" s="475">
        <v>-187</v>
      </c>
      <c r="K5930" s="429">
        <v>42664.041666666664</v>
      </c>
      <c r="L5930" s="467">
        <v>-374</v>
      </c>
    </row>
    <row r="5931" spans="2:12" x14ac:dyDescent="0.25">
      <c r="B5931" s="49">
        <f t="shared" ref="B5931" si="5369">B5930+1</f>
        <v>5919</v>
      </c>
      <c r="C5931" s="446">
        <v>42664.125</v>
      </c>
      <c r="D5931" s="476">
        <v>-316.999999999995</v>
      </c>
      <c r="K5931" s="446">
        <v>42664.125</v>
      </c>
      <c r="L5931" s="117">
        <v>-1901.99999999997</v>
      </c>
    </row>
    <row r="5932" spans="2:12" x14ac:dyDescent="0.25">
      <c r="B5932" s="49">
        <f t="shared" ref="B5932" si="5370">B5931+1</f>
        <v>5920</v>
      </c>
      <c r="C5932" s="430">
        <v>42664.416666666664</v>
      </c>
      <c r="D5932" s="473">
        <v>-162</v>
      </c>
      <c r="K5932" s="430">
        <v>42664.416666666664</v>
      </c>
      <c r="L5932" s="467">
        <v>-648</v>
      </c>
    </row>
    <row r="5933" spans="2:12" x14ac:dyDescent="0.25">
      <c r="B5933" s="49">
        <f t="shared" ref="B5933" si="5371">B5932+1</f>
        <v>5921</v>
      </c>
      <c r="C5933" s="446">
        <v>42667.041666666664</v>
      </c>
      <c r="D5933" s="476">
        <v>318.00000000000699</v>
      </c>
      <c r="K5933" s="446">
        <v>42667.041666666664</v>
      </c>
      <c r="L5933" s="117">
        <v>1908.0000000000418</v>
      </c>
    </row>
    <row r="5934" spans="2:12" x14ac:dyDescent="0.25">
      <c r="B5934" s="49">
        <f t="shared" ref="B5934" si="5372">B5933+1</f>
        <v>5922</v>
      </c>
      <c r="C5934" s="429">
        <v>42669.041666666664</v>
      </c>
      <c r="D5934" s="475">
        <v>-212</v>
      </c>
      <c r="K5934" s="429">
        <v>42669.041666666664</v>
      </c>
      <c r="L5934" s="467">
        <v>-424</v>
      </c>
    </row>
    <row r="5935" spans="2:12" x14ac:dyDescent="0.25">
      <c r="B5935" s="49">
        <f t="shared" ref="B5935" si="5373">B5934+1</f>
        <v>5923</v>
      </c>
      <c r="C5935" s="446">
        <v>42669.104166666664</v>
      </c>
      <c r="D5935" s="476">
        <v>-287</v>
      </c>
      <c r="K5935" s="446">
        <v>42669.104166666664</v>
      </c>
      <c r="L5935" s="117">
        <v>-1722</v>
      </c>
    </row>
    <row r="5936" spans="2:12" x14ac:dyDescent="0.25">
      <c r="B5936" s="49">
        <f t="shared" ref="B5936" si="5374">B5935+1</f>
        <v>5924</v>
      </c>
      <c r="C5936" s="430">
        <v>42669.416666666664</v>
      </c>
      <c r="D5936" s="473">
        <v>-149.5</v>
      </c>
      <c r="K5936" s="430">
        <v>42669.416666666664</v>
      </c>
      <c r="L5936" s="467">
        <v>-598</v>
      </c>
    </row>
    <row r="5937" spans="2:12" x14ac:dyDescent="0.25">
      <c r="B5937" s="49">
        <f t="shared" ref="B5937" si="5375">B5936+1</f>
        <v>5925</v>
      </c>
      <c r="C5937" s="429">
        <v>42670.041666666664</v>
      </c>
      <c r="D5937" s="475">
        <v>523</v>
      </c>
      <c r="K5937" s="429">
        <v>42670.041666666664</v>
      </c>
      <c r="L5937" s="467">
        <v>1046</v>
      </c>
    </row>
    <row r="5938" spans="2:12" x14ac:dyDescent="0.25">
      <c r="B5938" s="49">
        <f t="shared" ref="B5938" si="5376">B5937+1</f>
        <v>5926</v>
      </c>
      <c r="C5938" s="446">
        <v>42670.125</v>
      </c>
      <c r="D5938" s="476">
        <v>327.99999999999801</v>
      </c>
      <c r="K5938" s="446">
        <v>42670.125</v>
      </c>
      <c r="L5938" s="117">
        <v>1967.9999999999882</v>
      </c>
    </row>
    <row r="5939" spans="2:12" x14ac:dyDescent="0.25">
      <c r="B5939" s="49">
        <f t="shared" ref="B5939" si="5377">B5938+1</f>
        <v>5927</v>
      </c>
      <c r="C5939" s="430">
        <v>42670.416666666664</v>
      </c>
      <c r="D5939" s="473">
        <v>-74.5</v>
      </c>
      <c r="K5939" s="430">
        <v>42670.416666666664</v>
      </c>
      <c r="L5939" s="467">
        <v>-298</v>
      </c>
    </row>
    <row r="5940" spans="2:12" x14ac:dyDescent="0.25">
      <c r="B5940" s="49">
        <f t="shared" ref="B5940" si="5378">B5939+1</f>
        <v>5928</v>
      </c>
      <c r="C5940" s="429">
        <v>42671.041666666664</v>
      </c>
      <c r="D5940" s="475">
        <v>-382</v>
      </c>
      <c r="K5940" s="429">
        <v>42671.041666666664</v>
      </c>
      <c r="L5940" s="467">
        <v>-764</v>
      </c>
    </row>
    <row r="5941" spans="2:12" x14ac:dyDescent="0.25">
      <c r="B5941" s="49">
        <f t="shared" ref="B5941" si="5379">B5940+1</f>
        <v>5929</v>
      </c>
      <c r="C5941" s="446">
        <v>42671.125</v>
      </c>
      <c r="D5941" s="476">
        <v>-12</v>
      </c>
      <c r="K5941" s="446">
        <v>42671.125</v>
      </c>
      <c r="L5941" s="117">
        <v>-72</v>
      </c>
    </row>
    <row r="5942" spans="2:12" x14ac:dyDescent="0.25">
      <c r="B5942" s="49">
        <f t="shared" ref="B5942" si="5380">B5941+1</f>
        <v>5930</v>
      </c>
      <c r="C5942" s="430">
        <v>42671.416666666664</v>
      </c>
      <c r="D5942" s="473">
        <v>-324.5</v>
      </c>
      <c r="K5942" s="430">
        <v>42671.416666666664</v>
      </c>
      <c r="L5942" s="467">
        <v>-1298</v>
      </c>
    </row>
    <row r="5943" spans="2:12" x14ac:dyDescent="0.25">
      <c r="B5943" s="49">
        <f t="shared" ref="B5943" si="5381">B5942+1</f>
        <v>5931</v>
      </c>
      <c r="C5943" s="428">
        <v>42674</v>
      </c>
      <c r="D5943" s="473">
        <v>-141.00000000000455</v>
      </c>
      <c r="K5943" s="428">
        <v>42674</v>
      </c>
      <c r="L5943" s="117">
        <v>-282.00000000000909</v>
      </c>
    </row>
    <row r="5944" spans="2:12" x14ac:dyDescent="0.25">
      <c r="B5944" s="49">
        <f t="shared" ref="B5944" si="5382">B5943+1</f>
        <v>5932</v>
      </c>
      <c r="C5944" s="429">
        <v>42674.041666666664</v>
      </c>
      <c r="D5944" s="475">
        <v>508</v>
      </c>
      <c r="K5944" s="429">
        <v>42674.041666666664</v>
      </c>
      <c r="L5944" s="467">
        <v>1016</v>
      </c>
    </row>
    <row r="5945" spans="2:12" x14ac:dyDescent="0.25">
      <c r="B5945" s="49">
        <f t="shared" ref="B5945" si="5383">B5944+1</f>
        <v>5933</v>
      </c>
      <c r="C5945" s="446">
        <v>42674.041666666664</v>
      </c>
      <c r="D5945" s="476">
        <v>243.00000000000699</v>
      </c>
      <c r="K5945" s="446">
        <v>42674.041666666664</v>
      </c>
      <c r="L5945" s="117">
        <v>1458.0000000000418</v>
      </c>
    </row>
    <row r="5946" spans="2:12" x14ac:dyDescent="0.25">
      <c r="B5946" s="49">
        <f t="shared" ref="B5946" si="5384">B5945+1</f>
        <v>5934</v>
      </c>
      <c r="C5946" s="430">
        <v>42674.416666666664</v>
      </c>
      <c r="D5946" s="473">
        <v>400.5</v>
      </c>
      <c r="K5946" s="430">
        <v>42674.416666666664</v>
      </c>
      <c r="L5946" s="467">
        <v>1602</v>
      </c>
    </row>
    <row r="5947" spans="2:12" x14ac:dyDescent="0.25">
      <c r="B5947" s="49">
        <f t="shared" ref="B5947" si="5385">B5946+1</f>
        <v>5935</v>
      </c>
      <c r="C5947" s="429">
        <v>42675.041666666664</v>
      </c>
      <c r="D5947" s="475">
        <v>143</v>
      </c>
      <c r="K5947" s="429">
        <v>42675.041666666664</v>
      </c>
      <c r="L5947" s="467">
        <v>286</v>
      </c>
    </row>
    <row r="5948" spans="2:12" x14ac:dyDescent="0.25">
      <c r="B5948" s="49">
        <f t="shared" ref="B5948" si="5386">B5947+1</f>
        <v>5936</v>
      </c>
      <c r="C5948" s="430">
        <v>42675.416666666664</v>
      </c>
      <c r="D5948" s="473">
        <v>213</v>
      </c>
      <c r="K5948" s="430">
        <v>42675.416666666664</v>
      </c>
      <c r="L5948" s="467">
        <v>852</v>
      </c>
    </row>
    <row r="5949" spans="2:12" x14ac:dyDescent="0.25">
      <c r="B5949" s="49">
        <f t="shared" ref="B5949" si="5387">B5948+1</f>
        <v>5937</v>
      </c>
      <c r="C5949" s="446">
        <v>42676.020833333336</v>
      </c>
      <c r="D5949" s="476">
        <v>-106.99999999999299</v>
      </c>
      <c r="K5949" s="446">
        <v>42676.020833333336</v>
      </c>
      <c r="L5949" s="117">
        <v>-641.99999999995794</v>
      </c>
    </row>
    <row r="5950" spans="2:12" x14ac:dyDescent="0.25">
      <c r="B5950" s="49">
        <f t="shared" ref="B5950" si="5388">B5949+1</f>
        <v>5938</v>
      </c>
      <c r="C5950" s="429">
        <v>42676.041666666664</v>
      </c>
      <c r="D5950" s="475">
        <v>-237</v>
      </c>
      <c r="K5950" s="429">
        <v>42676.041666666664</v>
      </c>
      <c r="L5950" s="467">
        <v>-474</v>
      </c>
    </row>
    <row r="5951" spans="2:12" x14ac:dyDescent="0.25">
      <c r="B5951" s="49">
        <f t="shared" ref="B5951" si="5389">B5950+1</f>
        <v>5939</v>
      </c>
      <c r="C5951" s="430">
        <v>42676.416666666664</v>
      </c>
      <c r="D5951" s="473">
        <v>-224.5</v>
      </c>
      <c r="K5951" s="430">
        <v>42676.416666666664</v>
      </c>
      <c r="L5951" s="467">
        <v>-898</v>
      </c>
    </row>
    <row r="5952" spans="2:12" x14ac:dyDescent="0.25">
      <c r="B5952" s="49">
        <f t="shared" ref="B5952" si="5390">B5951+1</f>
        <v>5940</v>
      </c>
      <c r="C5952" s="428">
        <v>42677</v>
      </c>
      <c r="D5952" s="473">
        <v>69.000000000009095</v>
      </c>
      <c r="K5952" s="428">
        <v>42677</v>
      </c>
      <c r="L5952" s="117">
        <v>138.00000000001819</v>
      </c>
    </row>
    <row r="5953" spans="2:12" x14ac:dyDescent="0.25">
      <c r="B5953" s="49">
        <f t="shared" ref="B5953" si="5391">B5952+1</f>
        <v>5941</v>
      </c>
      <c r="C5953" s="446">
        <v>42677.020833333336</v>
      </c>
      <c r="D5953" s="476">
        <v>57.9999999999932</v>
      </c>
      <c r="K5953" s="446">
        <v>42677.020833333336</v>
      </c>
      <c r="L5953" s="117">
        <v>347.99999999995919</v>
      </c>
    </row>
    <row r="5954" spans="2:12" x14ac:dyDescent="0.25">
      <c r="B5954" s="49">
        <f t="shared" ref="B5954" si="5392">B5953+1</f>
        <v>5942</v>
      </c>
      <c r="C5954" s="429">
        <v>42677.041666666664</v>
      </c>
      <c r="D5954" s="475">
        <v>-87</v>
      </c>
      <c r="K5954" s="429">
        <v>42677.041666666664</v>
      </c>
      <c r="L5954" s="467">
        <v>-174</v>
      </c>
    </row>
    <row r="5955" spans="2:12" x14ac:dyDescent="0.25">
      <c r="B5955" s="49">
        <f t="shared" ref="B5955" si="5393">B5954+1</f>
        <v>5943</v>
      </c>
      <c r="C5955" s="430">
        <v>42677.416666666664</v>
      </c>
      <c r="D5955" s="473">
        <v>-112.00000000000001</v>
      </c>
      <c r="K5955" s="430">
        <v>42677.416666666664</v>
      </c>
      <c r="L5955" s="467">
        <v>-448.00000000000006</v>
      </c>
    </row>
    <row r="5956" spans="2:12" x14ac:dyDescent="0.25">
      <c r="B5956" s="49">
        <f t="shared" ref="B5956" si="5394">B5955+1</f>
        <v>5944</v>
      </c>
      <c r="C5956" s="428">
        <v>42678</v>
      </c>
      <c r="D5956" s="473">
        <v>149.00000000000455</v>
      </c>
      <c r="K5956" s="428">
        <v>42678</v>
      </c>
      <c r="L5956" s="117">
        <v>298.00000000000909</v>
      </c>
    </row>
    <row r="5957" spans="2:12" x14ac:dyDescent="0.25">
      <c r="B5957" s="49">
        <f t="shared" ref="B5957" si="5395">B5956+1</f>
        <v>5945</v>
      </c>
      <c r="C5957" s="429">
        <v>42678.041666666664</v>
      </c>
      <c r="D5957" s="475">
        <v>98</v>
      </c>
      <c r="K5957" s="429">
        <v>42678.041666666664</v>
      </c>
      <c r="L5957" s="467">
        <v>196</v>
      </c>
    </row>
    <row r="5958" spans="2:12" x14ac:dyDescent="0.25">
      <c r="B5958" s="49">
        <f t="shared" ref="B5958" si="5396">B5957+1</f>
        <v>5946</v>
      </c>
      <c r="C5958" s="446">
        <v>42678.104166666664</v>
      </c>
      <c r="D5958" s="476">
        <v>18.0000000000068</v>
      </c>
      <c r="K5958" s="446">
        <v>42678.104166666664</v>
      </c>
      <c r="L5958" s="117">
        <v>108.0000000000408</v>
      </c>
    </row>
    <row r="5959" spans="2:12" x14ac:dyDescent="0.25">
      <c r="B5959" s="49">
        <f t="shared" ref="B5959" si="5397">B5958+1</f>
        <v>5947</v>
      </c>
      <c r="C5959" s="430">
        <v>42678.416666666664</v>
      </c>
      <c r="D5959" s="473">
        <v>38</v>
      </c>
      <c r="K5959" s="430">
        <v>42678.416666666664</v>
      </c>
      <c r="L5959" s="467">
        <v>152</v>
      </c>
    </row>
    <row r="5960" spans="2:12" x14ac:dyDescent="0.25">
      <c r="B5960" s="49">
        <f t="shared" ref="B5960" si="5398">B5959+1</f>
        <v>5948</v>
      </c>
      <c r="C5960" s="429">
        <v>42681.041666666664</v>
      </c>
      <c r="D5960" s="475">
        <v>-42</v>
      </c>
      <c r="K5960" s="429">
        <v>42681.041666666664</v>
      </c>
      <c r="L5960" s="467">
        <v>-84</v>
      </c>
    </row>
    <row r="5961" spans="2:12" x14ac:dyDescent="0.25">
      <c r="B5961" s="49">
        <f t="shared" ref="B5961" si="5399">B5960+1</f>
        <v>5949</v>
      </c>
      <c r="C5961" s="446">
        <v>42681.041666666664</v>
      </c>
      <c r="D5961" s="476">
        <v>-137</v>
      </c>
      <c r="K5961" s="446">
        <v>42681.041666666664</v>
      </c>
      <c r="L5961" s="117">
        <v>-822</v>
      </c>
    </row>
    <row r="5962" spans="2:12" x14ac:dyDescent="0.25">
      <c r="B5962" s="49">
        <f t="shared" ref="B5962" si="5400">B5961+1</f>
        <v>5950</v>
      </c>
      <c r="C5962" s="430">
        <v>42681.416666666664</v>
      </c>
      <c r="D5962" s="473">
        <v>88</v>
      </c>
      <c r="K5962" s="430">
        <v>42681.416666666664</v>
      </c>
      <c r="L5962" s="467">
        <v>352</v>
      </c>
    </row>
    <row r="5963" spans="2:12" x14ac:dyDescent="0.25">
      <c r="B5963" s="49">
        <f t="shared" ref="B5963" si="5401">B5962+1</f>
        <v>5951</v>
      </c>
      <c r="C5963" s="428">
        <v>42685</v>
      </c>
      <c r="D5963" s="473">
        <v>368.99999999998636</v>
      </c>
      <c r="K5963" s="428">
        <v>42685</v>
      </c>
      <c r="L5963" s="117">
        <v>737.99999999997272</v>
      </c>
    </row>
    <row r="5964" spans="2:12" x14ac:dyDescent="0.25">
      <c r="B5964" s="49">
        <f t="shared" ref="B5964" si="5402">B5963+1</f>
        <v>5952</v>
      </c>
      <c r="C5964" s="429">
        <v>42685.041666666664</v>
      </c>
      <c r="D5964" s="475">
        <v>-402</v>
      </c>
      <c r="K5964" s="429">
        <v>42685.041666666664</v>
      </c>
      <c r="L5964" s="467">
        <v>-804</v>
      </c>
    </row>
    <row r="5965" spans="2:12" x14ac:dyDescent="0.25">
      <c r="B5965" s="49">
        <f t="shared" ref="B5965" si="5403">B5964+1</f>
        <v>5953</v>
      </c>
      <c r="C5965" s="430">
        <v>42688.416666666664</v>
      </c>
      <c r="D5965" s="473">
        <v>450.5</v>
      </c>
      <c r="K5965" s="430">
        <v>42688.416666666664</v>
      </c>
      <c r="L5965" s="467">
        <v>1802</v>
      </c>
    </row>
    <row r="5966" spans="2:12" x14ac:dyDescent="0.25">
      <c r="B5966" s="49">
        <f t="shared" ref="B5966" si="5404">B5965+1</f>
        <v>5954</v>
      </c>
      <c r="C5966" s="429">
        <v>42689.041666666664</v>
      </c>
      <c r="D5966" s="475">
        <v>278</v>
      </c>
      <c r="K5966" s="429">
        <v>42689.041666666664</v>
      </c>
      <c r="L5966" s="467">
        <v>556</v>
      </c>
    </row>
    <row r="5967" spans="2:12" x14ac:dyDescent="0.25">
      <c r="B5967" s="49">
        <f t="shared" ref="B5967" si="5405">B5966+1</f>
        <v>5955</v>
      </c>
      <c r="C5967" s="430">
        <v>42691.416666666664</v>
      </c>
      <c r="D5967" s="473">
        <v>-12</v>
      </c>
      <c r="K5967" s="430">
        <v>42691.416666666664</v>
      </c>
      <c r="L5967" s="467">
        <v>-48</v>
      </c>
    </row>
    <row r="5968" spans="2:12" x14ac:dyDescent="0.25">
      <c r="B5968" s="49">
        <f t="shared" ref="B5968" si="5406">B5967+1</f>
        <v>5956</v>
      </c>
      <c r="C5968" s="429">
        <v>42695.041666666664</v>
      </c>
      <c r="D5968" s="475">
        <v>208</v>
      </c>
      <c r="K5968" s="429">
        <v>42695.041666666664</v>
      </c>
      <c r="L5968" s="467">
        <v>416</v>
      </c>
    </row>
    <row r="5969" spans="2:12" x14ac:dyDescent="0.25">
      <c r="B5969" s="49">
        <f t="shared" ref="B5969" si="5407">B5968+1</f>
        <v>5957</v>
      </c>
      <c r="C5969" s="430">
        <v>42695.416666666664</v>
      </c>
      <c r="D5969" s="473">
        <v>188</v>
      </c>
      <c r="K5969" s="430">
        <v>42695.416666666664</v>
      </c>
      <c r="L5969" s="467">
        <v>752</v>
      </c>
    </row>
    <row r="5970" spans="2:12" x14ac:dyDescent="0.25">
      <c r="B5970" s="49">
        <f t="shared" ref="B5970" si="5408">B5969+1</f>
        <v>5958</v>
      </c>
      <c r="C5970" s="429">
        <v>42698.041666666664</v>
      </c>
      <c r="D5970" s="475">
        <v>-37</v>
      </c>
      <c r="K5970" s="429">
        <v>42698.041666666664</v>
      </c>
      <c r="L5970" s="467">
        <v>-74</v>
      </c>
    </row>
    <row r="5971" spans="2:12" x14ac:dyDescent="0.25">
      <c r="B5971" s="49">
        <f t="shared" ref="B5971" si="5409">B5970+1</f>
        <v>5959</v>
      </c>
      <c r="C5971" s="429">
        <v>42699.041666666664</v>
      </c>
      <c r="D5971" s="475">
        <v>-62</v>
      </c>
      <c r="K5971" s="429">
        <v>42699.041666666664</v>
      </c>
      <c r="L5971" s="467">
        <v>-124</v>
      </c>
    </row>
    <row r="5972" spans="2:12" x14ac:dyDescent="0.25">
      <c r="B5972" s="49">
        <f t="shared" ref="B5972" si="5410">B5971+1</f>
        <v>5960</v>
      </c>
      <c r="C5972" s="427">
        <v>42702</v>
      </c>
      <c r="D5972" s="474">
        <v>-122</v>
      </c>
      <c r="K5972" s="427">
        <v>42702</v>
      </c>
      <c r="L5972" s="117">
        <v>-244</v>
      </c>
    </row>
    <row r="5973" spans="2:12" x14ac:dyDescent="0.25">
      <c r="B5973" s="49">
        <f t="shared" ref="B5973" si="5411">B5972+1</f>
        <v>5961</v>
      </c>
      <c r="C5973" s="428">
        <v>42702</v>
      </c>
      <c r="D5973" s="473">
        <v>-61.000000000009095</v>
      </c>
      <c r="K5973" s="428">
        <v>42702</v>
      </c>
      <c r="L5973" s="117">
        <v>-122.00000000001819</v>
      </c>
    </row>
    <row r="5974" spans="2:12" x14ac:dyDescent="0.25">
      <c r="B5974" s="49">
        <f t="shared" ref="B5974" si="5412">B5973+1</f>
        <v>5962</v>
      </c>
      <c r="C5974" s="429">
        <v>42702.041666666664</v>
      </c>
      <c r="D5974" s="475">
        <v>3</v>
      </c>
      <c r="K5974" s="429">
        <v>42702.041666666664</v>
      </c>
      <c r="L5974" s="467">
        <v>6</v>
      </c>
    </row>
    <row r="5975" spans="2:12" x14ac:dyDescent="0.25">
      <c r="B5975" s="49">
        <f t="shared" ref="B5975" si="5413">B5974+1</f>
        <v>5963</v>
      </c>
      <c r="C5975" s="427">
        <v>42703</v>
      </c>
      <c r="D5975" s="474">
        <v>113</v>
      </c>
      <c r="K5975" s="427">
        <v>42703</v>
      </c>
      <c r="L5975" s="117">
        <v>226</v>
      </c>
    </row>
    <row r="5976" spans="2:12" x14ac:dyDescent="0.25">
      <c r="B5976" s="49">
        <f t="shared" ref="B5976" si="5414">B5975+1</f>
        <v>5964</v>
      </c>
      <c r="C5976" s="428">
        <v>42703</v>
      </c>
      <c r="D5976" s="473">
        <v>-111.00000000000911</v>
      </c>
      <c r="K5976" s="428">
        <v>42703</v>
      </c>
      <c r="L5976" s="117">
        <v>-222.00000000001822</v>
      </c>
    </row>
    <row r="5977" spans="2:12" x14ac:dyDescent="0.25">
      <c r="B5977" s="49">
        <f t="shared" ref="B5977" si="5415">B5976+1</f>
        <v>5965</v>
      </c>
      <c r="C5977" s="446">
        <v>42703.125</v>
      </c>
      <c r="D5977" s="476">
        <v>102.999999999998</v>
      </c>
      <c r="K5977" s="446">
        <v>42703.125</v>
      </c>
      <c r="L5977" s="117">
        <v>617.99999999998795</v>
      </c>
    </row>
    <row r="5978" spans="2:12" x14ac:dyDescent="0.25">
      <c r="B5978" s="49">
        <f t="shared" ref="B5978" si="5416">B5977+1</f>
        <v>5966</v>
      </c>
      <c r="C5978" s="430">
        <v>42703.416666666664</v>
      </c>
      <c r="D5978" s="473">
        <v>150.5</v>
      </c>
      <c r="K5978" s="430">
        <v>42703.416666666664</v>
      </c>
      <c r="L5978" s="467">
        <v>602</v>
      </c>
    </row>
    <row r="5979" spans="2:12" x14ac:dyDescent="0.25">
      <c r="B5979" s="49">
        <f t="shared" ref="B5979" si="5417">B5978+1</f>
        <v>5967</v>
      </c>
      <c r="C5979" s="428">
        <v>42704</v>
      </c>
      <c r="D5979" s="473">
        <v>229</v>
      </c>
      <c r="K5979" s="428">
        <v>42704</v>
      </c>
      <c r="L5979" s="117">
        <v>458</v>
      </c>
    </row>
    <row r="5980" spans="2:12" x14ac:dyDescent="0.25">
      <c r="B5980" s="49">
        <f t="shared" ref="B5980" si="5418">B5979+1</f>
        <v>5968</v>
      </c>
      <c r="C5980" s="446">
        <v>42704.125</v>
      </c>
      <c r="D5980" s="476">
        <v>123.000000000002</v>
      </c>
      <c r="K5980" s="446">
        <v>42704.125</v>
      </c>
      <c r="L5980" s="117">
        <v>738.00000000001205</v>
      </c>
    </row>
    <row r="5981" spans="2:12" x14ac:dyDescent="0.25">
      <c r="B5981" s="49">
        <f t="shared" ref="B5981" si="5419">B5980+1</f>
        <v>5969</v>
      </c>
      <c r="C5981" s="427">
        <v>42705</v>
      </c>
      <c r="D5981" s="474">
        <v>8</v>
      </c>
      <c r="K5981" s="427">
        <v>42705</v>
      </c>
      <c r="L5981" s="117">
        <v>16</v>
      </c>
    </row>
    <row r="5982" spans="2:12" x14ac:dyDescent="0.25">
      <c r="B5982" s="49">
        <f t="shared" ref="B5982" si="5420">B5981+1</f>
        <v>5970</v>
      </c>
      <c r="C5982" s="429">
        <v>42705.041666666664</v>
      </c>
      <c r="D5982" s="475">
        <v>-97</v>
      </c>
      <c r="K5982" s="429">
        <v>42705.041666666664</v>
      </c>
      <c r="L5982" s="467">
        <v>-194</v>
      </c>
    </row>
    <row r="5983" spans="2:12" x14ac:dyDescent="0.25">
      <c r="B5983" s="49">
        <f t="shared" ref="B5983" si="5421">B5982+1</f>
        <v>5971</v>
      </c>
      <c r="C5983" s="446">
        <v>42705.125</v>
      </c>
      <c r="D5983" s="476">
        <v>158.000000000005</v>
      </c>
      <c r="K5983" s="446">
        <v>42705.125</v>
      </c>
      <c r="L5983" s="117">
        <v>948.00000000003001</v>
      </c>
    </row>
    <row r="5984" spans="2:12" x14ac:dyDescent="0.25">
      <c r="B5984" s="49">
        <f t="shared" ref="B5984" si="5422">B5983+1</f>
        <v>5972</v>
      </c>
      <c r="C5984" s="430">
        <v>42705.416666666664</v>
      </c>
      <c r="D5984" s="473">
        <v>-24.5</v>
      </c>
      <c r="K5984" s="430">
        <v>42705.416666666664</v>
      </c>
      <c r="L5984" s="467">
        <v>-98</v>
      </c>
    </row>
    <row r="5985" spans="2:12" x14ac:dyDescent="0.25">
      <c r="B5985" s="49">
        <f t="shared" ref="B5985" si="5423">B5984+1</f>
        <v>5973</v>
      </c>
      <c r="C5985" s="429">
        <v>42706.041666666664</v>
      </c>
      <c r="D5985" s="475">
        <v>-207</v>
      </c>
      <c r="K5985" s="429">
        <v>42706.041666666664</v>
      </c>
      <c r="L5985" s="467">
        <v>-414</v>
      </c>
    </row>
    <row r="5986" spans="2:12" x14ac:dyDescent="0.25">
      <c r="B5986" s="49">
        <f t="shared" ref="B5986" si="5424">B5985+1</f>
        <v>5974</v>
      </c>
      <c r="C5986" s="446">
        <v>42706.125</v>
      </c>
      <c r="D5986" s="476">
        <v>8.0000000000045492</v>
      </c>
      <c r="K5986" s="446">
        <v>42706.125</v>
      </c>
      <c r="L5986" s="117">
        <v>48.000000000027299</v>
      </c>
    </row>
    <row r="5987" spans="2:12" x14ac:dyDescent="0.25">
      <c r="B5987" s="49">
        <f t="shared" ref="B5987" si="5425">B5986+1</f>
        <v>5975</v>
      </c>
      <c r="C5987" s="430">
        <v>42706.416666666664</v>
      </c>
      <c r="D5987" s="473">
        <v>-99.5</v>
      </c>
      <c r="K5987" s="430">
        <v>42706.416666666664</v>
      </c>
      <c r="L5987" s="467">
        <v>-398</v>
      </c>
    </row>
    <row r="5988" spans="2:12" x14ac:dyDescent="0.25">
      <c r="B5988" s="49">
        <f t="shared" ref="B5988" si="5426">B5987+1</f>
        <v>5976</v>
      </c>
      <c r="C5988" s="427">
        <v>42709</v>
      </c>
      <c r="D5988" s="474">
        <v>778</v>
      </c>
      <c r="K5988" s="427">
        <v>42709</v>
      </c>
      <c r="L5988" s="117">
        <v>1556</v>
      </c>
    </row>
    <row r="5989" spans="2:12" x14ac:dyDescent="0.25">
      <c r="B5989" s="49">
        <f t="shared" ref="B5989" si="5427">B5988+1</f>
        <v>5977</v>
      </c>
      <c r="C5989" s="428">
        <v>42709</v>
      </c>
      <c r="D5989" s="473">
        <v>1889.0000000000136</v>
      </c>
      <c r="K5989" s="428">
        <v>42709</v>
      </c>
      <c r="L5989" s="117">
        <v>3778.0000000000273</v>
      </c>
    </row>
    <row r="5990" spans="2:12" x14ac:dyDescent="0.25">
      <c r="B5990" s="49">
        <f t="shared" ref="B5990" si="5428">B5989+1</f>
        <v>5978</v>
      </c>
      <c r="C5990" s="446">
        <v>42709.041666666664</v>
      </c>
      <c r="D5990" s="476">
        <v>708.000000000005</v>
      </c>
      <c r="K5990" s="446">
        <v>42709.041666666664</v>
      </c>
      <c r="L5990" s="117">
        <v>4248.00000000003</v>
      </c>
    </row>
    <row r="5991" spans="2:12" x14ac:dyDescent="0.25">
      <c r="B5991" s="49">
        <f t="shared" ref="B5991" si="5429">B5990+1</f>
        <v>5979</v>
      </c>
      <c r="C5991" s="427">
        <v>42712</v>
      </c>
      <c r="D5991" s="474">
        <v>108</v>
      </c>
      <c r="K5991" s="427">
        <v>42712</v>
      </c>
      <c r="L5991" s="117">
        <v>216</v>
      </c>
    </row>
    <row r="5992" spans="2:12" x14ac:dyDescent="0.25">
      <c r="B5992" s="49">
        <f t="shared" ref="B5992" si="5430">B5991+1</f>
        <v>5980</v>
      </c>
      <c r="C5992" s="427">
        <v>42713</v>
      </c>
      <c r="D5992" s="474">
        <v>63</v>
      </c>
      <c r="K5992" s="427">
        <v>42713</v>
      </c>
      <c r="L5992" s="117">
        <v>126</v>
      </c>
    </row>
    <row r="5993" spans="2:12" x14ac:dyDescent="0.25">
      <c r="B5993" s="49">
        <f t="shared" ref="B5993" si="5431">B5992+1</f>
        <v>5981</v>
      </c>
      <c r="C5993" s="427">
        <v>42717</v>
      </c>
      <c r="D5993" s="474">
        <v>298</v>
      </c>
      <c r="K5993" s="427">
        <v>42717</v>
      </c>
      <c r="L5993" s="117">
        <v>596</v>
      </c>
    </row>
    <row r="5994" spans="2:12" x14ac:dyDescent="0.25">
      <c r="B5994" s="49">
        <f t="shared" ref="B5994" si="5432">B5993+1</f>
        <v>5982</v>
      </c>
      <c r="C5994" s="429">
        <v>42717.041666666664</v>
      </c>
      <c r="D5994" s="475">
        <v>498</v>
      </c>
      <c r="K5994" s="429">
        <v>42717.041666666664</v>
      </c>
      <c r="L5994" s="467">
        <v>996</v>
      </c>
    </row>
    <row r="5995" spans="2:12" x14ac:dyDescent="0.25">
      <c r="B5995" s="49">
        <f t="shared" ref="B5995" si="5433">B5994+1</f>
        <v>5983</v>
      </c>
      <c r="C5995" s="446">
        <v>42717.125</v>
      </c>
      <c r="D5995" s="476">
        <v>233.000000000005</v>
      </c>
      <c r="K5995" s="446">
        <v>42717.125</v>
      </c>
      <c r="L5995" s="117">
        <v>1398.00000000003</v>
      </c>
    </row>
    <row r="5996" spans="2:12" x14ac:dyDescent="0.25">
      <c r="B5996" s="49">
        <f t="shared" ref="B5996" si="5434">B5995+1</f>
        <v>5984</v>
      </c>
      <c r="C5996" s="430">
        <v>42717.416666666664</v>
      </c>
      <c r="D5996" s="473">
        <v>288</v>
      </c>
      <c r="K5996" s="430">
        <v>42717.416666666664</v>
      </c>
      <c r="L5996" s="467">
        <v>1152</v>
      </c>
    </row>
    <row r="5997" spans="2:12" x14ac:dyDescent="0.25">
      <c r="B5997" s="49">
        <f t="shared" ref="B5997" si="5435">B5996+1</f>
        <v>5985</v>
      </c>
      <c r="C5997" s="427">
        <v>42718</v>
      </c>
      <c r="D5997" s="474">
        <v>-157</v>
      </c>
      <c r="K5997" s="427">
        <v>42718</v>
      </c>
      <c r="L5997" s="117">
        <v>-314</v>
      </c>
    </row>
    <row r="5998" spans="2:12" x14ac:dyDescent="0.25">
      <c r="B5998" s="49">
        <f t="shared" ref="B5998" si="5436">B5997+1</f>
        <v>5986</v>
      </c>
      <c r="C5998" s="427">
        <v>42719</v>
      </c>
      <c r="D5998" s="474">
        <v>128</v>
      </c>
      <c r="K5998" s="427">
        <v>42719</v>
      </c>
      <c r="L5998" s="117">
        <v>256</v>
      </c>
    </row>
    <row r="5999" spans="2:12" x14ac:dyDescent="0.25">
      <c r="B5999" s="49">
        <f t="shared" ref="B5999" si="5437">B5998+1</f>
        <v>5987</v>
      </c>
      <c r="C5999" s="428">
        <v>42719</v>
      </c>
      <c r="D5999" s="473">
        <v>129</v>
      </c>
      <c r="K5999" s="428">
        <v>42719</v>
      </c>
      <c r="L5999" s="117">
        <v>258</v>
      </c>
    </row>
    <row r="6000" spans="2:12" x14ac:dyDescent="0.25">
      <c r="B6000" s="49">
        <f t="shared" ref="B6000" si="5438">B5999+1</f>
        <v>5988</v>
      </c>
      <c r="C6000" s="429">
        <v>42719.041666666664</v>
      </c>
      <c r="D6000" s="475">
        <v>108</v>
      </c>
      <c r="K6000" s="429">
        <v>42719.041666666664</v>
      </c>
      <c r="L6000" s="467">
        <v>216</v>
      </c>
    </row>
    <row r="6001" spans="2:12" x14ac:dyDescent="0.25">
      <c r="B6001" s="49">
        <f t="shared" ref="B6001" si="5439">B6000+1</f>
        <v>5989</v>
      </c>
      <c r="C6001" s="446">
        <v>42719.104166666664</v>
      </c>
      <c r="D6001" s="476">
        <v>-82.000000000004505</v>
      </c>
      <c r="K6001" s="446">
        <v>42719.104166666664</v>
      </c>
      <c r="L6001" s="117">
        <v>-492.00000000002706</v>
      </c>
    </row>
    <row r="6002" spans="2:12" x14ac:dyDescent="0.25">
      <c r="B6002" s="49">
        <f t="shared" ref="B6002" si="5440">B6001+1</f>
        <v>5990</v>
      </c>
      <c r="C6002" s="430">
        <v>42719.416666666664</v>
      </c>
      <c r="D6002" s="473">
        <v>175.5</v>
      </c>
      <c r="K6002" s="430">
        <v>42719.416666666664</v>
      </c>
      <c r="L6002" s="467">
        <v>702</v>
      </c>
    </row>
    <row r="6003" spans="2:12" x14ac:dyDescent="0.25">
      <c r="B6003" s="49">
        <f t="shared" ref="B6003" si="5441">B6002+1</f>
        <v>5991</v>
      </c>
      <c r="C6003" s="429">
        <v>42723.041666666664</v>
      </c>
      <c r="D6003" s="475">
        <v>-2</v>
      </c>
      <c r="K6003" s="429">
        <v>42723.041666666664</v>
      </c>
      <c r="L6003" s="467">
        <v>-4</v>
      </c>
    </row>
    <row r="6004" spans="2:12" x14ac:dyDescent="0.25">
      <c r="B6004" s="49">
        <f t="shared" ref="B6004" si="5442">B6003+1</f>
        <v>5992</v>
      </c>
      <c r="C6004" s="446">
        <v>42723.041666666664</v>
      </c>
      <c r="D6004" s="476">
        <v>-101.999999999998</v>
      </c>
      <c r="K6004" s="446">
        <v>42723.041666666664</v>
      </c>
      <c r="L6004" s="117">
        <v>-611.99999999998795</v>
      </c>
    </row>
    <row r="6005" spans="2:12" x14ac:dyDescent="0.25">
      <c r="B6005" s="49">
        <f t="shared" ref="B6005" si="5443">B6004+1</f>
        <v>5993</v>
      </c>
      <c r="C6005" s="430">
        <v>42723.416666666664</v>
      </c>
      <c r="D6005" s="473">
        <v>125.49999999999999</v>
      </c>
      <c r="K6005" s="430">
        <v>42723.416666666664</v>
      </c>
      <c r="L6005" s="467">
        <v>501.99999999999994</v>
      </c>
    </row>
    <row r="6006" spans="2:12" x14ac:dyDescent="0.25">
      <c r="B6006" s="49">
        <f t="shared" ref="B6006" si="5444">B6005+1</f>
        <v>5994</v>
      </c>
      <c r="C6006" s="427">
        <v>42726</v>
      </c>
      <c r="D6006" s="474">
        <v>18</v>
      </c>
      <c r="K6006" s="427">
        <v>42726</v>
      </c>
      <c r="L6006" s="117">
        <v>36</v>
      </c>
    </row>
    <row r="6007" spans="2:12" x14ac:dyDescent="0.25">
      <c r="B6007" s="49">
        <f t="shared" ref="B6007" si="5445">B6006+1</f>
        <v>5995</v>
      </c>
      <c r="C6007" s="429">
        <v>42726.041666666664</v>
      </c>
      <c r="D6007" s="475">
        <v>33</v>
      </c>
      <c r="K6007" s="429">
        <v>42726.041666666664</v>
      </c>
      <c r="L6007" s="467">
        <v>66</v>
      </c>
    </row>
    <row r="6008" spans="2:12" x14ac:dyDescent="0.25">
      <c r="B6008" s="49">
        <f t="shared" ref="B6008" si="5446">B6007+1</f>
        <v>5996</v>
      </c>
      <c r="C6008" s="446">
        <v>42726.125</v>
      </c>
      <c r="D6008" s="476">
        <v>38</v>
      </c>
      <c r="K6008" s="446">
        <v>42726.125</v>
      </c>
      <c r="L6008" s="117">
        <v>228</v>
      </c>
    </row>
    <row r="6009" spans="2:12" x14ac:dyDescent="0.25">
      <c r="B6009" s="49">
        <f t="shared" ref="B6009" si="5447">B6008+1</f>
        <v>5997</v>
      </c>
      <c r="C6009" s="430">
        <v>42726.416666666664</v>
      </c>
      <c r="D6009" s="473">
        <v>-74.5</v>
      </c>
      <c r="K6009" s="430">
        <v>42726.416666666664</v>
      </c>
      <c r="L6009" s="467">
        <v>-298</v>
      </c>
    </row>
    <row r="6010" spans="2:12" x14ac:dyDescent="0.25">
      <c r="B6010" s="49">
        <f t="shared" ref="B6010" si="5448">B6009+1</f>
        <v>5998</v>
      </c>
      <c r="C6010" s="429">
        <v>42727.041666666664</v>
      </c>
      <c r="D6010" s="475">
        <v>-117</v>
      </c>
      <c r="K6010" s="429">
        <v>42727.041666666664</v>
      </c>
      <c r="L6010" s="467">
        <v>-234</v>
      </c>
    </row>
    <row r="6011" spans="2:12" x14ac:dyDescent="0.25">
      <c r="B6011" s="49">
        <f t="shared" ref="B6011" si="5449">B6010+1</f>
        <v>5999</v>
      </c>
      <c r="C6011" s="446">
        <v>42727.125</v>
      </c>
      <c r="D6011" s="476">
        <v>-41.999999999995502</v>
      </c>
      <c r="K6011" s="446">
        <v>42727.125</v>
      </c>
      <c r="L6011" s="117">
        <v>-251.999999999973</v>
      </c>
    </row>
    <row r="6012" spans="2:12" x14ac:dyDescent="0.25">
      <c r="B6012" s="49">
        <f t="shared" ref="B6012" si="5450">B6011+1</f>
        <v>6000</v>
      </c>
      <c r="C6012" s="430">
        <v>42727.416666666664</v>
      </c>
      <c r="D6012" s="473">
        <v>38</v>
      </c>
      <c r="K6012" s="430">
        <v>42727.416666666664</v>
      </c>
      <c r="L6012" s="467">
        <v>152</v>
      </c>
    </row>
    <row r="6013" spans="2:12" x14ac:dyDescent="0.25">
      <c r="B6013" s="49">
        <f t="shared" ref="B6013" si="5451">B6012+1</f>
        <v>6001</v>
      </c>
      <c r="C6013" s="428">
        <v>42732</v>
      </c>
      <c r="D6013" s="473">
        <v>168.99999999998636</v>
      </c>
      <c r="K6013" s="428">
        <v>42732</v>
      </c>
      <c r="L6013" s="117">
        <v>337.99999999997272</v>
      </c>
    </row>
    <row r="6014" spans="2:12" x14ac:dyDescent="0.25">
      <c r="B6014" s="49">
        <f t="shared" ref="B6014" si="5452">B6013+1</f>
        <v>6002</v>
      </c>
      <c r="C6014" s="427">
        <v>42733</v>
      </c>
      <c r="D6014" s="474">
        <v>-97</v>
      </c>
      <c r="K6014" s="427">
        <v>42733</v>
      </c>
      <c r="L6014" s="117">
        <v>-194</v>
      </c>
    </row>
    <row r="6015" spans="2:12" x14ac:dyDescent="0.25">
      <c r="B6015" s="49">
        <f t="shared" ref="B6015" si="5453">B6014+1</f>
        <v>6003</v>
      </c>
      <c r="C6015" s="429">
        <v>42733.041666666664</v>
      </c>
      <c r="D6015" s="475">
        <v>-22</v>
      </c>
      <c r="K6015" s="429">
        <v>42733.041666666664</v>
      </c>
      <c r="L6015" s="467">
        <v>-44</v>
      </c>
    </row>
    <row r="6016" spans="2:12" x14ac:dyDescent="0.25">
      <c r="B6016" s="49">
        <f t="shared" ref="B6016" si="5454">B6015+1</f>
        <v>6004</v>
      </c>
      <c r="C6016" s="446">
        <v>42733.104166666664</v>
      </c>
      <c r="D6016" s="476">
        <v>52.999999999997698</v>
      </c>
      <c r="K6016" s="446">
        <v>42733.104166666664</v>
      </c>
      <c r="L6016" s="117">
        <v>317.99999999998619</v>
      </c>
    </row>
    <row r="6017" spans="2:12" x14ac:dyDescent="0.25">
      <c r="B6017" s="49">
        <f t="shared" ref="B6017" si="5455">B6016+1</f>
        <v>6005</v>
      </c>
      <c r="C6017" s="430">
        <v>42733.416666666664</v>
      </c>
      <c r="D6017" s="473">
        <v>-137</v>
      </c>
      <c r="K6017" s="430">
        <v>42733.416666666664</v>
      </c>
      <c r="L6017" s="467">
        <v>-548</v>
      </c>
    </row>
    <row r="6018" spans="2:12" x14ac:dyDescent="0.25">
      <c r="B6018" s="49">
        <f t="shared" ref="B6018" si="5456">B6017+1</f>
        <v>6006</v>
      </c>
      <c r="C6018" s="429">
        <v>42738.041666666664</v>
      </c>
      <c r="D6018" s="475">
        <v>238</v>
      </c>
      <c r="K6018" s="429">
        <v>42738.041666666664</v>
      </c>
      <c r="L6018" s="467">
        <v>476</v>
      </c>
    </row>
    <row r="6019" spans="2:12" x14ac:dyDescent="0.25">
      <c r="B6019" s="49">
        <f t="shared" ref="B6019" si="5457">B6018+1</f>
        <v>6007</v>
      </c>
      <c r="C6019" s="428">
        <v>42740</v>
      </c>
      <c r="D6019" s="473">
        <v>-321</v>
      </c>
      <c r="K6019" s="428">
        <v>42740</v>
      </c>
      <c r="L6019" s="117">
        <v>-642</v>
      </c>
    </row>
    <row r="6020" spans="2:12" x14ac:dyDescent="0.25">
      <c r="B6020" s="49">
        <f t="shared" ref="B6020" si="5458">B6019+1</f>
        <v>6008</v>
      </c>
      <c r="C6020" s="446">
        <v>42741.125</v>
      </c>
      <c r="D6020" s="476">
        <v>207.99999999999301</v>
      </c>
      <c r="K6020" s="446">
        <v>42741.125</v>
      </c>
      <c r="L6020" s="117">
        <v>1247.9999999999582</v>
      </c>
    </row>
    <row r="6021" spans="2:12" x14ac:dyDescent="0.25">
      <c r="B6021" s="49">
        <f t="shared" ref="B6021" si="5459">B6020+1</f>
        <v>6009</v>
      </c>
      <c r="C6021" s="431">
        <v>42741.395833333336</v>
      </c>
      <c r="D6021" s="477">
        <v>-124.50000000000001</v>
      </c>
      <c r="K6021" s="431">
        <v>42741.395833333336</v>
      </c>
      <c r="L6021" s="467">
        <v>-498.00000000000006</v>
      </c>
    </row>
    <row r="6022" spans="2:12" x14ac:dyDescent="0.25">
      <c r="B6022" s="49">
        <f t="shared" ref="B6022" si="5460">B6021+1</f>
        <v>6010</v>
      </c>
      <c r="C6022" s="428">
        <v>42744</v>
      </c>
      <c r="D6022" s="473">
        <v>108.99999999999544</v>
      </c>
      <c r="K6022" s="428">
        <v>42744</v>
      </c>
      <c r="L6022" s="117">
        <v>217.99999999999088</v>
      </c>
    </row>
    <row r="6023" spans="2:12" x14ac:dyDescent="0.25">
      <c r="B6023" s="49">
        <f t="shared" ref="B6023" si="5461">B6022+1</f>
        <v>6011</v>
      </c>
      <c r="C6023" s="446">
        <v>42744.041666666664</v>
      </c>
      <c r="D6023" s="476">
        <v>-137</v>
      </c>
      <c r="K6023" s="446">
        <v>42744.041666666664</v>
      </c>
      <c r="L6023" s="117">
        <v>-822</v>
      </c>
    </row>
    <row r="6024" spans="2:12" x14ac:dyDescent="0.25">
      <c r="B6024" s="49">
        <f t="shared" ref="B6024" si="5462">B6023+1</f>
        <v>6012</v>
      </c>
      <c r="C6024" s="428">
        <v>42745</v>
      </c>
      <c r="D6024" s="473">
        <v>108.99999999999544</v>
      </c>
      <c r="K6024" s="428">
        <v>42745</v>
      </c>
      <c r="L6024" s="117">
        <v>217.99999999999088</v>
      </c>
    </row>
    <row r="6025" spans="2:12" x14ac:dyDescent="0.25">
      <c r="B6025" s="49">
        <f t="shared" ref="B6025" si="5463">B6024+1</f>
        <v>6013</v>
      </c>
      <c r="C6025" s="446">
        <v>42745.125</v>
      </c>
      <c r="D6025" s="476">
        <v>263</v>
      </c>
      <c r="K6025" s="446">
        <v>42745.125</v>
      </c>
      <c r="L6025" s="117">
        <v>1578</v>
      </c>
    </row>
    <row r="6026" spans="2:12" x14ac:dyDescent="0.25">
      <c r="B6026" s="49">
        <f t="shared" ref="B6026" si="5464">B6025+1</f>
        <v>6014</v>
      </c>
      <c r="C6026" s="430">
        <v>42745.395833333336</v>
      </c>
      <c r="D6026" s="473">
        <v>50.5</v>
      </c>
      <c r="K6026" s="430">
        <v>42745.395833333336</v>
      </c>
      <c r="L6026" s="467">
        <v>202</v>
      </c>
    </row>
    <row r="6027" spans="2:12" x14ac:dyDescent="0.25">
      <c r="B6027" s="49">
        <f t="shared" ref="B6027" si="5465">B6026+1</f>
        <v>6015</v>
      </c>
      <c r="C6027" s="427">
        <v>42746</v>
      </c>
      <c r="D6027" s="474">
        <v>33</v>
      </c>
      <c r="K6027" s="427">
        <v>42746</v>
      </c>
      <c r="L6027" s="117">
        <v>66</v>
      </c>
    </row>
    <row r="6028" spans="2:12" x14ac:dyDescent="0.25">
      <c r="B6028" s="49">
        <f t="shared" ref="B6028" si="5466">B6027+1</f>
        <v>6016</v>
      </c>
      <c r="C6028" s="430">
        <v>42746.395833333336</v>
      </c>
      <c r="D6028" s="473">
        <v>-62</v>
      </c>
      <c r="K6028" s="430">
        <v>42746.395833333336</v>
      </c>
      <c r="L6028" s="467">
        <v>-248</v>
      </c>
    </row>
    <row r="6029" spans="2:12" x14ac:dyDescent="0.25">
      <c r="B6029" s="49">
        <f t="shared" ref="B6029" si="5467">B6028+1</f>
        <v>6017</v>
      </c>
      <c r="C6029" s="429">
        <v>42748.041666666664</v>
      </c>
      <c r="D6029" s="475">
        <v>63</v>
      </c>
      <c r="K6029" s="429">
        <v>42748.041666666664</v>
      </c>
      <c r="L6029" s="467">
        <v>126</v>
      </c>
    </row>
    <row r="6030" spans="2:12" x14ac:dyDescent="0.25">
      <c r="B6030" s="49">
        <f t="shared" ref="B6030" si="5468">B6029+1</f>
        <v>6018</v>
      </c>
      <c r="C6030" s="446">
        <v>42748.125</v>
      </c>
      <c r="D6030" s="476">
        <v>198.00000000000199</v>
      </c>
      <c r="K6030" s="446">
        <v>42748.125</v>
      </c>
      <c r="L6030" s="117">
        <v>1188.0000000000118</v>
      </c>
    </row>
    <row r="6031" spans="2:12" x14ac:dyDescent="0.25">
      <c r="B6031" s="49">
        <f t="shared" ref="B6031" si="5469">B6030+1</f>
        <v>6019</v>
      </c>
      <c r="C6031" s="430">
        <v>42748.395833333336</v>
      </c>
      <c r="D6031" s="473">
        <v>-49.5</v>
      </c>
      <c r="K6031" s="430">
        <v>42748.395833333336</v>
      </c>
      <c r="L6031" s="467">
        <v>-198</v>
      </c>
    </row>
    <row r="6032" spans="2:12" x14ac:dyDescent="0.25">
      <c r="B6032" s="49">
        <f t="shared" ref="B6032" si="5470">B6031+1</f>
        <v>6020</v>
      </c>
      <c r="C6032" s="428">
        <v>42751</v>
      </c>
      <c r="D6032" s="473">
        <v>-91.000000000004547</v>
      </c>
      <c r="K6032" s="428">
        <v>42751</v>
      </c>
      <c r="L6032" s="117">
        <v>-182.00000000000909</v>
      </c>
    </row>
    <row r="6033" spans="2:12" x14ac:dyDescent="0.25">
      <c r="B6033" s="49">
        <f t="shared" ref="B6033" si="5471">B6032+1</f>
        <v>6021</v>
      </c>
      <c r="C6033" s="429">
        <v>42753.041666666664</v>
      </c>
      <c r="D6033" s="475">
        <v>188</v>
      </c>
      <c r="K6033" s="429">
        <v>42753.041666666664</v>
      </c>
      <c r="L6033" s="467">
        <v>376</v>
      </c>
    </row>
    <row r="6034" spans="2:12" x14ac:dyDescent="0.25">
      <c r="B6034" s="49">
        <f t="shared" ref="B6034" si="5472">B6033+1</f>
        <v>6022</v>
      </c>
      <c r="C6034" s="446">
        <v>42753.125</v>
      </c>
      <c r="D6034" s="476">
        <v>152.99999999999801</v>
      </c>
      <c r="K6034" s="446">
        <v>42753.125</v>
      </c>
      <c r="L6034" s="117">
        <v>917.99999999998806</v>
      </c>
    </row>
    <row r="6035" spans="2:12" x14ac:dyDescent="0.25">
      <c r="B6035" s="49">
        <f t="shared" ref="B6035" si="5473">B6034+1</f>
        <v>6023</v>
      </c>
      <c r="C6035" s="430">
        <v>42753.416666666664</v>
      </c>
      <c r="D6035" s="473">
        <v>100.49999999999999</v>
      </c>
      <c r="K6035" s="430">
        <v>42753.416666666664</v>
      </c>
      <c r="L6035" s="467">
        <v>401.99999999999994</v>
      </c>
    </row>
    <row r="6036" spans="2:12" x14ac:dyDescent="0.25">
      <c r="B6036" s="49">
        <f t="shared" ref="B6036" si="5474">B6035+1</f>
        <v>6024</v>
      </c>
      <c r="C6036" s="429">
        <v>42755.041666666664</v>
      </c>
      <c r="D6036" s="475">
        <v>168</v>
      </c>
      <c r="K6036" s="429">
        <v>42755.041666666664</v>
      </c>
      <c r="L6036" s="467">
        <v>336</v>
      </c>
    </row>
    <row r="6037" spans="2:12" x14ac:dyDescent="0.25">
      <c r="B6037" s="49">
        <f t="shared" ref="B6037" si="5475">B6036+1</f>
        <v>6025</v>
      </c>
      <c r="C6037" s="446">
        <v>42755.125</v>
      </c>
      <c r="D6037" s="476">
        <v>92.999999999995495</v>
      </c>
      <c r="K6037" s="446">
        <v>42755.125</v>
      </c>
      <c r="L6037" s="117">
        <v>557.99999999997294</v>
      </c>
    </row>
    <row r="6038" spans="2:12" x14ac:dyDescent="0.25">
      <c r="B6038" s="49">
        <f t="shared" ref="B6038" si="5476">B6037+1</f>
        <v>6026</v>
      </c>
      <c r="C6038" s="430">
        <v>42755.416666666664</v>
      </c>
      <c r="D6038" s="473">
        <v>75.5</v>
      </c>
      <c r="K6038" s="430">
        <v>42755.416666666664</v>
      </c>
      <c r="L6038" s="467">
        <v>302</v>
      </c>
    </row>
    <row r="6039" spans="2:12" x14ac:dyDescent="0.25">
      <c r="B6039" s="49">
        <f t="shared" ref="B6039" si="5477">B6038+1</f>
        <v>6027</v>
      </c>
      <c r="C6039" s="446">
        <v>42759.125</v>
      </c>
      <c r="D6039" s="476">
        <v>133.000000000005</v>
      </c>
      <c r="K6039" s="446">
        <v>42759.125</v>
      </c>
      <c r="L6039" s="117">
        <v>798.00000000003001</v>
      </c>
    </row>
    <row r="6040" spans="2:12" x14ac:dyDescent="0.25">
      <c r="B6040" s="49">
        <f t="shared" ref="B6040" si="5478">B6039+1</f>
        <v>6028</v>
      </c>
      <c r="C6040" s="430">
        <v>42759.416666666664</v>
      </c>
      <c r="D6040" s="473">
        <v>-49.5</v>
      </c>
      <c r="K6040" s="430">
        <v>42759.416666666664</v>
      </c>
      <c r="L6040" s="467">
        <v>-198</v>
      </c>
    </row>
    <row r="6041" spans="2:12" x14ac:dyDescent="0.25">
      <c r="B6041" s="49">
        <f t="shared" ref="B6041" si="5479">B6040+1</f>
        <v>6029</v>
      </c>
      <c r="C6041" s="428">
        <v>42760</v>
      </c>
      <c r="D6041" s="473">
        <v>419.00000000000909</v>
      </c>
      <c r="K6041" s="428">
        <v>42760</v>
      </c>
      <c r="L6041" s="117">
        <v>838.00000000001819</v>
      </c>
    </row>
    <row r="6042" spans="2:12" x14ac:dyDescent="0.25">
      <c r="B6042" s="49">
        <f t="shared" ref="B6042" si="5480">B6041+1</f>
        <v>6030</v>
      </c>
      <c r="C6042" s="446">
        <v>42762.125</v>
      </c>
      <c r="D6042" s="476">
        <v>153.00000000000901</v>
      </c>
      <c r="K6042" s="446">
        <v>42762.125</v>
      </c>
      <c r="L6042" s="117">
        <v>918.00000000005411</v>
      </c>
    </row>
    <row r="6043" spans="2:12" x14ac:dyDescent="0.25">
      <c r="B6043" s="49">
        <f t="shared" ref="B6043" si="5481">B6042+1</f>
        <v>6031</v>
      </c>
      <c r="C6043" s="430">
        <v>42762.395833333336</v>
      </c>
      <c r="D6043" s="473">
        <v>138</v>
      </c>
      <c r="K6043" s="430">
        <v>42762.395833333336</v>
      </c>
      <c r="L6043" s="467">
        <v>552</v>
      </c>
    </row>
    <row r="6044" spans="2:12" x14ac:dyDescent="0.25">
      <c r="B6044" s="49">
        <f t="shared" ref="B6044" si="5482">B6043+1</f>
        <v>6032</v>
      </c>
      <c r="C6044" s="427">
        <v>42765</v>
      </c>
      <c r="D6044" s="474">
        <v>-107</v>
      </c>
      <c r="K6044" s="427">
        <v>42765</v>
      </c>
      <c r="L6044" s="117">
        <v>-214</v>
      </c>
    </row>
    <row r="6045" spans="2:12" x14ac:dyDescent="0.25">
      <c r="B6045" s="49">
        <f t="shared" ref="B6045" si="5483">B6044+1</f>
        <v>6033</v>
      </c>
      <c r="C6045" s="428">
        <v>42765</v>
      </c>
      <c r="D6045" s="473">
        <v>-200.99999999999545</v>
      </c>
      <c r="K6045" s="428">
        <v>42765</v>
      </c>
      <c r="L6045" s="117">
        <v>-401.99999999999091</v>
      </c>
    </row>
    <row r="6046" spans="2:12" x14ac:dyDescent="0.25">
      <c r="B6046" s="49">
        <f t="shared" ref="B6046" si="5484">B6045+1</f>
        <v>6034</v>
      </c>
      <c r="C6046" s="446">
        <v>42765.041666666664</v>
      </c>
      <c r="D6046" s="476">
        <v>-112</v>
      </c>
      <c r="K6046" s="446">
        <v>42765.041666666664</v>
      </c>
      <c r="L6046" s="117">
        <v>-672</v>
      </c>
    </row>
    <row r="6047" spans="2:12" x14ac:dyDescent="0.25">
      <c r="B6047" s="49">
        <f t="shared" ref="B6047" si="5485">B6046+1</f>
        <v>6035</v>
      </c>
      <c r="C6047" s="430">
        <v>42765.395833333336</v>
      </c>
      <c r="D6047" s="473">
        <v>63</v>
      </c>
      <c r="K6047" s="430">
        <v>42765.395833333336</v>
      </c>
      <c r="L6047" s="467">
        <v>252</v>
      </c>
    </row>
    <row r="6048" spans="2:12" x14ac:dyDescent="0.25">
      <c r="B6048" s="49">
        <f t="shared" ref="B6048" si="5486">B6047+1</f>
        <v>6036</v>
      </c>
      <c r="C6048" s="429">
        <v>42766.041666666664</v>
      </c>
      <c r="D6048" s="475">
        <v>-212</v>
      </c>
      <c r="K6048" s="429">
        <v>42766.041666666664</v>
      </c>
      <c r="L6048" s="467">
        <v>-424</v>
      </c>
    </row>
    <row r="6049" spans="2:12" x14ac:dyDescent="0.25">
      <c r="B6049" s="49">
        <f t="shared" ref="B6049" si="5487">B6048+1</f>
        <v>6037</v>
      </c>
      <c r="C6049" s="446">
        <v>42766.125</v>
      </c>
      <c r="D6049" s="476">
        <v>-237</v>
      </c>
      <c r="K6049" s="446">
        <v>42766.125</v>
      </c>
      <c r="L6049" s="117">
        <v>-1422</v>
      </c>
    </row>
    <row r="6050" spans="2:12" x14ac:dyDescent="0.25">
      <c r="B6050" s="49">
        <f t="shared" ref="B6050" si="5488">B6049+1</f>
        <v>6038</v>
      </c>
      <c r="C6050" s="430">
        <v>42766.395833333336</v>
      </c>
      <c r="D6050" s="473">
        <v>-262</v>
      </c>
      <c r="K6050" s="430">
        <v>42766.395833333336</v>
      </c>
      <c r="L6050" s="467">
        <v>-1048</v>
      </c>
    </row>
    <row r="6051" spans="2:12" x14ac:dyDescent="0.25">
      <c r="B6051" s="49">
        <f t="shared" ref="B6051" si="5489">B6050+1</f>
        <v>6039</v>
      </c>
      <c r="C6051" s="429">
        <v>42767.041666666664</v>
      </c>
      <c r="D6051" s="475">
        <v>303</v>
      </c>
      <c r="K6051" s="429">
        <v>42767.041666666664</v>
      </c>
      <c r="L6051" s="467">
        <v>606</v>
      </c>
    </row>
    <row r="6052" spans="2:12" x14ac:dyDescent="0.25">
      <c r="B6052" s="49">
        <f t="shared" ref="B6052" si="5490">B6051+1</f>
        <v>6040</v>
      </c>
      <c r="C6052" s="430">
        <v>42767.395833333336</v>
      </c>
      <c r="D6052" s="473">
        <v>163</v>
      </c>
      <c r="K6052" s="430">
        <v>42767.395833333336</v>
      </c>
      <c r="L6052" s="467">
        <v>652</v>
      </c>
    </row>
    <row r="6053" spans="2:12" x14ac:dyDescent="0.25">
      <c r="B6053" s="49">
        <f t="shared" ref="B6053" si="5491">B6052+1</f>
        <v>6041</v>
      </c>
      <c r="C6053" s="429">
        <v>42769.041666666664</v>
      </c>
      <c r="D6053" s="475">
        <v>368</v>
      </c>
      <c r="K6053" s="429">
        <v>42769.041666666664</v>
      </c>
      <c r="L6053" s="467">
        <v>736</v>
      </c>
    </row>
    <row r="6054" spans="2:12" x14ac:dyDescent="0.25">
      <c r="B6054" s="49">
        <f t="shared" ref="B6054" si="5492">B6053+1</f>
        <v>6042</v>
      </c>
      <c r="C6054" s="446">
        <v>42769.125</v>
      </c>
      <c r="D6054" s="476">
        <v>577.99999999999795</v>
      </c>
      <c r="K6054" s="446">
        <v>42769.125</v>
      </c>
      <c r="L6054" s="117">
        <v>3467.9999999999877</v>
      </c>
    </row>
    <row r="6055" spans="2:12" x14ac:dyDescent="0.25">
      <c r="B6055" s="49">
        <f t="shared" ref="B6055" si="5493">B6054+1</f>
        <v>6043</v>
      </c>
      <c r="C6055" s="427">
        <v>42772</v>
      </c>
      <c r="D6055" s="474">
        <v>-142</v>
      </c>
      <c r="K6055" s="427">
        <v>42772</v>
      </c>
      <c r="L6055" s="117">
        <v>-284</v>
      </c>
    </row>
    <row r="6056" spans="2:12" x14ac:dyDescent="0.25">
      <c r="B6056" s="49">
        <f t="shared" ref="B6056" si="5494">B6055+1</f>
        <v>6044</v>
      </c>
      <c r="C6056" s="446">
        <v>42773.125</v>
      </c>
      <c r="D6056" s="476">
        <v>133.000000000005</v>
      </c>
      <c r="K6056" s="446">
        <v>42773.125</v>
      </c>
      <c r="L6056" s="117">
        <v>798.00000000003001</v>
      </c>
    </row>
    <row r="6057" spans="2:12" x14ac:dyDescent="0.25">
      <c r="B6057" s="49">
        <f t="shared" ref="B6057" si="5495">B6056+1</f>
        <v>6045</v>
      </c>
      <c r="C6057" s="430">
        <v>42773.395833333336</v>
      </c>
      <c r="D6057" s="473">
        <v>-49.5</v>
      </c>
      <c r="K6057" s="430">
        <v>42773.395833333336</v>
      </c>
      <c r="L6057" s="467">
        <v>-198</v>
      </c>
    </row>
    <row r="6058" spans="2:12" x14ac:dyDescent="0.25">
      <c r="B6058" s="49">
        <f t="shared" ref="B6058" si="5496">B6057+1</f>
        <v>6046</v>
      </c>
      <c r="C6058" s="427">
        <v>42774</v>
      </c>
      <c r="D6058" s="474">
        <v>108</v>
      </c>
      <c r="K6058" s="427">
        <v>42774</v>
      </c>
      <c r="L6058" s="117">
        <v>216</v>
      </c>
    </row>
    <row r="6059" spans="2:12" x14ac:dyDescent="0.25">
      <c r="B6059" s="49">
        <f t="shared" ref="B6059" si="5497">B6058+1</f>
        <v>6047</v>
      </c>
      <c r="C6059" s="428">
        <v>42774</v>
      </c>
      <c r="D6059" s="473">
        <v>218.99999999998636</v>
      </c>
      <c r="K6059" s="428">
        <v>42774</v>
      </c>
      <c r="L6059" s="117">
        <v>437.99999999997272</v>
      </c>
    </row>
    <row r="6060" spans="2:12" x14ac:dyDescent="0.25">
      <c r="B6060" s="49">
        <f t="shared" ref="B6060" si="5498">B6059+1</f>
        <v>6048</v>
      </c>
      <c r="C6060" s="446">
        <v>42774.125</v>
      </c>
      <c r="D6060" s="476">
        <v>-57.000000000004498</v>
      </c>
      <c r="K6060" s="446">
        <v>42774.125</v>
      </c>
      <c r="L6060" s="117">
        <v>-342.000000000027</v>
      </c>
    </row>
    <row r="6061" spans="2:12" x14ac:dyDescent="0.25">
      <c r="B6061" s="49">
        <f t="shared" ref="B6061" si="5499">B6060+1</f>
        <v>6049</v>
      </c>
      <c r="C6061" s="430">
        <v>42774.395833333336</v>
      </c>
      <c r="D6061" s="473">
        <v>175.5</v>
      </c>
      <c r="K6061" s="430">
        <v>42774.395833333336</v>
      </c>
      <c r="L6061" s="467">
        <v>702</v>
      </c>
    </row>
    <row r="6062" spans="2:12" x14ac:dyDescent="0.25">
      <c r="B6062" s="49">
        <f t="shared" ref="B6062" si="5500">B6061+1</f>
        <v>6050</v>
      </c>
      <c r="C6062" s="446">
        <v>42775.125</v>
      </c>
      <c r="D6062" s="476">
        <v>152.99999999999801</v>
      </c>
      <c r="K6062" s="446">
        <v>42775.125</v>
      </c>
      <c r="L6062" s="117">
        <v>917.99999999998806</v>
      </c>
    </row>
    <row r="6063" spans="2:12" x14ac:dyDescent="0.25">
      <c r="B6063" s="49">
        <f t="shared" ref="B6063" si="5501">B6062+1</f>
        <v>6051</v>
      </c>
      <c r="C6063" s="427">
        <v>42776</v>
      </c>
      <c r="D6063" s="474">
        <v>148</v>
      </c>
      <c r="K6063" s="427">
        <v>42776</v>
      </c>
      <c r="L6063" s="117">
        <v>296</v>
      </c>
    </row>
    <row r="6064" spans="2:12" x14ac:dyDescent="0.25">
      <c r="B6064" s="49">
        <f t="shared" ref="B6064" si="5502">B6063+1</f>
        <v>6052</v>
      </c>
      <c r="C6064" s="428">
        <v>42780</v>
      </c>
      <c r="D6064" s="473">
        <v>-281.00000000001364</v>
      </c>
      <c r="K6064" s="428">
        <v>42780</v>
      </c>
      <c r="L6064" s="117">
        <v>-562.00000000002728</v>
      </c>
    </row>
    <row r="6065" spans="2:12" x14ac:dyDescent="0.25">
      <c r="B6065" s="49">
        <f t="shared" ref="B6065" si="5503">B6064+1</f>
        <v>6053</v>
      </c>
      <c r="C6065" s="428">
        <v>42781</v>
      </c>
      <c r="D6065" s="473">
        <v>188.99999999999091</v>
      </c>
      <c r="K6065" s="428">
        <v>42781</v>
      </c>
      <c r="L6065" s="117">
        <v>377.99999999998181</v>
      </c>
    </row>
    <row r="6066" spans="2:12" x14ac:dyDescent="0.25">
      <c r="B6066" s="49">
        <f t="shared" ref="B6066" si="5504">B6065+1</f>
        <v>6054</v>
      </c>
      <c r="C6066" s="429">
        <v>42783.041666666664</v>
      </c>
      <c r="D6066" s="475">
        <v>-72</v>
      </c>
      <c r="K6066" s="429">
        <v>42783.041666666664</v>
      </c>
      <c r="L6066" s="467">
        <v>-144</v>
      </c>
    </row>
    <row r="6067" spans="2:12" x14ac:dyDescent="0.25">
      <c r="B6067" s="49">
        <f t="shared" ref="B6067" si="5505">B6066+1</f>
        <v>6055</v>
      </c>
      <c r="C6067" s="446">
        <v>42783.125</v>
      </c>
      <c r="D6067" s="476">
        <v>-447.00000000000199</v>
      </c>
      <c r="K6067" s="446">
        <v>42783.125</v>
      </c>
      <c r="L6067" s="117">
        <v>-2682.0000000000118</v>
      </c>
    </row>
    <row r="6068" spans="2:12" x14ac:dyDescent="0.25">
      <c r="B6068" s="49">
        <f t="shared" ref="B6068" si="5506">B6067+1</f>
        <v>6056</v>
      </c>
      <c r="C6068" s="430">
        <v>42783.395833333336</v>
      </c>
      <c r="D6068" s="473">
        <v>-49.5</v>
      </c>
      <c r="K6068" s="430">
        <v>42783.395833333336</v>
      </c>
      <c r="L6068" s="467">
        <v>-198</v>
      </c>
    </row>
    <row r="6069" spans="2:12" x14ac:dyDescent="0.25">
      <c r="B6069" s="49">
        <f t="shared" ref="B6069" si="5507">B6068+1</f>
        <v>6057</v>
      </c>
      <c r="C6069" s="446">
        <v>42786.041666666664</v>
      </c>
      <c r="D6069" s="476">
        <v>-37</v>
      </c>
      <c r="K6069" s="446">
        <v>42786.041666666664</v>
      </c>
      <c r="L6069" s="117">
        <v>-222</v>
      </c>
    </row>
    <row r="6070" spans="2:12" x14ac:dyDescent="0.25">
      <c r="B6070" s="49">
        <f t="shared" ref="B6070" si="5508">B6069+1</f>
        <v>6058</v>
      </c>
      <c r="C6070" s="446">
        <v>42787.125</v>
      </c>
      <c r="D6070" s="476">
        <v>-32.000000000004498</v>
      </c>
      <c r="K6070" s="446">
        <v>42787.125</v>
      </c>
      <c r="L6070" s="117">
        <v>-192.000000000027</v>
      </c>
    </row>
    <row r="6071" spans="2:12" x14ac:dyDescent="0.25">
      <c r="B6071" s="49">
        <f t="shared" ref="B6071" si="5509">B6070+1</f>
        <v>6059</v>
      </c>
      <c r="C6071" s="427">
        <v>42788</v>
      </c>
      <c r="D6071" s="474">
        <v>98</v>
      </c>
      <c r="K6071" s="427">
        <v>42788</v>
      </c>
      <c r="L6071" s="117">
        <v>196</v>
      </c>
    </row>
    <row r="6072" spans="2:12" x14ac:dyDescent="0.25">
      <c r="B6072" s="49">
        <f t="shared" ref="B6072" si="5510">B6071+1</f>
        <v>6060</v>
      </c>
      <c r="C6072" s="446">
        <v>42789.125</v>
      </c>
      <c r="D6072" s="476">
        <v>152.99999999999801</v>
      </c>
      <c r="K6072" s="446">
        <v>42789.125</v>
      </c>
      <c r="L6072" s="117">
        <v>917.99999999998806</v>
      </c>
    </row>
    <row r="6073" spans="2:12" x14ac:dyDescent="0.25">
      <c r="B6073" s="49">
        <f t="shared" ref="B6073" si="5511">B6072+1</f>
        <v>6061</v>
      </c>
      <c r="C6073" s="430">
        <v>42789.395833333336</v>
      </c>
      <c r="D6073" s="473">
        <v>-24.5</v>
      </c>
      <c r="K6073" s="430">
        <v>42789.395833333336</v>
      </c>
      <c r="L6073" s="467">
        <v>-98</v>
      </c>
    </row>
    <row r="6074" spans="2:12" x14ac:dyDescent="0.25">
      <c r="B6074" s="49">
        <f t="shared" ref="B6074" si="5512">B6073+1</f>
        <v>6062</v>
      </c>
      <c r="C6074" s="427">
        <v>42790</v>
      </c>
      <c r="D6074" s="474">
        <v>13</v>
      </c>
      <c r="K6074" s="427">
        <v>42790</v>
      </c>
      <c r="L6074" s="117">
        <v>26</v>
      </c>
    </row>
    <row r="6075" spans="2:12" x14ac:dyDescent="0.25">
      <c r="B6075" s="49">
        <f t="shared" ref="B6075" si="5513">B6074+1</f>
        <v>6063</v>
      </c>
      <c r="C6075" s="428">
        <v>42790</v>
      </c>
      <c r="D6075" s="473">
        <v>-970.99999999999989</v>
      </c>
      <c r="K6075" s="428">
        <v>42790</v>
      </c>
      <c r="L6075" s="117">
        <v>-1941.9999999999998</v>
      </c>
    </row>
    <row r="6076" spans="2:12" x14ac:dyDescent="0.25">
      <c r="B6076" s="49">
        <f t="shared" ref="B6076" si="5514">B6075+1</f>
        <v>6064</v>
      </c>
      <c r="C6076" s="429">
        <v>42790.041666666664</v>
      </c>
      <c r="D6076" s="475">
        <v>-512</v>
      </c>
      <c r="K6076" s="429">
        <v>42790.041666666664</v>
      </c>
      <c r="L6076" s="467">
        <v>-1024</v>
      </c>
    </row>
    <row r="6077" spans="2:12" x14ac:dyDescent="0.25">
      <c r="B6077" s="49">
        <f t="shared" ref="B6077" si="5515">B6076+1</f>
        <v>6065</v>
      </c>
      <c r="C6077" s="446">
        <v>42790.125</v>
      </c>
      <c r="D6077" s="476">
        <v>-507.000000000005</v>
      </c>
      <c r="K6077" s="446">
        <v>42790.125</v>
      </c>
      <c r="L6077" s="117">
        <v>-3042.00000000003</v>
      </c>
    </row>
    <row r="6078" spans="2:12" x14ac:dyDescent="0.25">
      <c r="B6078" s="49">
        <f t="shared" ref="B6078" si="5516">B6077+1</f>
        <v>6066</v>
      </c>
      <c r="C6078" s="446">
        <v>42793.041666666664</v>
      </c>
      <c r="D6078" s="476">
        <v>-251.99999999999801</v>
      </c>
      <c r="K6078" s="446">
        <v>42793.041666666664</v>
      </c>
      <c r="L6078" s="117">
        <v>-1511.9999999999882</v>
      </c>
    </row>
    <row r="6079" spans="2:12" x14ac:dyDescent="0.25">
      <c r="B6079" s="49">
        <f t="shared" ref="B6079" si="5517">B6078+1</f>
        <v>6067</v>
      </c>
      <c r="C6079" s="427">
        <v>42794</v>
      </c>
      <c r="D6079" s="474">
        <v>53</v>
      </c>
      <c r="K6079" s="427">
        <v>42794</v>
      </c>
      <c r="L6079" s="117">
        <v>106</v>
      </c>
    </row>
    <row r="6080" spans="2:12" x14ac:dyDescent="0.25">
      <c r="B6080" s="49">
        <f t="shared" ref="B6080" si="5518">B6079+1</f>
        <v>6068</v>
      </c>
      <c r="C6080" s="428">
        <v>42795</v>
      </c>
      <c r="D6080" s="473">
        <v>679</v>
      </c>
      <c r="K6080" s="428">
        <v>42795</v>
      </c>
      <c r="L6080" s="117">
        <v>1358</v>
      </c>
    </row>
    <row r="6081" spans="2:12" x14ac:dyDescent="0.25">
      <c r="B6081" s="49">
        <f t="shared" ref="B6081" si="5519">B6080+1</f>
        <v>6069</v>
      </c>
      <c r="C6081" s="429">
        <v>42795.041666666664</v>
      </c>
      <c r="D6081" s="475">
        <v>608</v>
      </c>
      <c r="K6081" s="429">
        <v>42795.041666666664</v>
      </c>
      <c r="L6081" s="467">
        <v>1216</v>
      </c>
    </row>
    <row r="6082" spans="2:12" x14ac:dyDescent="0.25">
      <c r="B6082" s="49">
        <f t="shared" ref="B6082" si="5520">B6081+1</f>
        <v>6070</v>
      </c>
      <c r="C6082" s="446">
        <v>42795.125</v>
      </c>
      <c r="D6082" s="476">
        <v>623.00000000000205</v>
      </c>
      <c r="K6082" s="446">
        <v>42795.125</v>
      </c>
      <c r="L6082" s="117">
        <v>3738.0000000000123</v>
      </c>
    </row>
    <row r="6083" spans="2:12" x14ac:dyDescent="0.25">
      <c r="B6083" s="49">
        <f t="shared" ref="B6083" si="5521">B6082+1</f>
        <v>6071</v>
      </c>
      <c r="C6083" s="430">
        <v>42795.395833333336</v>
      </c>
      <c r="D6083" s="473">
        <v>163</v>
      </c>
      <c r="K6083" s="430">
        <v>42795.395833333336</v>
      </c>
      <c r="L6083" s="467">
        <v>652</v>
      </c>
    </row>
    <row r="6084" spans="2:12" x14ac:dyDescent="0.25">
      <c r="B6084" s="49">
        <f t="shared" ref="B6084" si="5522">B6083+1</f>
        <v>6072</v>
      </c>
      <c r="C6084" s="427">
        <v>42796</v>
      </c>
      <c r="D6084" s="474">
        <v>48</v>
      </c>
      <c r="K6084" s="427">
        <v>42796</v>
      </c>
      <c r="L6084" s="117">
        <v>96</v>
      </c>
    </row>
    <row r="6085" spans="2:12" x14ac:dyDescent="0.25">
      <c r="B6085" s="49">
        <f t="shared" ref="B6085" si="5523">B6084+1</f>
        <v>6073</v>
      </c>
      <c r="C6085" s="428">
        <v>42796</v>
      </c>
      <c r="D6085" s="473">
        <v>159.00000000001819</v>
      </c>
      <c r="K6085" s="428">
        <v>42796</v>
      </c>
      <c r="L6085" s="117">
        <v>318.00000000003638</v>
      </c>
    </row>
    <row r="6086" spans="2:12" x14ac:dyDescent="0.25">
      <c r="B6086" s="49">
        <f t="shared" ref="B6086" si="5524">B6085+1</f>
        <v>6074</v>
      </c>
      <c r="C6086" s="427">
        <v>42797</v>
      </c>
      <c r="D6086" s="474">
        <v>148</v>
      </c>
      <c r="K6086" s="427">
        <v>42797</v>
      </c>
      <c r="L6086" s="117">
        <v>296</v>
      </c>
    </row>
    <row r="6087" spans="2:12" x14ac:dyDescent="0.25">
      <c r="B6087" s="49">
        <f t="shared" ref="B6087" si="5525">B6086+1</f>
        <v>6075</v>
      </c>
      <c r="C6087" s="428">
        <v>42797</v>
      </c>
      <c r="D6087" s="473">
        <v>48.99999999998181</v>
      </c>
      <c r="K6087" s="428">
        <v>42797</v>
      </c>
      <c r="L6087" s="117">
        <v>97.99999999996362</v>
      </c>
    </row>
    <row r="6088" spans="2:12" x14ac:dyDescent="0.25">
      <c r="B6088" s="49">
        <f t="shared" ref="B6088" si="5526">B6087+1</f>
        <v>6076</v>
      </c>
      <c r="C6088" s="429">
        <v>42797.041666666664</v>
      </c>
      <c r="D6088" s="475">
        <v>-42</v>
      </c>
      <c r="K6088" s="429">
        <v>42797.041666666664</v>
      </c>
      <c r="L6088" s="467">
        <v>-84</v>
      </c>
    </row>
    <row r="6089" spans="2:12" x14ac:dyDescent="0.25">
      <c r="B6089" s="49">
        <f t="shared" ref="B6089" si="5527">B6088+1</f>
        <v>6077</v>
      </c>
      <c r="C6089" s="446">
        <v>42797.125</v>
      </c>
      <c r="D6089" s="476">
        <v>63</v>
      </c>
      <c r="K6089" s="446">
        <v>42797.125</v>
      </c>
      <c r="L6089" s="117">
        <v>378</v>
      </c>
    </row>
    <row r="6090" spans="2:12" x14ac:dyDescent="0.25">
      <c r="B6090" s="49">
        <f t="shared" ref="B6090" si="5528">B6089+1</f>
        <v>6078</v>
      </c>
      <c r="C6090" s="430">
        <v>42797.395833333336</v>
      </c>
      <c r="D6090" s="473">
        <v>-212</v>
      </c>
      <c r="K6090" s="430">
        <v>42797.395833333336</v>
      </c>
      <c r="L6090" s="467">
        <v>-848</v>
      </c>
    </row>
    <row r="6091" spans="2:12" x14ac:dyDescent="0.25">
      <c r="B6091" s="49">
        <f t="shared" ref="B6091" si="5529">B6090+1</f>
        <v>6079</v>
      </c>
      <c r="C6091" s="427">
        <v>42800</v>
      </c>
      <c r="D6091" s="474">
        <v>-22</v>
      </c>
      <c r="K6091" s="427">
        <v>42800</v>
      </c>
      <c r="L6091" s="117">
        <v>-44</v>
      </c>
    </row>
    <row r="6092" spans="2:12" x14ac:dyDescent="0.25">
      <c r="B6092" s="49">
        <f t="shared" ref="B6092" si="5530">B6091+1</f>
        <v>6080</v>
      </c>
      <c r="C6092" s="428">
        <v>42800</v>
      </c>
      <c r="D6092" s="473">
        <v>-50.999999999995453</v>
      </c>
      <c r="K6092" s="428">
        <v>42800</v>
      </c>
      <c r="L6092" s="117">
        <v>-101.99999999999091</v>
      </c>
    </row>
    <row r="6093" spans="2:12" x14ac:dyDescent="0.25">
      <c r="B6093" s="49">
        <f t="shared" ref="B6093" si="5531">B6092+1</f>
        <v>6081</v>
      </c>
      <c r="C6093" s="446">
        <v>42800.041666666664</v>
      </c>
      <c r="D6093" s="476">
        <v>-82.000000000004505</v>
      </c>
      <c r="K6093" s="446">
        <v>42800.041666666664</v>
      </c>
      <c r="L6093" s="117">
        <v>-492.00000000002706</v>
      </c>
    </row>
    <row r="6094" spans="2:12" x14ac:dyDescent="0.25">
      <c r="B6094" s="49">
        <f t="shared" ref="B6094" si="5532">B6093+1</f>
        <v>6082</v>
      </c>
      <c r="C6094" s="427">
        <v>42801</v>
      </c>
      <c r="D6094" s="474">
        <v>83</v>
      </c>
      <c r="K6094" s="427">
        <v>42801</v>
      </c>
      <c r="L6094" s="117">
        <v>166</v>
      </c>
    </row>
    <row r="6095" spans="2:12" x14ac:dyDescent="0.25">
      <c r="B6095" s="49">
        <f t="shared" ref="B6095" si="5533">B6094+1</f>
        <v>6083</v>
      </c>
      <c r="C6095" s="428">
        <v>42801</v>
      </c>
      <c r="D6095" s="473">
        <v>108.99999999999544</v>
      </c>
      <c r="K6095" s="428">
        <v>42801</v>
      </c>
      <c r="L6095" s="117">
        <v>217.99999999999088</v>
      </c>
    </row>
    <row r="6096" spans="2:12" x14ac:dyDescent="0.25">
      <c r="B6096" s="49">
        <f t="shared" ref="B6096" si="5534">B6095+1</f>
        <v>6084</v>
      </c>
      <c r="C6096" s="429">
        <v>42801.041666666664</v>
      </c>
      <c r="D6096" s="475">
        <v>-82</v>
      </c>
      <c r="K6096" s="429">
        <v>42801.041666666664</v>
      </c>
      <c r="L6096" s="467">
        <v>-164</v>
      </c>
    </row>
    <row r="6097" spans="2:12" x14ac:dyDescent="0.25">
      <c r="B6097" s="49">
        <f t="shared" ref="B6097" si="5535">B6096+1</f>
        <v>6085</v>
      </c>
      <c r="C6097" s="446">
        <v>42801.125</v>
      </c>
      <c r="D6097" s="476">
        <v>-37</v>
      </c>
      <c r="K6097" s="446">
        <v>42801.125</v>
      </c>
      <c r="L6097" s="117">
        <v>-222</v>
      </c>
    </row>
    <row r="6098" spans="2:12" x14ac:dyDescent="0.25">
      <c r="B6098" s="49">
        <f t="shared" ref="B6098" si="5536">B6097+1</f>
        <v>6086</v>
      </c>
      <c r="C6098" s="430">
        <v>42801.395833333336</v>
      </c>
      <c r="D6098" s="473">
        <v>88</v>
      </c>
      <c r="K6098" s="430">
        <v>42801.395833333336</v>
      </c>
      <c r="L6098" s="467">
        <v>352</v>
      </c>
    </row>
    <row r="6099" spans="2:12" x14ac:dyDescent="0.25">
      <c r="B6099" s="49">
        <f t="shared" ref="B6099" si="5537">B6098+1</f>
        <v>6087</v>
      </c>
      <c r="C6099" s="428">
        <v>42802</v>
      </c>
      <c r="D6099" s="473">
        <v>499.00000000000455</v>
      </c>
      <c r="K6099" s="428">
        <v>42802</v>
      </c>
      <c r="L6099" s="117">
        <v>998.00000000000909</v>
      </c>
    </row>
    <row r="6100" spans="2:12" x14ac:dyDescent="0.25">
      <c r="B6100" s="49">
        <f t="shared" ref="B6100" si="5538">B6099+1</f>
        <v>6088</v>
      </c>
      <c r="C6100" s="429">
        <v>42802.041666666664</v>
      </c>
      <c r="D6100" s="475">
        <v>98</v>
      </c>
      <c r="K6100" s="429">
        <v>42802.041666666664</v>
      </c>
      <c r="L6100" s="467">
        <v>196</v>
      </c>
    </row>
    <row r="6101" spans="2:12" x14ac:dyDescent="0.25">
      <c r="B6101" s="49">
        <f t="shared" ref="B6101" si="5539">B6100+1</f>
        <v>6089</v>
      </c>
      <c r="C6101" s="446">
        <v>42802.125</v>
      </c>
      <c r="D6101" s="476">
        <v>403.00000000000898</v>
      </c>
      <c r="K6101" s="446">
        <v>42802.125</v>
      </c>
      <c r="L6101" s="117">
        <v>2418.0000000000537</v>
      </c>
    </row>
    <row r="6102" spans="2:12" x14ac:dyDescent="0.25">
      <c r="B6102" s="49">
        <f t="shared" ref="B6102" si="5540">B6101+1</f>
        <v>6090</v>
      </c>
      <c r="C6102" s="430">
        <v>42802.395833333336</v>
      </c>
      <c r="D6102" s="473">
        <v>-99.5</v>
      </c>
      <c r="K6102" s="430">
        <v>42802.395833333336</v>
      </c>
      <c r="L6102" s="467">
        <v>-398</v>
      </c>
    </row>
    <row r="6103" spans="2:12" x14ac:dyDescent="0.25">
      <c r="B6103" s="49">
        <f t="shared" ref="B6103" si="5541">B6102+1</f>
        <v>6091</v>
      </c>
      <c r="C6103" s="427">
        <v>42803</v>
      </c>
      <c r="D6103" s="474">
        <v>-52</v>
      </c>
      <c r="K6103" s="427">
        <v>42803</v>
      </c>
      <c r="L6103" s="117">
        <v>-104</v>
      </c>
    </row>
    <row r="6104" spans="2:12" x14ac:dyDescent="0.25">
      <c r="B6104" s="49">
        <f t="shared" ref="B6104" si="5542">B6103+1</f>
        <v>6092</v>
      </c>
      <c r="C6104" s="428">
        <v>42803</v>
      </c>
      <c r="D6104" s="473">
        <v>-171</v>
      </c>
      <c r="K6104" s="428">
        <v>42803</v>
      </c>
      <c r="L6104" s="117">
        <v>-342</v>
      </c>
    </row>
    <row r="6105" spans="2:12" x14ac:dyDescent="0.25">
      <c r="B6105" s="49">
        <f t="shared" ref="B6105" si="5543">B6104+1</f>
        <v>6093</v>
      </c>
      <c r="C6105" s="446">
        <v>42803.145833333336</v>
      </c>
      <c r="D6105" s="476">
        <v>27.999999999997701</v>
      </c>
      <c r="K6105" s="446">
        <v>42803.145833333336</v>
      </c>
      <c r="L6105" s="117">
        <v>167.99999999998622</v>
      </c>
    </row>
    <row r="6106" spans="2:12" x14ac:dyDescent="0.25">
      <c r="B6106" s="49">
        <f t="shared" ref="B6106" si="5544">B6105+1</f>
        <v>6094</v>
      </c>
      <c r="C6106" s="430">
        <v>42803.395833333336</v>
      </c>
      <c r="D6106" s="473">
        <v>0.50000000000000044</v>
      </c>
      <c r="K6106" s="430">
        <v>42803.395833333336</v>
      </c>
      <c r="L6106" s="467">
        <v>2.0000000000000018</v>
      </c>
    </row>
    <row r="6107" spans="2:12" x14ac:dyDescent="0.25">
      <c r="B6107" s="49">
        <f t="shared" ref="B6107" si="5545">B6106+1</f>
        <v>6095</v>
      </c>
      <c r="C6107" s="446">
        <v>42804.125</v>
      </c>
      <c r="D6107" s="476">
        <v>327.99999999999801</v>
      </c>
      <c r="K6107" s="446">
        <v>42804.125</v>
      </c>
      <c r="L6107" s="117">
        <v>1967.9999999999882</v>
      </c>
    </row>
    <row r="6108" spans="2:12" x14ac:dyDescent="0.25">
      <c r="B6108" s="49">
        <f t="shared" ref="B6108" si="5546">B6107+1</f>
        <v>6096</v>
      </c>
      <c r="C6108" s="430">
        <v>42804.395833333336</v>
      </c>
      <c r="D6108" s="473">
        <v>225.5</v>
      </c>
      <c r="K6108" s="430">
        <v>42804.395833333336</v>
      </c>
      <c r="L6108" s="467">
        <v>902</v>
      </c>
    </row>
    <row r="6109" spans="2:12" x14ac:dyDescent="0.25">
      <c r="B6109" s="49">
        <f t="shared" ref="B6109" si="5547">B6108+1</f>
        <v>6097</v>
      </c>
      <c r="C6109" s="427">
        <v>42807</v>
      </c>
      <c r="D6109" s="474">
        <v>118</v>
      </c>
      <c r="K6109" s="427">
        <v>42807</v>
      </c>
      <c r="L6109" s="117">
        <v>236</v>
      </c>
    </row>
    <row r="6110" spans="2:12" x14ac:dyDescent="0.25">
      <c r="B6110" s="49">
        <f t="shared" ref="B6110" si="5548">B6109+1</f>
        <v>6098</v>
      </c>
      <c r="C6110" s="428">
        <v>42807</v>
      </c>
      <c r="D6110" s="473">
        <v>258.99999999999545</v>
      </c>
      <c r="K6110" s="428">
        <v>42807</v>
      </c>
      <c r="L6110" s="117">
        <v>517.99999999999091</v>
      </c>
    </row>
    <row r="6111" spans="2:12" x14ac:dyDescent="0.25">
      <c r="B6111" s="49">
        <f t="shared" ref="B6111" si="5549">B6110+1</f>
        <v>6099</v>
      </c>
      <c r="C6111" s="427">
        <v>42808</v>
      </c>
      <c r="D6111" s="474">
        <v>-382</v>
      </c>
      <c r="K6111" s="427">
        <v>42808</v>
      </c>
      <c r="L6111" s="117">
        <v>-764</v>
      </c>
    </row>
    <row r="6112" spans="2:12" x14ac:dyDescent="0.25">
      <c r="B6112" s="49">
        <f t="shared" ref="B6112" si="5550">B6111+1</f>
        <v>6100</v>
      </c>
      <c r="C6112" s="429">
        <v>42809.041666666664</v>
      </c>
      <c r="D6112" s="475">
        <v>203</v>
      </c>
      <c r="K6112" s="429">
        <v>42809.041666666664</v>
      </c>
      <c r="L6112" s="467">
        <v>406</v>
      </c>
    </row>
    <row r="6113" spans="2:12" x14ac:dyDescent="0.25">
      <c r="B6113" s="49">
        <f t="shared" ref="B6113" si="5551">B6112+1</f>
        <v>6101</v>
      </c>
      <c r="C6113" s="446">
        <v>42809.104166666664</v>
      </c>
      <c r="D6113" s="476">
        <v>167.999999999995</v>
      </c>
      <c r="K6113" s="446">
        <v>42809.104166666664</v>
      </c>
      <c r="L6113" s="117">
        <v>1007.99999999997</v>
      </c>
    </row>
    <row r="6114" spans="2:12" x14ac:dyDescent="0.25">
      <c r="B6114" s="49">
        <f t="shared" ref="B6114" si="5552">B6113+1</f>
        <v>6102</v>
      </c>
      <c r="C6114" s="430">
        <v>42809.395833333336</v>
      </c>
      <c r="D6114" s="473">
        <v>125.49999999999999</v>
      </c>
      <c r="K6114" s="430">
        <v>42809.395833333336</v>
      </c>
      <c r="L6114" s="467">
        <v>501.99999999999994</v>
      </c>
    </row>
    <row r="6115" spans="2:12" x14ac:dyDescent="0.25">
      <c r="B6115" s="49">
        <f t="shared" ref="B6115" si="5553">B6114+1</f>
        <v>6103</v>
      </c>
      <c r="C6115" s="428">
        <v>42810</v>
      </c>
      <c r="D6115" s="473">
        <v>589.00000000001364</v>
      </c>
      <c r="K6115" s="428">
        <v>42810</v>
      </c>
      <c r="L6115" s="117">
        <v>1178.0000000000273</v>
      </c>
    </row>
    <row r="6116" spans="2:12" x14ac:dyDescent="0.25">
      <c r="B6116" s="49">
        <f t="shared" ref="B6116" si="5554">B6115+1</f>
        <v>6104</v>
      </c>
      <c r="C6116" s="429">
        <v>42811.041666666664</v>
      </c>
      <c r="D6116" s="475">
        <v>168</v>
      </c>
      <c r="K6116" s="429">
        <v>42811.041666666664</v>
      </c>
      <c r="L6116" s="467">
        <v>336</v>
      </c>
    </row>
    <row r="6117" spans="2:12" x14ac:dyDescent="0.25">
      <c r="B6117" s="49">
        <f t="shared" ref="B6117" si="5555">B6116+1</f>
        <v>6105</v>
      </c>
      <c r="C6117" s="430">
        <v>42811.395833333336</v>
      </c>
      <c r="D6117" s="473">
        <v>-162</v>
      </c>
      <c r="K6117" s="430">
        <v>42811.395833333336</v>
      </c>
      <c r="L6117" s="467">
        <v>-648</v>
      </c>
    </row>
    <row r="6118" spans="2:12" x14ac:dyDescent="0.25">
      <c r="B6118" s="49">
        <f t="shared" ref="B6118" si="5556">B6117+1</f>
        <v>6106</v>
      </c>
      <c r="C6118" s="428">
        <v>42814</v>
      </c>
      <c r="D6118" s="473">
        <v>-42.999999999990905</v>
      </c>
      <c r="K6118" s="428">
        <v>42814</v>
      </c>
      <c r="L6118" s="117">
        <v>-85.99999999998181</v>
      </c>
    </row>
    <row r="6119" spans="2:12" x14ac:dyDescent="0.25">
      <c r="B6119" s="49">
        <f t="shared" ref="B6119" si="5557">B6118+1</f>
        <v>6107</v>
      </c>
      <c r="C6119" s="429">
        <v>42814.041666666664</v>
      </c>
      <c r="D6119" s="475">
        <v>33</v>
      </c>
      <c r="K6119" s="429">
        <v>42814.041666666664</v>
      </c>
      <c r="L6119" s="467">
        <v>66</v>
      </c>
    </row>
    <row r="6120" spans="2:12" x14ac:dyDescent="0.25">
      <c r="B6120" s="49">
        <f t="shared" ref="B6120" si="5558">B6119+1</f>
        <v>6108</v>
      </c>
      <c r="C6120" s="430">
        <v>42814.395833333336</v>
      </c>
      <c r="D6120" s="473">
        <v>-187</v>
      </c>
      <c r="K6120" s="430">
        <v>42814.395833333336</v>
      </c>
      <c r="L6120" s="467">
        <v>-748</v>
      </c>
    </row>
    <row r="6121" spans="2:12" x14ac:dyDescent="0.25">
      <c r="B6121" s="49">
        <f t="shared" ref="B6121" si="5559">B6120+1</f>
        <v>6109</v>
      </c>
      <c r="C6121" s="430">
        <v>42815.395833333336</v>
      </c>
      <c r="D6121" s="473">
        <v>200.5</v>
      </c>
      <c r="K6121" s="430">
        <v>42815.395833333336</v>
      </c>
      <c r="L6121" s="467">
        <v>802</v>
      </c>
    </row>
    <row r="6122" spans="2:12" x14ac:dyDescent="0.25">
      <c r="B6122" s="49">
        <f t="shared" ref="B6122" si="5560">B6121+1</f>
        <v>6110</v>
      </c>
      <c r="C6122" s="427">
        <v>42816</v>
      </c>
      <c r="D6122" s="474">
        <v>-307</v>
      </c>
      <c r="K6122" s="427">
        <v>42816</v>
      </c>
      <c r="L6122" s="117">
        <v>-614</v>
      </c>
    </row>
    <row r="6123" spans="2:12" x14ac:dyDescent="0.25">
      <c r="B6123" s="49">
        <f t="shared" ref="B6123" si="5561">B6122+1</f>
        <v>6111</v>
      </c>
      <c r="C6123" s="428">
        <v>42816</v>
      </c>
      <c r="D6123" s="473">
        <v>-491.00000000000455</v>
      </c>
      <c r="K6123" s="428">
        <v>42816</v>
      </c>
      <c r="L6123" s="117">
        <v>-982.00000000000909</v>
      </c>
    </row>
    <row r="6124" spans="2:12" x14ac:dyDescent="0.25">
      <c r="B6124" s="49">
        <f t="shared" ref="B6124" si="5562">B6123+1</f>
        <v>6112</v>
      </c>
      <c r="C6124" s="429">
        <v>42816.041666666664</v>
      </c>
      <c r="D6124" s="475">
        <v>68</v>
      </c>
      <c r="K6124" s="429">
        <v>42816.041666666664</v>
      </c>
      <c r="L6124" s="467">
        <v>136</v>
      </c>
    </row>
    <row r="6125" spans="2:12" x14ac:dyDescent="0.25">
      <c r="B6125" s="49">
        <f t="shared" ref="B6125" si="5563">B6124+1</f>
        <v>6113</v>
      </c>
      <c r="C6125" s="446">
        <v>42816.104166666664</v>
      </c>
      <c r="D6125" s="476">
        <v>-37</v>
      </c>
      <c r="K6125" s="446">
        <v>42816.104166666664</v>
      </c>
      <c r="L6125" s="117">
        <v>-222</v>
      </c>
    </row>
    <row r="6126" spans="2:12" x14ac:dyDescent="0.25">
      <c r="B6126" s="49">
        <f t="shared" ref="B6126" si="5564">B6125+1</f>
        <v>6114</v>
      </c>
      <c r="C6126" s="430">
        <v>42816.395833333336</v>
      </c>
      <c r="D6126" s="473">
        <v>-199.5</v>
      </c>
      <c r="K6126" s="430">
        <v>42816.395833333336</v>
      </c>
      <c r="L6126" s="467">
        <v>-798</v>
      </c>
    </row>
    <row r="6127" spans="2:12" x14ac:dyDescent="0.25">
      <c r="B6127" s="49">
        <f t="shared" ref="B6127" si="5565">B6126+1</f>
        <v>6115</v>
      </c>
      <c r="C6127" s="446">
        <v>42817.104166666664</v>
      </c>
      <c r="D6127" s="476">
        <v>-17.0000000000068</v>
      </c>
      <c r="K6127" s="446">
        <v>42817.104166666664</v>
      </c>
      <c r="L6127" s="117">
        <v>-102.0000000000408</v>
      </c>
    </row>
    <row r="6128" spans="2:12" x14ac:dyDescent="0.25">
      <c r="B6128" s="49">
        <f t="shared" ref="B6128" si="5566">B6127+1</f>
        <v>6116</v>
      </c>
      <c r="C6128" s="428">
        <v>42818</v>
      </c>
      <c r="D6128" s="473">
        <v>249.00000000000455</v>
      </c>
      <c r="K6128" s="428">
        <v>42818</v>
      </c>
      <c r="L6128" s="117">
        <v>498.00000000000909</v>
      </c>
    </row>
    <row r="6129" spans="2:12" x14ac:dyDescent="0.25">
      <c r="B6129" s="49">
        <f t="shared" ref="B6129" si="5567">B6128+1</f>
        <v>6117</v>
      </c>
      <c r="C6129" s="429">
        <v>42818.041666666664</v>
      </c>
      <c r="D6129" s="475">
        <v>53</v>
      </c>
      <c r="K6129" s="429">
        <v>42818.041666666664</v>
      </c>
      <c r="L6129" s="467">
        <v>106</v>
      </c>
    </row>
    <row r="6130" spans="2:12" x14ac:dyDescent="0.25">
      <c r="B6130" s="49">
        <f t="shared" ref="B6130" si="5568">B6129+1</f>
        <v>6118</v>
      </c>
      <c r="C6130" s="446">
        <v>42818.104166666664</v>
      </c>
      <c r="D6130" s="476">
        <v>123.000000000002</v>
      </c>
      <c r="K6130" s="446">
        <v>42818.104166666664</v>
      </c>
      <c r="L6130" s="117">
        <v>738.00000000001205</v>
      </c>
    </row>
    <row r="6131" spans="2:12" x14ac:dyDescent="0.25">
      <c r="B6131" s="49">
        <f t="shared" ref="B6131" si="5569">B6130+1</f>
        <v>6119</v>
      </c>
      <c r="C6131" s="430">
        <v>42818.395833333336</v>
      </c>
      <c r="D6131" s="473">
        <v>13</v>
      </c>
      <c r="K6131" s="430">
        <v>42818.395833333336</v>
      </c>
      <c r="L6131" s="467">
        <v>52</v>
      </c>
    </row>
    <row r="6132" spans="2:12" x14ac:dyDescent="0.25">
      <c r="B6132" s="49">
        <f t="shared" ref="B6132" si="5570">B6131+1</f>
        <v>6120</v>
      </c>
      <c r="C6132" s="430">
        <v>42820.979166666664</v>
      </c>
      <c r="D6132" s="473">
        <v>-137</v>
      </c>
      <c r="K6132" s="430">
        <v>42820.979166666664</v>
      </c>
      <c r="L6132" s="467">
        <v>-548</v>
      </c>
    </row>
    <row r="6133" spans="2:12" x14ac:dyDescent="0.25">
      <c r="B6133" s="49">
        <f t="shared" ref="B6133" si="5571">B6132+1</f>
        <v>6121</v>
      </c>
      <c r="C6133" s="427">
        <v>42821</v>
      </c>
      <c r="D6133" s="474">
        <v>-542</v>
      </c>
      <c r="K6133" s="427">
        <v>42821</v>
      </c>
      <c r="L6133" s="117">
        <v>-1084</v>
      </c>
    </row>
    <row r="6134" spans="2:12" x14ac:dyDescent="0.25">
      <c r="B6134" s="49">
        <f t="shared" ref="B6134" si="5572">B6133+1</f>
        <v>6122</v>
      </c>
      <c r="C6134" s="428">
        <v>42821</v>
      </c>
      <c r="D6134" s="473">
        <v>-970.99999999999989</v>
      </c>
      <c r="K6134" s="428">
        <v>42821</v>
      </c>
      <c r="L6134" s="117">
        <v>-1941.9999999999998</v>
      </c>
    </row>
    <row r="6135" spans="2:12" x14ac:dyDescent="0.25">
      <c r="B6135" s="49">
        <f t="shared" ref="B6135" si="5573">B6134+1</f>
        <v>6123</v>
      </c>
      <c r="C6135" s="446">
        <v>42821.041666666664</v>
      </c>
      <c r="D6135" s="476">
        <v>-347.00000000000199</v>
      </c>
      <c r="K6135" s="446">
        <v>42821.041666666664</v>
      </c>
      <c r="L6135" s="117">
        <v>-2082.0000000000118</v>
      </c>
    </row>
    <row r="6136" spans="2:12" x14ac:dyDescent="0.25">
      <c r="B6136" s="49">
        <f t="shared" ref="B6136" si="5574">B6135+1</f>
        <v>6124</v>
      </c>
      <c r="C6136" s="430">
        <v>42821.395833333336</v>
      </c>
      <c r="D6136" s="473">
        <v>-811.99999999999989</v>
      </c>
      <c r="K6136" s="430">
        <v>42821.395833333336</v>
      </c>
      <c r="L6136" s="467">
        <v>-3247.9999999999995</v>
      </c>
    </row>
    <row r="6137" spans="2:12" x14ac:dyDescent="0.25">
      <c r="B6137" s="49">
        <f t="shared" ref="B6137" si="5575">B6136+1</f>
        <v>6125</v>
      </c>
      <c r="C6137" s="446">
        <v>42822.125</v>
      </c>
      <c r="D6137" s="476">
        <v>-347.00000000000199</v>
      </c>
      <c r="K6137" s="446">
        <v>42822.125</v>
      </c>
      <c r="L6137" s="117">
        <v>-2082.0000000000118</v>
      </c>
    </row>
    <row r="6138" spans="2:12" x14ac:dyDescent="0.25">
      <c r="B6138" s="49">
        <f t="shared" ref="B6138" si="5576">B6137+1</f>
        <v>6126</v>
      </c>
      <c r="C6138" s="430">
        <v>42822.395833333336</v>
      </c>
      <c r="D6138" s="473">
        <v>75.5</v>
      </c>
      <c r="K6138" s="430">
        <v>42822.395833333336</v>
      </c>
      <c r="L6138" s="467">
        <v>302</v>
      </c>
    </row>
    <row r="6139" spans="2:12" x14ac:dyDescent="0.25">
      <c r="B6139" s="49">
        <f t="shared" ref="B6139" si="5577">B6138+1</f>
        <v>6127</v>
      </c>
      <c r="C6139" s="428">
        <v>42823</v>
      </c>
      <c r="D6139" s="473">
        <v>308.99999999999545</v>
      </c>
      <c r="K6139" s="428">
        <v>42823</v>
      </c>
      <c r="L6139" s="117">
        <v>617.99999999999091</v>
      </c>
    </row>
    <row r="6140" spans="2:12" x14ac:dyDescent="0.25">
      <c r="B6140" s="49">
        <f t="shared" ref="B6140" si="5578">B6139+1</f>
        <v>6128</v>
      </c>
      <c r="C6140" s="430">
        <v>42827.979166666664</v>
      </c>
      <c r="D6140" s="473">
        <v>13</v>
      </c>
      <c r="K6140" s="430">
        <v>42827.979166666664</v>
      </c>
      <c r="L6140" s="467">
        <v>52</v>
      </c>
    </row>
    <row r="6141" spans="2:12" x14ac:dyDescent="0.25">
      <c r="B6141" s="49">
        <f t="shared" ref="B6141" si="5579">B6140+1</f>
        <v>6129</v>
      </c>
      <c r="C6141" s="428">
        <v>42828</v>
      </c>
      <c r="D6141" s="473">
        <v>49.000000000004547</v>
      </c>
      <c r="K6141" s="428">
        <v>42828</v>
      </c>
      <c r="L6141" s="117">
        <v>98.000000000009095</v>
      </c>
    </row>
    <row r="6142" spans="2:12" x14ac:dyDescent="0.25">
      <c r="B6142" s="49">
        <f t="shared" ref="B6142" si="5580">B6141+1</f>
        <v>6130</v>
      </c>
      <c r="C6142" s="429">
        <v>42828.041666666664</v>
      </c>
      <c r="D6142" s="475">
        <v>28</v>
      </c>
      <c r="K6142" s="429">
        <v>42828.041666666664</v>
      </c>
      <c r="L6142" s="467">
        <v>56</v>
      </c>
    </row>
    <row r="6143" spans="2:12" x14ac:dyDescent="0.25">
      <c r="B6143" s="49">
        <f t="shared" ref="B6143" si="5581">B6142+1</f>
        <v>6131</v>
      </c>
      <c r="C6143" s="430">
        <v>42828.395833333336</v>
      </c>
      <c r="D6143" s="473">
        <v>263</v>
      </c>
      <c r="K6143" s="430">
        <v>42828.395833333336</v>
      </c>
      <c r="L6143" s="467">
        <v>1052</v>
      </c>
    </row>
    <row r="6144" spans="2:12" x14ac:dyDescent="0.25">
      <c r="B6144" s="49">
        <f t="shared" ref="B6144" si="5582">B6143+1</f>
        <v>6132</v>
      </c>
      <c r="C6144" s="429">
        <v>42829.041666666664</v>
      </c>
      <c r="D6144" s="475">
        <v>-422</v>
      </c>
      <c r="K6144" s="429">
        <v>42829.041666666664</v>
      </c>
      <c r="L6144" s="467">
        <v>-844</v>
      </c>
    </row>
    <row r="6145" spans="2:12" x14ac:dyDescent="0.25">
      <c r="B6145" s="49">
        <f t="shared" ref="B6145" si="5583">B6144+1</f>
        <v>6133</v>
      </c>
      <c r="C6145" s="446">
        <v>42829.125</v>
      </c>
      <c r="D6145" s="476">
        <v>-87</v>
      </c>
      <c r="K6145" s="446">
        <v>42829.125</v>
      </c>
      <c r="L6145" s="117">
        <v>-522</v>
      </c>
    </row>
    <row r="6146" spans="2:12" x14ac:dyDescent="0.25">
      <c r="B6146" s="49">
        <f t="shared" ref="B6146" si="5584">B6145+1</f>
        <v>6134</v>
      </c>
      <c r="C6146" s="430">
        <v>42829.395833333336</v>
      </c>
      <c r="D6146" s="473">
        <v>-249.5</v>
      </c>
      <c r="K6146" s="430">
        <v>42829.395833333336</v>
      </c>
      <c r="L6146" s="467">
        <v>-998</v>
      </c>
    </row>
    <row r="6147" spans="2:12" x14ac:dyDescent="0.25">
      <c r="B6147" s="49">
        <f t="shared" ref="B6147" si="5585">B6146+1</f>
        <v>6135</v>
      </c>
      <c r="C6147" s="446">
        <v>42830.125</v>
      </c>
      <c r="D6147" s="476">
        <v>323.00000000000199</v>
      </c>
      <c r="K6147" s="446">
        <v>42830.125</v>
      </c>
      <c r="L6147" s="117">
        <v>1938.0000000000118</v>
      </c>
    </row>
    <row r="6148" spans="2:12" x14ac:dyDescent="0.25">
      <c r="B6148" s="49">
        <f t="shared" ref="B6148" si="5586">B6147+1</f>
        <v>6136</v>
      </c>
      <c r="C6148" s="428">
        <v>42831</v>
      </c>
      <c r="D6148" s="473">
        <v>379</v>
      </c>
      <c r="K6148" s="428">
        <v>42831</v>
      </c>
      <c r="L6148" s="117">
        <v>758</v>
      </c>
    </row>
    <row r="6149" spans="2:12" x14ac:dyDescent="0.25">
      <c r="B6149" s="49">
        <f t="shared" ref="B6149" si="5587">B6148+1</f>
        <v>6137</v>
      </c>
      <c r="C6149" s="429">
        <v>42831.041666666664</v>
      </c>
      <c r="D6149" s="475">
        <v>213</v>
      </c>
      <c r="K6149" s="429">
        <v>42831.041666666664</v>
      </c>
      <c r="L6149" s="467">
        <v>426</v>
      </c>
    </row>
    <row r="6150" spans="2:12" x14ac:dyDescent="0.25">
      <c r="B6150" s="49">
        <f t="shared" ref="B6150" si="5588">B6149+1</f>
        <v>6138</v>
      </c>
      <c r="C6150" s="446">
        <v>42831.125</v>
      </c>
      <c r="D6150" s="476">
        <v>428.00000000000898</v>
      </c>
      <c r="K6150" s="446">
        <v>42831.125</v>
      </c>
      <c r="L6150" s="117">
        <v>2568.0000000000537</v>
      </c>
    </row>
    <row r="6151" spans="2:12" x14ac:dyDescent="0.25">
      <c r="B6151" s="49">
        <f t="shared" ref="B6151" si="5589">B6150+1</f>
        <v>6139</v>
      </c>
      <c r="C6151" s="430">
        <v>42831.395833333336</v>
      </c>
      <c r="D6151" s="473">
        <v>-87</v>
      </c>
      <c r="K6151" s="430">
        <v>42831.395833333336</v>
      </c>
      <c r="L6151" s="467">
        <v>-348</v>
      </c>
    </row>
    <row r="6152" spans="2:12" x14ac:dyDescent="0.25">
      <c r="B6152" s="49">
        <f t="shared" ref="B6152" si="5590">B6151+1</f>
        <v>6140</v>
      </c>
      <c r="C6152" s="430">
        <v>42834.979166666664</v>
      </c>
      <c r="D6152" s="473">
        <v>-12</v>
      </c>
      <c r="K6152" s="430">
        <v>42834.979166666664</v>
      </c>
      <c r="L6152" s="467">
        <v>-48</v>
      </c>
    </row>
    <row r="6153" spans="2:12" x14ac:dyDescent="0.25">
      <c r="B6153" s="49">
        <f t="shared" ref="B6153" si="5591">B6152+1</f>
        <v>6141</v>
      </c>
      <c r="C6153" s="427">
        <v>42835</v>
      </c>
      <c r="D6153" s="474">
        <v>63</v>
      </c>
      <c r="K6153" s="427">
        <v>42835</v>
      </c>
      <c r="L6153" s="117">
        <v>126</v>
      </c>
    </row>
    <row r="6154" spans="2:12" x14ac:dyDescent="0.25">
      <c r="B6154" s="49">
        <f t="shared" ref="B6154" si="5592">B6153+1</f>
        <v>6142</v>
      </c>
      <c r="C6154" s="429">
        <v>42835.041666666664</v>
      </c>
      <c r="D6154" s="475">
        <v>-52</v>
      </c>
      <c r="K6154" s="429">
        <v>42835.041666666664</v>
      </c>
      <c r="L6154" s="467">
        <v>-104</v>
      </c>
    </row>
    <row r="6155" spans="2:12" x14ac:dyDescent="0.25">
      <c r="B6155" s="49">
        <f t="shared" ref="B6155" si="5593">B6154+1</f>
        <v>6143</v>
      </c>
      <c r="C6155" s="446">
        <v>42835.041666666664</v>
      </c>
      <c r="D6155" s="476">
        <v>-87</v>
      </c>
      <c r="K6155" s="446">
        <v>42835.041666666664</v>
      </c>
      <c r="L6155" s="117">
        <v>-522</v>
      </c>
    </row>
    <row r="6156" spans="2:12" x14ac:dyDescent="0.25">
      <c r="B6156" s="49">
        <f t="shared" ref="B6156" si="5594">B6155+1</f>
        <v>6144</v>
      </c>
      <c r="C6156" s="430">
        <v>42835.395833333336</v>
      </c>
      <c r="D6156" s="473">
        <v>175.5</v>
      </c>
      <c r="K6156" s="430">
        <v>42835.395833333336</v>
      </c>
      <c r="L6156" s="467">
        <v>702</v>
      </c>
    </row>
    <row r="6157" spans="2:12" x14ac:dyDescent="0.25">
      <c r="B6157" s="49">
        <f t="shared" ref="B6157" si="5595">B6156+1</f>
        <v>6145</v>
      </c>
      <c r="C6157" s="427">
        <v>42836</v>
      </c>
      <c r="D6157" s="474">
        <v>-187</v>
      </c>
      <c r="K6157" s="427">
        <v>42836</v>
      </c>
      <c r="L6157" s="117">
        <v>-374</v>
      </c>
    </row>
    <row r="6158" spans="2:12" x14ac:dyDescent="0.25">
      <c r="B6158" s="49">
        <f t="shared" ref="B6158" si="5596">B6157+1</f>
        <v>6146</v>
      </c>
      <c r="C6158" s="429">
        <v>42837.041666666664</v>
      </c>
      <c r="D6158" s="475">
        <v>-112</v>
      </c>
      <c r="K6158" s="429">
        <v>42837.041666666664</v>
      </c>
      <c r="L6158" s="467">
        <v>-224</v>
      </c>
    </row>
    <row r="6159" spans="2:12" x14ac:dyDescent="0.25">
      <c r="B6159" s="49">
        <f t="shared" ref="B6159" si="5597">B6158+1</f>
        <v>6147</v>
      </c>
      <c r="C6159" s="430">
        <v>42837.395833333336</v>
      </c>
      <c r="D6159" s="473">
        <v>38</v>
      </c>
      <c r="K6159" s="430">
        <v>42837.395833333336</v>
      </c>
      <c r="L6159" s="467">
        <v>152</v>
      </c>
    </row>
    <row r="6160" spans="2:12" x14ac:dyDescent="0.25">
      <c r="B6160" s="49">
        <f t="shared" ref="B6160" si="5598">B6159+1</f>
        <v>6148</v>
      </c>
      <c r="C6160" s="427">
        <v>42838</v>
      </c>
      <c r="D6160" s="474">
        <v>-142</v>
      </c>
      <c r="K6160" s="427">
        <v>42838</v>
      </c>
      <c r="L6160" s="117">
        <v>-284</v>
      </c>
    </row>
    <row r="6161" spans="2:12" x14ac:dyDescent="0.25">
      <c r="B6161" s="49">
        <f t="shared" ref="B6161" si="5599">B6160+1</f>
        <v>6149</v>
      </c>
      <c r="C6161" s="429">
        <v>42838.041666666664</v>
      </c>
      <c r="D6161" s="475">
        <v>-227</v>
      </c>
      <c r="K6161" s="429">
        <v>42838.041666666664</v>
      </c>
      <c r="L6161" s="467">
        <v>-454</v>
      </c>
    </row>
    <row r="6162" spans="2:12" x14ac:dyDescent="0.25">
      <c r="B6162" s="49">
        <f t="shared" ref="B6162" si="5600">B6161+1</f>
        <v>6150</v>
      </c>
      <c r="C6162" s="446">
        <v>42838.125</v>
      </c>
      <c r="D6162" s="476">
        <v>-106.99999999999299</v>
      </c>
      <c r="K6162" s="446">
        <v>42838.125</v>
      </c>
      <c r="L6162" s="117">
        <v>-641.99999999995794</v>
      </c>
    </row>
    <row r="6163" spans="2:12" x14ac:dyDescent="0.25">
      <c r="B6163" s="49">
        <f t="shared" ref="B6163" si="5601">B6162+1</f>
        <v>6151</v>
      </c>
      <c r="C6163" s="430">
        <v>42838.395833333336</v>
      </c>
      <c r="D6163" s="473">
        <v>75.5</v>
      </c>
      <c r="K6163" s="430">
        <v>42838.395833333336</v>
      </c>
      <c r="L6163" s="467">
        <v>302</v>
      </c>
    </row>
    <row r="6164" spans="2:12" x14ac:dyDescent="0.25">
      <c r="B6164" s="49">
        <f t="shared" ref="B6164" si="5602">B6163+1</f>
        <v>6152</v>
      </c>
      <c r="C6164" s="430">
        <v>42841.979166666664</v>
      </c>
      <c r="D6164" s="473">
        <v>-49.5</v>
      </c>
      <c r="K6164" s="430">
        <v>42841.979166666664</v>
      </c>
      <c r="L6164" s="467">
        <v>-198</v>
      </c>
    </row>
    <row r="6165" spans="2:12" x14ac:dyDescent="0.25">
      <c r="B6165" s="49">
        <f t="shared" ref="B6165" si="5603">B6164+1</f>
        <v>6153</v>
      </c>
      <c r="C6165" s="427">
        <v>42842</v>
      </c>
      <c r="D6165" s="474">
        <v>53</v>
      </c>
      <c r="K6165" s="427">
        <v>42842</v>
      </c>
      <c r="L6165" s="117">
        <v>106</v>
      </c>
    </row>
    <row r="6166" spans="2:12" x14ac:dyDescent="0.25">
      <c r="B6166" s="49">
        <f t="shared" ref="B6166" si="5604">B6165+1</f>
        <v>6154</v>
      </c>
      <c r="C6166" s="428">
        <v>42842</v>
      </c>
      <c r="D6166" s="473">
        <v>168.99999999998636</v>
      </c>
      <c r="K6166" s="428">
        <v>42842</v>
      </c>
      <c r="L6166" s="117">
        <v>337.99999999997272</v>
      </c>
    </row>
    <row r="6167" spans="2:12" x14ac:dyDescent="0.25">
      <c r="B6167" s="49">
        <f t="shared" ref="B6167" si="5605">B6166+1</f>
        <v>6155</v>
      </c>
      <c r="C6167" s="429">
        <v>42842.041666666664</v>
      </c>
      <c r="D6167" s="475">
        <v>283</v>
      </c>
      <c r="K6167" s="429">
        <v>42842.041666666664</v>
      </c>
      <c r="L6167" s="467">
        <v>566</v>
      </c>
    </row>
    <row r="6168" spans="2:12" x14ac:dyDescent="0.25">
      <c r="B6168" s="49">
        <f t="shared" ref="B6168" si="5606">B6167+1</f>
        <v>6156</v>
      </c>
      <c r="C6168" s="446">
        <v>42842.041666666664</v>
      </c>
      <c r="D6168" s="476">
        <v>303.00000000000898</v>
      </c>
      <c r="K6168" s="446">
        <v>42842.041666666664</v>
      </c>
      <c r="L6168" s="117">
        <v>1818.0000000000539</v>
      </c>
    </row>
    <row r="6169" spans="2:12" x14ac:dyDescent="0.25">
      <c r="B6169" s="49">
        <f t="shared" ref="B6169" si="5607">B6168+1</f>
        <v>6157</v>
      </c>
      <c r="C6169" s="430">
        <v>42842.395833333336</v>
      </c>
      <c r="D6169" s="473">
        <v>75.5</v>
      </c>
      <c r="K6169" s="430">
        <v>42842.395833333336</v>
      </c>
      <c r="L6169" s="467">
        <v>302</v>
      </c>
    </row>
    <row r="6170" spans="2:12" x14ac:dyDescent="0.25">
      <c r="B6170" s="49">
        <f t="shared" ref="B6170" si="5608">B6169+1</f>
        <v>6158</v>
      </c>
      <c r="C6170" s="427">
        <v>42844</v>
      </c>
      <c r="D6170" s="474">
        <v>58</v>
      </c>
      <c r="K6170" s="427">
        <v>42844</v>
      </c>
      <c r="L6170" s="117">
        <v>116</v>
      </c>
    </row>
    <row r="6171" spans="2:12" x14ac:dyDescent="0.25">
      <c r="B6171" s="49">
        <f t="shared" ref="B6171" si="5609">B6170+1</f>
        <v>6159</v>
      </c>
      <c r="C6171" s="429">
        <v>42844.041666666664</v>
      </c>
      <c r="D6171" s="475">
        <v>418</v>
      </c>
      <c r="K6171" s="429">
        <v>42844.041666666664</v>
      </c>
      <c r="L6171" s="467">
        <v>836</v>
      </c>
    </row>
    <row r="6172" spans="2:12" x14ac:dyDescent="0.25">
      <c r="B6172" s="49">
        <f t="shared" ref="B6172" si="5610">B6171+1</f>
        <v>6160</v>
      </c>
      <c r="C6172" s="430">
        <v>42844.395833333336</v>
      </c>
      <c r="D6172" s="473">
        <v>112.99999999999999</v>
      </c>
      <c r="K6172" s="430">
        <v>42844.395833333336</v>
      </c>
      <c r="L6172" s="467">
        <v>451.99999999999994</v>
      </c>
    </row>
    <row r="6173" spans="2:12" x14ac:dyDescent="0.25">
      <c r="B6173" s="49">
        <f t="shared" ref="B6173" si="5611">B6172+1</f>
        <v>6161</v>
      </c>
      <c r="C6173" s="427">
        <v>42845</v>
      </c>
      <c r="D6173" s="474">
        <v>133</v>
      </c>
      <c r="K6173" s="427">
        <v>42845</v>
      </c>
      <c r="L6173" s="117">
        <v>266</v>
      </c>
    </row>
    <row r="6174" spans="2:12" x14ac:dyDescent="0.25">
      <c r="B6174" s="49">
        <f t="shared" ref="B6174" si="5612">B6173+1</f>
        <v>6162</v>
      </c>
      <c r="C6174" s="428">
        <v>42845</v>
      </c>
      <c r="D6174" s="473">
        <v>459.00000000001819</v>
      </c>
      <c r="K6174" s="428">
        <v>42845</v>
      </c>
      <c r="L6174" s="117">
        <v>918.00000000003638</v>
      </c>
    </row>
    <row r="6175" spans="2:12" x14ac:dyDescent="0.25">
      <c r="B6175" s="49">
        <f t="shared" ref="B6175" si="5613">B6174+1</f>
        <v>6163</v>
      </c>
      <c r="C6175" s="430">
        <v>42845.395833333336</v>
      </c>
      <c r="D6175" s="473">
        <v>25.5</v>
      </c>
      <c r="K6175" s="430">
        <v>42845.395833333336</v>
      </c>
      <c r="L6175" s="467">
        <v>102</v>
      </c>
    </row>
    <row r="6176" spans="2:12" x14ac:dyDescent="0.25">
      <c r="B6176" s="49">
        <f t="shared" ref="B6176" si="5614">B6175+1</f>
        <v>6164</v>
      </c>
      <c r="C6176" s="430">
        <v>42848.979166666664</v>
      </c>
      <c r="D6176" s="473">
        <v>-124.50000000000001</v>
      </c>
      <c r="K6176" s="430">
        <v>42848.979166666664</v>
      </c>
      <c r="L6176" s="467">
        <v>-498.00000000000006</v>
      </c>
    </row>
    <row r="6177" spans="2:12" x14ac:dyDescent="0.25">
      <c r="B6177" s="49">
        <f t="shared" ref="B6177" si="5615">B6176+1</f>
        <v>6165</v>
      </c>
      <c r="C6177" s="429">
        <v>42849.041666666664</v>
      </c>
      <c r="D6177" s="475">
        <v>233</v>
      </c>
      <c r="K6177" s="429">
        <v>42849.041666666664</v>
      </c>
      <c r="L6177" s="467">
        <v>466</v>
      </c>
    </row>
    <row r="6178" spans="2:12" x14ac:dyDescent="0.25">
      <c r="B6178" s="49">
        <f t="shared" ref="B6178" si="5616">B6177+1</f>
        <v>6166</v>
      </c>
      <c r="C6178" s="446">
        <v>42849.041666666664</v>
      </c>
      <c r="D6178" s="476">
        <v>38</v>
      </c>
      <c r="K6178" s="446">
        <v>42849.041666666664</v>
      </c>
      <c r="L6178" s="117">
        <v>228</v>
      </c>
    </row>
    <row r="6179" spans="2:12" x14ac:dyDescent="0.25">
      <c r="B6179" s="49">
        <f t="shared" ref="B6179" si="5617">B6178+1</f>
        <v>6167</v>
      </c>
      <c r="C6179" s="430">
        <v>42849.395833333336</v>
      </c>
      <c r="D6179" s="473">
        <v>263</v>
      </c>
      <c r="K6179" s="430">
        <v>42849.395833333336</v>
      </c>
      <c r="L6179" s="467">
        <v>1052</v>
      </c>
    </row>
    <row r="6180" spans="2:12" x14ac:dyDescent="0.25">
      <c r="B6180" s="49">
        <f t="shared" ref="B6180" si="5618">B6179+1</f>
        <v>6168</v>
      </c>
      <c r="C6180" s="427">
        <v>42850</v>
      </c>
      <c r="D6180" s="474">
        <v>248</v>
      </c>
      <c r="K6180" s="427">
        <v>42850</v>
      </c>
      <c r="L6180" s="117">
        <v>496</v>
      </c>
    </row>
    <row r="6181" spans="2:12" x14ac:dyDescent="0.25">
      <c r="B6181" s="49">
        <f t="shared" ref="B6181" si="5619">B6180+1</f>
        <v>6169</v>
      </c>
      <c r="C6181" s="428">
        <v>42850</v>
      </c>
      <c r="D6181" s="473">
        <v>569.00000000000909</v>
      </c>
      <c r="K6181" s="428">
        <v>42850</v>
      </c>
      <c r="L6181" s="117">
        <v>1138.0000000000182</v>
      </c>
    </row>
    <row r="6182" spans="2:12" x14ac:dyDescent="0.25">
      <c r="B6182" s="49">
        <f t="shared" ref="B6182" si="5620">B6181+1</f>
        <v>6170</v>
      </c>
      <c r="C6182" s="427">
        <v>42851</v>
      </c>
      <c r="D6182" s="474">
        <v>118</v>
      </c>
      <c r="K6182" s="427">
        <v>42851</v>
      </c>
      <c r="L6182" s="117">
        <v>236</v>
      </c>
    </row>
    <row r="6183" spans="2:12" x14ac:dyDescent="0.25">
      <c r="B6183" s="49">
        <f t="shared" ref="B6183" si="5621">B6182+1</f>
        <v>6171</v>
      </c>
      <c r="C6183" s="428">
        <v>42851</v>
      </c>
      <c r="D6183" s="473">
        <v>149.00000000000455</v>
      </c>
      <c r="K6183" s="428">
        <v>42851</v>
      </c>
      <c r="L6183" s="117">
        <v>298.00000000000909</v>
      </c>
    </row>
    <row r="6184" spans="2:12" x14ac:dyDescent="0.25">
      <c r="B6184" s="49">
        <f t="shared" ref="B6184" si="5622">B6183+1</f>
        <v>6172</v>
      </c>
      <c r="C6184" s="427">
        <v>42852</v>
      </c>
      <c r="D6184" s="474">
        <v>73</v>
      </c>
      <c r="K6184" s="427">
        <v>42852</v>
      </c>
      <c r="L6184" s="117">
        <v>146</v>
      </c>
    </row>
    <row r="6185" spans="2:12" x14ac:dyDescent="0.25">
      <c r="B6185" s="49">
        <f t="shared" ref="B6185" si="5623">B6184+1</f>
        <v>6173</v>
      </c>
      <c r="C6185" s="428">
        <v>42852</v>
      </c>
      <c r="D6185" s="473">
        <v>208.99999999999545</v>
      </c>
      <c r="K6185" s="428">
        <v>42852</v>
      </c>
      <c r="L6185" s="117">
        <v>417.99999999999091</v>
      </c>
    </row>
    <row r="6186" spans="2:12" x14ac:dyDescent="0.25">
      <c r="B6186" s="49">
        <f t="shared" ref="B6186" si="5624">B6185+1</f>
        <v>6174</v>
      </c>
      <c r="C6186" s="429">
        <v>42852.041666666664</v>
      </c>
      <c r="D6186" s="475">
        <v>203</v>
      </c>
      <c r="K6186" s="429">
        <v>42852.041666666664</v>
      </c>
      <c r="L6186" s="467">
        <v>406</v>
      </c>
    </row>
    <row r="6187" spans="2:12" x14ac:dyDescent="0.25">
      <c r="B6187" s="49">
        <f t="shared" ref="B6187" si="5625">B6186+1</f>
        <v>6175</v>
      </c>
      <c r="C6187" s="430">
        <v>42852.395833333336</v>
      </c>
      <c r="D6187" s="473">
        <v>75.5</v>
      </c>
      <c r="K6187" s="430">
        <v>42852.395833333336</v>
      </c>
      <c r="L6187" s="467">
        <v>302</v>
      </c>
    </row>
    <row r="6188" spans="2:12" x14ac:dyDescent="0.25">
      <c r="B6188" s="49">
        <f t="shared" ref="B6188" si="5626">B6187+1</f>
        <v>6176</v>
      </c>
      <c r="C6188" s="427">
        <v>42853</v>
      </c>
      <c r="D6188" s="474">
        <v>168</v>
      </c>
      <c r="K6188" s="427">
        <v>42853</v>
      </c>
      <c r="L6188" s="117">
        <v>336</v>
      </c>
    </row>
    <row r="6189" spans="2:12" x14ac:dyDescent="0.25">
      <c r="B6189" s="49">
        <f t="shared" ref="B6189" si="5627">B6188+1</f>
        <v>6177</v>
      </c>
      <c r="C6189" s="428">
        <v>42853</v>
      </c>
      <c r="D6189" s="473">
        <v>19.000000000009095</v>
      </c>
      <c r="K6189" s="428">
        <v>42853</v>
      </c>
      <c r="L6189" s="117">
        <v>38.00000000001819</v>
      </c>
    </row>
    <row r="6190" spans="2:12" x14ac:dyDescent="0.25">
      <c r="B6190" s="49">
        <f t="shared" ref="B6190" si="5628">B6189+1</f>
        <v>6178</v>
      </c>
      <c r="C6190" s="446">
        <v>42853.125</v>
      </c>
      <c r="D6190" s="476">
        <v>-117.00000000000701</v>
      </c>
      <c r="K6190" s="446">
        <v>42853.125</v>
      </c>
      <c r="L6190" s="117">
        <v>-702.00000000004206</v>
      </c>
    </row>
    <row r="6191" spans="2:12" x14ac:dyDescent="0.25">
      <c r="B6191" s="49">
        <f t="shared" ref="B6191" si="5629">B6190+1</f>
        <v>6179</v>
      </c>
      <c r="C6191" s="430">
        <v>42855.979166666664</v>
      </c>
      <c r="D6191" s="473">
        <v>0.50000000000000044</v>
      </c>
      <c r="K6191" s="430">
        <v>42855.979166666664</v>
      </c>
      <c r="L6191" s="467">
        <v>2.0000000000000018</v>
      </c>
    </row>
    <row r="6192" spans="2:12" x14ac:dyDescent="0.25">
      <c r="B6192" s="49">
        <f t="shared" ref="B6192" si="5630">B6191+1</f>
        <v>6180</v>
      </c>
      <c r="C6192" s="427">
        <v>42856</v>
      </c>
      <c r="D6192" s="474">
        <v>173</v>
      </c>
      <c r="K6192" s="427">
        <v>42856</v>
      </c>
      <c r="L6192" s="117">
        <v>346</v>
      </c>
    </row>
    <row r="6193" spans="2:12" x14ac:dyDescent="0.25">
      <c r="B6193" s="49">
        <f t="shared" ref="B6193" si="5631">B6192+1</f>
        <v>6181</v>
      </c>
      <c r="C6193" s="428">
        <v>42856</v>
      </c>
      <c r="D6193" s="473">
        <v>529</v>
      </c>
      <c r="K6193" s="428">
        <v>42856</v>
      </c>
      <c r="L6193" s="117">
        <v>1058</v>
      </c>
    </row>
    <row r="6194" spans="2:12" x14ac:dyDescent="0.25">
      <c r="B6194" s="49">
        <f t="shared" ref="B6194" si="5632">B6193+1</f>
        <v>6182</v>
      </c>
      <c r="C6194" s="446">
        <v>42856.041666666664</v>
      </c>
      <c r="D6194" s="476">
        <v>327.99999999999801</v>
      </c>
      <c r="K6194" s="446">
        <v>42856.041666666664</v>
      </c>
      <c r="L6194" s="117">
        <v>1967.9999999999882</v>
      </c>
    </row>
    <row r="6195" spans="2:12" x14ac:dyDescent="0.25">
      <c r="B6195" s="49">
        <f t="shared" ref="B6195" si="5633">B6194+1</f>
        <v>6183</v>
      </c>
      <c r="C6195" s="430">
        <v>42856.395833333336</v>
      </c>
      <c r="D6195" s="473">
        <v>112.99999999999999</v>
      </c>
      <c r="K6195" s="430">
        <v>42856.395833333336</v>
      </c>
      <c r="L6195" s="467">
        <v>451.99999999999994</v>
      </c>
    </row>
    <row r="6196" spans="2:12" x14ac:dyDescent="0.25">
      <c r="B6196" s="49">
        <f t="shared" ref="B6196" si="5634">B6195+1</f>
        <v>6184</v>
      </c>
      <c r="C6196" s="427">
        <v>42857</v>
      </c>
      <c r="D6196" s="474">
        <v>-17</v>
      </c>
      <c r="K6196" s="427">
        <v>42857</v>
      </c>
      <c r="L6196" s="117">
        <v>-34</v>
      </c>
    </row>
    <row r="6197" spans="2:12" x14ac:dyDescent="0.25">
      <c r="B6197" s="49">
        <f t="shared" ref="B6197" si="5635">B6196+1</f>
        <v>6185</v>
      </c>
      <c r="C6197" s="428">
        <v>42858</v>
      </c>
      <c r="D6197" s="473">
        <v>-330.99999999999091</v>
      </c>
      <c r="K6197" s="428">
        <v>42858</v>
      </c>
      <c r="L6197" s="117">
        <v>-661.99999999998181</v>
      </c>
    </row>
    <row r="6198" spans="2:12" x14ac:dyDescent="0.25">
      <c r="B6198" s="49">
        <f t="shared" ref="B6198" si="5636">B6197+1</f>
        <v>6186</v>
      </c>
      <c r="C6198" s="446">
        <v>42858.125</v>
      </c>
      <c r="D6198" s="476">
        <v>-221.99999999999099</v>
      </c>
      <c r="K6198" s="446">
        <v>42858.125</v>
      </c>
      <c r="L6198" s="117">
        <v>-1331.9999999999459</v>
      </c>
    </row>
    <row r="6199" spans="2:12" x14ac:dyDescent="0.25">
      <c r="B6199" s="49">
        <f t="shared" ref="B6199" si="5637">B6198+1</f>
        <v>6187</v>
      </c>
      <c r="C6199" s="429">
        <v>42859.041666666664</v>
      </c>
      <c r="D6199" s="475">
        <v>223</v>
      </c>
      <c r="K6199" s="429">
        <v>42859.041666666664</v>
      </c>
      <c r="L6199" s="467">
        <v>446</v>
      </c>
    </row>
    <row r="6200" spans="2:12" x14ac:dyDescent="0.25">
      <c r="B6200" s="49">
        <f t="shared" ref="B6200" si="5638">B6199+1</f>
        <v>6188</v>
      </c>
      <c r="C6200" s="446">
        <v>42859.125</v>
      </c>
      <c r="D6200" s="476">
        <v>67.999999999995495</v>
      </c>
      <c r="K6200" s="446">
        <v>42859.125</v>
      </c>
      <c r="L6200" s="117">
        <v>407.99999999997294</v>
      </c>
    </row>
    <row r="6201" spans="2:12" x14ac:dyDescent="0.25">
      <c r="B6201" s="49">
        <f t="shared" ref="B6201" si="5639">B6200+1</f>
        <v>6189</v>
      </c>
      <c r="C6201" s="430">
        <v>42859.395833333336</v>
      </c>
      <c r="D6201" s="473">
        <v>175.5</v>
      </c>
      <c r="K6201" s="430">
        <v>42859.395833333336</v>
      </c>
      <c r="L6201" s="467">
        <v>702</v>
      </c>
    </row>
    <row r="6202" spans="2:12" x14ac:dyDescent="0.25">
      <c r="B6202" s="49">
        <f t="shared" ref="B6202" si="5640">B6201+1</f>
        <v>6190</v>
      </c>
      <c r="C6202" s="446">
        <v>42860.125</v>
      </c>
      <c r="D6202" s="476">
        <v>192.999999999995</v>
      </c>
      <c r="K6202" s="446">
        <v>42860.125</v>
      </c>
      <c r="L6202" s="117">
        <v>1157.99999999997</v>
      </c>
    </row>
    <row r="6203" spans="2:12" x14ac:dyDescent="0.25">
      <c r="B6203" s="49">
        <f t="shared" ref="B6203" si="5641">B6202+1</f>
        <v>6191</v>
      </c>
      <c r="C6203" s="446">
        <v>42864.125</v>
      </c>
      <c r="D6203" s="476">
        <v>63</v>
      </c>
      <c r="K6203" s="446">
        <v>42864.125</v>
      </c>
      <c r="L6203" s="117">
        <v>378</v>
      </c>
    </row>
    <row r="6204" spans="2:12" x14ac:dyDescent="0.25">
      <c r="B6204" s="49">
        <f t="shared" ref="B6204" si="5642">B6203+1</f>
        <v>6192</v>
      </c>
      <c r="C6204" s="430">
        <v>42864.395833333336</v>
      </c>
      <c r="D6204" s="473">
        <v>-62</v>
      </c>
      <c r="K6204" s="430">
        <v>42864.395833333336</v>
      </c>
      <c r="L6204" s="467">
        <v>-248</v>
      </c>
    </row>
    <row r="6205" spans="2:12" x14ac:dyDescent="0.25">
      <c r="B6205" s="49">
        <f t="shared" ref="B6205" si="5643">B6204+1</f>
        <v>6193</v>
      </c>
      <c r="C6205" s="427">
        <v>42865</v>
      </c>
      <c r="D6205" s="474">
        <v>-62</v>
      </c>
      <c r="K6205" s="427">
        <v>42865</v>
      </c>
      <c r="L6205" s="117">
        <v>-124</v>
      </c>
    </row>
    <row r="6206" spans="2:12" x14ac:dyDescent="0.25">
      <c r="B6206" s="49">
        <f t="shared" ref="B6206" si="5644">B6205+1</f>
        <v>6194</v>
      </c>
      <c r="C6206" s="446">
        <v>42865.125</v>
      </c>
      <c r="D6206" s="476">
        <v>67.999999999995495</v>
      </c>
      <c r="K6206" s="446">
        <v>42865.125</v>
      </c>
      <c r="L6206" s="117">
        <v>407.99999999997294</v>
      </c>
    </row>
    <row r="6207" spans="2:12" x14ac:dyDescent="0.25">
      <c r="B6207" s="49">
        <f t="shared" ref="B6207" si="5645">B6206+1</f>
        <v>6195</v>
      </c>
      <c r="C6207" s="430">
        <v>42865.395833333336</v>
      </c>
      <c r="D6207" s="473">
        <v>-87</v>
      </c>
      <c r="K6207" s="430">
        <v>42865.395833333336</v>
      </c>
      <c r="L6207" s="467">
        <v>-348</v>
      </c>
    </row>
    <row r="6208" spans="2:12" x14ac:dyDescent="0.25">
      <c r="B6208" s="49">
        <f t="shared" ref="B6208" si="5646">B6207+1</f>
        <v>6196</v>
      </c>
      <c r="C6208" s="427">
        <v>42867</v>
      </c>
      <c r="D6208" s="474">
        <v>-62</v>
      </c>
      <c r="K6208" s="427">
        <v>42867</v>
      </c>
      <c r="L6208" s="117">
        <v>-124</v>
      </c>
    </row>
    <row r="6209" spans="2:12" x14ac:dyDescent="0.25">
      <c r="B6209" s="49">
        <f t="shared" ref="B6209" si="5647">B6208+1</f>
        <v>6197</v>
      </c>
      <c r="C6209" s="429">
        <v>42867.041666666664</v>
      </c>
      <c r="D6209" s="475">
        <v>38</v>
      </c>
      <c r="K6209" s="429">
        <v>42867.041666666664</v>
      </c>
      <c r="L6209" s="467">
        <v>76</v>
      </c>
    </row>
    <row r="6210" spans="2:12" x14ac:dyDescent="0.25">
      <c r="B6210" s="49">
        <f t="shared" ref="B6210" si="5648">B6209+1</f>
        <v>6198</v>
      </c>
      <c r="C6210" s="446">
        <v>42867.125</v>
      </c>
      <c r="D6210" s="476">
        <v>-116.999999999995</v>
      </c>
      <c r="K6210" s="446">
        <v>42867.125</v>
      </c>
      <c r="L6210" s="117">
        <v>-701.99999999996999</v>
      </c>
    </row>
    <row r="6211" spans="2:12" x14ac:dyDescent="0.25">
      <c r="B6211" s="49">
        <f t="shared" ref="B6211" si="5649">B6210+1</f>
        <v>6199</v>
      </c>
      <c r="C6211" s="430">
        <v>42867.395833333336</v>
      </c>
      <c r="D6211" s="473">
        <v>-174.5</v>
      </c>
      <c r="K6211" s="430">
        <v>42867.395833333336</v>
      </c>
      <c r="L6211" s="467">
        <v>-698</v>
      </c>
    </row>
    <row r="6212" spans="2:12" x14ac:dyDescent="0.25">
      <c r="B6212" s="49">
        <f t="shared" ref="B6212" si="5650">B6211+1</f>
        <v>6200</v>
      </c>
      <c r="C6212" s="430">
        <v>42869.979166666664</v>
      </c>
      <c r="D6212" s="473">
        <v>-37</v>
      </c>
      <c r="K6212" s="430">
        <v>42869.979166666664</v>
      </c>
      <c r="L6212" s="467">
        <v>-148</v>
      </c>
    </row>
    <row r="6213" spans="2:12" x14ac:dyDescent="0.25">
      <c r="B6213" s="49">
        <f t="shared" ref="B6213" si="5651">B6212+1</f>
        <v>6201</v>
      </c>
      <c r="C6213" s="446">
        <v>42870.041666666664</v>
      </c>
      <c r="D6213" s="476">
        <v>143.00000000000699</v>
      </c>
      <c r="K6213" s="446">
        <v>42870.041666666664</v>
      </c>
      <c r="L6213" s="117">
        <v>858.00000000004195</v>
      </c>
    </row>
    <row r="6214" spans="2:12" x14ac:dyDescent="0.25">
      <c r="B6214" s="49">
        <f t="shared" ref="B6214" si="5652">B6213+1</f>
        <v>6202</v>
      </c>
      <c r="C6214" s="430">
        <v>42870.395833333336</v>
      </c>
      <c r="D6214" s="473">
        <v>263</v>
      </c>
      <c r="K6214" s="430">
        <v>42870.395833333336</v>
      </c>
      <c r="L6214" s="467">
        <v>1052</v>
      </c>
    </row>
    <row r="6215" spans="2:12" x14ac:dyDescent="0.25">
      <c r="B6215" s="49">
        <f t="shared" ref="B6215" si="5653">B6214+1</f>
        <v>6203</v>
      </c>
      <c r="C6215" s="427">
        <v>42871</v>
      </c>
      <c r="D6215" s="474">
        <v>28</v>
      </c>
      <c r="K6215" s="427">
        <v>42871</v>
      </c>
      <c r="L6215" s="117">
        <v>56</v>
      </c>
    </row>
    <row r="6216" spans="2:12" x14ac:dyDescent="0.25">
      <c r="B6216" s="49">
        <f t="shared" ref="B6216" si="5654">B6215+1</f>
        <v>6204</v>
      </c>
      <c r="C6216" s="428">
        <v>42871</v>
      </c>
      <c r="D6216" s="473">
        <v>198.99999999998181</v>
      </c>
      <c r="K6216" s="428">
        <v>42871</v>
      </c>
      <c r="L6216" s="117">
        <v>397.99999999996362</v>
      </c>
    </row>
    <row r="6217" spans="2:12" x14ac:dyDescent="0.25">
      <c r="B6217" s="49">
        <f t="shared" ref="B6217" si="5655">B6216+1</f>
        <v>6205</v>
      </c>
      <c r="C6217" s="427">
        <v>42872</v>
      </c>
      <c r="D6217" s="474">
        <v>-737</v>
      </c>
      <c r="K6217" s="427">
        <v>42872</v>
      </c>
      <c r="L6217" s="117">
        <v>-1474</v>
      </c>
    </row>
    <row r="6218" spans="2:12" x14ac:dyDescent="0.25">
      <c r="B6218" s="49">
        <f t="shared" ref="B6218" si="5656">B6217+1</f>
        <v>6206</v>
      </c>
      <c r="C6218" s="430">
        <v>42872.395833333336</v>
      </c>
      <c r="D6218" s="473">
        <v>-512</v>
      </c>
      <c r="K6218" s="430">
        <v>42872.395833333336</v>
      </c>
      <c r="L6218" s="467">
        <v>-2048</v>
      </c>
    </row>
    <row r="6219" spans="2:12" x14ac:dyDescent="0.25">
      <c r="B6219" s="49">
        <f t="shared" ref="B6219" si="5657">B6218+1</f>
        <v>6207</v>
      </c>
      <c r="C6219" s="427">
        <v>42873</v>
      </c>
      <c r="D6219" s="474">
        <v>78</v>
      </c>
      <c r="K6219" s="427">
        <v>42873</v>
      </c>
      <c r="L6219" s="117">
        <v>156</v>
      </c>
    </row>
    <row r="6220" spans="2:12" x14ac:dyDescent="0.25">
      <c r="B6220" s="49">
        <f t="shared" ref="B6220" si="5658">B6219+1</f>
        <v>6208</v>
      </c>
      <c r="C6220" s="429">
        <v>42873.041666666664</v>
      </c>
      <c r="D6220" s="475">
        <v>-172</v>
      </c>
      <c r="K6220" s="429">
        <v>42873.041666666664</v>
      </c>
      <c r="L6220" s="467">
        <v>-344</v>
      </c>
    </row>
    <row r="6221" spans="2:12" x14ac:dyDescent="0.25">
      <c r="B6221" s="49">
        <f t="shared" ref="B6221" si="5659">B6220+1</f>
        <v>6209</v>
      </c>
      <c r="C6221" s="446">
        <v>42873.125</v>
      </c>
      <c r="D6221" s="476">
        <v>-556.99999999999295</v>
      </c>
      <c r="K6221" s="446">
        <v>42873.125</v>
      </c>
      <c r="L6221" s="117">
        <v>-3341.9999999999577</v>
      </c>
    </row>
    <row r="6222" spans="2:12" x14ac:dyDescent="0.25">
      <c r="B6222" s="49">
        <f t="shared" ref="B6222" si="5660">B6221+1</f>
        <v>6210</v>
      </c>
      <c r="C6222" s="430">
        <v>42873.395833333336</v>
      </c>
      <c r="D6222" s="473">
        <v>338</v>
      </c>
      <c r="K6222" s="430">
        <v>42873.395833333336</v>
      </c>
      <c r="L6222" s="467">
        <v>1352</v>
      </c>
    </row>
    <row r="6223" spans="2:12" x14ac:dyDescent="0.25">
      <c r="B6223" s="49">
        <f t="shared" ref="B6223" si="5661">B6222+1</f>
        <v>6211</v>
      </c>
      <c r="C6223" s="427">
        <v>42874</v>
      </c>
      <c r="D6223" s="474">
        <v>58</v>
      </c>
      <c r="K6223" s="427">
        <v>42874</v>
      </c>
      <c r="L6223" s="117">
        <v>116</v>
      </c>
    </row>
    <row r="6224" spans="2:12" x14ac:dyDescent="0.25">
      <c r="B6224" s="49">
        <f t="shared" ref="B6224" si="5662">B6223+1</f>
        <v>6212</v>
      </c>
      <c r="C6224" s="428">
        <v>42874</v>
      </c>
      <c r="D6224" s="473">
        <v>19.000000000009095</v>
      </c>
      <c r="K6224" s="428">
        <v>42874</v>
      </c>
      <c r="L6224" s="117">
        <v>38.00000000001819</v>
      </c>
    </row>
    <row r="6225" spans="2:12" x14ac:dyDescent="0.25">
      <c r="B6225" s="49">
        <f t="shared" ref="B6225" si="5663">B6224+1</f>
        <v>6213</v>
      </c>
      <c r="C6225" s="427">
        <v>42877</v>
      </c>
      <c r="D6225" s="474">
        <v>33</v>
      </c>
      <c r="K6225" s="427">
        <v>42877</v>
      </c>
      <c r="L6225" s="117">
        <v>66</v>
      </c>
    </row>
    <row r="6226" spans="2:12" x14ac:dyDescent="0.25">
      <c r="B6226" s="49">
        <f t="shared" ref="B6226" si="5664">B6225+1</f>
        <v>6214</v>
      </c>
      <c r="C6226" s="428">
        <v>42877</v>
      </c>
      <c r="D6226" s="473">
        <v>219.00000000000909</v>
      </c>
      <c r="K6226" s="428">
        <v>42877</v>
      </c>
      <c r="L6226" s="117">
        <v>438.00000000001819</v>
      </c>
    </row>
    <row r="6227" spans="2:12" x14ac:dyDescent="0.25">
      <c r="B6227" s="49">
        <f t="shared" ref="B6227" si="5665">B6226+1</f>
        <v>6215</v>
      </c>
      <c r="C6227" s="427">
        <v>42879</v>
      </c>
      <c r="D6227" s="474">
        <v>88</v>
      </c>
      <c r="K6227" s="427">
        <v>42879</v>
      </c>
      <c r="L6227" s="117">
        <v>176</v>
      </c>
    </row>
    <row r="6228" spans="2:12" x14ac:dyDescent="0.25">
      <c r="B6228" s="49">
        <f t="shared" ref="B6228" si="5666">B6227+1</f>
        <v>6216</v>
      </c>
      <c r="C6228" s="428">
        <v>42879</v>
      </c>
      <c r="D6228" s="473">
        <v>89.000000000013642</v>
      </c>
      <c r="K6228" s="428">
        <v>42879</v>
      </c>
      <c r="L6228" s="117">
        <v>178.00000000002728</v>
      </c>
    </row>
    <row r="6229" spans="2:12" x14ac:dyDescent="0.25">
      <c r="B6229" s="49">
        <f t="shared" ref="B6229" si="5667">B6228+1</f>
        <v>6217</v>
      </c>
      <c r="C6229" s="427">
        <v>42881</v>
      </c>
      <c r="D6229" s="474">
        <v>-67</v>
      </c>
      <c r="K6229" s="427">
        <v>42881</v>
      </c>
      <c r="L6229" s="117">
        <v>-134</v>
      </c>
    </row>
    <row r="6230" spans="2:12" x14ac:dyDescent="0.25">
      <c r="B6230" s="49">
        <f t="shared" ref="B6230" si="5668">B6229+1</f>
        <v>6218</v>
      </c>
      <c r="C6230" s="428">
        <v>42881</v>
      </c>
      <c r="D6230" s="473">
        <v>-91.000000000004547</v>
      </c>
      <c r="K6230" s="428">
        <v>42881</v>
      </c>
      <c r="L6230" s="117">
        <v>-182.00000000000909</v>
      </c>
    </row>
    <row r="6231" spans="2:12" x14ac:dyDescent="0.25">
      <c r="B6231" s="49">
        <f t="shared" ref="B6231" si="5669">B6230+1</f>
        <v>6219</v>
      </c>
      <c r="C6231" s="428">
        <v>42884</v>
      </c>
      <c r="D6231" s="473">
        <v>149.00000000000455</v>
      </c>
      <c r="K6231" s="428">
        <v>42884</v>
      </c>
      <c r="L6231" s="117">
        <v>298.00000000000909</v>
      </c>
    </row>
    <row r="6232" spans="2:12" x14ac:dyDescent="0.25">
      <c r="B6232" s="49">
        <f t="shared" ref="B6232" si="5670">B6231+1</f>
        <v>6220</v>
      </c>
      <c r="C6232" s="446">
        <v>42884.041666666664</v>
      </c>
      <c r="D6232" s="476">
        <v>-22.000000000002299</v>
      </c>
      <c r="K6232" s="446">
        <v>42884.041666666664</v>
      </c>
      <c r="L6232" s="117">
        <v>-132.00000000001378</v>
      </c>
    </row>
    <row r="6233" spans="2:12" x14ac:dyDescent="0.25">
      <c r="B6233" s="49">
        <f t="shared" ref="B6233" si="5671">B6232+1</f>
        <v>6221</v>
      </c>
      <c r="C6233" s="427">
        <v>42885</v>
      </c>
      <c r="D6233" s="474">
        <v>-177</v>
      </c>
      <c r="K6233" s="427">
        <v>42885</v>
      </c>
      <c r="L6233" s="117">
        <v>-354</v>
      </c>
    </row>
    <row r="6234" spans="2:12" x14ac:dyDescent="0.25">
      <c r="B6234" s="49">
        <f t="shared" ref="B6234" si="5672">B6233+1</f>
        <v>6222</v>
      </c>
      <c r="C6234" s="446">
        <v>42885.125</v>
      </c>
      <c r="D6234" s="476">
        <v>-152.00000000000901</v>
      </c>
      <c r="K6234" s="446">
        <v>42885.125</v>
      </c>
      <c r="L6234" s="117">
        <v>-912.00000000005411</v>
      </c>
    </row>
    <row r="6235" spans="2:12" x14ac:dyDescent="0.25">
      <c r="B6235" s="49">
        <f t="shared" ref="B6235" si="5673">B6234+1</f>
        <v>6223</v>
      </c>
      <c r="C6235" s="427">
        <v>42886</v>
      </c>
      <c r="D6235" s="474">
        <v>98</v>
      </c>
      <c r="K6235" s="427">
        <v>42886</v>
      </c>
      <c r="L6235" s="117">
        <v>196</v>
      </c>
    </row>
    <row r="6236" spans="2:12" x14ac:dyDescent="0.25">
      <c r="B6236" s="49">
        <f t="shared" ref="B6236" si="5674">B6235+1</f>
        <v>6224</v>
      </c>
      <c r="C6236" s="446">
        <v>42886.104166666664</v>
      </c>
      <c r="D6236" s="476">
        <v>217.999999999995</v>
      </c>
      <c r="K6236" s="446">
        <v>42886.104166666664</v>
      </c>
      <c r="L6236" s="117">
        <v>1307.99999999997</v>
      </c>
    </row>
    <row r="6237" spans="2:12" x14ac:dyDescent="0.25">
      <c r="B6237" s="49">
        <f t="shared" ref="B6237" si="5675">B6236+1</f>
        <v>6225</v>
      </c>
      <c r="C6237" s="430">
        <v>42886.395833333336</v>
      </c>
      <c r="D6237" s="473">
        <v>50.5</v>
      </c>
      <c r="K6237" s="430">
        <v>42886.395833333336</v>
      </c>
      <c r="L6237" s="467">
        <v>202</v>
      </c>
    </row>
    <row r="6238" spans="2:12" x14ac:dyDescent="0.25">
      <c r="B6238" s="49">
        <f t="shared" ref="B6238" si="5676">B6237+1</f>
        <v>6226</v>
      </c>
      <c r="C6238" s="429">
        <v>42887.041666666664</v>
      </c>
      <c r="D6238" s="475">
        <v>38</v>
      </c>
      <c r="K6238" s="429">
        <v>42887.041666666664</v>
      </c>
      <c r="L6238" s="467">
        <v>76</v>
      </c>
    </row>
    <row r="6239" spans="2:12" x14ac:dyDescent="0.25">
      <c r="B6239" s="49">
        <f t="shared" ref="B6239" si="5677">B6238+1</f>
        <v>6227</v>
      </c>
      <c r="C6239" s="446">
        <v>42887.125</v>
      </c>
      <c r="D6239" s="476">
        <v>-7.0000000000045501</v>
      </c>
      <c r="K6239" s="446">
        <v>42887.125</v>
      </c>
      <c r="L6239" s="117">
        <v>-42.000000000027299</v>
      </c>
    </row>
    <row r="6240" spans="2:12" x14ac:dyDescent="0.25">
      <c r="B6240" s="49">
        <f t="shared" ref="B6240" si="5678">B6239+1</f>
        <v>6228</v>
      </c>
      <c r="C6240" s="430">
        <v>42887.395833333336</v>
      </c>
      <c r="D6240" s="473">
        <v>-62</v>
      </c>
      <c r="K6240" s="430">
        <v>42887.395833333336</v>
      </c>
      <c r="L6240" s="467">
        <v>-248</v>
      </c>
    </row>
    <row r="6241" spans="2:12" x14ac:dyDescent="0.25">
      <c r="B6241" s="49">
        <f t="shared" ref="B6241" si="5679">B6240+1</f>
        <v>6229</v>
      </c>
      <c r="C6241" s="427">
        <v>42891</v>
      </c>
      <c r="D6241" s="474">
        <v>-42</v>
      </c>
      <c r="K6241" s="427">
        <v>42891</v>
      </c>
      <c r="L6241" s="117">
        <v>-84</v>
      </c>
    </row>
    <row r="6242" spans="2:12" x14ac:dyDescent="0.25">
      <c r="B6242" s="49">
        <f t="shared" ref="B6242" si="5680">B6241+1</f>
        <v>6230</v>
      </c>
      <c r="C6242" s="428">
        <v>42891</v>
      </c>
      <c r="D6242" s="473">
        <v>58.999999999995453</v>
      </c>
      <c r="K6242" s="428">
        <v>42891</v>
      </c>
      <c r="L6242" s="117">
        <v>117.99999999999091</v>
      </c>
    </row>
    <row r="6243" spans="2:12" x14ac:dyDescent="0.25">
      <c r="B6243" s="49">
        <f t="shared" ref="B6243" si="5681">B6242+1</f>
        <v>6231</v>
      </c>
      <c r="C6243" s="427">
        <v>42892</v>
      </c>
      <c r="D6243" s="474">
        <v>-267</v>
      </c>
      <c r="K6243" s="427">
        <v>42892</v>
      </c>
      <c r="L6243" s="117">
        <v>-534</v>
      </c>
    </row>
    <row r="6244" spans="2:12" x14ac:dyDescent="0.25">
      <c r="B6244" s="49">
        <f t="shared" ref="B6244" si="5682">B6243+1</f>
        <v>6232</v>
      </c>
      <c r="C6244" s="428">
        <v>42892</v>
      </c>
      <c r="D6244" s="473">
        <v>-561.00000000000909</v>
      </c>
      <c r="K6244" s="428">
        <v>42892</v>
      </c>
      <c r="L6244" s="117">
        <v>-1122.0000000000182</v>
      </c>
    </row>
    <row r="6245" spans="2:12" x14ac:dyDescent="0.25">
      <c r="B6245" s="49">
        <f t="shared" ref="B6245" si="5683">B6244+1</f>
        <v>6233</v>
      </c>
      <c r="C6245" s="429">
        <v>42892.041666666664</v>
      </c>
      <c r="D6245" s="475">
        <v>-192</v>
      </c>
      <c r="K6245" s="429">
        <v>42892.041666666664</v>
      </c>
      <c r="L6245" s="467">
        <v>-384</v>
      </c>
    </row>
    <row r="6246" spans="2:12" x14ac:dyDescent="0.25">
      <c r="B6246" s="49">
        <f t="shared" ref="B6246" si="5684">B6245+1</f>
        <v>6234</v>
      </c>
      <c r="C6246" s="446">
        <v>42892.125</v>
      </c>
      <c r="D6246" s="476">
        <v>-401.99999999999801</v>
      </c>
      <c r="K6246" s="446">
        <v>42892.125</v>
      </c>
      <c r="L6246" s="117">
        <v>-2411.9999999999882</v>
      </c>
    </row>
    <row r="6247" spans="2:12" x14ac:dyDescent="0.25">
      <c r="B6247" s="49">
        <f t="shared" ref="B6247" si="5685">B6246+1</f>
        <v>6235</v>
      </c>
      <c r="C6247" s="430">
        <v>42892.395833333336</v>
      </c>
      <c r="D6247" s="473">
        <v>-199.5</v>
      </c>
      <c r="K6247" s="430">
        <v>42892.395833333336</v>
      </c>
      <c r="L6247" s="467">
        <v>-798</v>
      </c>
    </row>
    <row r="6248" spans="2:12" x14ac:dyDescent="0.25">
      <c r="B6248" s="49">
        <f t="shared" ref="B6248" si="5686">B6247+1</f>
        <v>6236</v>
      </c>
      <c r="C6248" s="427">
        <v>42893</v>
      </c>
      <c r="D6248" s="474">
        <v>28</v>
      </c>
      <c r="K6248" s="427">
        <v>42893</v>
      </c>
      <c r="L6248" s="117">
        <v>56</v>
      </c>
    </row>
    <row r="6249" spans="2:12" x14ac:dyDescent="0.25">
      <c r="B6249" s="49">
        <f t="shared" ref="B6249" si="5687">B6248+1</f>
        <v>6237</v>
      </c>
      <c r="C6249" s="428">
        <v>42893</v>
      </c>
      <c r="D6249" s="473">
        <v>29</v>
      </c>
      <c r="K6249" s="428">
        <v>42893</v>
      </c>
      <c r="L6249" s="117">
        <v>58</v>
      </c>
    </row>
    <row r="6250" spans="2:12" x14ac:dyDescent="0.25">
      <c r="B6250" s="49">
        <f t="shared" ref="B6250" si="5688">B6249+1</f>
        <v>6238</v>
      </c>
      <c r="C6250" s="429">
        <v>42893.041666666664</v>
      </c>
      <c r="D6250" s="475">
        <v>173</v>
      </c>
      <c r="K6250" s="429">
        <v>42893.041666666664</v>
      </c>
      <c r="L6250" s="467">
        <v>346</v>
      </c>
    </row>
    <row r="6251" spans="2:12" x14ac:dyDescent="0.25">
      <c r="B6251" s="49">
        <f t="shared" ref="B6251" si="5689">B6250+1</f>
        <v>6239</v>
      </c>
      <c r="C6251" s="446">
        <v>42893.104166666664</v>
      </c>
      <c r="D6251" s="476">
        <v>83.000000000004505</v>
      </c>
      <c r="K6251" s="446">
        <v>42893.104166666664</v>
      </c>
      <c r="L6251" s="117">
        <v>498.00000000002706</v>
      </c>
    </row>
    <row r="6252" spans="2:12" x14ac:dyDescent="0.25">
      <c r="B6252" s="49">
        <f t="shared" ref="B6252" si="5690">B6251+1</f>
        <v>6240</v>
      </c>
      <c r="C6252" s="430">
        <v>42893.395833333336</v>
      </c>
      <c r="D6252" s="473">
        <v>25.5</v>
      </c>
      <c r="K6252" s="430">
        <v>42893.395833333336</v>
      </c>
      <c r="L6252" s="467">
        <v>102</v>
      </c>
    </row>
    <row r="6253" spans="2:12" x14ac:dyDescent="0.25">
      <c r="B6253" s="49">
        <f t="shared" ref="B6253" si="5691">B6252+1</f>
        <v>6241</v>
      </c>
      <c r="C6253" s="427">
        <v>42894</v>
      </c>
      <c r="D6253" s="474">
        <v>88</v>
      </c>
      <c r="K6253" s="427">
        <v>42894</v>
      </c>
      <c r="L6253" s="117">
        <v>176</v>
      </c>
    </row>
    <row r="6254" spans="2:12" x14ac:dyDescent="0.25">
      <c r="B6254" s="49">
        <f t="shared" ref="B6254" si="5692">B6253+1</f>
        <v>6242</v>
      </c>
      <c r="C6254" s="428">
        <v>42894</v>
      </c>
      <c r="D6254" s="473">
        <v>319.00000000000909</v>
      </c>
      <c r="K6254" s="428">
        <v>42894</v>
      </c>
      <c r="L6254" s="117">
        <v>638.00000000001819</v>
      </c>
    </row>
    <row r="6255" spans="2:12" x14ac:dyDescent="0.25">
      <c r="B6255" s="49">
        <f t="shared" ref="B6255" si="5693">B6254+1</f>
        <v>6243</v>
      </c>
      <c r="C6255" s="427">
        <v>42895</v>
      </c>
      <c r="D6255" s="474">
        <v>293</v>
      </c>
      <c r="K6255" s="427">
        <v>42895</v>
      </c>
      <c r="L6255" s="117">
        <v>586</v>
      </c>
    </row>
    <row r="6256" spans="2:12" x14ac:dyDescent="0.25">
      <c r="B6256" s="49">
        <f t="shared" ref="B6256" si="5694">B6255+1</f>
        <v>6244</v>
      </c>
      <c r="C6256" s="428">
        <v>42895</v>
      </c>
      <c r="D6256" s="473">
        <v>729</v>
      </c>
      <c r="K6256" s="428">
        <v>42895</v>
      </c>
      <c r="L6256" s="117">
        <v>1458</v>
      </c>
    </row>
    <row r="6257" spans="2:12" x14ac:dyDescent="0.25">
      <c r="B6257" s="49">
        <f t="shared" ref="B6257" si="5695">B6256+1</f>
        <v>6245</v>
      </c>
      <c r="C6257" s="430">
        <v>42895.395833333336</v>
      </c>
      <c r="D6257" s="473">
        <v>188</v>
      </c>
      <c r="K6257" s="430">
        <v>42895.395833333336</v>
      </c>
      <c r="L6257" s="467">
        <v>752</v>
      </c>
    </row>
    <row r="6258" spans="2:12" x14ac:dyDescent="0.25">
      <c r="B6258" s="49">
        <f t="shared" ref="B6258" si="5696">B6257+1</f>
        <v>6246</v>
      </c>
      <c r="C6258" s="430">
        <v>42897.979166666664</v>
      </c>
      <c r="D6258" s="473">
        <v>-62</v>
      </c>
      <c r="K6258" s="430">
        <v>42897.979166666664</v>
      </c>
      <c r="L6258" s="467">
        <v>-248</v>
      </c>
    </row>
    <row r="6259" spans="2:12" x14ac:dyDescent="0.25">
      <c r="B6259" s="49">
        <f t="shared" ref="B6259" si="5697">B6258+1</f>
        <v>6247</v>
      </c>
      <c r="C6259" s="429">
        <v>42898.041666666664</v>
      </c>
      <c r="D6259" s="475">
        <v>-757</v>
      </c>
      <c r="K6259" s="429">
        <v>42898.041666666664</v>
      </c>
      <c r="L6259" s="467">
        <v>-1514</v>
      </c>
    </row>
    <row r="6260" spans="2:12" x14ac:dyDescent="0.25">
      <c r="B6260" s="49">
        <f t="shared" ref="B6260" si="5698">B6259+1</f>
        <v>6248</v>
      </c>
      <c r="C6260" s="430">
        <v>42898.395833333336</v>
      </c>
      <c r="D6260" s="473">
        <v>-137</v>
      </c>
      <c r="K6260" s="430">
        <v>42898.395833333336</v>
      </c>
      <c r="L6260" s="467">
        <v>-548</v>
      </c>
    </row>
    <row r="6261" spans="2:12" x14ac:dyDescent="0.25">
      <c r="B6261" s="49">
        <f t="shared" ref="B6261" si="5699">B6260+1</f>
        <v>6249</v>
      </c>
      <c r="C6261" s="429">
        <v>42899.041666666664</v>
      </c>
      <c r="D6261" s="475">
        <v>418</v>
      </c>
      <c r="K6261" s="429">
        <v>42899.041666666664</v>
      </c>
      <c r="L6261" s="467">
        <v>836</v>
      </c>
    </row>
    <row r="6262" spans="2:12" x14ac:dyDescent="0.25">
      <c r="B6262" s="49">
        <f t="shared" ref="B6262" si="5700">B6261+1</f>
        <v>6250</v>
      </c>
      <c r="C6262" s="446">
        <v>42899.104166666664</v>
      </c>
      <c r="D6262" s="476">
        <v>63</v>
      </c>
      <c r="K6262" s="446">
        <v>42899.104166666664</v>
      </c>
      <c r="L6262" s="117">
        <v>378</v>
      </c>
    </row>
    <row r="6263" spans="2:12" x14ac:dyDescent="0.25">
      <c r="B6263" s="49">
        <f t="shared" ref="B6263" si="5701">B6262+1</f>
        <v>6251</v>
      </c>
      <c r="C6263" s="430">
        <v>42899.395833333336</v>
      </c>
      <c r="D6263" s="473">
        <v>200.5</v>
      </c>
      <c r="K6263" s="430">
        <v>42899.395833333336</v>
      </c>
      <c r="L6263" s="467">
        <v>802</v>
      </c>
    </row>
    <row r="6264" spans="2:12" x14ac:dyDescent="0.25">
      <c r="B6264" s="49">
        <f t="shared" ref="B6264" si="5702">B6263+1</f>
        <v>6252</v>
      </c>
      <c r="C6264" s="429">
        <v>42901.041666666664</v>
      </c>
      <c r="D6264" s="475">
        <v>-757</v>
      </c>
      <c r="K6264" s="429">
        <v>42901.041666666664</v>
      </c>
      <c r="L6264" s="467">
        <v>-1514</v>
      </c>
    </row>
    <row r="6265" spans="2:12" x14ac:dyDescent="0.25">
      <c r="B6265" s="49">
        <f t="shared" ref="B6265" si="5703">B6264+1</f>
        <v>6253</v>
      </c>
      <c r="C6265" s="446">
        <v>42901.125</v>
      </c>
      <c r="D6265" s="476">
        <v>-542.00000000000705</v>
      </c>
      <c r="K6265" s="446">
        <v>42901.125</v>
      </c>
      <c r="L6265" s="117">
        <v>-3252.0000000000423</v>
      </c>
    </row>
    <row r="6266" spans="2:12" x14ac:dyDescent="0.25">
      <c r="B6266" s="49">
        <f t="shared" ref="B6266" si="5704">B6265+1</f>
        <v>6254</v>
      </c>
      <c r="C6266" s="430">
        <v>42901.395833333336</v>
      </c>
      <c r="D6266" s="473">
        <v>-237</v>
      </c>
      <c r="K6266" s="430">
        <v>42901.395833333336</v>
      </c>
      <c r="L6266" s="467">
        <v>-948</v>
      </c>
    </row>
    <row r="6267" spans="2:12" x14ac:dyDescent="0.25">
      <c r="B6267" s="49">
        <f t="shared" ref="B6267" si="5705">B6266+1</f>
        <v>6255</v>
      </c>
      <c r="C6267" s="429">
        <v>42902.041666666664</v>
      </c>
      <c r="D6267" s="475">
        <v>-147</v>
      </c>
      <c r="K6267" s="429">
        <v>42902.041666666664</v>
      </c>
      <c r="L6267" s="467">
        <v>-294</v>
      </c>
    </row>
    <row r="6268" spans="2:12" x14ac:dyDescent="0.25">
      <c r="B6268" s="49">
        <f t="shared" ref="B6268" si="5706">B6267+1</f>
        <v>6256</v>
      </c>
      <c r="C6268" s="446">
        <v>42902.125</v>
      </c>
      <c r="D6268" s="476">
        <v>-297.00000000000199</v>
      </c>
      <c r="K6268" s="446">
        <v>42902.125</v>
      </c>
      <c r="L6268" s="117">
        <v>-1782.0000000000118</v>
      </c>
    </row>
    <row r="6269" spans="2:12" x14ac:dyDescent="0.25">
      <c r="B6269" s="49">
        <f t="shared" ref="B6269" si="5707">B6268+1</f>
        <v>6257</v>
      </c>
      <c r="C6269" s="430">
        <v>42902.395833333336</v>
      </c>
      <c r="D6269" s="473">
        <v>200.5</v>
      </c>
      <c r="K6269" s="430">
        <v>42902.395833333336</v>
      </c>
      <c r="L6269" s="467">
        <v>802</v>
      </c>
    </row>
    <row r="6270" spans="2:12" x14ac:dyDescent="0.25">
      <c r="B6270" s="49">
        <f t="shared" ref="B6270" si="5708">B6269+1</f>
        <v>6258</v>
      </c>
      <c r="C6270" s="430">
        <v>42904.979166666664</v>
      </c>
      <c r="D6270" s="473">
        <v>0.50000000000000044</v>
      </c>
      <c r="K6270" s="430">
        <v>42904.979166666664</v>
      </c>
      <c r="L6270" s="467">
        <v>2.0000000000000018</v>
      </c>
    </row>
    <row r="6271" spans="2:12" x14ac:dyDescent="0.25">
      <c r="B6271" s="49">
        <f t="shared" ref="B6271" si="5709">B6270+1</f>
        <v>6259</v>
      </c>
      <c r="C6271" s="429">
        <v>42905.041666666664</v>
      </c>
      <c r="D6271" s="475">
        <v>918</v>
      </c>
      <c r="K6271" s="429">
        <v>42905.041666666664</v>
      </c>
      <c r="L6271" s="467">
        <v>1836</v>
      </c>
    </row>
    <row r="6272" spans="2:12" x14ac:dyDescent="0.25">
      <c r="B6272" s="49">
        <f t="shared" ref="B6272" si="5710">B6271+1</f>
        <v>6260</v>
      </c>
      <c r="C6272" s="446">
        <v>42905.041666666664</v>
      </c>
      <c r="D6272" s="476">
        <v>18.0000000000068</v>
      </c>
      <c r="K6272" s="446">
        <v>42905.041666666664</v>
      </c>
      <c r="L6272" s="117">
        <v>108.0000000000408</v>
      </c>
    </row>
    <row r="6273" spans="2:12" x14ac:dyDescent="0.25">
      <c r="B6273" s="49">
        <f t="shared" ref="B6273" si="5711">B6272+1</f>
        <v>6261</v>
      </c>
      <c r="C6273" s="430">
        <v>42905.395833333336</v>
      </c>
      <c r="D6273" s="473">
        <v>200.5</v>
      </c>
      <c r="K6273" s="430">
        <v>42905.395833333336</v>
      </c>
      <c r="L6273" s="467">
        <v>802</v>
      </c>
    </row>
    <row r="6274" spans="2:12" x14ac:dyDescent="0.25">
      <c r="B6274" s="49">
        <f t="shared" ref="B6274" si="5712">B6273+1</f>
        <v>6262</v>
      </c>
      <c r="C6274" s="427">
        <v>42907</v>
      </c>
      <c r="D6274" s="474">
        <v>23</v>
      </c>
      <c r="K6274" s="427">
        <v>42907</v>
      </c>
      <c r="L6274" s="117">
        <v>46</v>
      </c>
    </row>
    <row r="6275" spans="2:12" x14ac:dyDescent="0.25">
      <c r="B6275" s="49">
        <f t="shared" ref="B6275" si="5713">B6274+1</f>
        <v>6263</v>
      </c>
      <c r="C6275" s="429">
        <v>42907.041666666664</v>
      </c>
      <c r="D6275" s="475">
        <v>83</v>
      </c>
      <c r="K6275" s="429">
        <v>42907.041666666664</v>
      </c>
      <c r="L6275" s="467">
        <v>166</v>
      </c>
    </row>
    <row r="6276" spans="2:12" x14ac:dyDescent="0.25">
      <c r="B6276" s="49">
        <f t="shared" ref="B6276" si="5714">B6275+1</f>
        <v>6264</v>
      </c>
      <c r="C6276" s="446">
        <v>42907.125</v>
      </c>
      <c r="D6276" s="476">
        <v>113</v>
      </c>
      <c r="K6276" s="446">
        <v>42907.125</v>
      </c>
      <c r="L6276" s="117">
        <v>678</v>
      </c>
    </row>
    <row r="6277" spans="2:12" x14ac:dyDescent="0.25">
      <c r="B6277" s="49">
        <f t="shared" ref="B6277" si="5715">B6276+1</f>
        <v>6265</v>
      </c>
      <c r="C6277" s="430">
        <v>42907.395833333336</v>
      </c>
      <c r="D6277" s="473">
        <v>-137</v>
      </c>
      <c r="K6277" s="430">
        <v>42907.395833333336</v>
      </c>
      <c r="L6277" s="467">
        <v>-548</v>
      </c>
    </row>
    <row r="6278" spans="2:12" x14ac:dyDescent="0.25">
      <c r="B6278" s="49">
        <f t="shared" ref="B6278" si="5716">B6277+1</f>
        <v>6266</v>
      </c>
      <c r="C6278" s="427">
        <v>42908</v>
      </c>
      <c r="D6278" s="474">
        <v>118</v>
      </c>
      <c r="K6278" s="427">
        <v>42908</v>
      </c>
      <c r="L6278" s="117">
        <v>236</v>
      </c>
    </row>
    <row r="6279" spans="2:12" x14ac:dyDescent="0.25">
      <c r="B6279" s="49">
        <f t="shared" ref="B6279" si="5717">B6278+1</f>
        <v>6267</v>
      </c>
      <c r="C6279" s="428">
        <v>42908</v>
      </c>
      <c r="D6279" s="473">
        <v>199.00000000000455</v>
      </c>
      <c r="K6279" s="428">
        <v>42908</v>
      </c>
      <c r="L6279" s="117">
        <v>398.00000000000909</v>
      </c>
    </row>
    <row r="6280" spans="2:12" x14ac:dyDescent="0.25">
      <c r="B6280" s="49">
        <f t="shared" ref="B6280" si="5718">B6279+1</f>
        <v>6268</v>
      </c>
      <c r="C6280" s="446">
        <v>42908.125</v>
      </c>
      <c r="D6280" s="476">
        <v>-12</v>
      </c>
      <c r="K6280" s="446">
        <v>42908.125</v>
      </c>
      <c r="L6280" s="117">
        <v>-72</v>
      </c>
    </row>
    <row r="6281" spans="2:12" x14ac:dyDescent="0.25">
      <c r="B6281" s="49">
        <f t="shared" ref="B6281" si="5719">B6280+1</f>
        <v>6269</v>
      </c>
      <c r="C6281" s="430">
        <v>42908.395833333336</v>
      </c>
      <c r="D6281" s="473">
        <v>150.5</v>
      </c>
      <c r="K6281" s="430">
        <v>42908.395833333336</v>
      </c>
      <c r="L6281" s="467">
        <v>602</v>
      </c>
    </row>
    <row r="6282" spans="2:12" x14ac:dyDescent="0.25">
      <c r="B6282" s="49">
        <f t="shared" ref="B6282" si="5720">B6281+1</f>
        <v>6270</v>
      </c>
      <c r="C6282" s="427">
        <v>42909</v>
      </c>
      <c r="D6282" s="474">
        <v>33</v>
      </c>
      <c r="K6282" s="427">
        <v>42909</v>
      </c>
      <c r="L6282" s="117">
        <v>66</v>
      </c>
    </row>
    <row r="6283" spans="2:12" x14ac:dyDescent="0.25">
      <c r="B6283" s="49">
        <f t="shared" ref="B6283" si="5721">B6282+1</f>
        <v>6271</v>
      </c>
      <c r="C6283" s="429">
        <v>42909.041666666664</v>
      </c>
      <c r="D6283" s="475">
        <v>-92</v>
      </c>
      <c r="K6283" s="429">
        <v>42909.041666666664</v>
      </c>
      <c r="L6283" s="467">
        <v>-184</v>
      </c>
    </row>
    <row r="6284" spans="2:12" x14ac:dyDescent="0.25">
      <c r="B6284" s="49">
        <f t="shared" ref="B6284" si="5722">B6283+1</f>
        <v>6272</v>
      </c>
      <c r="C6284" s="430">
        <v>42909.395833333336</v>
      </c>
      <c r="D6284" s="473">
        <v>75.5</v>
      </c>
      <c r="K6284" s="430">
        <v>42909.395833333336</v>
      </c>
      <c r="L6284" s="467">
        <v>302</v>
      </c>
    </row>
    <row r="6285" spans="2:12" x14ac:dyDescent="0.25">
      <c r="B6285" s="49">
        <f t="shared" ref="B6285" si="5723">B6284+1</f>
        <v>6273</v>
      </c>
      <c r="C6285" s="427">
        <v>42912</v>
      </c>
      <c r="D6285" s="474">
        <v>418</v>
      </c>
      <c r="K6285" s="427">
        <v>42912</v>
      </c>
      <c r="L6285" s="117">
        <v>836</v>
      </c>
    </row>
    <row r="6286" spans="2:12" x14ac:dyDescent="0.25">
      <c r="B6286" s="49">
        <f t="shared" ref="B6286" si="5724">B6285+1</f>
        <v>6274</v>
      </c>
      <c r="C6286" s="428">
        <v>42912</v>
      </c>
      <c r="D6286" s="473">
        <v>888.99999999999102</v>
      </c>
      <c r="K6286" s="428">
        <v>42912</v>
      </c>
      <c r="L6286" s="117">
        <v>1777.999999999982</v>
      </c>
    </row>
    <row r="6287" spans="2:12" x14ac:dyDescent="0.25">
      <c r="B6287" s="49">
        <f t="shared" ref="B6287" si="5725">B6286+1</f>
        <v>6275</v>
      </c>
      <c r="C6287" s="428">
        <v>42913</v>
      </c>
      <c r="D6287" s="473">
        <v>99.000000000004533</v>
      </c>
      <c r="K6287" s="428">
        <v>42913</v>
      </c>
      <c r="L6287" s="117">
        <v>198.00000000000907</v>
      </c>
    </row>
    <row r="6288" spans="2:12" x14ac:dyDescent="0.25">
      <c r="B6288" s="49">
        <f t="shared" ref="B6288" si="5726">B6287+1</f>
        <v>6276</v>
      </c>
      <c r="C6288" s="429">
        <v>42913.041666666664</v>
      </c>
      <c r="D6288" s="475">
        <v>-547</v>
      </c>
      <c r="K6288" s="429">
        <v>42913.041666666664</v>
      </c>
      <c r="L6288" s="467">
        <v>-1094</v>
      </c>
    </row>
    <row r="6289" spans="2:12" x14ac:dyDescent="0.25">
      <c r="B6289" s="49">
        <f t="shared" ref="B6289" si="5727">B6288+1</f>
        <v>6277</v>
      </c>
      <c r="C6289" s="427">
        <v>42914</v>
      </c>
      <c r="D6289" s="474">
        <v>243</v>
      </c>
      <c r="K6289" s="427">
        <v>42914</v>
      </c>
      <c r="L6289" s="117">
        <v>486</v>
      </c>
    </row>
    <row r="6290" spans="2:12" x14ac:dyDescent="0.25">
      <c r="B6290" s="49">
        <f t="shared" ref="B6290" si="5728">B6289+1</f>
        <v>6278</v>
      </c>
      <c r="C6290" s="429">
        <v>42914.041666666664</v>
      </c>
      <c r="D6290" s="475">
        <v>-752</v>
      </c>
      <c r="K6290" s="429">
        <v>42914.041666666664</v>
      </c>
      <c r="L6290" s="467">
        <v>-1504</v>
      </c>
    </row>
    <row r="6291" spans="2:12" x14ac:dyDescent="0.25">
      <c r="B6291" s="49">
        <f t="shared" ref="B6291" si="5729">B6290+1</f>
        <v>6279</v>
      </c>
      <c r="C6291" s="446">
        <v>42914.125</v>
      </c>
      <c r="D6291" s="476">
        <v>367.999999999995</v>
      </c>
      <c r="K6291" s="446">
        <v>42914.125</v>
      </c>
      <c r="L6291" s="117">
        <v>2207.99999999997</v>
      </c>
    </row>
    <row r="6292" spans="2:12" x14ac:dyDescent="0.25">
      <c r="B6292" s="49">
        <f t="shared" ref="B6292" si="5730">B6291+1</f>
        <v>6280</v>
      </c>
      <c r="C6292" s="430">
        <v>42914.395833333336</v>
      </c>
      <c r="D6292" s="473">
        <v>25.5</v>
      </c>
      <c r="K6292" s="430">
        <v>42914.395833333336</v>
      </c>
      <c r="L6292" s="467">
        <v>102</v>
      </c>
    </row>
    <row r="6293" spans="2:12" x14ac:dyDescent="0.25">
      <c r="B6293" s="49">
        <f t="shared" ref="B6293" si="5731">B6292+1</f>
        <v>6281</v>
      </c>
      <c r="C6293" s="429">
        <v>42916.041666666664</v>
      </c>
      <c r="D6293" s="475">
        <v>288</v>
      </c>
      <c r="K6293" s="429">
        <v>42916.041666666664</v>
      </c>
      <c r="L6293" s="467">
        <v>576</v>
      </c>
    </row>
    <row r="6294" spans="2:12" x14ac:dyDescent="0.25">
      <c r="B6294" s="49">
        <f t="shared" ref="B6294" si="5732">B6293+1</f>
        <v>6282</v>
      </c>
      <c r="C6294" s="446">
        <v>42916.125</v>
      </c>
      <c r="D6294" s="476">
        <v>-107.000000000005</v>
      </c>
      <c r="K6294" s="446">
        <v>42916.125</v>
      </c>
      <c r="L6294" s="117">
        <v>-642.00000000003001</v>
      </c>
    </row>
    <row r="6295" spans="2:12" x14ac:dyDescent="0.25">
      <c r="B6295" s="49">
        <f t="shared" ref="B6295" si="5733">B6294+1</f>
        <v>6283</v>
      </c>
      <c r="C6295" s="430">
        <v>42916.395833333336</v>
      </c>
      <c r="D6295" s="473">
        <v>-24.5</v>
      </c>
      <c r="K6295" s="430">
        <v>42916.395833333336</v>
      </c>
      <c r="L6295" s="467">
        <v>-98</v>
      </c>
    </row>
    <row r="6296" spans="2:12" x14ac:dyDescent="0.25">
      <c r="B6296" s="49">
        <f t="shared" ref="B6296" si="5734">B6295+1</f>
        <v>6284</v>
      </c>
      <c r="C6296" s="428">
        <v>42919</v>
      </c>
      <c r="D6296" s="473">
        <v>329</v>
      </c>
      <c r="K6296" s="428">
        <v>42919</v>
      </c>
      <c r="L6296" s="117">
        <v>658</v>
      </c>
    </row>
    <row r="6297" spans="2:12" x14ac:dyDescent="0.25">
      <c r="B6297" s="49">
        <f t="shared" ref="B6297" si="5735">B6296+1</f>
        <v>6285</v>
      </c>
      <c r="C6297" s="429">
        <v>42919.041666666664</v>
      </c>
      <c r="D6297" s="475">
        <v>393</v>
      </c>
      <c r="K6297" s="429">
        <v>42919.041666666664</v>
      </c>
      <c r="L6297" s="467">
        <v>786</v>
      </c>
    </row>
    <row r="6298" spans="2:12" x14ac:dyDescent="0.25">
      <c r="B6298" s="49">
        <f t="shared" ref="B6298" si="5736">B6297+1</f>
        <v>6286</v>
      </c>
      <c r="C6298" s="446">
        <v>42919.041666666664</v>
      </c>
      <c r="D6298" s="476">
        <v>257.99999999999301</v>
      </c>
      <c r="K6298" s="446">
        <v>42919.041666666664</v>
      </c>
      <c r="L6298" s="117">
        <v>1547.9999999999582</v>
      </c>
    </row>
    <row r="6299" spans="2:12" x14ac:dyDescent="0.25">
      <c r="B6299" s="49">
        <f t="shared" ref="B6299" si="5737">B6298+1</f>
        <v>6287</v>
      </c>
      <c r="C6299" s="428">
        <v>42920</v>
      </c>
      <c r="D6299" s="473">
        <v>329</v>
      </c>
      <c r="K6299" s="428">
        <v>42920</v>
      </c>
      <c r="L6299" s="117">
        <v>658</v>
      </c>
    </row>
    <row r="6300" spans="2:12" x14ac:dyDescent="0.25">
      <c r="B6300" s="49">
        <f t="shared" ref="B6300" si="5738">B6299+1</f>
        <v>6288</v>
      </c>
      <c r="C6300" s="429">
        <v>42920.041666666664</v>
      </c>
      <c r="D6300" s="475">
        <v>318</v>
      </c>
      <c r="K6300" s="429">
        <v>42920.041666666664</v>
      </c>
      <c r="L6300" s="467">
        <v>636</v>
      </c>
    </row>
    <row r="6301" spans="2:12" x14ac:dyDescent="0.25">
      <c r="B6301" s="49">
        <f t="shared" ref="B6301" si="5739">B6300+1</f>
        <v>6289</v>
      </c>
      <c r="C6301" s="446">
        <v>42920.125</v>
      </c>
      <c r="D6301" s="476">
        <v>-201.99999999999801</v>
      </c>
      <c r="K6301" s="446">
        <v>42920.125</v>
      </c>
      <c r="L6301" s="117">
        <v>-1211.9999999999882</v>
      </c>
    </row>
    <row r="6302" spans="2:12" x14ac:dyDescent="0.25">
      <c r="B6302" s="49">
        <f t="shared" ref="B6302" si="5740">B6301+1</f>
        <v>6290</v>
      </c>
      <c r="C6302" s="427">
        <v>42921</v>
      </c>
      <c r="D6302" s="474">
        <v>133</v>
      </c>
      <c r="K6302" s="427">
        <v>42921</v>
      </c>
      <c r="L6302" s="117">
        <v>266</v>
      </c>
    </row>
    <row r="6303" spans="2:12" x14ac:dyDescent="0.25">
      <c r="B6303" s="49">
        <f t="shared" ref="B6303" si="5741">B6302+1</f>
        <v>6291</v>
      </c>
      <c r="C6303" s="429">
        <v>42921.041666666664</v>
      </c>
      <c r="D6303" s="475">
        <v>668</v>
      </c>
      <c r="K6303" s="429">
        <v>42921.041666666664</v>
      </c>
      <c r="L6303" s="467">
        <v>1336</v>
      </c>
    </row>
    <row r="6304" spans="2:12" x14ac:dyDescent="0.25">
      <c r="B6304" s="49">
        <f t="shared" ref="B6304" si="5742">B6303+1</f>
        <v>6292</v>
      </c>
      <c r="C6304" s="446">
        <v>42921.125</v>
      </c>
      <c r="D6304" s="476">
        <v>148.00000000000199</v>
      </c>
      <c r="K6304" s="446">
        <v>42921.125</v>
      </c>
      <c r="L6304" s="117">
        <v>888.00000000001194</v>
      </c>
    </row>
    <row r="6305" spans="2:12" x14ac:dyDescent="0.25">
      <c r="B6305" s="49">
        <f t="shared" ref="B6305" si="5743">B6304+1</f>
        <v>6293</v>
      </c>
      <c r="C6305" s="427">
        <v>42923</v>
      </c>
      <c r="D6305" s="474">
        <v>88</v>
      </c>
      <c r="K6305" s="427">
        <v>42923</v>
      </c>
      <c r="L6305" s="117">
        <v>176</v>
      </c>
    </row>
    <row r="6306" spans="2:12" x14ac:dyDescent="0.25">
      <c r="B6306" s="49">
        <f t="shared" ref="B6306" si="5744">B6305+1</f>
        <v>6294</v>
      </c>
      <c r="C6306" s="429">
        <v>42923.041666666664</v>
      </c>
      <c r="D6306" s="475">
        <v>328</v>
      </c>
      <c r="K6306" s="429">
        <v>42923.041666666664</v>
      </c>
      <c r="L6306" s="467">
        <v>656</v>
      </c>
    </row>
    <row r="6307" spans="2:12" x14ac:dyDescent="0.25">
      <c r="B6307" s="49">
        <f t="shared" ref="B6307" si="5745">B6306+1</f>
        <v>6295</v>
      </c>
      <c r="C6307" s="446">
        <v>42923.125</v>
      </c>
      <c r="D6307" s="476">
        <v>143.00000000000699</v>
      </c>
      <c r="K6307" s="446">
        <v>42923.125</v>
      </c>
      <c r="L6307" s="117">
        <v>858.00000000004195</v>
      </c>
    </row>
    <row r="6308" spans="2:12" x14ac:dyDescent="0.25">
      <c r="B6308" s="49">
        <f t="shared" ref="B6308" si="5746">B6307+1</f>
        <v>6296</v>
      </c>
      <c r="C6308" s="430">
        <v>42923.395833333336</v>
      </c>
      <c r="D6308" s="473">
        <v>63</v>
      </c>
      <c r="K6308" s="430">
        <v>42923.395833333336</v>
      </c>
      <c r="L6308" s="467">
        <v>252</v>
      </c>
    </row>
    <row r="6309" spans="2:12" x14ac:dyDescent="0.25">
      <c r="B6309" s="49">
        <f t="shared" ref="B6309" si="5747">B6308+1</f>
        <v>6297</v>
      </c>
      <c r="C6309" s="428">
        <v>42927</v>
      </c>
      <c r="D6309" s="473">
        <v>239.00000000001364</v>
      </c>
      <c r="K6309" s="428">
        <v>42927</v>
      </c>
      <c r="L6309" s="117">
        <v>478.00000000002728</v>
      </c>
    </row>
    <row r="6310" spans="2:12" x14ac:dyDescent="0.25">
      <c r="B6310" s="49">
        <f t="shared" ref="B6310" si="5748">B6309+1</f>
        <v>6298</v>
      </c>
      <c r="C6310" s="446">
        <v>42927.0625</v>
      </c>
      <c r="D6310" s="476">
        <v>-92.000000000006807</v>
      </c>
      <c r="K6310" s="446">
        <v>42927.0625</v>
      </c>
      <c r="L6310" s="117">
        <v>-552.00000000004081</v>
      </c>
    </row>
    <row r="6311" spans="2:12" x14ac:dyDescent="0.25">
      <c r="B6311" s="49">
        <f t="shared" ref="B6311" si="5749">B6310+1</f>
        <v>6299</v>
      </c>
      <c r="C6311" s="430">
        <v>42928.395833333336</v>
      </c>
      <c r="D6311" s="473">
        <v>-99.5</v>
      </c>
      <c r="K6311" s="430">
        <v>42928.395833333336</v>
      </c>
      <c r="L6311" s="467">
        <v>-398</v>
      </c>
    </row>
    <row r="6312" spans="2:12" x14ac:dyDescent="0.25">
      <c r="B6312" s="49">
        <f t="shared" ref="B6312" si="5750">B6311+1</f>
        <v>6300</v>
      </c>
      <c r="C6312" s="427">
        <v>42929</v>
      </c>
      <c r="D6312" s="474">
        <v>73</v>
      </c>
      <c r="K6312" s="427">
        <v>42929</v>
      </c>
      <c r="L6312" s="117">
        <v>146</v>
      </c>
    </row>
    <row r="6313" spans="2:12" x14ac:dyDescent="0.25">
      <c r="B6313" s="49">
        <f t="shared" ref="B6313" si="5751">B6312+1</f>
        <v>6301</v>
      </c>
      <c r="C6313" s="428">
        <v>42929</v>
      </c>
      <c r="D6313" s="473">
        <v>138.99999999999091</v>
      </c>
      <c r="K6313" s="428">
        <v>42929</v>
      </c>
      <c r="L6313" s="117">
        <v>277.99999999998181</v>
      </c>
    </row>
    <row r="6314" spans="2:12" x14ac:dyDescent="0.25">
      <c r="B6314" s="49">
        <f t="shared" ref="B6314" si="5752">B6313+1</f>
        <v>6302</v>
      </c>
      <c r="C6314" s="427">
        <v>42934</v>
      </c>
      <c r="D6314" s="474">
        <v>-277</v>
      </c>
      <c r="K6314" s="427">
        <v>42934</v>
      </c>
      <c r="L6314" s="117">
        <v>-554</v>
      </c>
    </row>
    <row r="6315" spans="2:12" x14ac:dyDescent="0.25">
      <c r="B6315" s="49">
        <f t="shared" ref="B6315" si="5753">B6314+1</f>
        <v>6303</v>
      </c>
      <c r="C6315" s="430">
        <v>42934.395833333336</v>
      </c>
      <c r="D6315" s="473">
        <v>-112.00000000000001</v>
      </c>
      <c r="K6315" s="430">
        <v>42934.395833333336</v>
      </c>
      <c r="L6315" s="467">
        <v>-448.00000000000006</v>
      </c>
    </row>
    <row r="6316" spans="2:12" x14ac:dyDescent="0.25">
      <c r="B6316" s="49">
        <f t="shared" ref="B6316" si="5754">B6315+1</f>
        <v>6304</v>
      </c>
      <c r="C6316" s="446">
        <v>42935.041666666664</v>
      </c>
      <c r="D6316" s="476">
        <v>63</v>
      </c>
      <c r="K6316" s="446">
        <v>42935.041666666664</v>
      </c>
      <c r="L6316" s="117">
        <v>378</v>
      </c>
    </row>
    <row r="6317" spans="2:12" x14ac:dyDescent="0.25">
      <c r="B6317" s="49">
        <f t="shared" ref="B6317" si="5755">B6316+1</f>
        <v>6305</v>
      </c>
      <c r="C6317" s="428">
        <v>42937</v>
      </c>
      <c r="D6317" s="473">
        <v>-321</v>
      </c>
      <c r="K6317" s="428">
        <v>42937</v>
      </c>
      <c r="L6317" s="117">
        <v>-642</v>
      </c>
    </row>
    <row r="6318" spans="2:12" x14ac:dyDescent="0.25">
      <c r="B6318" s="49">
        <f t="shared" ref="B6318" si="5756">B6317+1</f>
        <v>6306</v>
      </c>
      <c r="C6318" s="430">
        <v>42939.979166666664</v>
      </c>
      <c r="D6318" s="473">
        <v>-12</v>
      </c>
      <c r="K6318" s="430">
        <v>42939.979166666664</v>
      </c>
      <c r="L6318" s="467">
        <v>-48</v>
      </c>
    </row>
    <row r="6319" spans="2:12" x14ac:dyDescent="0.25">
      <c r="B6319" s="49">
        <f t="shared" ref="B6319" si="5757">B6318+1</f>
        <v>6307</v>
      </c>
      <c r="C6319" s="429">
        <v>42940.041666666664</v>
      </c>
      <c r="D6319" s="475">
        <v>-42</v>
      </c>
      <c r="K6319" s="429">
        <v>42940.041666666664</v>
      </c>
      <c r="L6319" s="467">
        <v>-84</v>
      </c>
    </row>
    <row r="6320" spans="2:12" x14ac:dyDescent="0.25">
      <c r="B6320" s="49">
        <f t="shared" ref="B6320" si="5758">B6319+1</f>
        <v>6308</v>
      </c>
      <c r="C6320" s="446">
        <v>42940.041666666664</v>
      </c>
      <c r="D6320" s="476">
        <v>-192.00000000000699</v>
      </c>
      <c r="K6320" s="446">
        <v>42940.041666666664</v>
      </c>
      <c r="L6320" s="117">
        <v>-1152.0000000000418</v>
      </c>
    </row>
    <row r="6321" spans="2:12" x14ac:dyDescent="0.25">
      <c r="B6321" s="49">
        <f t="shared" ref="B6321" si="5759">B6320+1</f>
        <v>6309</v>
      </c>
      <c r="C6321" s="430">
        <v>42940.395833333336</v>
      </c>
      <c r="D6321" s="473">
        <v>-162</v>
      </c>
      <c r="K6321" s="430">
        <v>42940.395833333336</v>
      </c>
      <c r="L6321" s="467">
        <v>-648</v>
      </c>
    </row>
    <row r="6322" spans="2:12" x14ac:dyDescent="0.25">
      <c r="B6322" s="49">
        <f t="shared" ref="B6322" si="5760">B6321+1</f>
        <v>6310</v>
      </c>
      <c r="C6322" s="430">
        <v>42941.395833333336</v>
      </c>
      <c r="D6322" s="473">
        <v>-37</v>
      </c>
      <c r="K6322" s="430">
        <v>42941.395833333336</v>
      </c>
      <c r="L6322" s="467">
        <v>-148</v>
      </c>
    </row>
    <row r="6323" spans="2:12" x14ac:dyDescent="0.25">
      <c r="B6323" s="49">
        <f t="shared" ref="B6323" si="5761">B6322+1</f>
        <v>6311</v>
      </c>
      <c r="C6323" s="427">
        <v>42942</v>
      </c>
      <c r="D6323" s="474">
        <v>28</v>
      </c>
      <c r="K6323" s="427">
        <v>42942</v>
      </c>
      <c r="L6323" s="117">
        <v>56</v>
      </c>
    </row>
    <row r="6324" spans="2:12" x14ac:dyDescent="0.25">
      <c r="B6324" s="49">
        <f t="shared" ref="B6324" si="5762">B6323+1</f>
        <v>6312</v>
      </c>
      <c r="C6324" s="428">
        <v>42942</v>
      </c>
      <c r="D6324" s="473">
        <v>109.00000000001818</v>
      </c>
      <c r="K6324" s="428">
        <v>42942</v>
      </c>
      <c r="L6324" s="117">
        <v>218.00000000003635</v>
      </c>
    </row>
    <row r="6325" spans="2:12" x14ac:dyDescent="0.25">
      <c r="B6325" s="49">
        <f t="shared" ref="B6325" si="5763">B6324+1</f>
        <v>6313</v>
      </c>
      <c r="C6325" s="429">
        <v>42942.041666666664</v>
      </c>
      <c r="D6325" s="475">
        <v>358</v>
      </c>
      <c r="K6325" s="429">
        <v>42942.041666666664</v>
      </c>
      <c r="L6325" s="467">
        <v>716</v>
      </c>
    </row>
    <row r="6326" spans="2:12" x14ac:dyDescent="0.25">
      <c r="B6326" s="49">
        <f t="shared" ref="B6326" si="5764">B6325+1</f>
        <v>6314</v>
      </c>
      <c r="C6326" s="427">
        <v>42943</v>
      </c>
      <c r="D6326" s="474">
        <v>218</v>
      </c>
      <c r="K6326" s="427">
        <v>42943</v>
      </c>
      <c r="L6326" s="117">
        <v>436</v>
      </c>
    </row>
    <row r="6327" spans="2:12" x14ac:dyDescent="0.25">
      <c r="B6327" s="49">
        <f t="shared" ref="B6327" si="5765">B6326+1</f>
        <v>6315</v>
      </c>
      <c r="C6327" s="428">
        <v>42943</v>
      </c>
      <c r="D6327" s="473">
        <v>329</v>
      </c>
      <c r="K6327" s="428">
        <v>42943</v>
      </c>
      <c r="L6327" s="117">
        <v>658</v>
      </c>
    </row>
    <row r="6328" spans="2:12" x14ac:dyDescent="0.25">
      <c r="B6328" s="49">
        <f t="shared" ref="B6328" si="5766">B6327+1</f>
        <v>6316</v>
      </c>
      <c r="C6328" s="446">
        <v>42943.041666666664</v>
      </c>
      <c r="D6328" s="476">
        <v>-66.999999999995495</v>
      </c>
      <c r="K6328" s="446">
        <v>42943.041666666664</v>
      </c>
      <c r="L6328" s="117">
        <v>-401.99999999997294</v>
      </c>
    </row>
    <row r="6329" spans="2:12" x14ac:dyDescent="0.25">
      <c r="B6329" s="49">
        <f t="shared" ref="B6329" si="5767">B6328+1</f>
        <v>6317</v>
      </c>
      <c r="C6329" s="429">
        <v>42944.041666666664</v>
      </c>
      <c r="D6329" s="475">
        <v>-777</v>
      </c>
      <c r="K6329" s="429">
        <v>42944.041666666664</v>
      </c>
      <c r="L6329" s="467">
        <v>-1554</v>
      </c>
    </row>
    <row r="6330" spans="2:12" x14ac:dyDescent="0.25">
      <c r="B6330" s="49">
        <f t="shared" ref="B6330" si="5768">B6329+1</f>
        <v>6318</v>
      </c>
      <c r="C6330" s="446">
        <v>42944.041666666664</v>
      </c>
      <c r="D6330" s="476">
        <v>-201.99999999999801</v>
      </c>
      <c r="K6330" s="446">
        <v>42944.041666666664</v>
      </c>
      <c r="L6330" s="117">
        <v>-1211.9999999999882</v>
      </c>
    </row>
    <row r="6331" spans="2:12" x14ac:dyDescent="0.25">
      <c r="B6331" s="49">
        <f t="shared" ref="B6331" si="5769">B6330+1</f>
        <v>6319</v>
      </c>
      <c r="C6331" s="430">
        <v>42944.395833333336</v>
      </c>
      <c r="D6331" s="473">
        <v>-212</v>
      </c>
      <c r="K6331" s="430">
        <v>42944.395833333336</v>
      </c>
      <c r="L6331" s="467">
        <v>-848</v>
      </c>
    </row>
    <row r="6332" spans="2:12" x14ac:dyDescent="0.25">
      <c r="B6332" s="49">
        <f t="shared" ref="B6332" si="5770">B6331+1</f>
        <v>6320</v>
      </c>
      <c r="C6332" s="430">
        <v>42946.979166666664</v>
      </c>
      <c r="D6332" s="473">
        <v>-37</v>
      </c>
      <c r="K6332" s="430">
        <v>42946.979166666664</v>
      </c>
      <c r="L6332" s="467">
        <v>-148</v>
      </c>
    </row>
    <row r="6333" spans="2:12" x14ac:dyDescent="0.25">
      <c r="B6333" s="49">
        <f t="shared" ref="B6333" si="5771">B6332+1</f>
        <v>6321</v>
      </c>
      <c r="C6333" s="429">
        <v>42947.041666666664</v>
      </c>
      <c r="D6333" s="475">
        <v>338</v>
      </c>
      <c r="K6333" s="429">
        <v>42947.041666666664</v>
      </c>
      <c r="L6333" s="467">
        <v>676</v>
      </c>
    </row>
    <row r="6334" spans="2:12" x14ac:dyDescent="0.25">
      <c r="B6334" s="49">
        <f t="shared" ref="B6334" si="5772">B6333+1</f>
        <v>6322</v>
      </c>
      <c r="C6334" s="446">
        <v>42947.041666666664</v>
      </c>
      <c r="D6334" s="476">
        <v>92.999999999995495</v>
      </c>
      <c r="K6334" s="446">
        <v>42947.041666666664</v>
      </c>
      <c r="L6334" s="117">
        <v>557.99999999997294</v>
      </c>
    </row>
    <row r="6335" spans="2:12" x14ac:dyDescent="0.25">
      <c r="B6335" s="49">
        <f t="shared" ref="B6335" si="5773">B6334+1</f>
        <v>6323</v>
      </c>
      <c r="C6335" s="430">
        <v>42947.395833333336</v>
      </c>
      <c r="D6335" s="473">
        <v>-74.5</v>
      </c>
      <c r="K6335" s="430">
        <v>42947.395833333336</v>
      </c>
      <c r="L6335" s="467">
        <v>-298</v>
      </c>
    </row>
    <row r="6336" spans="2:12" x14ac:dyDescent="0.25">
      <c r="B6336" s="49">
        <f t="shared" ref="B6336" si="5774">B6335+1</f>
        <v>6324</v>
      </c>
      <c r="C6336" s="428">
        <v>42948</v>
      </c>
      <c r="D6336" s="473">
        <v>408.99999999999545</v>
      </c>
      <c r="K6336" s="428">
        <v>42948</v>
      </c>
      <c r="L6336" s="117">
        <v>817.99999999999091</v>
      </c>
    </row>
    <row r="6337" spans="2:12" x14ac:dyDescent="0.25">
      <c r="B6337" s="49">
        <f t="shared" ref="B6337" si="5775">B6336+1</f>
        <v>6325</v>
      </c>
      <c r="C6337" s="429">
        <v>42948.041666666664</v>
      </c>
      <c r="D6337" s="475">
        <v>458</v>
      </c>
      <c r="K6337" s="429">
        <v>42948.041666666664</v>
      </c>
      <c r="L6337" s="467">
        <v>916</v>
      </c>
    </row>
    <row r="6338" spans="2:12" x14ac:dyDescent="0.25">
      <c r="B6338" s="49">
        <f t="shared" ref="B6338" si="5776">B6337+1</f>
        <v>6326</v>
      </c>
      <c r="C6338" s="446">
        <v>42948.041666666664</v>
      </c>
      <c r="D6338" s="476">
        <v>317.999999999995</v>
      </c>
      <c r="K6338" s="446">
        <v>42948.041666666664</v>
      </c>
      <c r="L6338" s="117">
        <v>1907.99999999997</v>
      </c>
    </row>
    <row r="6339" spans="2:12" x14ac:dyDescent="0.25">
      <c r="B6339" s="49">
        <f t="shared" ref="B6339" si="5777">B6338+1</f>
        <v>6327</v>
      </c>
      <c r="C6339" s="430">
        <v>42948.395833333336</v>
      </c>
      <c r="D6339" s="473">
        <v>375.5</v>
      </c>
      <c r="K6339" s="430">
        <v>42948.395833333336</v>
      </c>
      <c r="L6339" s="467">
        <v>1502</v>
      </c>
    </row>
    <row r="6340" spans="2:12" x14ac:dyDescent="0.25">
      <c r="B6340" s="49">
        <f t="shared" ref="B6340" si="5778">B6339+1</f>
        <v>6328</v>
      </c>
      <c r="C6340" s="427">
        <v>42949</v>
      </c>
      <c r="D6340" s="474">
        <v>53</v>
      </c>
      <c r="K6340" s="427">
        <v>42949</v>
      </c>
      <c r="L6340" s="117">
        <v>106</v>
      </c>
    </row>
    <row r="6341" spans="2:12" x14ac:dyDescent="0.25">
      <c r="B6341" s="49">
        <f t="shared" ref="B6341" si="5779">B6340+1</f>
        <v>6329</v>
      </c>
      <c r="C6341" s="446">
        <v>42950.0625</v>
      </c>
      <c r="D6341" s="476">
        <v>33.000000000004498</v>
      </c>
      <c r="K6341" s="446">
        <v>42950.0625</v>
      </c>
      <c r="L6341" s="117">
        <v>198.000000000027</v>
      </c>
    </row>
    <row r="6342" spans="2:12" x14ac:dyDescent="0.25">
      <c r="B6342" s="49">
        <f t="shared" ref="B6342" si="5780">B6341+1</f>
        <v>6330</v>
      </c>
      <c r="C6342" s="429">
        <v>42951.041666666664</v>
      </c>
      <c r="D6342" s="475">
        <v>68</v>
      </c>
      <c r="K6342" s="429">
        <v>42951.041666666664</v>
      </c>
      <c r="L6342" s="467">
        <v>136</v>
      </c>
    </row>
    <row r="6343" spans="2:12" x14ac:dyDescent="0.25">
      <c r="B6343" s="49">
        <f t="shared" ref="B6343" si="5781">B6342+1</f>
        <v>6331</v>
      </c>
      <c r="C6343" s="446">
        <v>42951.041666666664</v>
      </c>
      <c r="D6343" s="476">
        <v>98.000000000002302</v>
      </c>
      <c r="K6343" s="446">
        <v>42951.041666666664</v>
      </c>
      <c r="L6343" s="117">
        <v>588.00000000001387</v>
      </c>
    </row>
    <row r="6344" spans="2:12" x14ac:dyDescent="0.25">
      <c r="B6344" s="49">
        <f t="shared" ref="B6344" si="5782">B6343+1</f>
        <v>6332</v>
      </c>
      <c r="C6344" s="430">
        <v>42951.395833333336</v>
      </c>
      <c r="D6344" s="473">
        <v>25.5</v>
      </c>
      <c r="K6344" s="430">
        <v>42951.395833333336</v>
      </c>
      <c r="L6344" s="467">
        <v>102</v>
      </c>
    </row>
    <row r="6345" spans="2:12" x14ac:dyDescent="0.25">
      <c r="B6345" s="49">
        <f t="shared" ref="B6345" si="5783">B6344+1</f>
        <v>6333</v>
      </c>
      <c r="C6345" s="428">
        <v>42955</v>
      </c>
      <c r="D6345" s="473">
        <v>58.999999999995453</v>
      </c>
      <c r="K6345" s="428">
        <v>42955</v>
      </c>
      <c r="L6345" s="117">
        <v>117.99999999999091</v>
      </c>
    </row>
    <row r="6346" spans="2:12" x14ac:dyDescent="0.25">
      <c r="B6346" s="49">
        <f t="shared" ref="B6346" si="5784">B6345+1</f>
        <v>6334</v>
      </c>
      <c r="C6346" s="427">
        <v>42956</v>
      </c>
      <c r="D6346" s="474">
        <v>23</v>
      </c>
      <c r="K6346" s="427">
        <v>42956</v>
      </c>
      <c r="L6346" s="117">
        <v>46</v>
      </c>
    </row>
    <row r="6347" spans="2:12" x14ac:dyDescent="0.25">
      <c r="B6347" s="49">
        <f t="shared" ref="B6347" si="5785">B6346+1</f>
        <v>6335</v>
      </c>
      <c r="C6347" s="428">
        <v>42956</v>
      </c>
      <c r="D6347" s="473">
        <v>-970.99999999999989</v>
      </c>
      <c r="K6347" s="428">
        <v>42956</v>
      </c>
      <c r="L6347" s="117">
        <v>-1941.9999999999998</v>
      </c>
    </row>
    <row r="6348" spans="2:12" x14ac:dyDescent="0.25">
      <c r="B6348" s="49">
        <f t="shared" ref="B6348" si="5786">B6347+1</f>
        <v>6336</v>
      </c>
      <c r="C6348" s="429">
        <v>42956.041666666664</v>
      </c>
      <c r="D6348" s="475">
        <v>-532</v>
      </c>
      <c r="K6348" s="429">
        <v>42956.041666666664</v>
      </c>
      <c r="L6348" s="467">
        <v>-1064</v>
      </c>
    </row>
    <row r="6349" spans="2:12" x14ac:dyDescent="0.25">
      <c r="B6349" s="49">
        <f t="shared" ref="B6349" si="5787">B6348+1</f>
        <v>6337</v>
      </c>
      <c r="C6349" s="446">
        <v>42956.041666666664</v>
      </c>
      <c r="D6349" s="476">
        <v>-557.000000000005</v>
      </c>
      <c r="K6349" s="446">
        <v>42956.041666666664</v>
      </c>
      <c r="L6349" s="117">
        <v>-3342.00000000003</v>
      </c>
    </row>
    <row r="6350" spans="2:12" x14ac:dyDescent="0.25">
      <c r="B6350" s="49">
        <f t="shared" ref="B6350" si="5788">B6349+1</f>
        <v>6338</v>
      </c>
      <c r="C6350" s="430">
        <v>42956.395833333336</v>
      </c>
      <c r="D6350" s="473">
        <v>-74.5</v>
      </c>
      <c r="K6350" s="430">
        <v>42956.395833333336</v>
      </c>
      <c r="L6350" s="467">
        <v>-298</v>
      </c>
    </row>
    <row r="6351" spans="2:12" x14ac:dyDescent="0.25">
      <c r="B6351" s="49">
        <f t="shared" ref="B6351" si="5789">B6350+1</f>
        <v>6339</v>
      </c>
      <c r="C6351" s="429">
        <v>42957.041666666664</v>
      </c>
      <c r="D6351" s="475">
        <v>-782</v>
      </c>
      <c r="K6351" s="429">
        <v>42957.041666666664</v>
      </c>
      <c r="L6351" s="467">
        <v>-1564</v>
      </c>
    </row>
    <row r="6352" spans="2:12" x14ac:dyDescent="0.25">
      <c r="B6352" s="49">
        <f t="shared" ref="B6352" si="5790">B6351+1</f>
        <v>6340</v>
      </c>
      <c r="C6352" s="446">
        <v>42957.041666666664</v>
      </c>
      <c r="D6352" s="476">
        <v>-357.000000000005</v>
      </c>
      <c r="K6352" s="446">
        <v>42957.041666666664</v>
      </c>
      <c r="L6352" s="117">
        <v>-2142.00000000003</v>
      </c>
    </row>
    <row r="6353" spans="2:12" x14ac:dyDescent="0.25">
      <c r="B6353" s="49">
        <f t="shared" ref="B6353" si="5791">B6352+1</f>
        <v>6341</v>
      </c>
      <c r="C6353" s="430">
        <v>42957.395833333336</v>
      </c>
      <c r="D6353" s="473">
        <v>-199.5</v>
      </c>
      <c r="K6353" s="430">
        <v>42957.395833333336</v>
      </c>
      <c r="L6353" s="467">
        <v>-798</v>
      </c>
    </row>
    <row r="6354" spans="2:12" x14ac:dyDescent="0.25">
      <c r="B6354" s="49">
        <f t="shared" ref="B6354" si="5792">B6353+1</f>
        <v>6342</v>
      </c>
      <c r="C6354" s="427">
        <v>42958</v>
      </c>
      <c r="D6354" s="474">
        <v>63</v>
      </c>
      <c r="K6354" s="427">
        <v>42958</v>
      </c>
      <c r="L6354" s="117">
        <v>126</v>
      </c>
    </row>
    <row r="6355" spans="2:12" x14ac:dyDescent="0.25">
      <c r="B6355" s="49">
        <f t="shared" ref="B6355" si="5793">B6354+1</f>
        <v>6343</v>
      </c>
      <c r="C6355" s="428">
        <v>42958</v>
      </c>
      <c r="D6355" s="473">
        <v>169.00000000000909</v>
      </c>
      <c r="K6355" s="428">
        <v>42958</v>
      </c>
      <c r="L6355" s="117">
        <v>338.00000000001819</v>
      </c>
    </row>
    <row r="6356" spans="2:12" x14ac:dyDescent="0.25">
      <c r="B6356" s="49">
        <f t="shared" ref="B6356" si="5794">B6355+1</f>
        <v>6344</v>
      </c>
      <c r="C6356" s="429">
        <v>42958.041666666664</v>
      </c>
      <c r="D6356" s="475">
        <v>373</v>
      </c>
      <c r="K6356" s="429">
        <v>42958.041666666664</v>
      </c>
      <c r="L6356" s="467">
        <v>746</v>
      </c>
    </row>
    <row r="6357" spans="2:12" x14ac:dyDescent="0.25">
      <c r="B6357" s="49">
        <f t="shared" ref="B6357" si="5795">B6356+1</f>
        <v>6345</v>
      </c>
      <c r="C6357" s="446">
        <v>42958.041666666664</v>
      </c>
      <c r="D6357" s="476">
        <v>-56.9999999999932</v>
      </c>
      <c r="K6357" s="446">
        <v>42958.041666666664</v>
      </c>
      <c r="L6357" s="117">
        <v>-341.99999999995919</v>
      </c>
    </row>
    <row r="6358" spans="2:12" x14ac:dyDescent="0.25">
      <c r="B6358" s="49">
        <f t="shared" ref="B6358" si="5796">B6357+1</f>
        <v>6346</v>
      </c>
      <c r="C6358" s="430">
        <v>42958.395833333336</v>
      </c>
      <c r="D6358" s="473">
        <v>63</v>
      </c>
      <c r="K6358" s="430">
        <v>42958.395833333336</v>
      </c>
      <c r="L6358" s="467">
        <v>252</v>
      </c>
    </row>
    <row r="6359" spans="2:12" x14ac:dyDescent="0.25">
      <c r="B6359" s="49">
        <f t="shared" ref="B6359" si="5797">B6358+1</f>
        <v>6347</v>
      </c>
      <c r="C6359" s="427">
        <v>42962</v>
      </c>
      <c r="D6359" s="474">
        <v>208</v>
      </c>
      <c r="K6359" s="427">
        <v>42962</v>
      </c>
      <c r="L6359" s="117">
        <v>416</v>
      </c>
    </row>
    <row r="6360" spans="2:12" x14ac:dyDescent="0.25">
      <c r="B6360" s="49">
        <f t="shared" ref="B6360" si="5798">B6359+1</f>
        <v>6348</v>
      </c>
      <c r="C6360" s="428">
        <v>42963</v>
      </c>
      <c r="D6360" s="473">
        <v>469.00000000000909</v>
      </c>
      <c r="K6360" s="428">
        <v>42963</v>
      </c>
      <c r="L6360" s="117">
        <v>938.00000000001819</v>
      </c>
    </row>
    <row r="6361" spans="2:12" x14ac:dyDescent="0.25">
      <c r="B6361" s="49">
        <f t="shared" ref="B6361" si="5799">B6360+1</f>
        <v>6349</v>
      </c>
      <c r="C6361" s="446">
        <v>42963.041666666664</v>
      </c>
      <c r="D6361" s="476">
        <v>233.000000000005</v>
      </c>
      <c r="K6361" s="446">
        <v>42963.041666666664</v>
      </c>
      <c r="L6361" s="117">
        <v>1398.00000000003</v>
      </c>
    </row>
    <row r="6362" spans="2:12" x14ac:dyDescent="0.25">
      <c r="B6362" s="49">
        <f t="shared" ref="B6362" si="5800">B6361+1</f>
        <v>6350</v>
      </c>
      <c r="C6362" s="427">
        <v>42964</v>
      </c>
      <c r="D6362" s="474">
        <v>58</v>
      </c>
      <c r="K6362" s="427">
        <v>42964</v>
      </c>
      <c r="L6362" s="117">
        <v>116</v>
      </c>
    </row>
    <row r="6363" spans="2:12" x14ac:dyDescent="0.25">
      <c r="B6363" s="49">
        <f t="shared" ref="B6363" si="5801">B6362+1</f>
        <v>6351</v>
      </c>
      <c r="C6363" s="428">
        <v>42964</v>
      </c>
      <c r="D6363" s="473">
        <v>258.99999999999545</v>
      </c>
      <c r="K6363" s="428">
        <v>42964</v>
      </c>
      <c r="L6363" s="117">
        <v>517.99999999999091</v>
      </c>
    </row>
    <row r="6364" spans="2:12" x14ac:dyDescent="0.25">
      <c r="B6364" s="49">
        <f t="shared" ref="B6364" si="5802">B6363+1</f>
        <v>6352</v>
      </c>
      <c r="C6364" s="427">
        <v>42965</v>
      </c>
      <c r="D6364" s="474">
        <v>63</v>
      </c>
      <c r="K6364" s="427">
        <v>42965</v>
      </c>
      <c r="L6364" s="117">
        <v>126</v>
      </c>
    </row>
    <row r="6365" spans="2:12" x14ac:dyDescent="0.25">
      <c r="B6365" s="49">
        <f t="shared" ref="B6365" si="5803">B6364+1</f>
        <v>6353</v>
      </c>
      <c r="C6365" s="428">
        <v>42965</v>
      </c>
      <c r="D6365" s="473">
        <v>-310.99999999998636</v>
      </c>
      <c r="K6365" s="428">
        <v>42965</v>
      </c>
      <c r="L6365" s="117">
        <v>-621.99999999997272</v>
      </c>
    </row>
    <row r="6366" spans="2:12" x14ac:dyDescent="0.25">
      <c r="B6366" s="49">
        <f t="shared" ref="B6366" si="5804">B6365+1</f>
        <v>6354</v>
      </c>
      <c r="C6366" s="429">
        <v>42965.041666666664</v>
      </c>
      <c r="D6366" s="475">
        <v>558</v>
      </c>
      <c r="K6366" s="429">
        <v>42965.041666666664</v>
      </c>
      <c r="L6366" s="467">
        <v>1116</v>
      </c>
    </row>
    <row r="6367" spans="2:12" x14ac:dyDescent="0.25">
      <c r="B6367" s="49">
        <f t="shared" ref="B6367" si="5805">B6366+1</f>
        <v>6355</v>
      </c>
      <c r="C6367" s="446">
        <v>42965.041666666664</v>
      </c>
      <c r="D6367" s="476">
        <v>-112</v>
      </c>
      <c r="K6367" s="446">
        <v>42965.041666666664</v>
      </c>
      <c r="L6367" s="117">
        <v>-672</v>
      </c>
    </row>
    <row r="6368" spans="2:12" x14ac:dyDescent="0.25">
      <c r="B6368" s="49">
        <f t="shared" ref="B6368" si="5806">B6367+1</f>
        <v>6356</v>
      </c>
      <c r="C6368" s="430">
        <v>42965.395833333336</v>
      </c>
      <c r="D6368" s="473">
        <v>88</v>
      </c>
      <c r="K6368" s="430">
        <v>42965.395833333336</v>
      </c>
      <c r="L6368" s="467">
        <v>352</v>
      </c>
    </row>
    <row r="6369" spans="2:12" x14ac:dyDescent="0.25">
      <c r="B6369" s="49">
        <f t="shared" ref="B6369" si="5807">B6368+1</f>
        <v>6357</v>
      </c>
      <c r="C6369" s="430">
        <v>42967.979166666664</v>
      </c>
      <c r="D6369" s="473">
        <v>13</v>
      </c>
      <c r="K6369" s="430">
        <v>42967.979166666664</v>
      </c>
      <c r="L6369" s="467">
        <v>52</v>
      </c>
    </row>
    <row r="6370" spans="2:12" x14ac:dyDescent="0.25">
      <c r="B6370" s="49">
        <f t="shared" ref="B6370" si="5808">B6369+1</f>
        <v>6358</v>
      </c>
      <c r="C6370" s="429">
        <v>42968.041666666664</v>
      </c>
      <c r="D6370" s="475">
        <v>-182</v>
      </c>
      <c r="K6370" s="429">
        <v>42968.041666666664</v>
      </c>
      <c r="L6370" s="467">
        <v>-364</v>
      </c>
    </row>
    <row r="6371" spans="2:12" x14ac:dyDescent="0.25">
      <c r="B6371" s="49">
        <f t="shared" ref="B6371" si="5809">B6370+1</f>
        <v>6359</v>
      </c>
      <c r="C6371" s="446">
        <v>42968.041666666664</v>
      </c>
      <c r="D6371" s="476">
        <v>-281.99999999999301</v>
      </c>
      <c r="K6371" s="446">
        <v>42968.041666666664</v>
      </c>
      <c r="L6371" s="117">
        <v>-1691.9999999999582</v>
      </c>
    </row>
    <row r="6372" spans="2:12" x14ac:dyDescent="0.25">
      <c r="B6372" s="49">
        <f t="shared" ref="B6372" si="5810">B6371+1</f>
        <v>6360</v>
      </c>
      <c r="C6372" s="430">
        <v>42968.395833333336</v>
      </c>
      <c r="D6372" s="473">
        <v>-324.5</v>
      </c>
      <c r="K6372" s="430">
        <v>42968.395833333336</v>
      </c>
      <c r="L6372" s="467">
        <v>-1298</v>
      </c>
    </row>
    <row r="6373" spans="2:12" x14ac:dyDescent="0.25">
      <c r="B6373" s="49">
        <f t="shared" ref="B6373" si="5811">B6372+1</f>
        <v>6361</v>
      </c>
      <c r="C6373" s="429">
        <v>42969.041666666664</v>
      </c>
      <c r="D6373" s="475">
        <v>458</v>
      </c>
      <c r="K6373" s="429">
        <v>42969.041666666664</v>
      </c>
      <c r="L6373" s="467">
        <v>916</v>
      </c>
    </row>
    <row r="6374" spans="2:12" x14ac:dyDescent="0.25">
      <c r="B6374" s="49">
        <f t="shared" ref="B6374" si="5812">B6373+1</f>
        <v>6362</v>
      </c>
      <c r="C6374" s="446">
        <v>42969.0625</v>
      </c>
      <c r="D6374" s="476">
        <v>213</v>
      </c>
      <c r="K6374" s="446">
        <v>42969.0625</v>
      </c>
      <c r="L6374" s="117">
        <v>1278</v>
      </c>
    </row>
    <row r="6375" spans="2:12" x14ac:dyDescent="0.25">
      <c r="B6375" s="49">
        <f t="shared" ref="B6375" si="5813">B6374+1</f>
        <v>6363</v>
      </c>
      <c r="C6375" s="427">
        <v>42971</v>
      </c>
      <c r="D6375" s="474">
        <v>118</v>
      </c>
      <c r="K6375" s="427">
        <v>42971</v>
      </c>
      <c r="L6375" s="117">
        <v>236</v>
      </c>
    </row>
    <row r="6376" spans="2:12" x14ac:dyDescent="0.25">
      <c r="B6376" s="49">
        <f t="shared" ref="B6376" si="5814">B6375+1</f>
        <v>6364</v>
      </c>
      <c r="C6376" s="428">
        <v>42971</v>
      </c>
      <c r="D6376" s="473">
        <v>318.99999999998636</v>
      </c>
      <c r="K6376" s="428">
        <v>42971</v>
      </c>
      <c r="L6376" s="117">
        <v>637.99999999997272</v>
      </c>
    </row>
    <row r="6377" spans="2:12" x14ac:dyDescent="0.25">
      <c r="B6377" s="49">
        <f t="shared" ref="B6377" si="5815">B6376+1</f>
        <v>6365</v>
      </c>
      <c r="C6377" s="429">
        <v>42971.041666666664</v>
      </c>
      <c r="D6377" s="475">
        <v>678</v>
      </c>
      <c r="K6377" s="429">
        <v>42971.041666666664</v>
      </c>
      <c r="L6377" s="467">
        <v>1356</v>
      </c>
    </row>
    <row r="6378" spans="2:12" x14ac:dyDescent="0.25">
      <c r="B6378" s="49">
        <f t="shared" ref="B6378" si="5816">B6377+1</f>
        <v>6366</v>
      </c>
      <c r="C6378" s="446">
        <v>42971.041666666664</v>
      </c>
      <c r="D6378" s="476">
        <v>198.00000000000199</v>
      </c>
      <c r="K6378" s="446">
        <v>42971.041666666664</v>
      </c>
      <c r="L6378" s="117">
        <v>1188.0000000000118</v>
      </c>
    </row>
    <row r="6379" spans="2:12" x14ac:dyDescent="0.25">
      <c r="B6379" s="49">
        <f t="shared" ref="B6379" si="5817">B6378+1</f>
        <v>6367</v>
      </c>
      <c r="C6379" s="430">
        <v>42971.395833333336</v>
      </c>
      <c r="D6379" s="473">
        <v>250.5</v>
      </c>
      <c r="K6379" s="430">
        <v>42971.395833333336</v>
      </c>
      <c r="L6379" s="467">
        <v>1002</v>
      </c>
    </row>
    <row r="6380" spans="2:12" x14ac:dyDescent="0.25">
      <c r="B6380" s="49">
        <f t="shared" ref="B6380" si="5818">B6379+1</f>
        <v>6368</v>
      </c>
      <c r="C6380" s="429">
        <v>42972.041666666664</v>
      </c>
      <c r="D6380" s="475">
        <v>253</v>
      </c>
      <c r="K6380" s="429">
        <v>42972.041666666664</v>
      </c>
      <c r="L6380" s="467">
        <v>506</v>
      </c>
    </row>
    <row r="6381" spans="2:12" x14ac:dyDescent="0.25">
      <c r="B6381" s="49">
        <f t="shared" ref="B6381" si="5819">B6380+1</f>
        <v>6369</v>
      </c>
      <c r="C6381" s="430">
        <v>42972.395833333336</v>
      </c>
      <c r="D6381" s="473">
        <v>-37</v>
      </c>
      <c r="K6381" s="430">
        <v>42972.395833333336</v>
      </c>
      <c r="L6381" s="467">
        <v>-148</v>
      </c>
    </row>
    <row r="6382" spans="2:12" x14ac:dyDescent="0.25">
      <c r="B6382" s="49">
        <f t="shared" ref="B6382" si="5820">B6381+1</f>
        <v>6370</v>
      </c>
      <c r="C6382" s="427">
        <v>42975</v>
      </c>
      <c r="D6382" s="474">
        <v>328</v>
      </c>
      <c r="K6382" s="427">
        <v>42975</v>
      </c>
      <c r="L6382" s="117">
        <v>656</v>
      </c>
    </row>
    <row r="6383" spans="2:12" x14ac:dyDescent="0.25">
      <c r="B6383" s="49">
        <f t="shared" ref="B6383" si="5821">B6382+1</f>
        <v>6371</v>
      </c>
      <c r="C6383" s="428">
        <v>42975</v>
      </c>
      <c r="D6383" s="473">
        <v>629</v>
      </c>
      <c r="K6383" s="428">
        <v>42975</v>
      </c>
      <c r="L6383" s="117">
        <v>1258</v>
      </c>
    </row>
    <row r="6384" spans="2:12" x14ac:dyDescent="0.25">
      <c r="B6384" s="49">
        <f t="shared" ref="B6384" si="5822">B6383+1</f>
        <v>6372</v>
      </c>
      <c r="C6384" s="429">
        <v>42975.041666666664</v>
      </c>
      <c r="D6384" s="475">
        <v>468</v>
      </c>
      <c r="K6384" s="429">
        <v>42975.041666666664</v>
      </c>
      <c r="L6384" s="467">
        <v>936</v>
      </c>
    </row>
    <row r="6385" spans="1:12" x14ac:dyDescent="0.25">
      <c r="B6385" s="49">
        <f t="shared" ref="B6385" si="5823">B6384+1</f>
        <v>6373</v>
      </c>
      <c r="C6385" s="427">
        <v>42976</v>
      </c>
      <c r="D6385" s="474">
        <v>123</v>
      </c>
      <c r="K6385" s="427">
        <v>42976</v>
      </c>
      <c r="L6385" s="117">
        <v>246</v>
      </c>
    </row>
    <row r="6386" spans="1:12" x14ac:dyDescent="0.25">
      <c r="B6386" s="49">
        <f t="shared" ref="B6386" si="5824">B6385+1</f>
        <v>6374</v>
      </c>
      <c r="C6386" s="427">
        <v>42982</v>
      </c>
      <c r="D6386" s="474">
        <v>8</v>
      </c>
      <c r="K6386" s="427">
        <v>42982</v>
      </c>
      <c r="L6386" s="117">
        <v>16</v>
      </c>
    </row>
    <row r="6387" spans="1:12" x14ac:dyDescent="0.25">
      <c r="B6387" s="49">
        <f t="shared" ref="B6387" si="5825">B6386+1</f>
        <v>6375</v>
      </c>
      <c r="C6387" s="428">
        <v>42982</v>
      </c>
      <c r="D6387" s="473">
        <v>279</v>
      </c>
      <c r="K6387" s="428">
        <v>42982</v>
      </c>
      <c r="L6387" s="117">
        <v>558</v>
      </c>
    </row>
    <row r="6388" spans="1:12" x14ac:dyDescent="0.25">
      <c r="B6388" s="49">
        <f t="shared" ref="B6388" si="5826">B6387+1</f>
        <v>6376</v>
      </c>
      <c r="C6388" s="429">
        <v>42982.041666666664</v>
      </c>
      <c r="D6388" s="475">
        <v>63</v>
      </c>
      <c r="K6388" s="429">
        <v>42982.041666666664</v>
      </c>
      <c r="L6388" s="467">
        <v>126</v>
      </c>
    </row>
    <row r="6389" spans="1:12" x14ac:dyDescent="0.25">
      <c r="B6389" s="49">
        <f t="shared" ref="B6389" si="5827">B6388+1</f>
        <v>6377</v>
      </c>
      <c r="C6389" s="427">
        <v>42983</v>
      </c>
      <c r="D6389" s="474">
        <v>98</v>
      </c>
      <c r="K6389" s="427">
        <v>42983</v>
      </c>
      <c r="L6389" s="117">
        <v>196</v>
      </c>
    </row>
    <row r="6390" spans="1:12" x14ac:dyDescent="0.25">
      <c r="B6390" s="49">
        <f t="shared" ref="B6390" si="5828">B6389+1</f>
        <v>6378</v>
      </c>
      <c r="C6390" s="429">
        <v>42983.041666666664</v>
      </c>
      <c r="D6390" s="475">
        <v>38</v>
      </c>
      <c r="K6390" s="429">
        <v>42983.041666666664</v>
      </c>
      <c r="L6390" s="467">
        <v>76</v>
      </c>
    </row>
    <row r="6391" spans="1:12" x14ac:dyDescent="0.25">
      <c r="B6391" s="49">
        <f t="shared" ref="B6391" si="5829">B6390+1</f>
        <v>6379</v>
      </c>
      <c r="C6391" s="429">
        <v>42984.041666666664</v>
      </c>
      <c r="D6391" s="475">
        <v>358</v>
      </c>
      <c r="K6391" s="429">
        <v>42984.041666666664</v>
      </c>
      <c r="L6391" s="467">
        <v>716</v>
      </c>
    </row>
    <row r="6392" spans="1:12" x14ac:dyDescent="0.25">
      <c r="B6392" s="49">
        <f t="shared" ref="B6392" si="5830">B6391+1</f>
        <v>6380</v>
      </c>
      <c r="C6392" s="446">
        <v>42984.041666666664</v>
      </c>
      <c r="D6392" s="476">
        <v>277.99999999999801</v>
      </c>
      <c r="K6392" s="446">
        <v>42984.041666666664</v>
      </c>
      <c r="L6392" s="117">
        <v>1667.9999999999882</v>
      </c>
    </row>
    <row r="6393" spans="1:12" x14ac:dyDescent="0.25">
      <c r="A6393">
        <v>1</v>
      </c>
      <c r="B6393" s="49">
        <f t="shared" ref="B6393" si="5831">B6392+1</f>
        <v>6381</v>
      </c>
      <c r="C6393" s="430">
        <v>42984.395833333336</v>
      </c>
      <c r="D6393" s="473">
        <v>75.5</v>
      </c>
      <c r="K6393" s="430">
        <v>42984.395833333336</v>
      </c>
      <c r="L6393" s="467">
        <v>302</v>
      </c>
    </row>
    <row r="6394" spans="1:12" x14ac:dyDescent="0.25">
      <c r="A6394">
        <v>2</v>
      </c>
      <c r="B6394" s="49">
        <f t="shared" ref="B6394" si="5832">B6393+1</f>
        <v>6382</v>
      </c>
      <c r="C6394" s="427">
        <v>42985</v>
      </c>
      <c r="D6394" s="474">
        <v>218</v>
      </c>
      <c r="K6394" s="427">
        <v>42985</v>
      </c>
      <c r="L6394" s="117">
        <v>436</v>
      </c>
    </row>
    <row r="6395" spans="1:12" x14ac:dyDescent="0.25">
      <c r="A6395">
        <v>3</v>
      </c>
      <c r="B6395" s="49">
        <f t="shared" ref="B6395" si="5833">B6394+1</f>
        <v>6383</v>
      </c>
      <c r="C6395" s="428">
        <v>42985</v>
      </c>
      <c r="D6395" s="473">
        <v>19.000000000009095</v>
      </c>
      <c r="K6395" s="428">
        <v>42985</v>
      </c>
      <c r="L6395" s="117">
        <v>38.00000000001819</v>
      </c>
    </row>
    <row r="6396" spans="1:12" x14ac:dyDescent="0.25">
      <c r="A6396">
        <v>4</v>
      </c>
      <c r="B6396" s="49">
        <f t="shared" ref="B6396" si="5834">B6395+1</f>
        <v>6384</v>
      </c>
      <c r="C6396" s="446">
        <v>42986.041666666664</v>
      </c>
      <c r="D6396" s="476">
        <v>-76.999999999997698</v>
      </c>
      <c r="K6396" s="446">
        <v>42986.041666666664</v>
      </c>
      <c r="L6396" s="117">
        <v>-461.99999999998619</v>
      </c>
    </row>
    <row r="6397" spans="1:12" x14ac:dyDescent="0.25">
      <c r="A6397">
        <v>5</v>
      </c>
      <c r="B6397" s="49">
        <f t="shared" ref="B6397" si="5835">B6396+1</f>
        <v>6385</v>
      </c>
      <c r="C6397" s="430">
        <v>42986.395833333336</v>
      </c>
      <c r="D6397" s="473">
        <v>-287</v>
      </c>
      <c r="K6397" s="430">
        <v>42986.395833333336</v>
      </c>
      <c r="L6397" s="467">
        <v>-1148</v>
      </c>
    </row>
    <row r="6398" spans="1:12" x14ac:dyDescent="0.25">
      <c r="A6398">
        <v>6</v>
      </c>
      <c r="B6398" s="49">
        <f t="shared" ref="B6398" si="5836">B6397+1</f>
        <v>6386</v>
      </c>
      <c r="C6398" s="430">
        <v>42988.979166666664</v>
      </c>
      <c r="D6398" s="473">
        <v>-24.5</v>
      </c>
      <c r="K6398" s="430">
        <v>42988.979166666664</v>
      </c>
      <c r="L6398" s="467">
        <v>-98</v>
      </c>
    </row>
    <row r="6399" spans="1:12" x14ac:dyDescent="0.25">
      <c r="A6399">
        <v>7</v>
      </c>
      <c r="B6399" s="49">
        <f t="shared" ref="B6399" si="5837">B6398+1</f>
        <v>6387</v>
      </c>
      <c r="C6399" s="429">
        <v>42989.041666666664</v>
      </c>
      <c r="D6399" s="475">
        <v>338</v>
      </c>
      <c r="K6399" s="429">
        <v>42989.041666666664</v>
      </c>
      <c r="L6399" s="467">
        <v>676</v>
      </c>
    </row>
    <row r="6400" spans="1:12" x14ac:dyDescent="0.25">
      <c r="A6400">
        <v>8</v>
      </c>
      <c r="B6400" s="49">
        <f t="shared" ref="B6400" si="5838">B6399+1</f>
        <v>6388</v>
      </c>
      <c r="C6400" s="430">
        <v>42989.395833333336</v>
      </c>
      <c r="D6400" s="473">
        <v>188</v>
      </c>
      <c r="K6400" s="430">
        <v>42989.395833333336</v>
      </c>
      <c r="L6400" s="467">
        <v>752</v>
      </c>
    </row>
    <row r="6401" spans="1:12" x14ac:dyDescent="0.25">
      <c r="A6401">
        <v>9</v>
      </c>
      <c r="B6401" s="49">
        <f t="shared" ref="B6401" si="5839">B6400+1</f>
        <v>6389</v>
      </c>
      <c r="C6401" s="428">
        <v>42990</v>
      </c>
      <c r="D6401" s="473">
        <v>158.99999999999545</v>
      </c>
      <c r="K6401" s="428">
        <v>42990</v>
      </c>
      <c r="L6401" s="117">
        <v>317.99999999999091</v>
      </c>
    </row>
    <row r="6402" spans="1:12" x14ac:dyDescent="0.25">
      <c r="A6402">
        <v>10</v>
      </c>
      <c r="B6402" s="49">
        <f t="shared" ref="B6402" si="5840">B6401+1</f>
        <v>6390</v>
      </c>
      <c r="C6402" s="428">
        <v>42992</v>
      </c>
      <c r="D6402" s="473">
        <v>-71</v>
      </c>
      <c r="K6402" s="428">
        <v>42992</v>
      </c>
      <c r="L6402" s="117">
        <v>-142</v>
      </c>
    </row>
    <row r="6403" spans="1:12" x14ac:dyDescent="0.25">
      <c r="A6403">
        <v>11</v>
      </c>
      <c r="B6403" s="49">
        <f t="shared" ref="B6403" si="5841">B6402+1</f>
        <v>6391</v>
      </c>
      <c r="C6403" s="427">
        <v>42993</v>
      </c>
      <c r="D6403" s="474">
        <v>113</v>
      </c>
      <c r="K6403" s="427">
        <v>42993</v>
      </c>
      <c r="L6403" s="117">
        <v>226</v>
      </c>
    </row>
    <row r="6404" spans="1:12" x14ac:dyDescent="0.25">
      <c r="A6404">
        <v>12</v>
      </c>
      <c r="B6404" s="49">
        <f t="shared" ref="B6404" si="5842">B6403+1</f>
        <v>6392</v>
      </c>
      <c r="C6404" s="428">
        <v>42993</v>
      </c>
      <c r="D6404" s="473">
        <v>379</v>
      </c>
      <c r="K6404" s="428">
        <v>42993</v>
      </c>
      <c r="L6404" s="117">
        <v>758</v>
      </c>
    </row>
    <row r="6405" spans="1:12" x14ac:dyDescent="0.25">
      <c r="A6405">
        <v>13</v>
      </c>
      <c r="B6405" s="49">
        <f t="shared" ref="B6405" si="5843">B6404+1</f>
        <v>6393</v>
      </c>
      <c r="C6405" s="429">
        <v>42993.041666666664</v>
      </c>
      <c r="D6405" s="475">
        <v>98</v>
      </c>
      <c r="K6405" s="429">
        <v>42993.041666666664</v>
      </c>
      <c r="L6405" s="467">
        <v>196</v>
      </c>
    </row>
    <row r="6406" spans="1:12" x14ac:dyDescent="0.25">
      <c r="A6406">
        <v>14</v>
      </c>
      <c r="B6406" s="49">
        <f t="shared" ref="B6406" si="5844">B6405+1</f>
        <v>6394</v>
      </c>
      <c r="C6406" s="446">
        <v>42993.041666666664</v>
      </c>
      <c r="D6406" s="476">
        <v>23.000000000002299</v>
      </c>
      <c r="K6406" s="446">
        <v>42993.041666666664</v>
      </c>
      <c r="L6406" s="117">
        <v>138.00000000001378</v>
      </c>
    </row>
    <row r="6407" spans="1:12" x14ac:dyDescent="0.25">
      <c r="A6407">
        <v>15</v>
      </c>
      <c r="B6407" s="49">
        <f t="shared" ref="B6407" si="5845">B6406+1</f>
        <v>6395</v>
      </c>
      <c r="C6407" s="430">
        <v>42993.395833333336</v>
      </c>
      <c r="D6407" s="473">
        <v>138</v>
      </c>
      <c r="K6407" s="430">
        <v>42993.395833333336</v>
      </c>
      <c r="L6407" s="467">
        <v>552</v>
      </c>
    </row>
    <row r="6408" spans="1:12" x14ac:dyDescent="0.25">
      <c r="A6408">
        <v>16</v>
      </c>
      <c r="B6408" s="49">
        <f t="shared" ref="B6408" si="5846">B6407+1</f>
        <v>6396</v>
      </c>
      <c r="C6408" s="429">
        <v>42997.041666666664</v>
      </c>
      <c r="D6408" s="475">
        <v>8</v>
      </c>
      <c r="K6408" s="429">
        <v>42997.041666666664</v>
      </c>
      <c r="L6408" s="467">
        <v>16</v>
      </c>
    </row>
    <row r="6409" spans="1:12" x14ac:dyDescent="0.25">
      <c r="A6409">
        <v>17</v>
      </c>
      <c r="B6409" s="49">
        <f t="shared" ref="B6409" si="5847">B6408+1</f>
        <v>6397</v>
      </c>
      <c r="C6409" s="427">
        <v>42998</v>
      </c>
      <c r="D6409" s="474">
        <v>58</v>
      </c>
      <c r="K6409" s="427">
        <v>42998</v>
      </c>
      <c r="L6409" s="117">
        <v>116</v>
      </c>
    </row>
    <row r="6410" spans="1:12" x14ac:dyDescent="0.25">
      <c r="A6410">
        <v>18</v>
      </c>
      <c r="B6410" s="49">
        <f t="shared" ref="B6410" si="5848">B6409+1</f>
        <v>6398</v>
      </c>
      <c r="C6410" s="428">
        <v>42998</v>
      </c>
      <c r="D6410" s="473">
        <v>88.999999999990905</v>
      </c>
      <c r="K6410" s="428">
        <v>42998</v>
      </c>
      <c r="L6410" s="117">
        <v>177.99999999998181</v>
      </c>
    </row>
    <row r="6411" spans="1:12" x14ac:dyDescent="0.25">
      <c r="A6411">
        <v>19</v>
      </c>
      <c r="B6411" s="49">
        <f t="shared" ref="B6411" si="5849">B6410+1</f>
        <v>6399</v>
      </c>
      <c r="C6411" s="446">
        <v>42998.041666666664</v>
      </c>
      <c r="D6411" s="476">
        <v>68.000000000006807</v>
      </c>
      <c r="K6411" s="446">
        <v>42998.041666666664</v>
      </c>
      <c r="L6411" s="117">
        <v>408.00000000004081</v>
      </c>
    </row>
    <row r="6412" spans="1:12" x14ac:dyDescent="0.25">
      <c r="A6412">
        <v>20</v>
      </c>
      <c r="B6412" s="49">
        <f t="shared" ref="B6412" si="5850">B6411+1</f>
        <v>6400</v>
      </c>
      <c r="C6412" s="429">
        <v>42999.041666666664</v>
      </c>
      <c r="D6412" s="475">
        <v>48</v>
      </c>
      <c r="K6412" s="429">
        <v>42999.041666666664</v>
      </c>
      <c r="L6412" s="467">
        <v>96</v>
      </c>
    </row>
    <row r="6413" spans="1:12" x14ac:dyDescent="0.25">
      <c r="A6413">
        <v>21</v>
      </c>
      <c r="B6413" s="49">
        <f t="shared" ref="B6413" si="5851">B6412+1</f>
        <v>6401</v>
      </c>
      <c r="C6413" s="427">
        <v>43000</v>
      </c>
      <c r="D6413" s="474">
        <v>-182</v>
      </c>
      <c r="K6413" s="427">
        <v>43000</v>
      </c>
      <c r="L6413" s="117">
        <v>-364</v>
      </c>
    </row>
    <row r="6414" spans="1:12" x14ac:dyDescent="0.25">
      <c r="A6414">
        <v>22</v>
      </c>
      <c r="B6414" s="49">
        <f t="shared" ref="B6414" si="5852">B6413+1</f>
        <v>6402</v>
      </c>
      <c r="C6414" s="428">
        <v>43000</v>
      </c>
      <c r="D6414" s="473">
        <v>-300.99999999999545</v>
      </c>
      <c r="K6414" s="428">
        <v>43000</v>
      </c>
      <c r="L6414" s="117">
        <v>-601.99999999999091</v>
      </c>
    </row>
    <row r="6415" spans="1:12" x14ac:dyDescent="0.25">
      <c r="A6415">
        <v>23</v>
      </c>
      <c r="B6415" s="49">
        <f t="shared" ref="B6415" si="5853">B6414+1</f>
        <v>6403</v>
      </c>
      <c r="C6415" s="429">
        <v>43000.041666666664</v>
      </c>
      <c r="D6415" s="475">
        <v>-357</v>
      </c>
      <c r="K6415" s="429">
        <v>43000.041666666664</v>
      </c>
      <c r="L6415" s="467">
        <v>-714</v>
      </c>
    </row>
    <row r="6416" spans="1:12" x14ac:dyDescent="0.25">
      <c r="A6416">
        <v>24</v>
      </c>
      <c r="B6416" s="49">
        <f t="shared" ref="B6416" si="5854">B6415+1</f>
        <v>6404</v>
      </c>
      <c r="C6416" s="446">
        <v>43000.041666666664</v>
      </c>
      <c r="D6416" s="476">
        <v>-57.000000000004498</v>
      </c>
      <c r="K6416" s="446">
        <v>43000.041666666664</v>
      </c>
      <c r="L6416" s="117">
        <v>-342.000000000027</v>
      </c>
    </row>
    <row r="6417" spans="1:12" x14ac:dyDescent="0.25">
      <c r="A6417">
        <v>25</v>
      </c>
      <c r="B6417" s="49">
        <f t="shared" ref="B6417" si="5855">B6416+1</f>
        <v>6405</v>
      </c>
      <c r="C6417" s="430">
        <v>43000.395833333336</v>
      </c>
      <c r="D6417" s="473">
        <v>-237</v>
      </c>
      <c r="K6417" s="430">
        <v>43000.395833333336</v>
      </c>
      <c r="L6417" s="467">
        <v>-948</v>
      </c>
    </row>
    <row r="6418" spans="1:12" x14ac:dyDescent="0.25">
      <c r="A6418">
        <v>26</v>
      </c>
      <c r="B6418" s="49">
        <f t="shared" ref="B6418" si="5856">B6417+1</f>
        <v>6406</v>
      </c>
      <c r="C6418" s="430">
        <v>43002.979166666664</v>
      </c>
      <c r="D6418" s="473">
        <v>-12</v>
      </c>
      <c r="K6418" s="430">
        <v>43002.979166666664</v>
      </c>
      <c r="L6418" s="467">
        <v>-48</v>
      </c>
    </row>
    <row r="6419" spans="1:12" x14ac:dyDescent="0.25">
      <c r="A6419">
        <v>27</v>
      </c>
      <c r="B6419" s="49">
        <f t="shared" ref="B6419" si="5857">B6418+1</f>
        <v>6407</v>
      </c>
      <c r="C6419" s="429">
        <v>43003.041666666664</v>
      </c>
      <c r="D6419" s="475">
        <v>-577</v>
      </c>
      <c r="K6419" s="429">
        <v>43003.041666666664</v>
      </c>
      <c r="L6419" s="467">
        <v>-1154</v>
      </c>
    </row>
    <row r="6420" spans="1:12" x14ac:dyDescent="0.25">
      <c r="A6420">
        <v>28</v>
      </c>
      <c r="B6420" s="49">
        <f t="shared" ref="B6420" si="5858">B6419+1</f>
        <v>6408</v>
      </c>
      <c r="C6420" s="430">
        <v>43003.395833333336</v>
      </c>
      <c r="D6420" s="473">
        <v>-87</v>
      </c>
      <c r="K6420" s="430">
        <v>43003.395833333336</v>
      </c>
      <c r="L6420" s="467">
        <v>-348</v>
      </c>
    </row>
    <row r="6421" spans="1:12" x14ac:dyDescent="0.25">
      <c r="A6421">
        <v>29</v>
      </c>
      <c r="B6421" s="49">
        <f t="shared" ref="B6421" si="5859">B6420+1</f>
        <v>6409</v>
      </c>
      <c r="C6421" s="429">
        <v>43004.041666666664</v>
      </c>
      <c r="D6421" s="475">
        <v>443</v>
      </c>
      <c r="K6421" s="429">
        <v>43004.041666666664</v>
      </c>
      <c r="L6421" s="467">
        <v>886</v>
      </c>
    </row>
    <row r="6422" spans="1:12" x14ac:dyDescent="0.25">
      <c r="A6422">
        <v>30</v>
      </c>
      <c r="B6422" s="49">
        <f t="shared" ref="B6422" si="5860">B6421+1</f>
        <v>6410</v>
      </c>
      <c r="C6422" s="430">
        <v>43004.395833333336</v>
      </c>
      <c r="D6422" s="473">
        <v>-124.50000000000001</v>
      </c>
      <c r="K6422" s="430">
        <v>43004.395833333336</v>
      </c>
      <c r="L6422" s="467">
        <v>-498.00000000000006</v>
      </c>
    </row>
    <row r="6423" spans="1:12" x14ac:dyDescent="0.25">
      <c r="A6423">
        <v>31</v>
      </c>
      <c r="B6423" s="49">
        <f t="shared" ref="B6423" si="5861">B6422+1</f>
        <v>6411</v>
      </c>
      <c r="C6423" s="427">
        <v>43005</v>
      </c>
      <c r="D6423" s="474">
        <v>153</v>
      </c>
      <c r="K6423" s="427">
        <v>43005</v>
      </c>
      <c r="L6423" s="117">
        <v>306</v>
      </c>
    </row>
    <row r="6424" spans="1:12" x14ac:dyDescent="0.25">
      <c r="A6424">
        <v>32</v>
      </c>
      <c r="B6424" s="49">
        <f t="shared" ref="B6424" si="5862">B6423+1</f>
        <v>6412</v>
      </c>
      <c r="C6424" s="427">
        <v>43007</v>
      </c>
      <c r="D6424" s="474">
        <v>13</v>
      </c>
      <c r="K6424" s="427">
        <v>43007</v>
      </c>
      <c r="L6424" s="117">
        <v>26</v>
      </c>
    </row>
    <row r="6425" spans="1:12" x14ac:dyDescent="0.25">
      <c r="A6425">
        <v>33</v>
      </c>
      <c r="B6425" s="49">
        <f t="shared" ref="B6425" si="5863">B6424+1</f>
        <v>6413</v>
      </c>
      <c r="C6425" s="429">
        <v>43007.041666666664</v>
      </c>
      <c r="D6425" s="475">
        <v>168</v>
      </c>
      <c r="K6425" s="429">
        <v>43007.041666666664</v>
      </c>
      <c r="L6425" s="467">
        <v>336</v>
      </c>
    </row>
    <row r="6426" spans="1:12" x14ac:dyDescent="0.25">
      <c r="A6426">
        <v>34</v>
      </c>
      <c r="B6426" s="49">
        <f t="shared" ref="B6426" si="5864">B6425+1</f>
        <v>6414</v>
      </c>
      <c r="C6426" s="427">
        <v>43013</v>
      </c>
      <c r="D6426" s="474">
        <v>48</v>
      </c>
      <c r="K6426" s="427">
        <v>43013</v>
      </c>
      <c r="L6426" s="117">
        <v>96</v>
      </c>
    </row>
    <row r="6427" spans="1:12" x14ac:dyDescent="0.25">
      <c r="A6427">
        <v>35</v>
      </c>
      <c r="B6427" s="49">
        <f t="shared" ref="B6427" si="5865">B6426+1</f>
        <v>6415</v>
      </c>
      <c r="C6427" s="446">
        <v>43013.041666666664</v>
      </c>
      <c r="D6427" s="476">
        <v>97.999999999990905</v>
      </c>
      <c r="K6427" s="446">
        <v>43013.041666666664</v>
      </c>
      <c r="L6427" s="117">
        <v>587.99999999994543</v>
      </c>
    </row>
    <row r="6428" spans="1:12" x14ac:dyDescent="0.25">
      <c r="A6428">
        <v>36</v>
      </c>
      <c r="B6428" s="49">
        <f t="shared" ref="B6428" si="5866">B6427+1</f>
        <v>6416</v>
      </c>
      <c r="C6428" s="430">
        <v>43016.979166666664</v>
      </c>
      <c r="D6428" s="473">
        <v>-49.5</v>
      </c>
      <c r="K6428" s="430">
        <v>43016.979166666664</v>
      </c>
      <c r="L6428" s="467">
        <v>-198</v>
      </c>
    </row>
    <row r="6429" spans="1:12" x14ac:dyDescent="0.25">
      <c r="A6429">
        <v>37</v>
      </c>
      <c r="B6429" s="49">
        <f t="shared" ref="B6429" si="5867">B6428+1</f>
        <v>6417</v>
      </c>
      <c r="C6429" s="446">
        <v>43017.041666666664</v>
      </c>
      <c r="D6429" s="476">
        <v>23.000000000002299</v>
      </c>
      <c r="K6429" s="446">
        <v>43017.041666666664</v>
      </c>
      <c r="L6429" s="117">
        <v>138.00000000001378</v>
      </c>
    </row>
    <row r="6430" spans="1:12" x14ac:dyDescent="0.25">
      <c r="A6430">
        <v>38</v>
      </c>
      <c r="B6430" s="49">
        <f t="shared" ref="B6430" si="5868">B6429+1</f>
        <v>6418</v>
      </c>
      <c r="C6430" s="430">
        <v>43017.395833333336</v>
      </c>
      <c r="D6430" s="473">
        <v>175.5</v>
      </c>
      <c r="K6430" s="430">
        <v>43017.395833333336</v>
      </c>
      <c r="L6430" s="467">
        <v>702</v>
      </c>
    </row>
    <row r="6431" spans="1:12" x14ac:dyDescent="0.25">
      <c r="A6431">
        <v>39</v>
      </c>
      <c r="B6431" s="49">
        <f t="shared" ref="B6431" si="5869">B6430+1</f>
        <v>6419</v>
      </c>
      <c r="C6431" s="429">
        <v>43018.041666666664</v>
      </c>
      <c r="D6431" s="475">
        <v>333</v>
      </c>
      <c r="K6431" s="429">
        <v>43018.041666666664</v>
      </c>
      <c r="L6431" s="467">
        <v>666</v>
      </c>
    </row>
    <row r="6432" spans="1:12" x14ac:dyDescent="0.25">
      <c r="A6432">
        <v>40</v>
      </c>
      <c r="B6432" s="49">
        <f t="shared" ref="B6432" si="5870">B6431+1</f>
        <v>6420</v>
      </c>
      <c r="C6432" s="446">
        <v>43018.041666666664</v>
      </c>
      <c r="D6432" s="476">
        <v>153.00000000000901</v>
      </c>
      <c r="K6432" s="446">
        <v>43018.041666666664</v>
      </c>
      <c r="L6432" s="117">
        <v>918.00000000005411</v>
      </c>
    </row>
    <row r="6433" spans="1:12" x14ac:dyDescent="0.25">
      <c r="A6433">
        <v>41</v>
      </c>
      <c r="B6433" s="49">
        <f t="shared" ref="B6433" si="5871">B6432+1</f>
        <v>6421</v>
      </c>
      <c r="C6433" s="430">
        <v>43018.395833333336</v>
      </c>
      <c r="D6433" s="473">
        <v>138</v>
      </c>
      <c r="K6433" s="430">
        <v>43018.395833333336</v>
      </c>
      <c r="L6433" s="467">
        <v>552</v>
      </c>
    </row>
    <row r="6434" spans="1:12" x14ac:dyDescent="0.25">
      <c r="A6434">
        <v>42</v>
      </c>
      <c r="B6434" s="49">
        <f t="shared" ref="B6434" si="5872">B6433+1</f>
        <v>6422</v>
      </c>
      <c r="C6434" s="446">
        <v>43020.041666666664</v>
      </c>
      <c r="D6434" s="476">
        <v>-122.000000000002</v>
      </c>
      <c r="K6434" s="446">
        <v>43020.041666666664</v>
      </c>
      <c r="L6434" s="117">
        <v>-732.00000000001205</v>
      </c>
    </row>
    <row r="6435" spans="1:12" x14ac:dyDescent="0.25">
      <c r="A6435">
        <v>43</v>
      </c>
      <c r="B6435" s="49">
        <f t="shared" ref="B6435" si="5873">B6434+1</f>
        <v>6423</v>
      </c>
      <c r="C6435" s="427">
        <v>43021</v>
      </c>
      <c r="D6435" s="474">
        <v>48</v>
      </c>
      <c r="K6435" s="427">
        <v>43021</v>
      </c>
      <c r="L6435" s="117">
        <v>96</v>
      </c>
    </row>
    <row r="6436" spans="1:12" x14ac:dyDescent="0.25">
      <c r="A6436">
        <v>44</v>
      </c>
      <c r="B6436" s="49">
        <f t="shared" ref="B6436" si="5874">B6435+1</f>
        <v>6424</v>
      </c>
      <c r="C6436" s="428">
        <v>43021</v>
      </c>
      <c r="D6436" s="473">
        <v>119.00000000000909</v>
      </c>
      <c r="K6436" s="428">
        <v>43021</v>
      </c>
      <c r="L6436" s="117">
        <v>238.00000000001819</v>
      </c>
    </row>
    <row r="6437" spans="1:12" x14ac:dyDescent="0.25">
      <c r="A6437">
        <v>45</v>
      </c>
      <c r="B6437" s="49">
        <f t="shared" ref="B6437" si="5875">B6436+1</f>
        <v>6425</v>
      </c>
      <c r="C6437" s="429">
        <v>43021.041666666664</v>
      </c>
      <c r="D6437" s="475">
        <v>443</v>
      </c>
      <c r="K6437" s="429">
        <v>43021.041666666664</v>
      </c>
      <c r="L6437" s="467">
        <v>886</v>
      </c>
    </row>
    <row r="6438" spans="1:12" x14ac:dyDescent="0.25">
      <c r="A6438">
        <v>46</v>
      </c>
      <c r="B6438" s="49">
        <f t="shared" ref="B6438" si="5876">B6437+1</f>
        <v>6426</v>
      </c>
      <c r="C6438" s="446">
        <v>43021.041666666664</v>
      </c>
      <c r="D6438" s="476">
        <v>183.000000000005</v>
      </c>
      <c r="K6438" s="446">
        <v>43021.041666666664</v>
      </c>
      <c r="L6438" s="117">
        <v>1098.00000000003</v>
      </c>
    </row>
    <row r="6439" spans="1:12" x14ac:dyDescent="0.25">
      <c r="A6439">
        <v>47</v>
      </c>
      <c r="B6439" s="49">
        <f t="shared" ref="B6439" si="5877">B6438+1</f>
        <v>6427</v>
      </c>
      <c r="C6439" s="430">
        <v>43021.395833333336</v>
      </c>
      <c r="D6439" s="473">
        <v>75.5</v>
      </c>
      <c r="K6439" s="430">
        <v>43021.395833333336</v>
      </c>
      <c r="L6439" s="467">
        <v>302</v>
      </c>
    </row>
    <row r="6440" spans="1:12" x14ac:dyDescent="0.25">
      <c r="A6440">
        <v>48</v>
      </c>
      <c r="B6440" s="49">
        <f t="shared" ref="B6440" si="5878">B6439+1</f>
        <v>6428</v>
      </c>
      <c r="C6440" s="446">
        <v>43024.041666666664</v>
      </c>
      <c r="D6440" s="476">
        <v>-87</v>
      </c>
      <c r="K6440" s="446">
        <v>43024.041666666664</v>
      </c>
      <c r="L6440" s="117">
        <v>-522</v>
      </c>
    </row>
    <row r="6441" spans="1:12" x14ac:dyDescent="0.25">
      <c r="A6441">
        <v>49</v>
      </c>
      <c r="B6441" s="49">
        <f t="shared" ref="B6441" si="5879">B6440+1</f>
        <v>6429</v>
      </c>
      <c r="C6441" s="446">
        <v>43025.041666666664</v>
      </c>
      <c r="D6441" s="476">
        <v>-12</v>
      </c>
      <c r="K6441" s="446">
        <v>43025.041666666664</v>
      </c>
      <c r="L6441" s="117">
        <v>-72</v>
      </c>
    </row>
    <row r="6442" spans="1:12" x14ac:dyDescent="0.25">
      <c r="A6442">
        <v>50</v>
      </c>
      <c r="B6442" s="49">
        <f t="shared" ref="B6442" si="5880">B6441+1</f>
        <v>6430</v>
      </c>
      <c r="C6442" s="446">
        <v>43026.041666666664</v>
      </c>
      <c r="D6442" s="476">
        <v>248.00000000000199</v>
      </c>
      <c r="K6442" s="446">
        <v>43026.041666666664</v>
      </c>
      <c r="L6442" s="117">
        <v>1488.0000000000118</v>
      </c>
    </row>
    <row r="6443" spans="1:12" x14ac:dyDescent="0.25">
      <c r="A6443">
        <v>51</v>
      </c>
      <c r="B6443" s="49">
        <f t="shared" ref="B6443" si="5881">B6442+1</f>
        <v>6431</v>
      </c>
      <c r="C6443" s="429">
        <v>43027.041666666664</v>
      </c>
      <c r="D6443" s="475">
        <v>-807</v>
      </c>
      <c r="K6443" s="429">
        <v>43027.041666666664</v>
      </c>
      <c r="L6443" s="467">
        <v>-1614</v>
      </c>
    </row>
    <row r="6444" spans="1:12" x14ac:dyDescent="0.25">
      <c r="A6444">
        <v>52</v>
      </c>
      <c r="B6444" s="49">
        <f t="shared" ref="B6444" si="5882">B6443+1</f>
        <v>6432</v>
      </c>
      <c r="C6444" s="429">
        <v>43028.041666666664</v>
      </c>
      <c r="D6444" s="475">
        <v>338</v>
      </c>
      <c r="K6444" s="429">
        <v>43028.041666666664</v>
      </c>
      <c r="L6444" s="467">
        <v>676</v>
      </c>
    </row>
    <row r="6445" spans="1:12" x14ac:dyDescent="0.25">
      <c r="A6445">
        <v>53</v>
      </c>
      <c r="B6445" s="49">
        <f t="shared" ref="B6445" si="5883">B6444+1</f>
        <v>6433</v>
      </c>
      <c r="C6445" s="446">
        <v>43028.041666666664</v>
      </c>
      <c r="D6445" s="476">
        <v>332.99999999999301</v>
      </c>
      <c r="K6445" s="446">
        <v>43028.041666666664</v>
      </c>
      <c r="L6445" s="117">
        <v>1997.9999999999582</v>
      </c>
    </row>
    <row r="6446" spans="1:12" x14ac:dyDescent="0.25">
      <c r="A6446">
        <v>54</v>
      </c>
      <c r="B6446" s="49">
        <f t="shared" ref="B6446" si="5884">B6445+1</f>
        <v>6434</v>
      </c>
      <c r="C6446" s="427">
        <v>43032</v>
      </c>
      <c r="D6446" s="474">
        <v>138</v>
      </c>
      <c r="K6446" s="427">
        <v>43032</v>
      </c>
      <c r="L6446" s="117">
        <v>276</v>
      </c>
    </row>
    <row r="6447" spans="1:12" x14ac:dyDescent="0.25">
      <c r="A6447">
        <v>55</v>
      </c>
      <c r="B6447" s="49">
        <f t="shared" ref="B6447" si="5885">B6446+1</f>
        <v>6435</v>
      </c>
      <c r="C6447" s="428">
        <v>43032</v>
      </c>
      <c r="D6447" s="473">
        <v>148.99999999998181</v>
      </c>
      <c r="K6447" s="428">
        <v>43032</v>
      </c>
      <c r="L6447" s="117">
        <v>297.99999999996362</v>
      </c>
    </row>
    <row r="6448" spans="1:12" x14ac:dyDescent="0.25">
      <c r="A6448">
        <v>56</v>
      </c>
      <c r="B6448" s="49">
        <f t="shared" ref="B6448" si="5886">B6447+1</f>
        <v>6436</v>
      </c>
      <c r="C6448" s="429">
        <v>43032.041666666664</v>
      </c>
      <c r="D6448" s="475">
        <v>228</v>
      </c>
      <c r="K6448" s="429">
        <v>43032.041666666664</v>
      </c>
      <c r="L6448" s="467">
        <v>456</v>
      </c>
    </row>
    <row r="6449" spans="1:12" x14ac:dyDescent="0.25">
      <c r="A6449">
        <v>57</v>
      </c>
      <c r="B6449" s="49">
        <f t="shared" ref="B6449" si="5887">B6448+1</f>
        <v>6437</v>
      </c>
      <c r="C6449" s="446">
        <v>43032.041666666664</v>
      </c>
      <c r="D6449" s="476">
        <v>243.00000000000699</v>
      </c>
      <c r="K6449" s="446">
        <v>43032.041666666664</v>
      </c>
      <c r="L6449" s="117">
        <v>1458.0000000000418</v>
      </c>
    </row>
    <row r="6450" spans="1:12" x14ac:dyDescent="0.25">
      <c r="A6450">
        <v>58</v>
      </c>
      <c r="B6450" s="49">
        <f t="shared" ref="B6450" si="5888">B6449+1</f>
        <v>6438</v>
      </c>
      <c r="C6450" s="430">
        <v>43032.395833333336</v>
      </c>
      <c r="D6450" s="473">
        <v>25.5</v>
      </c>
      <c r="K6450" s="430">
        <v>43032.395833333336</v>
      </c>
      <c r="L6450" s="467">
        <v>102</v>
      </c>
    </row>
    <row r="6451" spans="1:12" x14ac:dyDescent="0.25">
      <c r="A6451">
        <v>59</v>
      </c>
      <c r="B6451" s="49">
        <f t="shared" ref="B6451" si="5889">B6450+1</f>
        <v>6439</v>
      </c>
      <c r="C6451" s="427">
        <v>43033</v>
      </c>
      <c r="D6451" s="474">
        <v>38</v>
      </c>
      <c r="K6451" s="427">
        <v>43033</v>
      </c>
      <c r="L6451" s="117">
        <v>76</v>
      </c>
    </row>
    <row r="6452" spans="1:12" x14ac:dyDescent="0.25">
      <c r="A6452">
        <v>60</v>
      </c>
      <c r="B6452" s="49">
        <f t="shared" ref="B6452" si="5890">B6451+1</f>
        <v>6440</v>
      </c>
      <c r="C6452" s="428">
        <v>43033</v>
      </c>
      <c r="D6452" s="473">
        <v>-111.00000000000911</v>
      </c>
      <c r="K6452" s="428">
        <v>43033</v>
      </c>
      <c r="L6452" s="117">
        <v>-222.00000000001822</v>
      </c>
    </row>
    <row r="6453" spans="1:12" x14ac:dyDescent="0.25">
      <c r="A6453">
        <v>61</v>
      </c>
      <c r="B6453" s="49">
        <f t="shared" ref="B6453" si="5891">B6452+1</f>
        <v>6441</v>
      </c>
      <c r="C6453" s="429">
        <v>43034.041666666664</v>
      </c>
      <c r="D6453" s="475">
        <v>-152</v>
      </c>
      <c r="K6453" s="429">
        <v>43034.041666666664</v>
      </c>
      <c r="L6453" s="467">
        <v>-304</v>
      </c>
    </row>
    <row r="6454" spans="1:12" x14ac:dyDescent="0.25">
      <c r="A6454">
        <v>62</v>
      </c>
      <c r="B6454" s="49">
        <f t="shared" ref="B6454" si="5892">B6453+1</f>
        <v>6442</v>
      </c>
      <c r="C6454" s="446">
        <v>43034.041666666664</v>
      </c>
      <c r="D6454" s="476">
        <v>38</v>
      </c>
      <c r="K6454" s="446">
        <v>43034.041666666664</v>
      </c>
      <c r="L6454" s="117">
        <v>228</v>
      </c>
    </row>
    <row r="6455" spans="1:12" x14ac:dyDescent="0.25">
      <c r="A6455">
        <v>63</v>
      </c>
      <c r="B6455" s="49">
        <f t="shared" ref="B6455" si="5893">B6454+1</f>
        <v>6443</v>
      </c>
      <c r="C6455" s="430">
        <v>43034.395833333336</v>
      </c>
      <c r="D6455" s="473">
        <v>-74.5</v>
      </c>
      <c r="K6455" s="430">
        <v>43034.395833333336</v>
      </c>
      <c r="L6455" s="467">
        <v>-298</v>
      </c>
    </row>
    <row r="6456" spans="1:12" x14ac:dyDescent="0.25">
      <c r="A6456">
        <v>64</v>
      </c>
      <c r="B6456" s="49">
        <f t="shared" ref="B6456" si="5894">B6455+1</f>
        <v>6444</v>
      </c>
      <c r="C6456" s="427">
        <v>43035</v>
      </c>
      <c r="D6456" s="474">
        <v>203</v>
      </c>
      <c r="K6456" s="427">
        <v>43035</v>
      </c>
      <c r="L6456" s="117">
        <v>406</v>
      </c>
    </row>
    <row r="6457" spans="1:12" x14ac:dyDescent="0.25">
      <c r="A6457">
        <v>65</v>
      </c>
      <c r="B6457" s="49">
        <f t="shared" ref="B6457" si="5895">B6456+1</f>
        <v>6445</v>
      </c>
      <c r="C6457" s="429">
        <v>43035.041666666664</v>
      </c>
      <c r="D6457" s="475">
        <v>888</v>
      </c>
      <c r="K6457" s="429">
        <v>43035.041666666664</v>
      </c>
      <c r="L6457" s="467">
        <v>1776</v>
      </c>
    </row>
    <row r="6458" spans="1:12" x14ac:dyDescent="0.25">
      <c r="A6458">
        <v>66</v>
      </c>
      <c r="B6458" s="49">
        <f t="shared" ref="B6458" si="5896">B6457+1</f>
        <v>6446</v>
      </c>
      <c r="C6458" s="427">
        <v>43038</v>
      </c>
      <c r="D6458" s="474">
        <v>-22</v>
      </c>
      <c r="K6458" s="427">
        <v>43038</v>
      </c>
      <c r="L6458" s="117">
        <v>-44</v>
      </c>
    </row>
    <row r="6459" spans="1:12" x14ac:dyDescent="0.25">
      <c r="A6459">
        <v>67</v>
      </c>
      <c r="B6459" s="49">
        <f t="shared" ref="B6459" si="5897">B6458+1</f>
        <v>6447</v>
      </c>
      <c r="C6459" s="427">
        <v>43039</v>
      </c>
      <c r="D6459" s="474">
        <v>93</v>
      </c>
      <c r="K6459" s="427">
        <v>43039</v>
      </c>
      <c r="L6459" s="117">
        <v>186</v>
      </c>
    </row>
    <row r="6460" spans="1:12" x14ac:dyDescent="0.25">
      <c r="A6460">
        <v>68</v>
      </c>
      <c r="B6460" s="49">
        <f t="shared" ref="B6460" si="5898">B6459+1</f>
        <v>6448</v>
      </c>
      <c r="C6460" s="446">
        <v>43039.041666666664</v>
      </c>
      <c r="D6460" s="476">
        <v>282.99999999999301</v>
      </c>
      <c r="K6460" s="446">
        <v>43039.041666666664</v>
      </c>
      <c r="L6460" s="117">
        <v>1697.9999999999582</v>
      </c>
    </row>
    <row r="6461" spans="1:12" x14ac:dyDescent="0.25">
      <c r="A6461">
        <v>69</v>
      </c>
      <c r="B6461" s="49">
        <f t="shared" ref="B6461" si="5899">B6460+1</f>
        <v>6449</v>
      </c>
      <c r="C6461" s="430">
        <v>43039.395833333336</v>
      </c>
      <c r="D6461" s="473">
        <v>50.5</v>
      </c>
      <c r="K6461" s="430">
        <v>43039.395833333336</v>
      </c>
      <c r="L6461" s="467">
        <v>202</v>
      </c>
    </row>
    <row r="6462" spans="1:12" x14ac:dyDescent="0.25">
      <c r="A6462">
        <v>70</v>
      </c>
      <c r="B6462" s="49">
        <f t="shared" ref="B6462" si="5900">B6461+1</f>
        <v>6450</v>
      </c>
      <c r="C6462" s="446">
        <v>43040.041666666664</v>
      </c>
      <c r="D6462" s="476">
        <v>633.000000000005</v>
      </c>
      <c r="K6462" s="446">
        <v>43040.041666666664</v>
      </c>
      <c r="L6462" s="117">
        <v>3798.00000000003</v>
      </c>
    </row>
    <row r="6463" spans="1:12" x14ac:dyDescent="0.25">
      <c r="A6463">
        <v>71</v>
      </c>
      <c r="B6463" s="49">
        <f t="shared" ref="B6463" si="5901">B6462+1</f>
        <v>6451</v>
      </c>
      <c r="C6463" s="427">
        <v>43041</v>
      </c>
      <c r="D6463" s="474">
        <v>-307</v>
      </c>
      <c r="K6463" s="427">
        <v>43041</v>
      </c>
      <c r="L6463" s="117">
        <v>-614</v>
      </c>
    </row>
    <row r="6464" spans="1:12" x14ac:dyDescent="0.25">
      <c r="A6464">
        <v>72</v>
      </c>
      <c r="B6464" s="49">
        <f t="shared" ref="B6464" si="5902">B6463+1</f>
        <v>6452</v>
      </c>
      <c r="C6464" s="428">
        <v>43041</v>
      </c>
      <c r="D6464" s="473">
        <v>38.999999999990905</v>
      </c>
      <c r="K6464" s="428">
        <v>43041</v>
      </c>
      <c r="L6464" s="117">
        <v>77.99999999998181</v>
      </c>
    </row>
    <row r="6465" spans="1:12" x14ac:dyDescent="0.25">
      <c r="A6465">
        <v>73</v>
      </c>
      <c r="B6465" s="49">
        <f t="shared" ref="B6465" si="5903">B6464+1</f>
        <v>6453</v>
      </c>
      <c r="C6465" s="429">
        <v>43041.041666666664</v>
      </c>
      <c r="D6465" s="475">
        <v>263</v>
      </c>
      <c r="K6465" s="429">
        <v>43041.041666666664</v>
      </c>
      <c r="L6465" s="467">
        <v>526</v>
      </c>
    </row>
    <row r="6466" spans="1:12" x14ac:dyDescent="0.25">
      <c r="A6466">
        <v>74</v>
      </c>
      <c r="B6466" s="49">
        <f t="shared" ref="B6466" si="5904">B6465+1</f>
        <v>6454</v>
      </c>
      <c r="C6466" s="446">
        <v>43041.041666666664</v>
      </c>
      <c r="D6466" s="476">
        <v>123.000000000002</v>
      </c>
      <c r="K6466" s="446">
        <v>43041.041666666664</v>
      </c>
      <c r="L6466" s="117">
        <v>738.00000000001205</v>
      </c>
    </row>
    <row r="6467" spans="1:12" x14ac:dyDescent="0.25">
      <c r="A6467">
        <v>75</v>
      </c>
      <c r="B6467" s="49">
        <f t="shared" ref="B6467" si="5905">B6466+1</f>
        <v>6455</v>
      </c>
      <c r="C6467" s="428">
        <v>43042</v>
      </c>
      <c r="D6467" s="473">
        <v>379</v>
      </c>
      <c r="K6467" s="428">
        <v>43042</v>
      </c>
      <c r="L6467" s="117">
        <v>758</v>
      </c>
    </row>
    <row r="6468" spans="1:12" x14ac:dyDescent="0.25">
      <c r="A6468">
        <v>76</v>
      </c>
      <c r="B6468" s="49">
        <f t="shared" ref="B6468" si="5906">B6467+1</f>
        <v>6456</v>
      </c>
      <c r="C6468" s="429">
        <v>43042.041666666664</v>
      </c>
      <c r="D6468" s="475">
        <v>178</v>
      </c>
      <c r="K6468" s="429">
        <v>43042.041666666664</v>
      </c>
      <c r="L6468" s="467">
        <v>356</v>
      </c>
    </row>
    <row r="6469" spans="1:12" x14ac:dyDescent="0.25">
      <c r="A6469">
        <v>77</v>
      </c>
      <c r="B6469" s="49">
        <f t="shared" ref="B6469" si="5907">B6468+1</f>
        <v>6457</v>
      </c>
      <c r="C6469" s="446">
        <v>43042.041666666664</v>
      </c>
      <c r="D6469" s="476">
        <v>-26.999999999997701</v>
      </c>
      <c r="K6469" s="446">
        <v>43042.041666666664</v>
      </c>
      <c r="L6469" s="117">
        <v>-161.99999999998622</v>
      </c>
    </row>
    <row r="6470" spans="1:12" x14ac:dyDescent="0.25">
      <c r="A6470">
        <v>78</v>
      </c>
      <c r="B6470" s="49">
        <f t="shared" ref="B6470" si="5908">B6469+1</f>
        <v>6458</v>
      </c>
      <c r="C6470" s="446">
        <v>43045.041666666664</v>
      </c>
      <c r="D6470" s="476">
        <v>-72.000000000002302</v>
      </c>
      <c r="K6470" s="446">
        <v>43045.041666666664</v>
      </c>
      <c r="L6470" s="117">
        <v>-432.00000000001381</v>
      </c>
    </row>
    <row r="6471" spans="1:12" x14ac:dyDescent="0.25">
      <c r="A6471">
        <v>79</v>
      </c>
      <c r="B6471" s="49">
        <f t="shared" ref="B6471" si="5909">B6470+1</f>
        <v>6459</v>
      </c>
      <c r="C6471" s="428">
        <v>43046</v>
      </c>
      <c r="D6471" s="473">
        <v>219.00000000000909</v>
      </c>
      <c r="K6471" s="428">
        <v>43046</v>
      </c>
      <c r="L6471" s="117">
        <v>438.00000000001819</v>
      </c>
    </row>
    <row r="6472" spans="1:12" x14ac:dyDescent="0.25">
      <c r="A6472">
        <v>80</v>
      </c>
      <c r="B6472" s="49">
        <f t="shared" ref="B6472" si="5910">B6471+1</f>
        <v>6460</v>
      </c>
      <c r="C6472" s="446">
        <v>43046.041666666664</v>
      </c>
      <c r="D6472" s="476">
        <v>-72.000000000002302</v>
      </c>
      <c r="K6472" s="446">
        <v>43046.041666666664</v>
      </c>
      <c r="L6472" s="117">
        <v>-432.00000000001381</v>
      </c>
    </row>
    <row r="6473" spans="1:12" x14ac:dyDescent="0.25">
      <c r="A6473">
        <v>81</v>
      </c>
      <c r="B6473" s="49">
        <f t="shared" ref="B6473" si="5911">B6472+1</f>
        <v>6461</v>
      </c>
      <c r="C6473" s="428">
        <v>43047</v>
      </c>
      <c r="D6473" s="473">
        <v>239.00000000001364</v>
      </c>
      <c r="K6473" s="428">
        <v>43047</v>
      </c>
      <c r="L6473" s="117">
        <v>478.00000000002728</v>
      </c>
    </row>
    <row r="6474" spans="1:12" x14ac:dyDescent="0.25">
      <c r="A6474">
        <v>82</v>
      </c>
      <c r="B6474" s="49">
        <f t="shared" ref="B6474" si="5912">B6473+1</f>
        <v>6462</v>
      </c>
      <c r="C6474" s="446">
        <v>43047.041666666664</v>
      </c>
      <c r="D6474" s="476">
        <v>58.000000000004498</v>
      </c>
      <c r="K6474" s="446">
        <v>43047.041666666664</v>
      </c>
      <c r="L6474" s="117">
        <v>348.000000000027</v>
      </c>
    </row>
    <row r="6475" spans="1:12" x14ac:dyDescent="0.25">
      <c r="A6475">
        <v>83</v>
      </c>
      <c r="B6475" s="49">
        <f t="shared" ref="B6475" si="5913">B6474+1</f>
        <v>6463</v>
      </c>
      <c r="C6475" s="430">
        <v>43047.395833333336</v>
      </c>
      <c r="D6475" s="473">
        <v>150.5</v>
      </c>
      <c r="K6475" s="430">
        <v>43047.395833333336</v>
      </c>
      <c r="L6475" s="467">
        <v>602</v>
      </c>
    </row>
    <row r="6476" spans="1:12" x14ac:dyDescent="0.25">
      <c r="A6476">
        <v>84</v>
      </c>
      <c r="B6476" s="49">
        <f t="shared" ref="B6476" si="5914">B6475+1</f>
        <v>6464</v>
      </c>
      <c r="C6476" s="429">
        <v>43049.041666666664</v>
      </c>
      <c r="D6476" s="475">
        <v>-252</v>
      </c>
      <c r="K6476" s="429">
        <v>43049.041666666664</v>
      </c>
      <c r="L6476" s="467">
        <v>-504</v>
      </c>
    </row>
    <row r="6477" spans="1:12" x14ac:dyDescent="0.25">
      <c r="A6477">
        <v>85</v>
      </c>
      <c r="B6477" s="49">
        <f t="shared" ref="B6477" si="5915">B6476+1</f>
        <v>6465</v>
      </c>
      <c r="C6477" s="446">
        <v>43049.041666666664</v>
      </c>
      <c r="D6477" s="476">
        <v>-87</v>
      </c>
      <c r="K6477" s="446">
        <v>43049.041666666664</v>
      </c>
      <c r="L6477" s="117">
        <v>-522</v>
      </c>
    </row>
    <row r="6478" spans="1:12" x14ac:dyDescent="0.25">
      <c r="A6478">
        <v>86</v>
      </c>
      <c r="B6478" s="49">
        <f t="shared" ref="B6478" si="5916">B6477+1</f>
        <v>6466</v>
      </c>
      <c r="C6478" s="430">
        <v>43049.395833333336</v>
      </c>
      <c r="D6478" s="473">
        <v>-112.00000000000001</v>
      </c>
      <c r="K6478" s="430">
        <v>43049.395833333336</v>
      </c>
      <c r="L6478" s="467">
        <v>-448.00000000000006</v>
      </c>
    </row>
    <row r="6479" spans="1:12" x14ac:dyDescent="0.25">
      <c r="A6479">
        <v>87</v>
      </c>
      <c r="B6479" s="49">
        <f t="shared" ref="B6479" si="5917">B6478+1</f>
        <v>6467</v>
      </c>
      <c r="C6479" s="429">
        <v>43052.041666666664</v>
      </c>
      <c r="D6479" s="475">
        <v>-667</v>
      </c>
      <c r="K6479" s="429">
        <v>43052.041666666664</v>
      </c>
      <c r="L6479" s="467">
        <v>-1334</v>
      </c>
    </row>
    <row r="6480" spans="1:12" x14ac:dyDescent="0.25">
      <c r="A6480">
        <v>88</v>
      </c>
      <c r="B6480" s="49">
        <f t="shared" ref="B6480" si="5918">B6479+1</f>
        <v>6468</v>
      </c>
      <c r="C6480" s="427">
        <v>43053</v>
      </c>
      <c r="D6480" s="474">
        <v>38</v>
      </c>
      <c r="K6480" s="427">
        <v>43053</v>
      </c>
      <c r="L6480" s="117">
        <v>76</v>
      </c>
    </row>
    <row r="6481" spans="1:12" x14ac:dyDescent="0.25">
      <c r="A6481">
        <v>89</v>
      </c>
      <c r="B6481" s="49">
        <f t="shared" ref="B6481" si="5919">B6480+1</f>
        <v>6469</v>
      </c>
      <c r="C6481" s="428">
        <v>43053</v>
      </c>
      <c r="D6481" s="473">
        <v>29</v>
      </c>
      <c r="K6481" s="428">
        <v>43053</v>
      </c>
      <c r="L6481" s="117">
        <v>58</v>
      </c>
    </row>
    <row r="6482" spans="1:12" x14ac:dyDescent="0.25">
      <c r="A6482">
        <v>90</v>
      </c>
      <c r="B6482" s="49">
        <f t="shared" ref="B6482" si="5920">B6481+1</f>
        <v>6470</v>
      </c>
      <c r="C6482" s="429">
        <v>43054.041666666664</v>
      </c>
      <c r="D6482" s="475">
        <v>-397</v>
      </c>
      <c r="K6482" s="429">
        <v>43054.041666666664</v>
      </c>
      <c r="L6482" s="467">
        <v>-794</v>
      </c>
    </row>
    <row r="6483" spans="1:12" x14ac:dyDescent="0.25">
      <c r="A6483">
        <v>91</v>
      </c>
      <c r="B6483" s="49">
        <f t="shared" ref="B6483" si="5921">B6482+1</f>
        <v>6471</v>
      </c>
      <c r="C6483" s="428">
        <v>43055</v>
      </c>
      <c r="D6483" s="473">
        <v>599.00000000000455</v>
      </c>
      <c r="K6483" s="428">
        <v>43055</v>
      </c>
      <c r="L6483" s="117">
        <v>1198.0000000000091</v>
      </c>
    </row>
    <row r="6484" spans="1:12" x14ac:dyDescent="0.25">
      <c r="A6484">
        <v>92</v>
      </c>
      <c r="B6484" s="49">
        <f t="shared" ref="B6484" si="5922">B6483+1</f>
        <v>6472</v>
      </c>
      <c r="C6484" s="429">
        <v>43055.041666666664</v>
      </c>
      <c r="D6484" s="475">
        <v>598</v>
      </c>
      <c r="K6484" s="429">
        <v>43055.041666666664</v>
      </c>
      <c r="L6484" s="467">
        <v>1196</v>
      </c>
    </row>
    <row r="6485" spans="1:12" x14ac:dyDescent="0.25">
      <c r="A6485">
        <v>93</v>
      </c>
      <c r="B6485" s="49">
        <f t="shared" ref="B6485" si="5923">B6484+1</f>
        <v>6473</v>
      </c>
      <c r="C6485" s="427">
        <v>43056</v>
      </c>
      <c r="D6485" s="474">
        <v>-242</v>
      </c>
      <c r="K6485" s="427">
        <v>43056</v>
      </c>
      <c r="L6485" s="117">
        <v>-484</v>
      </c>
    </row>
    <row r="6486" spans="1:12" x14ac:dyDescent="0.25">
      <c r="A6486">
        <v>94</v>
      </c>
      <c r="B6486" s="49">
        <f t="shared" ref="B6486" si="5924">B6485+1</f>
        <v>6474</v>
      </c>
      <c r="C6486" s="428">
        <v>43056</v>
      </c>
      <c r="D6486" s="473">
        <v>-271</v>
      </c>
      <c r="K6486" s="428">
        <v>43056</v>
      </c>
      <c r="L6486" s="117">
        <v>-542</v>
      </c>
    </row>
    <row r="6487" spans="1:12" x14ac:dyDescent="0.25">
      <c r="A6487">
        <v>95</v>
      </c>
      <c r="B6487" s="49">
        <f t="shared" ref="B6487" si="5925">B6486+1</f>
        <v>6475</v>
      </c>
      <c r="C6487" s="427">
        <v>43059</v>
      </c>
      <c r="D6487" s="474">
        <v>168</v>
      </c>
      <c r="K6487" s="427">
        <v>43059</v>
      </c>
      <c r="L6487" s="117">
        <v>336</v>
      </c>
    </row>
    <row r="6488" spans="1:12" x14ac:dyDescent="0.25">
      <c r="A6488">
        <v>96</v>
      </c>
      <c r="B6488" s="49">
        <f t="shared" ref="B6488" si="5926">B6487+1</f>
        <v>6476</v>
      </c>
      <c r="C6488" s="428">
        <v>43059</v>
      </c>
      <c r="D6488" s="473">
        <v>308.99999999999545</v>
      </c>
      <c r="K6488" s="428">
        <v>43059</v>
      </c>
      <c r="L6488" s="117">
        <v>617.99999999999091</v>
      </c>
    </row>
    <row r="6489" spans="1:12" x14ac:dyDescent="0.25">
      <c r="A6489">
        <v>97</v>
      </c>
      <c r="B6489" s="49">
        <f t="shared" ref="B6489" si="5927">B6488+1</f>
        <v>6477</v>
      </c>
      <c r="C6489" s="429">
        <v>43059.041666666664</v>
      </c>
      <c r="D6489" s="475">
        <v>208</v>
      </c>
      <c r="K6489" s="429">
        <v>43059.041666666664</v>
      </c>
      <c r="L6489" s="467">
        <v>416</v>
      </c>
    </row>
    <row r="6490" spans="1:12" x14ac:dyDescent="0.25">
      <c r="A6490">
        <v>98</v>
      </c>
      <c r="B6490" s="49">
        <f t="shared" ref="B6490" si="5928">B6489+1</f>
        <v>6478</v>
      </c>
      <c r="C6490" s="430">
        <v>43059.395833333336</v>
      </c>
      <c r="D6490" s="473">
        <v>-249.5</v>
      </c>
      <c r="K6490" s="430">
        <v>43059.395833333336</v>
      </c>
      <c r="L6490" s="467">
        <v>-998</v>
      </c>
    </row>
    <row r="6491" spans="1:12" x14ac:dyDescent="0.25">
      <c r="A6491">
        <v>99</v>
      </c>
      <c r="B6491" s="49">
        <f t="shared" ref="B6491" si="5929">B6490+1</f>
        <v>6479</v>
      </c>
      <c r="C6491" s="427">
        <v>43060</v>
      </c>
      <c r="D6491" s="474">
        <v>-7</v>
      </c>
      <c r="K6491" s="427">
        <v>43060</v>
      </c>
      <c r="L6491" s="117">
        <v>-14</v>
      </c>
    </row>
    <row r="6492" spans="1:12" x14ac:dyDescent="0.25">
      <c r="A6492">
        <v>100</v>
      </c>
      <c r="B6492" s="49">
        <f t="shared" ref="B6492" si="5930">B6491+1</f>
        <v>6480</v>
      </c>
      <c r="C6492" s="429">
        <v>43060.041666666664</v>
      </c>
      <c r="D6492" s="475">
        <v>648</v>
      </c>
      <c r="K6492" s="429">
        <v>43060.041666666664</v>
      </c>
      <c r="L6492" s="467">
        <v>1296</v>
      </c>
    </row>
    <row r="6493" spans="1:12" x14ac:dyDescent="0.25">
      <c r="A6493">
        <v>101</v>
      </c>
      <c r="B6493" s="49">
        <f t="shared" ref="B6493" si="5931">B6492+1</f>
        <v>6481</v>
      </c>
      <c r="C6493" s="427">
        <v>43061</v>
      </c>
      <c r="D6493" s="474">
        <v>68</v>
      </c>
      <c r="K6493" s="427">
        <v>43061</v>
      </c>
      <c r="L6493" s="117">
        <v>136</v>
      </c>
    </row>
    <row r="6494" spans="1:12" x14ac:dyDescent="0.25">
      <c r="A6494">
        <v>102</v>
      </c>
      <c r="B6494" s="49">
        <f t="shared" ref="B6494" si="5932">B6493+1</f>
        <v>6482</v>
      </c>
      <c r="C6494" s="427">
        <v>43062</v>
      </c>
      <c r="D6494" s="474">
        <v>63</v>
      </c>
      <c r="K6494" s="427">
        <v>43062</v>
      </c>
      <c r="L6494" s="117">
        <v>126</v>
      </c>
    </row>
    <row r="6495" spans="1:12" x14ac:dyDescent="0.25">
      <c r="A6495">
        <v>103</v>
      </c>
      <c r="B6495" s="49">
        <f t="shared" ref="B6495" si="5933">B6494+1</f>
        <v>6483</v>
      </c>
      <c r="C6495" s="428">
        <v>43062</v>
      </c>
      <c r="D6495" s="473">
        <v>19.000000000009095</v>
      </c>
      <c r="K6495" s="428">
        <v>43062</v>
      </c>
      <c r="L6495" s="117">
        <v>38.00000000001819</v>
      </c>
    </row>
    <row r="6496" spans="1:12" x14ac:dyDescent="0.25">
      <c r="A6496">
        <v>104</v>
      </c>
      <c r="B6496" s="49">
        <f t="shared" ref="B6496" si="5934">B6495+1</f>
        <v>6484</v>
      </c>
      <c r="C6496" s="430">
        <v>43062.395833333336</v>
      </c>
      <c r="D6496" s="473">
        <v>-162</v>
      </c>
      <c r="K6496" s="430">
        <v>43062.395833333336</v>
      </c>
      <c r="L6496" s="467">
        <v>-648</v>
      </c>
    </row>
    <row r="6497" spans="1:12" x14ac:dyDescent="0.25">
      <c r="A6497">
        <v>105</v>
      </c>
      <c r="B6497" s="49">
        <f t="shared" ref="B6497" si="5935">B6496+1</f>
        <v>6485</v>
      </c>
      <c r="C6497" s="427">
        <v>43063</v>
      </c>
      <c r="D6497" s="474">
        <v>63</v>
      </c>
      <c r="K6497" s="427">
        <v>43063</v>
      </c>
      <c r="L6497" s="117">
        <v>126</v>
      </c>
    </row>
    <row r="6498" spans="1:12" x14ac:dyDescent="0.25">
      <c r="A6498">
        <v>106</v>
      </c>
      <c r="B6498" s="49">
        <f t="shared" ref="B6498" si="5936">B6497+1</f>
        <v>6486</v>
      </c>
      <c r="C6498" s="428">
        <v>43063</v>
      </c>
      <c r="D6498" s="473">
        <v>238.99999999999091</v>
      </c>
      <c r="K6498" s="428">
        <v>43063</v>
      </c>
      <c r="L6498" s="117">
        <v>477.99999999998181</v>
      </c>
    </row>
    <row r="6499" spans="1:12" x14ac:dyDescent="0.25">
      <c r="A6499">
        <v>107</v>
      </c>
      <c r="B6499" s="49">
        <f t="shared" ref="B6499" si="5937">B6498+1</f>
        <v>6487</v>
      </c>
      <c r="C6499" s="427">
        <v>43066</v>
      </c>
      <c r="D6499" s="474">
        <v>-47</v>
      </c>
      <c r="K6499" s="427">
        <v>43066</v>
      </c>
      <c r="L6499" s="117">
        <v>-94</v>
      </c>
    </row>
    <row r="6500" spans="1:12" x14ac:dyDescent="0.25">
      <c r="A6500">
        <v>108</v>
      </c>
      <c r="B6500" s="49">
        <f t="shared" ref="B6500" si="5938">B6499+1</f>
        <v>6488</v>
      </c>
      <c r="C6500" s="427">
        <v>43067</v>
      </c>
      <c r="D6500" s="474">
        <v>183</v>
      </c>
      <c r="K6500" s="427">
        <v>43067</v>
      </c>
      <c r="L6500" s="117">
        <v>366</v>
      </c>
    </row>
    <row r="6501" spans="1:12" x14ac:dyDescent="0.25">
      <c r="A6501">
        <v>109</v>
      </c>
      <c r="B6501" s="49">
        <f t="shared" ref="B6501" si="5939">B6500+1</f>
        <v>6489</v>
      </c>
      <c r="C6501" s="428">
        <v>43067</v>
      </c>
      <c r="D6501" s="473">
        <v>19.000000000009095</v>
      </c>
      <c r="K6501" s="428">
        <v>43067</v>
      </c>
      <c r="L6501" s="117">
        <v>38.00000000001819</v>
      </c>
    </row>
    <row r="6502" spans="1:12" x14ac:dyDescent="0.25">
      <c r="A6502">
        <v>110</v>
      </c>
      <c r="B6502" s="49">
        <f t="shared" ref="B6502" si="5940">B6501+1</f>
        <v>6490</v>
      </c>
      <c r="C6502" s="429">
        <v>43069.041666666664</v>
      </c>
      <c r="D6502" s="475">
        <v>418</v>
      </c>
      <c r="K6502" s="429">
        <v>43069.041666666664</v>
      </c>
      <c r="L6502" s="467">
        <v>836</v>
      </c>
    </row>
    <row r="6503" spans="1:12" x14ac:dyDescent="0.25">
      <c r="A6503">
        <v>111</v>
      </c>
      <c r="B6503" s="49">
        <f t="shared" ref="B6503" si="5941">B6502+1</f>
        <v>6491</v>
      </c>
      <c r="C6503" s="427">
        <v>43070</v>
      </c>
      <c r="D6503" s="474">
        <v>-1.9999999999999996</v>
      </c>
      <c r="K6503" s="427">
        <v>43070</v>
      </c>
      <c r="L6503" s="117">
        <v>-3.9999999999999991</v>
      </c>
    </row>
    <row r="6504" spans="1:12" x14ac:dyDescent="0.25">
      <c r="A6504">
        <v>112</v>
      </c>
      <c r="B6504" s="49">
        <f t="shared" ref="B6504" si="5942">B6503+1</f>
        <v>6492</v>
      </c>
      <c r="C6504" s="428">
        <v>43070</v>
      </c>
      <c r="D6504" s="473">
        <v>-920.99999999999989</v>
      </c>
      <c r="K6504" s="428">
        <v>43070</v>
      </c>
      <c r="L6504" s="117">
        <v>-1841.9999999999998</v>
      </c>
    </row>
    <row r="6505" spans="1:12" x14ac:dyDescent="0.25">
      <c r="A6505">
        <v>113</v>
      </c>
      <c r="B6505" s="49">
        <f t="shared" ref="B6505" si="5943">B6504+1</f>
        <v>6493</v>
      </c>
      <c r="C6505" s="429">
        <v>43073.041666666664</v>
      </c>
      <c r="D6505" s="475">
        <v>-2</v>
      </c>
      <c r="K6505" s="429">
        <v>43073.041666666664</v>
      </c>
      <c r="L6505" s="467">
        <v>-4</v>
      </c>
    </row>
    <row r="6506" spans="1:12" x14ac:dyDescent="0.25">
      <c r="A6506">
        <v>114</v>
      </c>
      <c r="B6506" s="49">
        <f t="shared" ref="B6506" si="5944">B6505+1</f>
        <v>6494</v>
      </c>
      <c r="C6506" s="427">
        <v>43074</v>
      </c>
      <c r="D6506" s="474">
        <v>303</v>
      </c>
      <c r="K6506" s="427">
        <v>43074</v>
      </c>
      <c r="L6506" s="117">
        <v>606</v>
      </c>
    </row>
    <row r="6507" spans="1:12" x14ac:dyDescent="0.25">
      <c r="A6507">
        <v>115</v>
      </c>
      <c r="B6507" s="49">
        <f t="shared" ref="B6507" si="5945">B6506+1</f>
        <v>6495</v>
      </c>
      <c r="C6507" s="428">
        <v>43074</v>
      </c>
      <c r="D6507" s="473">
        <v>408.99999999999545</v>
      </c>
      <c r="K6507" s="428">
        <v>43074</v>
      </c>
      <c r="L6507" s="117">
        <v>817.99999999999091</v>
      </c>
    </row>
    <row r="6508" spans="1:12" x14ac:dyDescent="0.25">
      <c r="A6508">
        <v>116</v>
      </c>
      <c r="B6508" s="49">
        <f t="shared" ref="B6508" si="5946">B6507+1</f>
        <v>6496</v>
      </c>
      <c r="C6508" s="429">
        <v>43074.041666666664</v>
      </c>
      <c r="D6508" s="475">
        <v>148</v>
      </c>
      <c r="K6508" s="429">
        <v>43074.041666666664</v>
      </c>
      <c r="L6508" s="467">
        <v>296</v>
      </c>
    </row>
    <row r="6509" spans="1:12" x14ac:dyDescent="0.25">
      <c r="A6509">
        <v>117</v>
      </c>
      <c r="B6509" s="49">
        <f t="shared" ref="B6509" si="5947">B6508+1</f>
        <v>6497</v>
      </c>
      <c r="C6509" s="428">
        <v>43075</v>
      </c>
      <c r="D6509" s="473">
        <v>-171</v>
      </c>
      <c r="K6509" s="428">
        <v>43075</v>
      </c>
      <c r="L6509" s="117">
        <v>-342</v>
      </c>
    </row>
    <row r="6510" spans="1:12" x14ac:dyDescent="0.25">
      <c r="A6510">
        <v>118</v>
      </c>
      <c r="B6510" s="49">
        <f t="shared" ref="B6510" si="5948">B6509+1</f>
        <v>6498</v>
      </c>
      <c r="C6510" s="427">
        <v>43076</v>
      </c>
      <c r="D6510" s="474">
        <v>-397</v>
      </c>
      <c r="K6510" s="427">
        <v>43076</v>
      </c>
      <c r="L6510" s="117">
        <v>-794</v>
      </c>
    </row>
    <row r="6511" spans="1:12" x14ac:dyDescent="0.25">
      <c r="A6511">
        <v>119</v>
      </c>
      <c r="B6511" s="49">
        <f t="shared" ref="B6511" si="5949">B6510+1</f>
        <v>6499</v>
      </c>
      <c r="C6511" s="428">
        <v>43083</v>
      </c>
      <c r="D6511" s="473">
        <v>279</v>
      </c>
      <c r="K6511" s="428">
        <v>43083</v>
      </c>
      <c r="L6511" s="117">
        <v>558</v>
      </c>
    </row>
    <row r="6512" spans="1:12" x14ac:dyDescent="0.25">
      <c r="A6512">
        <v>120</v>
      </c>
      <c r="B6512" s="49">
        <f t="shared" ref="B6512" si="5950">B6511+1</f>
        <v>6500</v>
      </c>
      <c r="C6512" s="427">
        <v>43084</v>
      </c>
      <c r="D6512" s="474">
        <v>198</v>
      </c>
      <c r="K6512" s="427">
        <v>43084</v>
      </c>
      <c r="L6512" s="117">
        <v>396</v>
      </c>
    </row>
    <row r="6513" spans="1:12" x14ac:dyDescent="0.25">
      <c r="A6513">
        <v>121</v>
      </c>
      <c r="B6513" s="49">
        <f t="shared" ref="B6513" si="5951">B6512+1</f>
        <v>6501</v>
      </c>
      <c r="C6513" s="428">
        <v>43084</v>
      </c>
      <c r="D6513" s="473">
        <v>458.99999999999545</v>
      </c>
      <c r="K6513" s="428">
        <v>43084</v>
      </c>
      <c r="L6513" s="117">
        <v>917.99999999999091</v>
      </c>
    </row>
    <row r="6514" spans="1:12" x14ac:dyDescent="0.25">
      <c r="A6514">
        <v>122</v>
      </c>
      <c r="B6514" s="49">
        <f t="shared" ref="B6514" si="5952">B6513+1</f>
        <v>6502</v>
      </c>
      <c r="C6514" s="428">
        <v>43089</v>
      </c>
      <c r="D6514" s="473">
        <v>358.99999999999545</v>
      </c>
      <c r="K6514" s="428">
        <v>43089</v>
      </c>
      <c r="L6514" s="117">
        <v>717.99999999999091</v>
      </c>
    </row>
    <row r="6515" spans="1:12" x14ac:dyDescent="0.25">
      <c r="A6515">
        <v>123</v>
      </c>
      <c r="B6515" s="49">
        <f t="shared" ref="B6515" si="5953">B6514+1</f>
        <v>6503</v>
      </c>
      <c r="C6515" s="428">
        <v>43090</v>
      </c>
      <c r="D6515" s="473">
        <v>498.99999999998181</v>
      </c>
      <c r="K6515" s="428">
        <v>43090</v>
      </c>
      <c r="L6515" s="117">
        <v>997.99999999996362</v>
      </c>
    </row>
    <row r="6516" spans="1:12" x14ac:dyDescent="0.25">
      <c r="A6516">
        <v>124</v>
      </c>
      <c r="B6516" s="49">
        <f t="shared" ref="B6516" si="5954">B6515+1</f>
        <v>6504</v>
      </c>
      <c r="C6516" s="427">
        <v>43091</v>
      </c>
      <c r="D6516" s="474">
        <v>3.0000000000000004</v>
      </c>
      <c r="K6516" s="427">
        <v>43091</v>
      </c>
      <c r="L6516" s="117">
        <v>6.0000000000000009</v>
      </c>
    </row>
    <row r="6517" spans="1:12" x14ac:dyDescent="0.25">
      <c r="A6517">
        <v>125</v>
      </c>
      <c r="B6517" s="49">
        <f t="shared" ref="B6517" si="5955">B6516+1</f>
        <v>6505</v>
      </c>
      <c r="C6517" s="428">
        <v>43091</v>
      </c>
      <c r="D6517" s="473">
        <v>219.00000000000909</v>
      </c>
      <c r="K6517" s="428">
        <v>43091</v>
      </c>
      <c r="L6517" s="117">
        <v>438.00000000001819</v>
      </c>
    </row>
  </sheetData>
  <mergeCells count="6">
    <mergeCell ref="C10:D10"/>
    <mergeCell ref="F10:G10"/>
    <mergeCell ref="C11:D11"/>
    <mergeCell ref="F11:G11"/>
    <mergeCell ref="K10:L10"/>
    <mergeCell ref="K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zoomScale="80" zoomScaleNormal="80" workbookViewId="0"/>
  </sheetViews>
  <sheetFormatPr baseColWidth="10" defaultRowHeight="15" x14ac:dyDescent="0.25"/>
  <cols>
    <col min="1" max="1" width="3.5703125" customWidth="1"/>
    <col min="2" max="2" width="36.42578125" customWidth="1"/>
    <col min="3" max="3" width="12.7109375" bestFit="1" customWidth="1"/>
    <col min="8" max="8" width="12.28515625" customWidth="1"/>
    <col min="10" max="10" width="11.28515625" customWidth="1"/>
    <col min="14" max="14" width="41.28515625" customWidth="1"/>
  </cols>
  <sheetData>
    <row r="1" spans="2:19" x14ac:dyDescent="0.25">
      <c r="L1" s="161"/>
    </row>
    <row r="2" spans="2:19" x14ac:dyDescent="0.25">
      <c r="C2" s="159"/>
      <c r="D2" s="159"/>
      <c r="E2" s="159"/>
      <c r="F2" s="159"/>
      <c r="G2" s="160"/>
      <c r="H2" s="160"/>
      <c r="I2" s="160"/>
      <c r="J2" s="160"/>
      <c r="K2" s="160"/>
      <c r="L2" s="161"/>
    </row>
    <row r="3" spans="2:19" x14ac:dyDescent="0.25">
      <c r="C3" s="159"/>
      <c r="D3" s="159"/>
      <c r="E3" s="159"/>
      <c r="F3" s="159"/>
      <c r="G3" s="160"/>
      <c r="H3" s="160"/>
      <c r="I3" s="160"/>
      <c r="J3" s="160"/>
      <c r="K3" s="160"/>
      <c r="L3" s="161"/>
    </row>
    <row r="4" spans="2:19" x14ac:dyDescent="0.25">
      <c r="C4" s="159"/>
      <c r="D4" s="159"/>
      <c r="E4" s="159"/>
      <c r="F4" s="159"/>
      <c r="G4" s="160"/>
      <c r="H4" s="160"/>
      <c r="I4" s="160"/>
      <c r="J4" s="160"/>
      <c r="K4" s="160"/>
      <c r="L4" s="161"/>
    </row>
    <row r="5" spans="2:19" x14ac:dyDescent="0.25">
      <c r="C5" s="159"/>
      <c r="D5" s="159"/>
      <c r="E5" s="159"/>
      <c r="F5" s="159"/>
      <c r="G5" s="160"/>
      <c r="H5" s="160"/>
      <c r="I5" s="160"/>
      <c r="J5" s="160"/>
      <c r="K5" s="160"/>
      <c r="L5" s="161"/>
    </row>
    <row r="6" spans="2:19" x14ac:dyDescent="0.25">
      <c r="C6" s="159"/>
      <c r="D6" s="159"/>
      <c r="E6" s="159"/>
      <c r="F6" s="159"/>
      <c r="G6" s="160"/>
      <c r="H6" s="160"/>
      <c r="I6" s="160"/>
      <c r="J6" s="160"/>
      <c r="K6" s="160"/>
      <c r="L6" s="161"/>
    </row>
    <row r="7" spans="2:19" ht="15.75" thickBot="1" x14ac:dyDescent="0.3">
      <c r="C7" s="159"/>
      <c r="D7" s="159"/>
      <c r="E7" s="159"/>
      <c r="F7" s="159"/>
      <c r="G7" s="160"/>
      <c r="H7" s="160"/>
      <c r="I7" s="160"/>
      <c r="J7" s="160"/>
      <c r="K7" s="160"/>
      <c r="L7" s="161"/>
    </row>
    <row r="8" spans="2:19" ht="16.5" thickBot="1" x14ac:dyDescent="0.3">
      <c r="C8" s="159"/>
      <c r="D8" s="159"/>
      <c r="E8" s="159"/>
      <c r="F8" s="159"/>
      <c r="G8" s="160"/>
      <c r="H8" s="160"/>
      <c r="I8" s="160"/>
      <c r="J8" s="160"/>
      <c r="K8" s="160"/>
      <c r="L8" s="161"/>
      <c r="M8" s="210"/>
      <c r="N8" s="225"/>
      <c r="O8" s="482" t="s">
        <v>159</v>
      </c>
      <c r="P8" s="482"/>
      <c r="Q8" s="482"/>
      <c r="R8" s="226"/>
      <c r="S8" s="227"/>
    </row>
    <row r="9" spans="2:19" ht="20.25" x14ac:dyDescent="0.3">
      <c r="B9" s="483" t="s">
        <v>108</v>
      </c>
      <c r="C9" s="484"/>
      <c r="D9" s="484"/>
      <c r="E9" s="484"/>
      <c r="F9" s="484"/>
      <c r="G9" s="484"/>
      <c r="H9" s="484"/>
      <c r="I9" s="484"/>
      <c r="J9" s="484"/>
      <c r="K9" s="485"/>
      <c r="L9" s="161"/>
      <c r="M9" s="162"/>
      <c r="N9" s="228"/>
      <c r="O9" s="229"/>
      <c r="P9" s="220"/>
      <c r="Q9" s="220"/>
      <c r="R9" s="220"/>
      <c r="S9" s="221"/>
    </row>
    <row r="10" spans="2:19" x14ac:dyDescent="0.25">
      <c r="B10" s="162"/>
      <c r="C10" s="163"/>
      <c r="D10" s="163"/>
      <c r="E10" s="163"/>
      <c r="F10" s="163"/>
      <c r="G10" s="164"/>
      <c r="H10" s="164"/>
      <c r="I10" s="164"/>
      <c r="J10" s="164"/>
      <c r="K10" s="165"/>
      <c r="L10" s="161"/>
      <c r="M10" s="162"/>
      <c r="N10" t="s">
        <v>380</v>
      </c>
      <c r="S10" s="221"/>
    </row>
    <row r="11" spans="2:19" x14ac:dyDescent="0.25">
      <c r="B11" s="162" t="s">
        <v>109</v>
      </c>
      <c r="C11" s="256" t="s">
        <v>375</v>
      </c>
      <c r="D11" s="163"/>
      <c r="E11" s="163"/>
      <c r="F11" s="163"/>
      <c r="G11" s="163"/>
      <c r="H11" s="163"/>
      <c r="I11" s="163"/>
      <c r="J11" s="163"/>
      <c r="K11" s="165"/>
      <c r="L11" s="161"/>
      <c r="M11" s="162"/>
      <c r="S11" s="221"/>
    </row>
    <row r="12" spans="2:19" x14ac:dyDescent="0.25">
      <c r="B12" s="162" t="s">
        <v>110</v>
      </c>
      <c r="C12" s="163" t="s">
        <v>376</v>
      </c>
      <c r="D12" s="163"/>
      <c r="E12" s="163" t="s">
        <v>111</v>
      </c>
      <c r="F12" s="166" t="s">
        <v>112</v>
      </c>
      <c r="G12" s="163"/>
      <c r="H12" s="163"/>
      <c r="I12" s="163"/>
      <c r="J12" s="163"/>
      <c r="K12" s="165"/>
      <c r="L12" s="161"/>
      <c r="M12" s="162"/>
      <c r="N12" t="s">
        <v>381</v>
      </c>
      <c r="S12" s="221"/>
    </row>
    <row r="13" spans="2:19" x14ac:dyDescent="0.25">
      <c r="B13" s="162" t="s">
        <v>113</v>
      </c>
      <c r="C13" s="167" t="s">
        <v>377</v>
      </c>
      <c r="D13" s="163"/>
      <c r="E13" s="163" t="s">
        <v>36</v>
      </c>
      <c r="F13" s="168">
        <v>93804</v>
      </c>
      <c r="G13" s="163"/>
      <c r="H13" s="163" t="s">
        <v>114</v>
      </c>
      <c r="I13" s="168">
        <v>5</v>
      </c>
      <c r="J13" s="169"/>
      <c r="K13" s="165"/>
      <c r="L13" s="161"/>
      <c r="M13" s="162"/>
      <c r="N13" t="s">
        <v>382</v>
      </c>
      <c r="S13" s="221"/>
    </row>
    <row r="14" spans="2:19" x14ac:dyDescent="0.25">
      <c r="B14" s="162" t="s">
        <v>115</v>
      </c>
      <c r="C14" s="170">
        <v>300000</v>
      </c>
      <c r="D14" s="163"/>
      <c r="E14" s="163" t="s">
        <v>116</v>
      </c>
      <c r="F14" s="168">
        <v>1</v>
      </c>
      <c r="G14" s="163"/>
      <c r="H14" s="163" t="s">
        <v>117</v>
      </c>
      <c r="I14" s="168"/>
      <c r="J14" s="169"/>
      <c r="K14" s="165"/>
      <c r="L14" s="161"/>
      <c r="M14" s="162"/>
      <c r="N14" t="s">
        <v>383</v>
      </c>
      <c r="S14" s="221"/>
    </row>
    <row r="15" spans="2:19" x14ac:dyDescent="0.25">
      <c r="B15" s="162"/>
      <c r="C15" s="163"/>
      <c r="D15" s="163"/>
      <c r="E15" s="163"/>
      <c r="F15" s="163"/>
      <c r="G15" s="164"/>
      <c r="H15" s="164"/>
      <c r="I15" s="164"/>
      <c r="J15" s="164"/>
      <c r="K15" s="165"/>
      <c r="L15" s="161"/>
      <c r="M15" s="162"/>
      <c r="N15" t="s">
        <v>384</v>
      </c>
      <c r="S15" s="221"/>
    </row>
    <row r="16" spans="2:19" ht="18" x14ac:dyDescent="0.25">
      <c r="B16" s="171" t="s">
        <v>118</v>
      </c>
      <c r="C16" s="163"/>
      <c r="D16" s="163" t="s">
        <v>21</v>
      </c>
      <c r="E16" s="163"/>
      <c r="F16" s="163"/>
      <c r="G16" s="164"/>
      <c r="H16" s="164"/>
      <c r="I16" s="164"/>
      <c r="J16" s="164"/>
      <c r="K16" s="165"/>
      <c r="L16" s="161"/>
      <c r="M16" s="162"/>
      <c r="N16" t="s">
        <v>385</v>
      </c>
      <c r="S16" s="221"/>
    </row>
    <row r="17" spans="2:19" ht="18" x14ac:dyDescent="0.25">
      <c r="B17" s="171"/>
      <c r="C17" s="163"/>
      <c r="D17" s="163"/>
      <c r="E17" s="163"/>
      <c r="F17" s="163"/>
      <c r="G17" s="164"/>
      <c r="H17" s="164"/>
      <c r="I17" s="164"/>
      <c r="J17" s="164"/>
      <c r="K17" s="165"/>
      <c r="L17" s="161"/>
      <c r="M17" s="162"/>
      <c r="N17" t="s">
        <v>386</v>
      </c>
      <c r="S17" s="221"/>
    </row>
    <row r="18" spans="2:19" ht="15.75" thickBot="1" x14ac:dyDescent="0.3">
      <c r="B18" s="172" t="s">
        <v>119</v>
      </c>
      <c r="C18" s="173"/>
      <c r="D18" s="173"/>
      <c r="E18" s="173"/>
      <c r="F18" s="173"/>
      <c r="G18" s="174"/>
      <c r="H18" s="174"/>
      <c r="I18" s="174"/>
      <c r="J18" s="174"/>
      <c r="K18" s="175"/>
      <c r="L18" s="161"/>
      <c r="M18" s="162"/>
      <c r="S18" s="221"/>
    </row>
    <row r="19" spans="2:19" x14ac:dyDescent="0.25">
      <c r="B19" s="162"/>
      <c r="C19" s="176" t="s">
        <v>120</v>
      </c>
      <c r="D19" s="176" t="s">
        <v>121</v>
      </c>
      <c r="E19" s="176" t="s">
        <v>122</v>
      </c>
      <c r="F19" s="176" t="s">
        <v>123</v>
      </c>
      <c r="G19" s="176" t="s">
        <v>124</v>
      </c>
      <c r="H19" s="176"/>
      <c r="I19" s="164"/>
      <c r="J19" s="164"/>
      <c r="K19" s="165"/>
      <c r="L19" s="161"/>
      <c r="M19" s="162"/>
      <c r="N19" t="s">
        <v>387</v>
      </c>
      <c r="S19" s="221"/>
    </row>
    <row r="20" spans="2:19" x14ac:dyDescent="0.25">
      <c r="B20" s="162" t="s">
        <v>125</v>
      </c>
      <c r="C20" s="450">
        <v>158255</v>
      </c>
      <c r="D20" s="433">
        <v>0.50409999999999999</v>
      </c>
      <c r="E20" s="433">
        <v>0.16769999999999999</v>
      </c>
      <c r="F20" s="433">
        <v>0.52490000000000003</v>
      </c>
      <c r="G20" s="433">
        <v>0.1681</v>
      </c>
      <c r="H20" s="176"/>
      <c r="I20" s="164"/>
      <c r="J20" s="164"/>
      <c r="K20" s="165"/>
      <c r="L20" s="161"/>
      <c r="M20" s="162"/>
      <c r="N20" t="s">
        <v>388</v>
      </c>
      <c r="S20" s="221"/>
    </row>
    <row r="21" spans="2:19" x14ac:dyDescent="0.25">
      <c r="B21" s="162" t="s">
        <v>126</v>
      </c>
      <c r="C21" s="201">
        <v>0.16819999999999999</v>
      </c>
      <c r="D21" s="167"/>
      <c r="E21" s="176"/>
      <c r="F21" s="176"/>
      <c r="G21" s="176"/>
      <c r="H21" s="176"/>
      <c r="I21" s="164"/>
      <c r="J21" s="164"/>
      <c r="K21" s="165"/>
      <c r="L21" s="161"/>
      <c r="M21" s="162"/>
      <c r="N21" t="s">
        <v>389</v>
      </c>
      <c r="S21" s="221"/>
    </row>
    <row r="22" spans="2:19" x14ac:dyDescent="0.25">
      <c r="B22" s="162" t="s">
        <v>127</v>
      </c>
      <c r="C22" s="177">
        <v>0.33589999999999998</v>
      </c>
      <c r="D22" s="176"/>
      <c r="E22" s="176"/>
      <c r="F22" s="176"/>
      <c r="G22" s="176"/>
      <c r="H22" s="176"/>
      <c r="I22" s="164"/>
      <c r="J22" s="164"/>
      <c r="K22" s="165"/>
      <c r="L22" s="161"/>
      <c r="M22" s="162"/>
      <c r="S22" s="221"/>
    </row>
    <row r="23" spans="2:19" x14ac:dyDescent="0.25">
      <c r="B23" s="162" t="s">
        <v>128</v>
      </c>
      <c r="C23" s="177"/>
      <c r="D23" s="176"/>
      <c r="E23" s="176"/>
      <c r="F23" s="176"/>
      <c r="G23" s="176"/>
      <c r="H23" s="176"/>
      <c r="I23" s="258"/>
      <c r="J23" s="164"/>
      <c r="K23" s="165"/>
      <c r="L23" s="161"/>
      <c r="M23" s="162"/>
      <c r="N23" t="s">
        <v>390</v>
      </c>
      <c r="S23" s="221"/>
    </row>
    <row r="24" spans="2:19" x14ac:dyDescent="0.25">
      <c r="B24" s="178"/>
      <c r="C24" s="179"/>
      <c r="D24" s="179"/>
      <c r="E24" s="179"/>
      <c r="F24" s="179"/>
      <c r="G24" s="180"/>
      <c r="H24" s="180"/>
      <c r="I24" s="181"/>
      <c r="J24" s="181"/>
      <c r="K24" s="165"/>
      <c r="L24" s="184"/>
      <c r="M24" s="162"/>
      <c r="N24" t="s">
        <v>391</v>
      </c>
      <c r="O24" t="s">
        <v>392</v>
      </c>
      <c r="P24" t="s">
        <v>393</v>
      </c>
      <c r="Q24" t="s">
        <v>394</v>
      </c>
      <c r="R24" t="s">
        <v>395</v>
      </c>
      <c r="S24" s="221"/>
    </row>
    <row r="25" spans="2:19" x14ac:dyDescent="0.25">
      <c r="B25" s="162"/>
      <c r="C25" s="182">
        <v>2014</v>
      </c>
      <c r="D25" s="182">
        <v>2015</v>
      </c>
      <c r="E25" s="182">
        <v>2016</v>
      </c>
      <c r="F25" s="182">
        <v>2017</v>
      </c>
      <c r="G25" s="182"/>
      <c r="H25" s="182"/>
      <c r="I25" s="182"/>
      <c r="J25" s="182"/>
      <c r="K25" s="183"/>
      <c r="L25" s="186"/>
      <c r="M25" s="162"/>
      <c r="N25">
        <v>50</v>
      </c>
      <c r="O25">
        <v>211</v>
      </c>
      <c r="P25">
        <v>16.850000000000001</v>
      </c>
      <c r="Q25">
        <v>12.52</v>
      </c>
      <c r="R25">
        <v>0.1118</v>
      </c>
      <c r="S25" s="221"/>
    </row>
    <row r="26" spans="2:19" x14ac:dyDescent="0.25">
      <c r="B26" s="162" t="s">
        <v>129</v>
      </c>
      <c r="C26" s="168">
        <v>50424</v>
      </c>
      <c r="D26" s="168">
        <v>149648</v>
      </c>
      <c r="E26" s="168">
        <v>262500</v>
      </c>
      <c r="F26" s="168">
        <v>170448</v>
      </c>
      <c r="G26" s="168"/>
      <c r="H26" s="168"/>
      <c r="I26" s="168"/>
      <c r="J26" s="168"/>
      <c r="K26" s="185"/>
      <c r="L26" s="186"/>
      <c r="M26" s="162"/>
      <c r="N26">
        <v>60</v>
      </c>
      <c r="O26">
        <v>211</v>
      </c>
      <c r="P26">
        <v>18.579999999999998</v>
      </c>
      <c r="Q26">
        <v>11.36</v>
      </c>
      <c r="R26">
        <v>0.1085</v>
      </c>
      <c r="S26" s="221"/>
    </row>
    <row r="27" spans="2:19" x14ac:dyDescent="0.25">
      <c r="B27" s="162"/>
      <c r="C27" s="163"/>
      <c r="D27" s="163"/>
      <c r="E27" s="163"/>
      <c r="F27" s="176"/>
      <c r="G27" s="187"/>
      <c r="H27" s="187"/>
      <c r="I27" s="176"/>
      <c r="J27" s="176"/>
      <c r="K27" s="185"/>
      <c r="L27" s="186"/>
      <c r="M27" s="162"/>
      <c r="N27">
        <v>70</v>
      </c>
      <c r="O27">
        <v>211</v>
      </c>
      <c r="P27">
        <v>20.89</v>
      </c>
      <c r="Q27">
        <v>10.1</v>
      </c>
      <c r="R27">
        <v>0.1051</v>
      </c>
      <c r="S27" s="221"/>
    </row>
    <row r="28" spans="2:19" x14ac:dyDescent="0.25">
      <c r="B28" s="162"/>
      <c r="C28" s="166" t="s">
        <v>130</v>
      </c>
      <c r="D28" s="166" t="s">
        <v>131</v>
      </c>
      <c r="E28" s="166" t="s">
        <v>132</v>
      </c>
      <c r="F28" s="188" t="s">
        <v>133</v>
      </c>
      <c r="G28" s="187"/>
      <c r="H28" s="187"/>
      <c r="I28" s="176"/>
      <c r="J28" s="176"/>
      <c r="K28" s="185"/>
      <c r="L28" s="186"/>
      <c r="M28" s="162"/>
      <c r="N28">
        <v>80</v>
      </c>
      <c r="O28">
        <v>211</v>
      </c>
      <c r="P28">
        <v>23.94</v>
      </c>
      <c r="Q28">
        <v>8.8140000000000001</v>
      </c>
      <c r="R28">
        <v>0.10100000000000001</v>
      </c>
      <c r="S28" s="221"/>
    </row>
    <row r="29" spans="2:19" x14ac:dyDescent="0.25">
      <c r="B29" s="162" t="s">
        <v>134</v>
      </c>
      <c r="C29" s="433">
        <v>2.47E-2</v>
      </c>
      <c r="D29" s="434">
        <v>1.1000000000000001E-3</v>
      </c>
      <c r="E29" s="437">
        <v>-5.9999999999999995E-4</v>
      </c>
      <c r="F29" s="176"/>
      <c r="G29" s="187"/>
      <c r="H29" s="187"/>
      <c r="I29" s="176"/>
      <c r="J29" s="176"/>
      <c r="K29" s="185"/>
      <c r="L29" s="186"/>
      <c r="M29" s="162"/>
      <c r="N29">
        <v>85</v>
      </c>
      <c r="O29">
        <v>211</v>
      </c>
      <c r="P29">
        <v>25.73</v>
      </c>
      <c r="Q29">
        <v>8.1999999999999993</v>
      </c>
      <c r="R29">
        <v>9.9180000000000004E-2</v>
      </c>
      <c r="S29" s="221"/>
    </row>
    <row r="30" spans="2:19" x14ac:dyDescent="0.25">
      <c r="B30" s="162" t="s">
        <v>135</v>
      </c>
      <c r="C30" s="433">
        <v>4.1399999999999999E-2</v>
      </c>
      <c r="D30" s="433"/>
      <c r="E30" s="433"/>
      <c r="F30" s="176"/>
      <c r="G30" s="187"/>
      <c r="H30" s="187"/>
      <c r="I30" s="176"/>
      <c r="J30" s="176"/>
      <c r="K30" s="185"/>
      <c r="L30" s="186"/>
      <c r="M30" s="162"/>
      <c r="N30">
        <v>90</v>
      </c>
      <c r="O30">
        <v>211</v>
      </c>
      <c r="P30">
        <v>29.28</v>
      </c>
      <c r="Q30">
        <v>7.2060000000000004</v>
      </c>
      <c r="R30">
        <v>9.5920000000000005E-2</v>
      </c>
      <c r="S30" s="221"/>
    </row>
    <row r="31" spans="2:19" x14ac:dyDescent="0.25">
      <c r="B31" s="162"/>
      <c r="C31" s="176"/>
      <c r="D31" s="163"/>
      <c r="E31" s="163"/>
      <c r="F31" s="176"/>
      <c r="G31" s="187"/>
      <c r="H31" s="187"/>
      <c r="I31" s="176"/>
      <c r="J31" s="176"/>
      <c r="K31" s="185"/>
      <c r="L31" s="186"/>
      <c r="M31" s="162"/>
      <c r="N31">
        <v>91</v>
      </c>
      <c r="O31">
        <v>211</v>
      </c>
      <c r="P31">
        <v>30.58</v>
      </c>
      <c r="Q31">
        <v>6.9009999999999998</v>
      </c>
      <c r="R31">
        <v>9.4950000000000007E-2</v>
      </c>
      <c r="S31" s="221"/>
    </row>
    <row r="32" spans="2:19" x14ac:dyDescent="0.25">
      <c r="B32" s="162"/>
      <c r="C32" s="166" t="s">
        <v>130</v>
      </c>
      <c r="D32" s="166" t="s">
        <v>131</v>
      </c>
      <c r="E32" s="166" t="s">
        <v>132</v>
      </c>
      <c r="F32" s="188" t="s">
        <v>133</v>
      </c>
      <c r="G32" s="187"/>
      <c r="H32" s="187"/>
      <c r="I32" s="176"/>
      <c r="J32" s="176"/>
      <c r="K32" s="185"/>
      <c r="L32" s="186"/>
      <c r="M32" s="162"/>
      <c r="N32">
        <v>92</v>
      </c>
      <c r="O32">
        <v>211</v>
      </c>
      <c r="P32">
        <v>30.88</v>
      </c>
      <c r="Q32">
        <v>6.8330000000000002</v>
      </c>
      <c r="R32">
        <v>9.4490000000000005E-2</v>
      </c>
      <c r="S32" s="221"/>
    </row>
    <row r="33" spans="2:19" x14ac:dyDescent="0.25">
      <c r="B33" s="162" t="s">
        <v>136</v>
      </c>
      <c r="C33" s="433">
        <v>5.8999999999999999E-3</v>
      </c>
      <c r="D33" s="434">
        <v>5.9999999999999995E-4</v>
      </c>
      <c r="E33" s="437">
        <v>-4.0000000000000002E-4</v>
      </c>
      <c r="F33" s="176"/>
      <c r="G33" s="187"/>
      <c r="H33" s="187"/>
      <c r="I33" s="176"/>
      <c r="J33" s="176"/>
      <c r="K33" s="185"/>
      <c r="L33" s="186"/>
      <c r="M33" s="162"/>
      <c r="N33">
        <v>93</v>
      </c>
      <c r="O33">
        <v>211</v>
      </c>
      <c r="P33">
        <v>31.35</v>
      </c>
      <c r="Q33">
        <v>6.73</v>
      </c>
      <c r="R33">
        <v>9.3759999999999996E-2</v>
      </c>
      <c r="S33" s="221"/>
    </row>
    <row r="34" spans="2:19" x14ac:dyDescent="0.25">
      <c r="B34" s="162" t="s">
        <v>135</v>
      </c>
      <c r="C34" s="433">
        <v>2.4899999999999999E-2</v>
      </c>
      <c r="D34" s="433"/>
      <c r="E34" s="433"/>
      <c r="F34" s="176"/>
      <c r="G34" s="187"/>
      <c r="H34" s="187"/>
      <c r="I34" s="176"/>
      <c r="J34" s="176"/>
      <c r="K34" s="185"/>
      <c r="L34" s="186"/>
      <c r="M34" s="162"/>
      <c r="N34">
        <v>94</v>
      </c>
      <c r="O34">
        <v>211</v>
      </c>
      <c r="P34">
        <v>31.53</v>
      </c>
      <c r="Q34">
        <v>6.6929999999999996</v>
      </c>
      <c r="R34">
        <v>9.2359999999999998E-2</v>
      </c>
      <c r="S34" s="221"/>
    </row>
    <row r="35" spans="2:19" x14ac:dyDescent="0.25">
      <c r="B35" s="162"/>
      <c r="C35" s="176"/>
      <c r="D35" s="163"/>
      <c r="E35" s="163"/>
      <c r="F35" s="176"/>
      <c r="G35" s="187"/>
      <c r="H35" s="187"/>
      <c r="I35" s="176"/>
      <c r="J35" s="176"/>
      <c r="K35" s="185"/>
      <c r="L35" s="186"/>
      <c r="M35" s="162"/>
      <c r="N35">
        <v>95</v>
      </c>
      <c r="O35">
        <v>211</v>
      </c>
      <c r="P35" s="436">
        <v>32.93</v>
      </c>
      <c r="Q35">
        <v>6.4080000000000004</v>
      </c>
      <c r="R35">
        <v>8.9889999999999998E-2</v>
      </c>
      <c r="S35" s="221"/>
    </row>
    <row r="36" spans="2:19" x14ac:dyDescent="0.25">
      <c r="B36" s="162"/>
      <c r="C36" s="166" t="s">
        <v>130</v>
      </c>
      <c r="D36" s="166" t="s">
        <v>131</v>
      </c>
      <c r="E36" s="166" t="s">
        <v>132</v>
      </c>
      <c r="F36" s="188" t="s">
        <v>133</v>
      </c>
      <c r="G36" s="187"/>
      <c r="H36" s="187"/>
      <c r="I36" s="176"/>
      <c r="J36" s="176"/>
      <c r="K36" s="185"/>
      <c r="L36" s="186"/>
      <c r="M36" s="162"/>
      <c r="N36">
        <v>96</v>
      </c>
      <c r="O36">
        <v>211</v>
      </c>
      <c r="P36">
        <v>35.32</v>
      </c>
      <c r="Q36">
        <v>5.9740000000000002</v>
      </c>
      <c r="R36">
        <v>8.8840000000000002E-2</v>
      </c>
      <c r="S36" s="221"/>
    </row>
    <row r="37" spans="2:19" x14ac:dyDescent="0.25">
      <c r="B37" s="162" t="s">
        <v>137</v>
      </c>
      <c r="C37" s="433">
        <v>1.5E-3</v>
      </c>
      <c r="D37" s="434">
        <v>2.9999999999999997E-4</v>
      </c>
      <c r="E37" s="437">
        <v>-2.9999999999999997E-4</v>
      </c>
      <c r="F37" s="176"/>
      <c r="G37" s="187"/>
      <c r="H37" s="187"/>
      <c r="I37" s="176"/>
      <c r="J37" s="176"/>
      <c r="K37" s="185"/>
      <c r="L37" s="186"/>
      <c r="M37" s="162"/>
      <c r="N37">
        <v>97</v>
      </c>
      <c r="O37">
        <v>211</v>
      </c>
      <c r="P37">
        <v>36.130000000000003</v>
      </c>
      <c r="Q37">
        <v>5.84</v>
      </c>
      <c r="R37">
        <v>8.7889999999999996E-2</v>
      </c>
      <c r="S37" s="221"/>
    </row>
    <row r="38" spans="2:19" x14ac:dyDescent="0.25">
      <c r="B38" s="162" t="s">
        <v>135</v>
      </c>
      <c r="C38" s="433">
        <v>1.4200000000000001E-2</v>
      </c>
      <c r="D38" s="433"/>
      <c r="E38" s="433"/>
      <c r="F38" s="176"/>
      <c r="G38" s="187"/>
      <c r="H38" s="187"/>
      <c r="I38" s="176"/>
      <c r="J38" s="176"/>
      <c r="K38" s="185"/>
      <c r="L38" s="186"/>
      <c r="M38" s="162"/>
      <c r="N38">
        <v>98</v>
      </c>
      <c r="O38">
        <v>211</v>
      </c>
      <c r="P38">
        <v>38.29</v>
      </c>
      <c r="Q38">
        <v>5.5110000000000001</v>
      </c>
      <c r="R38">
        <v>8.6220000000000005E-2</v>
      </c>
      <c r="S38" s="221"/>
    </row>
    <row r="39" spans="2:19" x14ac:dyDescent="0.25">
      <c r="B39" s="162"/>
      <c r="C39" s="163"/>
      <c r="D39" s="163"/>
      <c r="E39" s="163"/>
      <c r="F39" s="176"/>
      <c r="G39" s="187"/>
      <c r="H39" s="187"/>
      <c r="I39" s="176"/>
      <c r="J39" s="176"/>
      <c r="K39" s="185"/>
      <c r="L39" s="186"/>
      <c r="M39" s="162"/>
      <c r="N39">
        <v>99</v>
      </c>
      <c r="O39">
        <v>211</v>
      </c>
      <c r="P39">
        <v>41.17</v>
      </c>
      <c r="Q39">
        <v>5.1260000000000003</v>
      </c>
      <c r="R39">
        <v>8.0689999999999998E-2</v>
      </c>
      <c r="S39" s="221"/>
    </row>
    <row r="40" spans="2:19" ht="15.75" thickBot="1" x14ac:dyDescent="0.3">
      <c r="B40" s="172" t="s">
        <v>138</v>
      </c>
      <c r="C40" s="173"/>
      <c r="D40" s="173"/>
      <c r="E40" s="173"/>
      <c r="F40" s="189"/>
      <c r="G40" s="190"/>
      <c r="H40" s="190"/>
      <c r="I40" s="189"/>
      <c r="J40" s="189"/>
      <c r="K40" s="191"/>
      <c r="L40" s="186"/>
      <c r="M40" s="162"/>
      <c r="N40">
        <v>100</v>
      </c>
      <c r="O40">
        <v>211</v>
      </c>
      <c r="P40">
        <v>48.74</v>
      </c>
      <c r="Q40">
        <v>4.3289999999999997</v>
      </c>
      <c r="R40">
        <v>7.8909999999999994E-2</v>
      </c>
      <c r="S40" s="221"/>
    </row>
    <row r="41" spans="2:19" x14ac:dyDescent="0.25">
      <c r="B41" s="192"/>
      <c r="C41" s="193" t="s">
        <v>139</v>
      </c>
      <c r="D41" s="193" t="s">
        <v>123</v>
      </c>
      <c r="E41" s="193" t="s">
        <v>124</v>
      </c>
      <c r="F41" s="176"/>
      <c r="G41" s="187"/>
      <c r="H41" s="187"/>
      <c r="I41" s="176"/>
      <c r="J41" s="176"/>
      <c r="K41" s="185"/>
      <c r="L41" s="186"/>
      <c r="M41" s="162"/>
      <c r="S41" s="221"/>
    </row>
    <row r="42" spans="2:19" x14ac:dyDescent="0.25">
      <c r="B42" s="162" t="s">
        <v>140</v>
      </c>
      <c r="C42" s="194">
        <v>206</v>
      </c>
      <c r="D42" s="435">
        <v>218</v>
      </c>
      <c r="E42" s="435">
        <v>183</v>
      </c>
      <c r="F42" s="176"/>
      <c r="G42" s="187"/>
      <c r="H42" s="187"/>
      <c r="I42" s="176"/>
      <c r="J42" s="176"/>
      <c r="K42" s="185"/>
      <c r="L42" s="186"/>
      <c r="M42" s="162"/>
      <c r="N42" t="s">
        <v>396</v>
      </c>
      <c r="S42" s="221"/>
    </row>
    <row r="43" spans="2:19" x14ac:dyDescent="0.25">
      <c r="B43" s="162" t="s">
        <v>141</v>
      </c>
      <c r="C43" s="195">
        <v>823</v>
      </c>
      <c r="D43" s="176"/>
      <c r="E43" s="176"/>
      <c r="F43" s="176"/>
      <c r="G43" s="187"/>
      <c r="H43" s="187"/>
      <c r="I43" s="176"/>
      <c r="J43" s="176"/>
      <c r="K43" s="185"/>
      <c r="L43" s="186"/>
      <c r="M43" s="162"/>
      <c r="N43" t="s">
        <v>397</v>
      </c>
      <c r="O43" t="s">
        <v>398</v>
      </c>
      <c r="S43" s="221"/>
    </row>
    <row r="44" spans="2:19" x14ac:dyDescent="0.25">
      <c r="B44" s="162" t="s">
        <v>142</v>
      </c>
      <c r="C44" s="196">
        <v>58.27</v>
      </c>
      <c r="D44" s="197">
        <v>60.55</v>
      </c>
      <c r="E44" s="197">
        <v>56.52</v>
      </c>
      <c r="F44" s="176"/>
      <c r="G44" s="187"/>
      <c r="H44" s="187"/>
      <c r="I44" s="176"/>
      <c r="J44" s="176"/>
      <c r="K44" s="185"/>
      <c r="L44" s="186"/>
      <c r="M44" s="162"/>
      <c r="N44" t="s">
        <v>399</v>
      </c>
      <c r="O44" t="s">
        <v>400</v>
      </c>
      <c r="S44" s="221"/>
    </row>
    <row r="45" spans="2:19" x14ac:dyDescent="0.25">
      <c r="B45" s="162"/>
      <c r="C45" s="176"/>
      <c r="D45" s="176"/>
      <c r="E45" s="176"/>
      <c r="F45" s="176"/>
      <c r="G45" s="187"/>
      <c r="H45" s="187"/>
      <c r="I45" s="176"/>
      <c r="J45" s="176"/>
      <c r="K45" s="185"/>
      <c r="L45" s="186"/>
      <c r="M45" s="162"/>
      <c r="N45" t="s">
        <v>401</v>
      </c>
      <c r="O45" t="s">
        <v>402</v>
      </c>
      <c r="S45" s="221"/>
    </row>
    <row r="46" spans="2:19" x14ac:dyDescent="0.25">
      <c r="B46" s="162" t="s">
        <v>143</v>
      </c>
      <c r="C46" s="447">
        <v>769.16</v>
      </c>
      <c r="D46" s="188" t="s">
        <v>144</v>
      </c>
      <c r="E46" s="176"/>
      <c r="F46" s="176"/>
      <c r="G46" s="187"/>
      <c r="H46" s="187"/>
      <c r="I46" s="176"/>
      <c r="J46" s="176"/>
      <c r="K46" s="185"/>
      <c r="L46" s="186"/>
      <c r="M46" s="162"/>
      <c r="N46" t="s">
        <v>403</v>
      </c>
      <c r="S46" s="221"/>
    </row>
    <row r="47" spans="2:19" x14ac:dyDescent="0.25">
      <c r="B47" s="162" t="s">
        <v>39</v>
      </c>
      <c r="C47" s="222" t="s">
        <v>378</v>
      </c>
      <c r="D47" s="201"/>
      <c r="E47" s="201"/>
      <c r="F47" s="176"/>
      <c r="G47" s="187"/>
      <c r="H47" s="187"/>
      <c r="I47" s="176"/>
      <c r="J47" s="176"/>
      <c r="K47" s="185"/>
      <c r="L47" s="186"/>
      <c r="M47" s="162"/>
      <c r="N47" t="s">
        <v>404</v>
      </c>
      <c r="O47" t="s">
        <v>405</v>
      </c>
      <c r="S47" s="221"/>
    </row>
    <row r="48" spans="2:19" x14ac:dyDescent="0.25">
      <c r="B48" s="162" t="s">
        <v>145</v>
      </c>
      <c r="C48" s="177">
        <v>1.5E-3</v>
      </c>
      <c r="D48" s="177">
        <v>4.41E-2</v>
      </c>
      <c r="E48" s="177">
        <v>-4.1099999999999998E-2</v>
      </c>
      <c r="F48" s="176"/>
      <c r="G48" s="187"/>
      <c r="H48" s="187"/>
      <c r="I48" s="176"/>
      <c r="J48" s="176"/>
      <c r="K48" s="185"/>
      <c r="L48" s="186"/>
      <c r="M48" s="162"/>
      <c r="N48" t="s">
        <v>406</v>
      </c>
      <c r="O48" t="s">
        <v>407</v>
      </c>
      <c r="S48" s="221"/>
    </row>
    <row r="49" spans="2:19" x14ac:dyDescent="0.25">
      <c r="B49" s="162"/>
      <c r="C49" s="176"/>
      <c r="D49" s="176"/>
      <c r="E49" s="176"/>
      <c r="F49" s="176"/>
      <c r="G49" s="187"/>
      <c r="H49" s="187"/>
      <c r="I49" s="176"/>
      <c r="J49" s="176"/>
      <c r="K49" s="185"/>
      <c r="L49" s="186"/>
      <c r="M49" s="162"/>
      <c r="N49" t="s">
        <v>408</v>
      </c>
      <c r="O49" t="s">
        <v>409</v>
      </c>
      <c r="S49" s="221"/>
    </row>
    <row r="50" spans="2:19" x14ac:dyDescent="0.25">
      <c r="B50" s="162" t="s">
        <v>146</v>
      </c>
      <c r="C50" s="222">
        <v>0.1724</v>
      </c>
      <c r="D50" s="188" t="s">
        <v>429</v>
      </c>
      <c r="E50" s="176"/>
      <c r="F50" s="176"/>
      <c r="G50" s="187"/>
      <c r="H50" s="187"/>
      <c r="I50" s="176"/>
      <c r="J50" s="176"/>
      <c r="K50" s="185"/>
      <c r="L50" s="186"/>
      <c r="M50" s="162"/>
      <c r="N50" t="s">
        <v>410</v>
      </c>
      <c r="O50" t="s">
        <v>411</v>
      </c>
      <c r="S50" s="221"/>
    </row>
    <row r="51" spans="2:19" x14ac:dyDescent="0.25">
      <c r="B51" s="162" t="s">
        <v>147</v>
      </c>
      <c r="C51" s="222" t="s">
        <v>379</v>
      </c>
      <c r="D51" s="199" t="s">
        <v>430</v>
      </c>
      <c r="E51" s="176"/>
      <c r="F51" s="176"/>
      <c r="G51" s="187"/>
      <c r="H51" s="187"/>
      <c r="I51" s="176"/>
      <c r="J51" s="176"/>
      <c r="K51" s="185"/>
      <c r="L51" s="186"/>
      <c r="M51" s="162"/>
      <c r="N51" t="s">
        <v>412</v>
      </c>
      <c r="O51" t="s">
        <v>413</v>
      </c>
      <c r="S51" s="221"/>
    </row>
    <row r="52" spans="2:19" x14ac:dyDescent="0.25">
      <c r="B52" s="162" t="s">
        <v>148</v>
      </c>
      <c r="C52" s="200">
        <v>9</v>
      </c>
      <c r="D52" s="199"/>
      <c r="E52" s="176"/>
      <c r="F52" s="176"/>
      <c r="G52" s="187"/>
      <c r="H52" s="187"/>
      <c r="I52" s="176"/>
      <c r="J52" s="176"/>
      <c r="K52" s="185"/>
      <c r="L52" s="186"/>
      <c r="M52" s="162"/>
      <c r="N52" t="s">
        <v>414</v>
      </c>
      <c r="O52" t="s">
        <v>415</v>
      </c>
      <c r="S52" s="221"/>
    </row>
    <row r="53" spans="2:19" x14ac:dyDescent="0.25">
      <c r="B53" s="162"/>
      <c r="C53" s="176"/>
      <c r="D53" s="176"/>
      <c r="E53" s="176"/>
      <c r="F53" s="176"/>
      <c r="G53" s="187"/>
      <c r="H53" s="187"/>
      <c r="I53" s="176"/>
      <c r="J53" s="176"/>
      <c r="K53" s="185"/>
      <c r="L53" s="186"/>
      <c r="M53" s="162"/>
      <c r="N53" t="s">
        <v>416</v>
      </c>
      <c r="O53" t="s">
        <v>417</v>
      </c>
      <c r="S53" s="221"/>
    </row>
    <row r="54" spans="2:19" x14ac:dyDescent="0.25">
      <c r="B54" s="162" t="s">
        <v>149</v>
      </c>
      <c r="C54" s="222">
        <v>-5.2999999999999999E-2</v>
      </c>
      <c r="D54" s="448">
        <v>-29550</v>
      </c>
      <c r="E54" s="176"/>
      <c r="F54" s="176"/>
      <c r="G54" s="187"/>
      <c r="H54" s="187"/>
      <c r="I54" s="176"/>
      <c r="J54" s="176"/>
      <c r="K54" s="185"/>
      <c r="L54" s="186"/>
      <c r="M54" s="162"/>
      <c r="N54" t="s">
        <v>418</v>
      </c>
      <c r="O54" t="s">
        <v>419</v>
      </c>
      <c r="S54" s="221"/>
    </row>
    <row r="55" spans="2:19" x14ac:dyDescent="0.25">
      <c r="B55" s="162" t="s">
        <v>150</v>
      </c>
      <c r="C55" s="222">
        <v>-7.6E-3</v>
      </c>
      <c r="D55" s="449" t="s">
        <v>431</v>
      </c>
      <c r="E55" s="176"/>
      <c r="F55" s="176"/>
      <c r="G55" s="187"/>
      <c r="H55" s="187"/>
      <c r="I55" s="176"/>
      <c r="J55" s="176"/>
      <c r="K55" s="185"/>
      <c r="L55" s="186"/>
      <c r="M55" s="162"/>
      <c r="N55" t="s">
        <v>420</v>
      </c>
      <c r="O55" t="s">
        <v>421</v>
      </c>
      <c r="S55" s="221"/>
    </row>
    <row r="56" spans="2:19" x14ac:dyDescent="0.25">
      <c r="B56" s="162" t="s">
        <v>151</v>
      </c>
      <c r="C56" s="200">
        <v>7</v>
      </c>
      <c r="D56" s="199"/>
      <c r="E56" s="176"/>
      <c r="F56" s="176"/>
      <c r="G56" s="187"/>
      <c r="H56" s="187"/>
      <c r="I56" s="176"/>
      <c r="J56" s="176"/>
      <c r="K56" s="185"/>
      <c r="L56" s="186"/>
      <c r="M56" s="162"/>
      <c r="N56" t="s">
        <v>422</v>
      </c>
      <c r="O56" t="s">
        <v>423</v>
      </c>
      <c r="S56" s="221"/>
    </row>
    <row r="57" spans="2:19" x14ac:dyDescent="0.25">
      <c r="B57" s="162"/>
      <c r="C57" s="176"/>
      <c r="D57" s="176"/>
      <c r="E57" s="176"/>
      <c r="F57" s="176"/>
      <c r="G57" s="187"/>
      <c r="H57" s="187"/>
      <c r="I57" s="176"/>
      <c r="J57" s="176"/>
      <c r="K57" s="185"/>
      <c r="L57" s="186"/>
      <c r="M57" s="162"/>
      <c r="N57" t="s">
        <v>424</v>
      </c>
      <c r="S57" s="221"/>
    </row>
    <row r="58" spans="2:19" ht="15.75" thickBot="1" x14ac:dyDescent="0.3">
      <c r="B58" s="172" t="s">
        <v>152</v>
      </c>
      <c r="C58" s="189"/>
      <c r="D58" s="189"/>
      <c r="E58" s="189"/>
      <c r="F58" s="189"/>
      <c r="G58" s="190"/>
      <c r="H58" s="190"/>
      <c r="I58" s="189"/>
      <c r="J58" s="189"/>
      <c r="K58" s="191"/>
      <c r="L58" s="186"/>
      <c r="M58" s="162"/>
      <c r="N58" t="s">
        <v>425</v>
      </c>
      <c r="S58" s="221"/>
    </row>
    <row r="59" spans="2:19" x14ac:dyDescent="0.25">
      <c r="B59" s="162"/>
      <c r="C59" s="193" t="s">
        <v>139</v>
      </c>
      <c r="D59" s="193"/>
      <c r="E59" s="193"/>
      <c r="F59" s="176"/>
      <c r="G59" s="187"/>
      <c r="H59" s="187"/>
      <c r="I59" s="176"/>
      <c r="J59" s="176"/>
      <c r="K59" s="185"/>
      <c r="L59" s="186"/>
      <c r="M59" s="162"/>
      <c r="N59" s="228"/>
      <c r="O59" s="229"/>
      <c r="P59" s="220"/>
      <c r="Q59" s="219"/>
      <c r="R59" s="220"/>
      <c r="S59" s="221"/>
    </row>
    <row r="60" spans="2:19" x14ac:dyDescent="0.25">
      <c r="B60" s="162" t="s">
        <v>153</v>
      </c>
      <c r="C60" s="198">
        <v>11624.41</v>
      </c>
      <c r="D60" s="193"/>
      <c r="E60" s="197"/>
      <c r="F60" s="176"/>
      <c r="G60" s="176"/>
      <c r="H60" s="176"/>
      <c r="I60" s="176"/>
      <c r="J60" s="176"/>
      <c r="K60" s="185"/>
      <c r="L60" s="161"/>
      <c r="M60" s="162"/>
      <c r="N60" s="228"/>
      <c r="O60" s="229"/>
      <c r="P60" s="220"/>
      <c r="Q60" s="222"/>
      <c r="R60" s="220"/>
      <c r="S60" s="221"/>
    </row>
    <row r="61" spans="2:19" x14ac:dyDescent="0.25">
      <c r="B61" s="162" t="s">
        <v>154</v>
      </c>
      <c r="C61" s="201">
        <v>2.1839999999999998E-2</v>
      </c>
      <c r="D61" s="201"/>
      <c r="E61" s="202"/>
      <c r="F61" s="176"/>
      <c r="G61" s="187"/>
      <c r="H61" s="187"/>
      <c r="I61" s="164"/>
      <c r="J61" s="164"/>
      <c r="K61" s="165"/>
      <c r="L61" s="161"/>
      <c r="M61" s="162"/>
      <c r="N61" s="228"/>
      <c r="O61" s="229"/>
      <c r="P61" s="220"/>
      <c r="Q61" s="224"/>
      <c r="R61" s="220"/>
      <c r="S61" s="221"/>
    </row>
    <row r="62" spans="2:19" x14ac:dyDescent="0.25">
      <c r="B62" s="162" t="s">
        <v>155</v>
      </c>
      <c r="C62" s="176">
        <v>8</v>
      </c>
      <c r="D62" s="193"/>
      <c r="E62" s="193"/>
      <c r="F62" s="176"/>
      <c r="G62" s="187"/>
      <c r="H62" s="187"/>
      <c r="I62" s="164"/>
      <c r="J62" s="164"/>
      <c r="K62" s="165"/>
      <c r="L62" s="161"/>
      <c r="M62" s="162"/>
      <c r="N62" s="228"/>
      <c r="O62" s="229"/>
      <c r="P62" s="220"/>
      <c r="Q62" s="224"/>
      <c r="R62" s="220"/>
      <c r="S62" s="221"/>
    </row>
    <row r="63" spans="2:19" ht="15.75" thickBot="1" x14ac:dyDescent="0.3">
      <c r="B63" s="162" t="s">
        <v>156</v>
      </c>
      <c r="C63" s="203">
        <v>-72360</v>
      </c>
      <c r="D63" s="200"/>
      <c r="E63" s="200"/>
      <c r="F63" s="176"/>
      <c r="G63" s="187"/>
      <c r="H63" s="187"/>
      <c r="I63" s="164"/>
      <c r="J63" s="164"/>
      <c r="K63" s="165"/>
      <c r="L63" s="161"/>
      <c r="M63" s="204"/>
      <c r="N63" s="230"/>
      <c r="O63" s="231"/>
      <c r="P63" s="232"/>
      <c r="Q63" s="233"/>
      <c r="R63" s="232"/>
      <c r="S63" s="234"/>
    </row>
    <row r="64" spans="2:19" ht="15.75" thickBot="1" x14ac:dyDescent="0.3">
      <c r="B64" s="204" t="s">
        <v>157</v>
      </c>
      <c r="C64" s="205">
        <v>0.1799</v>
      </c>
      <c r="D64" s="206"/>
      <c r="E64" s="206"/>
      <c r="F64" s="189"/>
      <c r="G64" s="190"/>
      <c r="H64" s="190"/>
      <c r="I64" s="174"/>
      <c r="J64" s="174"/>
      <c r="K64" s="175"/>
      <c r="L64" s="161"/>
      <c r="M64" s="50"/>
      <c r="N64" s="235"/>
      <c r="O64" s="236"/>
      <c r="P64" s="50"/>
      <c r="Q64" s="237"/>
      <c r="R64" s="50"/>
      <c r="S64" s="50"/>
    </row>
    <row r="65" spans="1:19" ht="15.75" thickBot="1" x14ac:dyDescent="0.3">
      <c r="B65" s="382" t="s">
        <v>252</v>
      </c>
      <c r="C65" s="383">
        <v>0.32929999999999998</v>
      </c>
      <c r="D65" s="384"/>
      <c r="E65" s="384"/>
      <c r="F65" s="385"/>
      <c r="G65" s="386"/>
      <c r="H65" s="386"/>
      <c r="I65" s="387"/>
      <c r="J65" s="387"/>
      <c r="K65" s="388"/>
      <c r="L65" s="161"/>
      <c r="M65" s="50"/>
      <c r="N65" s="235"/>
      <c r="O65" s="236"/>
      <c r="P65" s="50"/>
      <c r="Q65" s="237"/>
      <c r="R65" s="50"/>
      <c r="S65" s="50"/>
    </row>
    <row r="66" spans="1:19" ht="15.75" thickBot="1" x14ac:dyDescent="0.3">
      <c r="A66" s="98"/>
      <c r="B66" s="50"/>
      <c r="C66" s="207"/>
      <c r="D66" s="208"/>
      <c r="E66" s="208"/>
      <c r="F66" s="186"/>
      <c r="G66" s="209"/>
      <c r="H66" s="209"/>
      <c r="I66" s="161"/>
      <c r="J66" s="161"/>
      <c r="K66" s="161"/>
      <c r="L66" s="161"/>
      <c r="M66" s="210"/>
      <c r="N66" s="225"/>
      <c r="O66" s="238"/>
      <c r="P66" s="226"/>
      <c r="Q66" s="239"/>
      <c r="R66" s="226"/>
      <c r="S66" s="227"/>
    </row>
    <row r="67" spans="1:19" x14ac:dyDescent="0.25">
      <c r="B67" s="210"/>
      <c r="C67" s="211"/>
      <c r="D67" s="212"/>
      <c r="E67" s="212"/>
      <c r="F67" s="213"/>
      <c r="G67" s="214"/>
      <c r="H67" s="214"/>
      <c r="I67" s="215"/>
      <c r="J67" s="215"/>
      <c r="K67" s="216"/>
      <c r="L67" s="50"/>
      <c r="M67" s="162"/>
      <c r="N67" s="486" t="s">
        <v>160</v>
      </c>
      <c r="O67" s="486"/>
      <c r="P67" s="486"/>
      <c r="Q67" s="486"/>
      <c r="R67" s="486"/>
      <c r="S67" s="221"/>
    </row>
    <row r="68" spans="1:19" x14ac:dyDescent="0.25">
      <c r="B68" s="217"/>
      <c r="C68" s="218" t="s">
        <v>158</v>
      </c>
      <c r="D68" s="219"/>
      <c r="E68" s="220"/>
      <c r="F68" s="220"/>
      <c r="G68" s="220"/>
      <c r="H68" s="220"/>
      <c r="I68" s="220"/>
      <c r="J68" s="220"/>
      <c r="K68" s="221"/>
      <c r="L68" s="50"/>
      <c r="M68" s="162"/>
      <c r="N68" s="220"/>
      <c r="O68" s="220"/>
      <c r="P68" s="220"/>
      <c r="Q68" s="220"/>
      <c r="R68" s="220"/>
      <c r="S68" s="221"/>
    </row>
    <row r="69" spans="1:19" x14ac:dyDescent="0.25">
      <c r="B69" s="162"/>
      <c r="C69" s="220"/>
      <c r="D69" s="222"/>
      <c r="E69" s="220"/>
      <c r="F69" s="220"/>
      <c r="G69" s="220"/>
      <c r="H69" s="220"/>
      <c r="I69" s="220"/>
      <c r="J69" s="220"/>
      <c r="K69" s="221"/>
      <c r="L69" s="50"/>
      <c r="M69" s="162"/>
      <c r="N69" s="220"/>
      <c r="O69" s="220"/>
      <c r="P69" s="220"/>
      <c r="Q69" s="220"/>
      <c r="R69" s="220"/>
      <c r="S69" s="221"/>
    </row>
    <row r="70" spans="1:19" x14ac:dyDescent="0.25">
      <c r="B70" s="162"/>
      <c r="C70" s="220"/>
      <c r="D70" s="223"/>
      <c r="E70" s="220"/>
      <c r="F70" s="220"/>
      <c r="G70" s="220"/>
      <c r="H70" s="220"/>
      <c r="I70" s="220"/>
      <c r="J70" s="220"/>
      <c r="K70" s="221"/>
      <c r="L70" s="50"/>
      <c r="M70" s="162"/>
      <c r="N70" s="220"/>
      <c r="O70" s="220"/>
      <c r="P70" s="220"/>
      <c r="Q70" s="220"/>
      <c r="R70" s="220"/>
      <c r="S70" s="221"/>
    </row>
    <row r="71" spans="1:19" x14ac:dyDescent="0.25">
      <c r="B71" s="162"/>
      <c r="C71" s="220"/>
      <c r="D71" s="224"/>
      <c r="E71" s="220"/>
      <c r="F71" s="220"/>
      <c r="G71" s="220"/>
      <c r="H71" s="220"/>
      <c r="I71" s="220"/>
      <c r="J71" s="220"/>
      <c r="K71" s="221"/>
      <c r="L71" s="50"/>
      <c r="M71" s="162"/>
      <c r="N71" s="220"/>
      <c r="O71" s="220"/>
      <c r="P71" s="220"/>
      <c r="Q71" s="220"/>
      <c r="R71" s="220"/>
      <c r="S71" s="221"/>
    </row>
    <row r="72" spans="1:19" x14ac:dyDescent="0.25">
      <c r="B72" s="162"/>
      <c r="C72" s="220"/>
      <c r="D72" s="224"/>
      <c r="E72" s="220"/>
      <c r="F72" s="220"/>
      <c r="G72" s="220"/>
      <c r="H72" s="220"/>
      <c r="I72" s="220"/>
      <c r="J72" s="220"/>
      <c r="K72" s="221"/>
      <c r="L72" s="50"/>
      <c r="M72" s="162"/>
      <c r="N72" s="220"/>
      <c r="O72" s="220"/>
      <c r="P72" s="220"/>
      <c r="Q72" s="220"/>
      <c r="R72" s="220"/>
      <c r="S72" s="221"/>
    </row>
    <row r="73" spans="1:19" x14ac:dyDescent="0.25">
      <c r="B73" s="162"/>
      <c r="C73" s="220"/>
      <c r="D73" s="224"/>
      <c r="E73" s="220"/>
      <c r="F73" s="220"/>
      <c r="G73" s="220"/>
      <c r="H73" s="220"/>
      <c r="I73" s="220"/>
      <c r="J73" s="220"/>
      <c r="K73" s="221"/>
      <c r="L73" s="50"/>
      <c r="M73" s="162"/>
      <c r="N73" s="220"/>
      <c r="O73" s="220"/>
      <c r="P73" s="220"/>
      <c r="Q73" s="220"/>
      <c r="R73" s="220"/>
      <c r="S73" s="221"/>
    </row>
    <row r="74" spans="1:19" x14ac:dyDescent="0.25">
      <c r="B74" s="217"/>
      <c r="C74" s="220"/>
      <c r="D74" s="224"/>
      <c r="E74" s="220"/>
      <c r="F74" s="220"/>
      <c r="G74" s="220"/>
      <c r="H74" s="220"/>
      <c r="I74" s="220"/>
      <c r="J74" s="220"/>
      <c r="K74" s="221"/>
      <c r="L74" s="50"/>
      <c r="M74" s="162"/>
      <c r="N74" s="220"/>
      <c r="O74" s="220"/>
      <c r="P74" s="220"/>
      <c r="Q74" s="220"/>
      <c r="R74" s="220"/>
      <c r="S74" s="221"/>
    </row>
    <row r="75" spans="1:19" x14ac:dyDescent="0.25">
      <c r="B75" s="217"/>
      <c r="C75" s="220"/>
      <c r="D75" s="222"/>
      <c r="E75" s="220"/>
      <c r="F75" s="220"/>
      <c r="G75" s="220"/>
      <c r="H75" s="220"/>
      <c r="I75" s="220"/>
      <c r="J75" s="220"/>
      <c r="K75" s="221"/>
      <c r="L75" s="50"/>
      <c r="M75" s="162"/>
      <c r="N75" s="220"/>
      <c r="O75" s="220"/>
      <c r="P75" s="220"/>
      <c r="Q75" s="220"/>
      <c r="R75" s="220"/>
      <c r="S75" s="221"/>
    </row>
    <row r="76" spans="1:19" x14ac:dyDescent="0.25">
      <c r="B76" s="162"/>
      <c r="C76" s="220"/>
      <c r="D76" s="219"/>
      <c r="E76" s="220"/>
      <c r="F76" s="220"/>
      <c r="G76" s="220"/>
      <c r="H76" s="220"/>
      <c r="I76" s="220"/>
      <c r="J76" s="220"/>
      <c r="K76" s="221"/>
      <c r="L76" s="50"/>
      <c r="M76" s="162"/>
      <c r="N76" s="220"/>
      <c r="O76" s="220"/>
      <c r="P76" s="220"/>
      <c r="Q76" s="220"/>
      <c r="R76" s="220"/>
      <c r="S76" s="221"/>
    </row>
    <row r="77" spans="1:19" x14ac:dyDescent="0.25">
      <c r="B77" s="162"/>
      <c r="C77" s="220"/>
      <c r="D77" s="223"/>
      <c r="E77" s="220"/>
      <c r="F77" s="220"/>
      <c r="G77" s="220"/>
      <c r="H77" s="220"/>
      <c r="I77" s="220"/>
      <c r="J77" s="220"/>
      <c r="K77" s="221"/>
      <c r="L77" s="50"/>
      <c r="M77" s="162"/>
      <c r="N77" s="220"/>
      <c r="O77" s="220"/>
      <c r="P77" s="220"/>
      <c r="Q77" s="220"/>
      <c r="R77" s="220"/>
      <c r="S77" s="221"/>
    </row>
    <row r="78" spans="1:19" x14ac:dyDescent="0.25">
      <c r="B78" s="162"/>
      <c r="C78" s="220"/>
      <c r="D78" s="224"/>
      <c r="E78" s="220"/>
      <c r="F78" s="220"/>
      <c r="G78" s="220"/>
      <c r="H78" s="220"/>
      <c r="I78" s="220"/>
      <c r="J78" s="220"/>
      <c r="K78" s="221"/>
      <c r="L78" s="50"/>
      <c r="M78" s="162"/>
      <c r="N78" s="220"/>
      <c r="O78" s="220"/>
      <c r="P78" s="220"/>
      <c r="Q78" s="220"/>
      <c r="R78" s="220"/>
      <c r="S78" s="221"/>
    </row>
    <row r="79" spans="1:19" x14ac:dyDescent="0.25">
      <c r="B79" s="162"/>
      <c r="C79" s="220"/>
      <c r="D79" s="224"/>
      <c r="E79" s="220"/>
      <c r="F79" s="220"/>
      <c r="G79" s="220"/>
      <c r="H79" s="220"/>
      <c r="I79" s="220"/>
      <c r="J79" s="220"/>
      <c r="K79" s="221"/>
      <c r="L79" s="50"/>
      <c r="M79" s="162"/>
      <c r="N79" s="220"/>
      <c r="O79" s="220"/>
      <c r="P79" s="220"/>
      <c r="Q79" s="220"/>
      <c r="R79" s="220"/>
      <c r="S79" s="221"/>
    </row>
    <row r="80" spans="1:19" x14ac:dyDescent="0.25">
      <c r="B80" s="162"/>
      <c r="C80" s="220"/>
      <c r="D80" s="224"/>
      <c r="E80" s="220"/>
      <c r="F80" s="220"/>
      <c r="G80" s="220"/>
      <c r="H80" s="220"/>
      <c r="I80" s="220"/>
      <c r="J80" s="220"/>
      <c r="K80" s="221"/>
      <c r="L80" s="50"/>
      <c r="M80" s="162"/>
      <c r="N80" s="257" t="s">
        <v>161</v>
      </c>
      <c r="O80" s="257"/>
      <c r="P80" s="257"/>
      <c r="Q80" s="257"/>
      <c r="R80" s="257"/>
      <c r="S80" s="221"/>
    </row>
    <row r="81" spans="2:19" x14ac:dyDescent="0.25">
      <c r="B81" s="162"/>
      <c r="C81" s="220"/>
      <c r="D81" s="224"/>
      <c r="E81" s="220"/>
      <c r="F81" s="220"/>
      <c r="G81" s="220"/>
      <c r="H81" s="220"/>
      <c r="I81" s="220"/>
      <c r="J81" s="220"/>
      <c r="K81" s="221"/>
      <c r="L81" s="50"/>
      <c r="M81" s="162"/>
      <c r="N81" s="220"/>
      <c r="O81" s="220"/>
      <c r="P81" s="220"/>
      <c r="Q81" s="220"/>
      <c r="R81" s="220"/>
      <c r="S81" s="221"/>
    </row>
    <row r="82" spans="2:19" x14ac:dyDescent="0.25">
      <c r="B82" s="162"/>
      <c r="C82" s="220"/>
      <c r="D82" s="224"/>
      <c r="E82" s="220"/>
      <c r="F82" s="220"/>
      <c r="G82" s="220"/>
      <c r="H82" s="220"/>
      <c r="I82" s="220"/>
      <c r="J82" s="220"/>
      <c r="K82" s="221"/>
      <c r="L82" s="161"/>
      <c r="M82" s="162"/>
      <c r="N82" s="240" t="s">
        <v>162</v>
      </c>
      <c r="O82" s="241" t="s">
        <v>163</v>
      </c>
      <c r="P82" s="242" t="s">
        <v>164</v>
      </c>
      <c r="Q82" s="220"/>
      <c r="R82" s="220"/>
      <c r="S82" s="221"/>
    </row>
    <row r="83" spans="2:19" x14ac:dyDescent="0.25">
      <c r="B83" s="162"/>
      <c r="C83" s="176"/>
      <c r="D83" s="176"/>
      <c r="E83" s="176"/>
      <c r="F83" s="176"/>
      <c r="G83" s="187"/>
      <c r="H83" s="187"/>
      <c r="I83" s="164"/>
      <c r="J83" s="164"/>
      <c r="K83" s="165"/>
      <c r="L83" s="161"/>
      <c r="M83" s="162"/>
      <c r="N83" s="243"/>
      <c r="O83" s="244"/>
      <c r="P83" s="245" t="e">
        <f t="shared" ref="P83:P84" si="0">O83/$O$96</f>
        <v>#DIV/0!</v>
      </c>
      <c r="Q83" s="220"/>
      <c r="R83" s="220"/>
      <c r="S83" s="221"/>
    </row>
    <row r="84" spans="2:19" x14ac:dyDescent="0.25">
      <c r="B84" s="162"/>
      <c r="C84" s="163"/>
      <c r="D84" s="163"/>
      <c r="E84" s="163"/>
      <c r="F84" s="163"/>
      <c r="G84" s="164"/>
      <c r="H84" s="164"/>
      <c r="I84" s="164"/>
      <c r="J84" s="164"/>
      <c r="K84" s="165"/>
      <c r="L84" s="161"/>
      <c r="M84" s="162"/>
      <c r="N84" s="243"/>
      <c r="O84" s="244"/>
      <c r="P84" s="245" t="e">
        <f t="shared" si="0"/>
        <v>#DIV/0!</v>
      </c>
      <c r="Q84" s="220"/>
      <c r="R84" s="220"/>
      <c r="S84" s="221"/>
    </row>
    <row r="85" spans="2:19" x14ac:dyDescent="0.25">
      <c r="B85" s="162"/>
      <c r="C85" s="163"/>
      <c r="D85" s="163"/>
      <c r="E85" s="163"/>
      <c r="F85" s="163"/>
      <c r="G85" s="164"/>
      <c r="H85" s="164"/>
      <c r="I85" s="164"/>
      <c r="J85" s="164"/>
      <c r="K85" s="165"/>
      <c r="L85" s="161"/>
      <c r="M85" s="162"/>
      <c r="N85" s="243"/>
      <c r="O85" s="244"/>
      <c r="P85" s="245" t="e">
        <f>O85/$O$96</f>
        <v>#DIV/0!</v>
      </c>
      <c r="Q85" s="220"/>
      <c r="R85" s="220"/>
      <c r="S85" s="221"/>
    </row>
    <row r="86" spans="2:19" x14ac:dyDescent="0.25">
      <c r="B86" s="162"/>
      <c r="C86" s="163"/>
      <c r="D86" s="163"/>
      <c r="E86" s="163"/>
      <c r="F86" s="163"/>
      <c r="G86" s="164"/>
      <c r="H86" s="164"/>
      <c r="I86" s="164"/>
      <c r="J86" s="164"/>
      <c r="K86" s="165"/>
      <c r="L86" s="161"/>
      <c r="M86" s="162"/>
      <c r="N86" s="243"/>
      <c r="O86" s="244"/>
      <c r="P86" s="245" t="e">
        <f t="shared" ref="P86:P95" si="1">O86/$O$96</f>
        <v>#DIV/0!</v>
      </c>
      <c r="Q86" s="220"/>
      <c r="R86" s="220"/>
      <c r="S86" s="221"/>
    </row>
    <row r="87" spans="2:19" x14ac:dyDescent="0.25">
      <c r="B87" s="162"/>
      <c r="C87" s="163"/>
      <c r="D87" s="163"/>
      <c r="E87" s="163"/>
      <c r="F87" s="163"/>
      <c r="G87" s="164"/>
      <c r="H87" s="164"/>
      <c r="I87" s="164"/>
      <c r="J87" s="164"/>
      <c r="K87" s="165"/>
      <c r="L87" s="161"/>
      <c r="M87" s="162"/>
      <c r="N87" s="243"/>
      <c r="O87" s="244"/>
      <c r="P87" s="245" t="e">
        <f t="shared" si="1"/>
        <v>#DIV/0!</v>
      </c>
      <c r="Q87" s="220"/>
      <c r="R87" s="220"/>
      <c r="S87" s="221"/>
    </row>
    <row r="88" spans="2:19" x14ac:dyDescent="0.25">
      <c r="B88" s="162"/>
      <c r="C88" s="163"/>
      <c r="D88" s="163"/>
      <c r="E88" s="163"/>
      <c r="F88" s="163"/>
      <c r="G88" s="164"/>
      <c r="H88" s="164"/>
      <c r="I88" s="164"/>
      <c r="J88" s="164"/>
      <c r="K88" s="165"/>
      <c r="L88" s="161"/>
      <c r="M88" s="162"/>
      <c r="N88" s="243"/>
      <c r="O88" s="244"/>
      <c r="P88" s="245" t="e">
        <f t="shared" si="1"/>
        <v>#DIV/0!</v>
      </c>
      <c r="Q88" s="220"/>
      <c r="R88" s="220"/>
      <c r="S88" s="221"/>
    </row>
    <row r="89" spans="2:19" x14ac:dyDescent="0.25">
      <c r="B89" s="162"/>
      <c r="C89" s="163"/>
      <c r="D89" s="163"/>
      <c r="E89" s="163"/>
      <c r="F89" s="163"/>
      <c r="G89" s="164"/>
      <c r="H89" s="164"/>
      <c r="I89" s="164"/>
      <c r="J89" s="164"/>
      <c r="K89" s="165"/>
      <c r="L89" s="161"/>
      <c r="M89" s="162"/>
      <c r="N89" s="243"/>
      <c r="O89" s="244"/>
      <c r="P89" s="245" t="e">
        <f t="shared" si="1"/>
        <v>#DIV/0!</v>
      </c>
      <c r="Q89" s="220"/>
      <c r="R89" s="220"/>
      <c r="S89" s="221"/>
    </row>
    <row r="90" spans="2:19" x14ac:dyDescent="0.25">
      <c r="B90" s="162"/>
      <c r="C90" s="163"/>
      <c r="D90" s="163"/>
      <c r="E90" s="163"/>
      <c r="F90" s="163"/>
      <c r="G90" s="164"/>
      <c r="H90" s="164"/>
      <c r="I90" s="164"/>
      <c r="J90" s="164"/>
      <c r="K90" s="165"/>
      <c r="L90" s="161"/>
      <c r="M90" s="162"/>
      <c r="N90" s="243"/>
      <c r="O90" s="244"/>
      <c r="P90" s="245" t="e">
        <f t="shared" si="1"/>
        <v>#DIV/0!</v>
      </c>
      <c r="Q90" s="220"/>
      <c r="R90" s="220"/>
      <c r="S90" s="221"/>
    </row>
    <row r="91" spans="2:19" x14ac:dyDescent="0.25">
      <c r="B91" s="162"/>
      <c r="C91" s="163"/>
      <c r="D91" s="163"/>
      <c r="E91" s="163"/>
      <c r="F91" s="163"/>
      <c r="G91" s="164"/>
      <c r="H91" s="164"/>
      <c r="I91" s="164"/>
      <c r="J91" s="164"/>
      <c r="K91" s="165"/>
      <c r="L91" s="161"/>
      <c r="M91" s="162"/>
      <c r="N91" s="243"/>
      <c r="O91" s="244"/>
      <c r="P91" s="245" t="e">
        <f t="shared" si="1"/>
        <v>#DIV/0!</v>
      </c>
      <c r="Q91" s="220"/>
      <c r="R91" s="220"/>
      <c r="S91" s="221"/>
    </row>
    <row r="92" spans="2:19" x14ac:dyDescent="0.25">
      <c r="B92" s="162"/>
      <c r="C92" s="163"/>
      <c r="D92" s="163"/>
      <c r="E92" s="163"/>
      <c r="F92" s="163"/>
      <c r="G92" s="164"/>
      <c r="H92" s="164"/>
      <c r="I92" s="164"/>
      <c r="J92" s="164"/>
      <c r="K92" s="165"/>
      <c r="L92" s="161"/>
      <c r="M92" s="162"/>
      <c r="N92" s="243"/>
      <c r="O92" s="244"/>
      <c r="P92" s="245" t="e">
        <f t="shared" si="1"/>
        <v>#DIV/0!</v>
      </c>
      <c r="Q92" s="220"/>
      <c r="R92" s="220"/>
      <c r="S92" s="221"/>
    </row>
    <row r="93" spans="2:19" x14ac:dyDescent="0.25">
      <c r="B93" s="162"/>
      <c r="C93" s="163"/>
      <c r="D93" s="163"/>
      <c r="E93" s="163"/>
      <c r="F93" s="163"/>
      <c r="G93" s="164"/>
      <c r="H93" s="164"/>
      <c r="I93" s="164"/>
      <c r="J93" s="164"/>
      <c r="K93" s="165"/>
      <c r="L93" s="161"/>
      <c r="M93" s="162"/>
      <c r="N93" s="243"/>
      <c r="O93" s="244"/>
      <c r="P93" s="245" t="e">
        <f t="shared" si="1"/>
        <v>#DIV/0!</v>
      </c>
      <c r="Q93" s="220"/>
      <c r="R93" s="220"/>
      <c r="S93" s="221"/>
    </row>
    <row r="94" spans="2:19" x14ac:dyDescent="0.25">
      <c r="B94" s="162"/>
      <c r="C94" s="163"/>
      <c r="D94" s="163"/>
      <c r="E94" s="163"/>
      <c r="F94" s="163"/>
      <c r="G94" s="164"/>
      <c r="H94" s="164"/>
      <c r="I94" s="164"/>
      <c r="J94" s="164"/>
      <c r="K94" s="165"/>
      <c r="L94" s="161"/>
      <c r="M94" s="162"/>
      <c r="N94" s="243"/>
      <c r="O94" s="244"/>
      <c r="P94" s="245" t="e">
        <f t="shared" si="1"/>
        <v>#DIV/0!</v>
      </c>
      <c r="Q94" s="220"/>
      <c r="R94" s="220"/>
      <c r="S94" s="221"/>
    </row>
    <row r="95" spans="2:19" ht="15.75" thickBot="1" x14ac:dyDescent="0.3">
      <c r="B95" s="162"/>
      <c r="C95" s="163"/>
      <c r="D95" s="163"/>
      <c r="E95" s="163"/>
      <c r="F95" s="163"/>
      <c r="G95" s="164"/>
      <c r="H95" s="164"/>
      <c r="I95" s="164"/>
      <c r="J95" s="164"/>
      <c r="K95" s="165"/>
      <c r="L95" s="161"/>
      <c r="M95" s="162"/>
      <c r="N95" s="246"/>
      <c r="O95" s="247"/>
      <c r="P95" s="248" t="e">
        <f t="shared" si="1"/>
        <v>#DIV/0!</v>
      </c>
      <c r="Q95" s="220"/>
      <c r="R95" s="220"/>
      <c r="S95" s="221"/>
    </row>
    <row r="96" spans="2:19" x14ac:dyDescent="0.25">
      <c r="B96" s="162"/>
      <c r="C96" s="163"/>
      <c r="D96" s="163"/>
      <c r="E96" s="163"/>
      <c r="F96" s="163"/>
      <c r="G96" s="164"/>
      <c r="H96" s="164"/>
      <c r="I96" s="164"/>
      <c r="J96" s="164"/>
      <c r="K96" s="165"/>
      <c r="L96" s="161"/>
      <c r="M96" s="162"/>
      <c r="N96" s="249" t="s">
        <v>165</v>
      </c>
      <c r="O96" s="250">
        <f>SUM(O83:O95)</f>
        <v>0</v>
      </c>
      <c r="P96" s="251" t="e">
        <f>SUM(P83:P95)</f>
        <v>#DIV/0!</v>
      </c>
      <c r="Q96" s="220"/>
      <c r="R96" s="220"/>
      <c r="S96" s="221"/>
    </row>
    <row r="97" spans="2:19" ht="15.75" thickBot="1" x14ac:dyDescent="0.3">
      <c r="B97" s="162"/>
      <c r="C97" s="163"/>
      <c r="D97" s="163"/>
      <c r="E97" s="163"/>
      <c r="F97" s="163"/>
      <c r="G97" s="164"/>
      <c r="H97" s="164"/>
      <c r="I97" s="164"/>
      <c r="J97" s="164"/>
      <c r="K97" s="165"/>
      <c r="L97" s="161"/>
      <c r="M97" s="204"/>
      <c r="N97" s="232"/>
      <c r="O97" s="232"/>
      <c r="P97" s="232"/>
      <c r="Q97" s="232"/>
      <c r="R97" s="232"/>
      <c r="S97" s="234"/>
    </row>
    <row r="98" spans="2:19" ht="15.75" thickBot="1" x14ac:dyDescent="0.3">
      <c r="B98" s="204"/>
      <c r="C98" s="173"/>
      <c r="D98" s="173"/>
      <c r="E98" s="173"/>
      <c r="F98" s="173"/>
      <c r="G98" s="174"/>
      <c r="H98" s="174"/>
      <c r="I98" s="174"/>
      <c r="J98" s="174"/>
      <c r="K98" s="175"/>
      <c r="L98" s="161"/>
    </row>
    <row r="99" spans="2:19" x14ac:dyDescent="0.25">
      <c r="C99" s="159"/>
      <c r="D99" s="159"/>
      <c r="E99" s="159"/>
      <c r="F99" s="159"/>
      <c r="G99" s="160"/>
      <c r="H99" s="160"/>
      <c r="I99" s="160"/>
      <c r="J99" s="160"/>
      <c r="K99" s="160"/>
      <c r="L99" s="161"/>
    </row>
    <row r="100" spans="2:19" x14ac:dyDescent="0.25">
      <c r="C100" s="159"/>
      <c r="D100" s="159"/>
      <c r="E100" s="159"/>
      <c r="F100" s="159"/>
      <c r="G100" s="160"/>
      <c r="H100" s="160"/>
      <c r="I100" s="160"/>
      <c r="J100" s="160"/>
      <c r="K100" s="160"/>
    </row>
  </sheetData>
  <mergeCells count="3">
    <mergeCell ref="O8:Q8"/>
    <mergeCell ref="B9:K9"/>
    <mergeCell ref="N67:R6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P17"/>
  <sheetViews>
    <sheetView zoomScale="80" zoomScaleNormal="80" workbookViewId="0"/>
  </sheetViews>
  <sheetFormatPr baseColWidth="10" defaultRowHeight="15" x14ac:dyDescent="0.25"/>
  <cols>
    <col min="10" max="10" width="13.42578125" customWidth="1"/>
  </cols>
  <sheetData>
    <row r="1" spans="3:16" ht="15.75" thickBot="1" x14ac:dyDescent="0.3"/>
    <row r="2" spans="3:16" ht="15.75" thickBot="1" x14ac:dyDescent="0.3">
      <c r="H2" s="343"/>
      <c r="I2" s="381" t="s">
        <v>250</v>
      </c>
      <c r="J2" s="344"/>
    </row>
    <row r="3" spans="3:16" ht="15.75" thickBot="1" x14ac:dyDescent="0.3"/>
    <row r="4" spans="3:16" ht="15.75" thickBot="1" x14ac:dyDescent="0.3">
      <c r="C4" s="210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7"/>
    </row>
    <row r="5" spans="3:16" ht="15.75" thickBot="1" x14ac:dyDescent="0.3">
      <c r="C5" s="162"/>
      <c r="D5" s="372" t="s">
        <v>245</v>
      </c>
      <c r="E5" s="373"/>
      <c r="F5" s="220"/>
      <c r="G5" s="220"/>
      <c r="H5" s="372" t="s">
        <v>246</v>
      </c>
      <c r="I5" s="374"/>
      <c r="J5" s="373"/>
      <c r="K5" s="220"/>
      <c r="L5" s="220"/>
      <c r="M5" s="372" t="s">
        <v>248</v>
      </c>
      <c r="N5" s="374"/>
      <c r="O5" s="373"/>
      <c r="P5" s="221"/>
    </row>
    <row r="6" spans="3:16" ht="15.75" thickBot="1" x14ac:dyDescent="0.3">
      <c r="C6" s="162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3:16" ht="15.75" thickBot="1" x14ac:dyDescent="0.3">
      <c r="C7" s="162"/>
      <c r="D7" s="349"/>
      <c r="E7" s="350"/>
      <c r="F7" s="220"/>
      <c r="G7" s="220"/>
      <c r="H7" s="369"/>
      <c r="I7" s="371"/>
      <c r="J7" s="370"/>
      <c r="K7" s="220"/>
      <c r="L7" s="220"/>
      <c r="M7" s="375" t="s">
        <v>249</v>
      </c>
      <c r="N7" s="376"/>
      <c r="O7" s="95"/>
      <c r="P7" s="221"/>
    </row>
    <row r="8" spans="3:16" ht="15.75" thickBot="1" x14ac:dyDescent="0.3">
      <c r="C8" s="162"/>
      <c r="D8" s="356" t="s">
        <v>233</v>
      </c>
      <c r="E8" s="95" t="str">
        <f>'MOD D - CONTROL ESTADISTICO SPC'!AE4</f>
        <v>OK</v>
      </c>
      <c r="F8" s="220"/>
      <c r="G8" s="220"/>
      <c r="H8" s="375" t="s">
        <v>247</v>
      </c>
      <c r="I8" s="376"/>
      <c r="J8" s="95" t="str">
        <f>'MOD C-CONTROL OPERATIVA TEORICA'!H3</f>
        <v>OK</v>
      </c>
      <c r="K8" s="220"/>
      <c r="L8" s="220"/>
      <c r="M8" s="220"/>
      <c r="N8" s="220"/>
      <c r="O8" s="220"/>
      <c r="P8" s="221"/>
    </row>
    <row r="9" spans="3:16" ht="18" thickBot="1" x14ac:dyDescent="0.3">
      <c r="C9" s="162"/>
      <c r="D9" s="351"/>
      <c r="E9" s="352"/>
      <c r="F9" s="220"/>
      <c r="G9" s="220"/>
      <c r="H9" s="349"/>
      <c r="I9" s="371"/>
      <c r="J9" s="370"/>
      <c r="K9" s="220"/>
      <c r="L9" s="220"/>
      <c r="M9" s="460" t="s">
        <v>448</v>
      </c>
      <c r="N9" s="461">
        <f>'PRUEBA CHI'!C17</f>
        <v>18.337821005998208</v>
      </c>
      <c r="O9" s="220"/>
      <c r="P9" s="221"/>
    </row>
    <row r="10" spans="3:16" ht="15.75" thickBot="1" x14ac:dyDescent="0.3">
      <c r="C10" s="162"/>
      <c r="D10" s="356" t="s">
        <v>234</v>
      </c>
      <c r="E10" s="95" t="str">
        <f>'MOD D - CONTROL ESTADISTICO SPC'!AE6</f>
        <v>OK</v>
      </c>
      <c r="F10" s="220"/>
      <c r="G10" s="220"/>
      <c r="H10" s="356" t="s">
        <v>242</v>
      </c>
      <c r="I10" s="356"/>
      <c r="J10" s="95" t="str">
        <f>'MOD C-CONTROL OPERATIVA TEORICA'!L3</f>
        <v>ALARMA</v>
      </c>
      <c r="K10" s="220"/>
      <c r="L10" s="220"/>
      <c r="M10" s="220"/>
      <c r="N10" s="220"/>
      <c r="O10" s="220"/>
      <c r="P10" s="221"/>
    </row>
    <row r="11" spans="3:16" ht="19.5" thickBot="1" x14ac:dyDescent="0.4">
      <c r="C11" s="162"/>
      <c r="D11" s="351"/>
      <c r="E11" s="353"/>
      <c r="F11" s="220"/>
      <c r="G11" s="220"/>
      <c r="H11" s="349"/>
      <c r="I11" s="371"/>
      <c r="J11" s="370"/>
      <c r="K11" s="220"/>
      <c r="L11" s="220"/>
      <c r="M11" s="458" t="s">
        <v>445</v>
      </c>
      <c r="N11" s="459">
        <f>'PRUEBA CHI'!C32</f>
        <v>15.507313055865453</v>
      </c>
      <c r="O11" s="220"/>
      <c r="P11" s="221"/>
    </row>
    <row r="12" spans="3:16" ht="15.75" thickBot="1" x14ac:dyDescent="0.3">
      <c r="C12" s="162"/>
      <c r="D12" s="356" t="s">
        <v>235</v>
      </c>
      <c r="E12" s="95" t="str">
        <f>'MOD D - CONTROL ESTADISTICO SPC'!AE8</f>
        <v>OK</v>
      </c>
      <c r="F12" s="220"/>
      <c r="G12" s="220"/>
      <c r="H12" s="356" t="s">
        <v>222</v>
      </c>
      <c r="I12" s="356"/>
      <c r="J12" s="95" t="str">
        <f>'MOD C-CONTROL OPERATIVA TEORICA'!P3</f>
        <v>PRECAUCION</v>
      </c>
      <c r="K12" s="220"/>
      <c r="L12" s="220"/>
      <c r="M12" s="220"/>
      <c r="N12" s="220"/>
      <c r="O12" s="220"/>
      <c r="P12" s="221"/>
    </row>
    <row r="13" spans="3:16" ht="15.75" thickBot="1" x14ac:dyDescent="0.3">
      <c r="C13" s="162"/>
      <c r="D13" s="354"/>
      <c r="E13" s="355"/>
      <c r="F13" s="220"/>
      <c r="G13" s="220"/>
      <c r="H13" s="369"/>
      <c r="I13" s="371"/>
      <c r="J13" s="370"/>
      <c r="K13" s="220"/>
      <c r="L13" s="220"/>
      <c r="M13" s="220"/>
      <c r="N13" s="220"/>
      <c r="O13" s="220"/>
      <c r="P13" s="221"/>
    </row>
    <row r="14" spans="3:16" ht="15.75" thickBot="1" x14ac:dyDescent="0.3">
      <c r="C14" s="204"/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4"/>
    </row>
    <row r="15" spans="3:16" x14ac:dyDescent="0.25">
      <c r="F15" s="98"/>
      <c r="G15" s="50"/>
    </row>
    <row r="16" spans="3:16" x14ac:dyDescent="0.25">
      <c r="F16" s="98"/>
      <c r="G16" s="50"/>
    </row>
    <row r="17" spans="6:7" x14ac:dyDescent="0.25">
      <c r="F17" s="98"/>
      <c r="G17" s="50"/>
    </row>
  </sheetData>
  <conditionalFormatting sqref="J12">
    <cfRule type="expression" dxfId="43" priority="41">
      <formula>J12="ALARMA"</formula>
    </cfRule>
    <cfRule type="expression" dxfId="42" priority="42">
      <formula>J12="PRECAUCION"</formula>
    </cfRule>
    <cfRule type="expression" dxfId="41" priority="43">
      <formula>J12="OK"</formula>
    </cfRule>
  </conditionalFormatting>
  <conditionalFormatting sqref="J8">
    <cfRule type="expression" dxfId="40" priority="20">
      <formula>J8="ALARMA"</formula>
    </cfRule>
    <cfRule type="expression" dxfId="39" priority="21">
      <formula>J8="PRECAUCION"</formula>
    </cfRule>
    <cfRule type="expression" dxfId="38" priority="22">
      <formula>J8="OK"</formula>
    </cfRule>
  </conditionalFormatting>
  <conditionalFormatting sqref="O7">
    <cfRule type="expression" dxfId="37" priority="14">
      <formula>O7="ALARMA"</formula>
    </cfRule>
    <cfRule type="expression" dxfId="36" priority="15">
      <formula>O7="PRECAUCION"</formula>
    </cfRule>
    <cfRule type="expression" dxfId="35" priority="16">
      <formula>O7="OK"</formula>
    </cfRule>
  </conditionalFormatting>
  <conditionalFormatting sqref="E8">
    <cfRule type="expression" dxfId="34" priority="11">
      <formula>E8="ALARMA"</formula>
    </cfRule>
    <cfRule type="expression" dxfId="33" priority="12">
      <formula>E8="PRECAUCION"</formula>
    </cfRule>
    <cfRule type="expression" dxfId="32" priority="13">
      <formula>E8="OK"</formula>
    </cfRule>
  </conditionalFormatting>
  <conditionalFormatting sqref="E10">
    <cfRule type="expression" dxfId="31" priority="8">
      <formula>E10="ALARMA"</formula>
    </cfRule>
    <cfRule type="expression" dxfId="30" priority="9">
      <formula>E10="PRECAUCION"</formula>
    </cfRule>
    <cfRule type="expression" dxfId="29" priority="10">
      <formula>E10="OK"</formula>
    </cfRule>
  </conditionalFormatting>
  <conditionalFormatting sqref="E12">
    <cfRule type="expression" dxfId="28" priority="5">
      <formula>E12="ALARMA"</formula>
    </cfRule>
    <cfRule type="expression" dxfId="27" priority="6">
      <formula>E12="PRECAUCION"</formula>
    </cfRule>
    <cfRule type="expression" dxfId="26" priority="7">
      <formula>E12="OK"</formula>
    </cfRule>
  </conditionalFormatting>
  <conditionalFormatting sqref="J10">
    <cfRule type="expression" dxfId="25" priority="1">
      <formula>J10="STOP"</formula>
    </cfRule>
    <cfRule type="expression" dxfId="24" priority="2">
      <formula>J10="ALARMA"</formula>
    </cfRule>
    <cfRule type="expression" dxfId="23" priority="3">
      <formula>J10="PRECAUCION"</formula>
    </cfRule>
    <cfRule type="expression" dxfId="22" priority="4">
      <formula>J10="OK"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4"/>
  <sheetViews>
    <sheetView workbookViewId="0">
      <selection activeCell="F2" sqref="F2"/>
    </sheetView>
  </sheetViews>
  <sheetFormatPr baseColWidth="10" defaultRowHeight="15" x14ac:dyDescent="0.25"/>
  <cols>
    <col min="1" max="1" width="5.140625" customWidth="1"/>
    <col min="2" max="2" width="27.42578125" customWidth="1"/>
    <col min="10" max="10" width="12.7109375" customWidth="1"/>
  </cols>
  <sheetData>
    <row r="1" spans="2:14" ht="15.75" thickBot="1" x14ac:dyDescent="0.3"/>
    <row r="2" spans="2:14" ht="15.75" thickBot="1" x14ac:dyDescent="0.3">
      <c r="B2" s="487" t="s">
        <v>458</v>
      </c>
      <c r="C2" s="488"/>
      <c r="D2" s="489"/>
    </row>
    <row r="4" spans="2:14" x14ac:dyDescent="0.25">
      <c r="B4" s="117" t="s">
        <v>438</v>
      </c>
      <c r="C4" s="117">
        <v>1</v>
      </c>
      <c r="D4" s="117">
        <v>2</v>
      </c>
      <c r="E4" s="117">
        <v>3</v>
      </c>
      <c r="F4" s="117">
        <v>4</v>
      </c>
      <c r="G4" s="117">
        <v>5</v>
      </c>
      <c r="H4" s="117">
        <v>6</v>
      </c>
      <c r="I4" s="117">
        <v>7</v>
      </c>
      <c r="J4" s="117">
        <v>8</v>
      </c>
      <c r="K4" s="117">
        <v>9</v>
      </c>
      <c r="L4" s="117"/>
    </row>
    <row r="5" spans="2:14" x14ac:dyDescent="0.25">
      <c r="B5" s="117" t="s">
        <v>434</v>
      </c>
      <c r="C5" s="462" t="s">
        <v>451</v>
      </c>
      <c r="D5" s="462" t="s">
        <v>449</v>
      </c>
      <c r="E5" s="462" t="s">
        <v>452</v>
      </c>
      <c r="F5" s="462" t="s">
        <v>453</v>
      </c>
      <c r="G5" s="462" t="s">
        <v>454</v>
      </c>
      <c r="H5" s="462" t="s">
        <v>450</v>
      </c>
      <c r="I5" s="462" t="s">
        <v>455</v>
      </c>
      <c r="J5" s="462" t="s">
        <v>456</v>
      </c>
      <c r="K5" s="462" t="s">
        <v>457</v>
      </c>
      <c r="L5" s="462" t="s">
        <v>435</v>
      </c>
    </row>
    <row r="6" spans="2:14" x14ac:dyDescent="0.25">
      <c r="B6" s="117" t="s">
        <v>437</v>
      </c>
      <c r="C6" s="462">
        <v>0.5</v>
      </c>
      <c r="D6" s="462">
        <v>1.95</v>
      </c>
      <c r="E6" s="462">
        <v>3.69</v>
      </c>
      <c r="F6" s="462">
        <v>15.18</v>
      </c>
      <c r="G6" s="462">
        <v>42.66</v>
      </c>
      <c r="H6" s="462">
        <v>37.369999999999997</v>
      </c>
      <c r="I6" s="462">
        <v>4.92</v>
      </c>
      <c r="J6" s="462">
        <v>0.65</v>
      </c>
      <c r="K6" s="462">
        <v>7.0000000000000007E-2</v>
      </c>
      <c r="L6" s="463">
        <v>1</v>
      </c>
      <c r="N6" t="s">
        <v>459</v>
      </c>
    </row>
    <row r="7" spans="2:14" x14ac:dyDescent="0.25">
      <c r="B7" s="117" t="s">
        <v>436</v>
      </c>
      <c r="C7" s="462">
        <v>0.14000000000000001</v>
      </c>
      <c r="D7" s="462">
        <v>1.37</v>
      </c>
      <c r="E7" s="462">
        <v>2.2400000000000002</v>
      </c>
      <c r="F7" s="462">
        <v>13.74</v>
      </c>
      <c r="G7" s="462">
        <v>33.26</v>
      </c>
      <c r="H7" s="462">
        <v>35.79</v>
      </c>
      <c r="I7" s="462">
        <v>10.77</v>
      </c>
      <c r="J7" s="462">
        <v>1.81</v>
      </c>
      <c r="K7" s="462">
        <v>0.72</v>
      </c>
      <c r="L7" s="463">
        <v>1</v>
      </c>
      <c r="N7" t="s">
        <v>460</v>
      </c>
    </row>
    <row r="9" spans="2:14" ht="15.75" thickBot="1" x14ac:dyDescent="0.3"/>
    <row r="10" spans="2:14" ht="15.75" thickBot="1" x14ac:dyDescent="0.3">
      <c r="B10" s="330" t="s">
        <v>440</v>
      </c>
    </row>
    <row r="12" spans="2:14" x14ac:dyDescent="0.25">
      <c r="J12" t="s">
        <v>2015</v>
      </c>
    </row>
    <row r="13" spans="2:14" x14ac:dyDescent="0.25">
      <c r="B13" t="s">
        <v>439</v>
      </c>
      <c r="C13" s="479">
        <f>_xlfn.CHISQ.TEST(C7:K7,C6:K6)</f>
        <v>1.8831593493455475E-2</v>
      </c>
    </row>
    <row r="15" spans="2:14" x14ac:dyDescent="0.25">
      <c r="B15" t="s">
        <v>462</v>
      </c>
      <c r="C15" s="480">
        <f>K4-1</f>
        <v>8</v>
      </c>
    </row>
    <row r="17" spans="2:3" ht="17.25" x14ac:dyDescent="0.25">
      <c r="B17" t="s">
        <v>461</v>
      </c>
      <c r="C17" s="479">
        <f>_xlfn.CHISQ.INV.RT(C13,C15)</f>
        <v>18.337821005998208</v>
      </c>
    </row>
    <row r="20" spans="2:3" ht="15.75" thickBot="1" x14ac:dyDescent="0.3"/>
    <row r="21" spans="2:3" ht="15.75" thickBot="1" x14ac:dyDescent="0.3">
      <c r="B21" s="330" t="s">
        <v>441</v>
      </c>
    </row>
    <row r="23" spans="2:3" ht="18" x14ac:dyDescent="0.35">
      <c r="B23" t="s">
        <v>442</v>
      </c>
    </row>
    <row r="24" spans="2:3" ht="18" x14ac:dyDescent="0.35">
      <c r="B24" t="s">
        <v>443</v>
      </c>
    </row>
    <row r="26" spans="2:3" ht="18.75" x14ac:dyDescent="0.35">
      <c r="B26" t="s">
        <v>444</v>
      </c>
    </row>
    <row r="29" spans="2:3" x14ac:dyDescent="0.25">
      <c r="B29" t="s">
        <v>447</v>
      </c>
      <c r="C29" s="457">
        <v>0.05</v>
      </c>
    </row>
    <row r="32" spans="2:3" ht="18.75" x14ac:dyDescent="0.35">
      <c r="B32" s="65" t="s">
        <v>445</v>
      </c>
      <c r="C32" s="479">
        <f>_xlfn.CHISQ.INV.RT(C29,8)</f>
        <v>15.507313055865453</v>
      </c>
    </row>
    <row r="34" spans="2:3" x14ac:dyDescent="0.25">
      <c r="B34" s="65" t="s">
        <v>446</v>
      </c>
      <c r="C34" t="str">
        <f>IF(C17&gt;C32,"rechazamos la hipótesis nula.","aceptamos la hipótesis nula.")</f>
        <v>rechazamos la hipótesis nula.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"/>
  <sheetViews>
    <sheetView zoomScale="70" zoomScaleNormal="70" workbookViewId="0">
      <selection activeCell="E1" sqref="E1"/>
    </sheetView>
  </sheetViews>
  <sheetFormatPr baseColWidth="10" defaultRowHeight="15" x14ac:dyDescent="0.25"/>
  <cols>
    <col min="3" max="3" width="12.140625" bestFit="1" customWidth="1"/>
    <col min="4" max="4" width="16.5703125" customWidth="1"/>
    <col min="5" max="7" width="12" customWidth="1"/>
    <col min="12" max="13" width="14.85546875" style="49" customWidth="1"/>
    <col min="14" max="14" width="16.7109375" style="49" customWidth="1"/>
    <col min="15" max="16" width="14.85546875" style="49" customWidth="1"/>
    <col min="17" max="17" width="15.28515625" style="49" customWidth="1"/>
  </cols>
  <sheetData>
    <row r="1" spans="1:17" ht="15.75" thickBot="1" x14ac:dyDescent="0.3">
      <c r="A1" s="390" t="s">
        <v>109</v>
      </c>
      <c r="B1" s="390" t="s">
        <v>426</v>
      </c>
      <c r="C1" s="390"/>
      <c r="D1" s="391"/>
    </row>
    <row r="2" spans="1:17" ht="15.75" thickBot="1" x14ac:dyDescent="0.3">
      <c r="A2" t="s">
        <v>253</v>
      </c>
      <c r="B2" s="392"/>
      <c r="D2" s="391"/>
      <c r="E2" s="392"/>
      <c r="L2" s="422" t="s">
        <v>275</v>
      </c>
      <c r="M2" s="423" t="s">
        <v>276</v>
      </c>
      <c r="N2" s="423" t="s">
        <v>277</v>
      </c>
      <c r="O2" s="423" t="s">
        <v>278</v>
      </c>
      <c r="P2" s="423" t="s">
        <v>279</v>
      </c>
      <c r="Q2" s="424" t="s">
        <v>280</v>
      </c>
    </row>
    <row r="3" spans="1:17" x14ac:dyDescent="0.25">
      <c r="B3" s="392" t="s">
        <v>254</v>
      </c>
      <c r="D3" s="393" t="s">
        <v>427</v>
      </c>
      <c r="E3" s="392"/>
      <c r="L3" s="417">
        <v>1</v>
      </c>
      <c r="M3" s="418">
        <f>N3*L3</f>
        <v>48410.824320998334</v>
      </c>
      <c r="N3" s="418">
        <f>F37</f>
        <v>48410.824320998334</v>
      </c>
      <c r="O3" s="419">
        <v>0</v>
      </c>
      <c r="P3" s="420">
        <f>H19</f>
        <v>270000</v>
      </c>
      <c r="Q3" s="421">
        <f t="shared" ref="Q3:Q17" si="0">$I$9*L3</f>
        <v>93804</v>
      </c>
    </row>
    <row r="4" spans="1:17" x14ac:dyDescent="0.25">
      <c r="B4" s="392" t="s">
        <v>255</v>
      </c>
      <c r="D4" s="392" t="s">
        <v>428</v>
      </c>
      <c r="L4" s="116">
        <v>2</v>
      </c>
      <c r="M4" s="411">
        <f t="shared" ref="M4:M17" si="1">N4*L4</f>
        <v>96821.648641996668</v>
      </c>
      <c r="N4" s="411">
        <f>N3</f>
        <v>48410.824320998334</v>
      </c>
      <c r="O4" s="411">
        <f>O3+M3</f>
        <v>48410.824320998334</v>
      </c>
      <c r="P4" s="412">
        <f>P3+O4</f>
        <v>318410.82432099833</v>
      </c>
      <c r="Q4" s="413">
        <f t="shared" si="0"/>
        <v>187608</v>
      </c>
    </row>
    <row r="5" spans="1:17" x14ac:dyDescent="0.25">
      <c r="B5" s="392"/>
      <c r="D5" s="391"/>
      <c r="L5" s="116">
        <v>3</v>
      </c>
      <c r="M5" s="411">
        <f t="shared" si="1"/>
        <v>145232.472962995</v>
      </c>
      <c r="N5" s="411">
        <f t="shared" ref="N5:N17" si="2">N4</f>
        <v>48410.824320998334</v>
      </c>
      <c r="O5" s="411">
        <f t="shared" ref="O5:O17" si="3">O4+M4</f>
        <v>145232.472962995</v>
      </c>
      <c r="P5" s="412">
        <f t="shared" ref="P5:P17" si="4">P4+O5</f>
        <v>463643.29728399334</v>
      </c>
      <c r="Q5" s="413">
        <f t="shared" si="0"/>
        <v>281412</v>
      </c>
    </row>
    <row r="6" spans="1:17" x14ac:dyDescent="0.25">
      <c r="A6" t="s">
        <v>256</v>
      </c>
      <c r="B6" s="392" t="s">
        <v>257</v>
      </c>
      <c r="D6" s="391"/>
      <c r="L6" s="116">
        <v>4</v>
      </c>
      <c r="M6" s="411">
        <f t="shared" si="1"/>
        <v>193643.29728399334</v>
      </c>
      <c r="N6" s="411">
        <f t="shared" si="2"/>
        <v>48410.824320998334</v>
      </c>
      <c r="O6" s="411">
        <f t="shared" si="3"/>
        <v>290464.94592599</v>
      </c>
      <c r="P6" s="412">
        <f t="shared" si="4"/>
        <v>754108.24320998334</v>
      </c>
      <c r="Q6" s="413">
        <f t="shared" si="0"/>
        <v>375216</v>
      </c>
    </row>
    <row r="7" spans="1:17" ht="15.75" thickBot="1" x14ac:dyDescent="0.3">
      <c r="B7" s="392"/>
      <c r="D7" s="391"/>
      <c r="I7" s="406" t="s">
        <v>258</v>
      </c>
      <c r="L7" s="116">
        <v>5</v>
      </c>
      <c r="M7" s="411">
        <f t="shared" si="1"/>
        <v>242054.12160499167</v>
      </c>
      <c r="N7" s="411">
        <f t="shared" si="2"/>
        <v>48410.824320998334</v>
      </c>
      <c r="O7" s="411">
        <f t="shared" si="3"/>
        <v>484108.24320998334</v>
      </c>
      <c r="P7" s="412">
        <f t="shared" si="4"/>
        <v>1238216.4864199667</v>
      </c>
      <c r="Q7" s="413">
        <f t="shared" si="0"/>
        <v>469020</v>
      </c>
    </row>
    <row r="8" spans="1:17" ht="15.75" thickBot="1" x14ac:dyDescent="0.3">
      <c r="A8" t="s">
        <v>110</v>
      </c>
      <c r="B8" s="392"/>
      <c r="C8" s="438" t="s">
        <v>284</v>
      </c>
      <c r="D8" s="439" t="s">
        <v>282</v>
      </c>
      <c r="E8" s="439" t="s">
        <v>283</v>
      </c>
      <c r="F8" s="439" t="s">
        <v>371</v>
      </c>
      <c r="G8" s="440" t="s">
        <v>281</v>
      </c>
      <c r="H8" s="405"/>
      <c r="I8" s="405"/>
      <c r="L8" s="116">
        <v>6</v>
      </c>
      <c r="M8" s="411">
        <f t="shared" si="1"/>
        <v>290464.94592599</v>
      </c>
      <c r="N8" s="411">
        <f t="shared" si="2"/>
        <v>48410.824320998334</v>
      </c>
      <c r="O8" s="411">
        <f t="shared" si="3"/>
        <v>726162.36481497507</v>
      </c>
      <c r="P8" s="412">
        <f t="shared" si="4"/>
        <v>1964378.8512349417</v>
      </c>
      <c r="Q8" s="413">
        <f t="shared" si="0"/>
        <v>562824</v>
      </c>
    </row>
    <row r="9" spans="1:17" ht="15.75" thickBot="1" x14ac:dyDescent="0.3">
      <c r="A9" s="392" t="s">
        <v>259</v>
      </c>
      <c r="B9" s="392"/>
      <c r="C9" s="441">
        <v>4</v>
      </c>
      <c r="D9" s="442">
        <v>2</v>
      </c>
      <c r="E9" s="442">
        <v>6</v>
      </c>
      <c r="F9" s="442">
        <v>2</v>
      </c>
      <c r="G9" s="443">
        <v>2</v>
      </c>
      <c r="H9" s="405"/>
      <c r="I9" s="401">
        <v>93804</v>
      </c>
      <c r="L9" s="116">
        <v>7</v>
      </c>
      <c r="M9" s="411">
        <f t="shared" si="1"/>
        <v>338875.77024698834</v>
      </c>
      <c r="N9" s="411">
        <f t="shared" si="2"/>
        <v>48410.824320998334</v>
      </c>
      <c r="O9" s="411">
        <f t="shared" si="3"/>
        <v>1016627.3107409651</v>
      </c>
      <c r="P9" s="412">
        <f t="shared" si="4"/>
        <v>2981006.1619759067</v>
      </c>
      <c r="Q9" s="413">
        <f t="shared" si="0"/>
        <v>656628</v>
      </c>
    </row>
    <row r="10" spans="1:17" ht="15.75" thickBot="1" x14ac:dyDescent="0.3">
      <c r="A10" s="392" t="s">
        <v>36</v>
      </c>
      <c r="B10" s="392"/>
      <c r="C10" s="444">
        <v>6660</v>
      </c>
      <c r="D10" s="444">
        <v>6501</v>
      </c>
      <c r="E10" s="444">
        <v>3861</v>
      </c>
      <c r="F10" s="444">
        <v>6044</v>
      </c>
      <c r="G10" s="444">
        <v>9454</v>
      </c>
      <c r="H10" s="405"/>
      <c r="I10" s="405"/>
      <c r="L10" s="116">
        <v>8</v>
      </c>
      <c r="M10" s="411">
        <f t="shared" si="1"/>
        <v>387286.59456798667</v>
      </c>
      <c r="N10" s="411">
        <f t="shared" si="2"/>
        <v>48410.824320998334</v>
      </c>
      <c r="O10" s="411">
        <f t="shared" si="3"/>
        <v>1355503.0809879533</v>
      </c>
      <c r="P10" s="412">
        <f t="shared" si="4"/>
        <v>4336509.2429638598</v>
      </c>
      <c r="Q10" s="413">
        <f t="shared" si="0"/>
        <v>750432</v>
      </c>
    </row>
    <row r="11" spans="1:17" ht="15.75" thickBot="1" x14ac:dyDescent="0.3">
      <c r="A11" s="392"/>
      <c r="B11" s="392"/>
      <c r="C11" s="405"/>
      <c r="D11" s="405"/>
      <c r="F11" s="405"/>
      <c r="G11" s="405"/>
      <c r="H11" s="405"/>
      <c r="I11" s="402">
        <v>30876</v>
      </c>
      <c r="L11" s="116">
        <v>9</v>
      </c>
      <c r="M11" s="411">
        <f t="shared" si="1"/>
        <v>435697.418888985</v>
      </c>
      <c r="N11" s="411">
        <f t="shared" si="2"/>
        <v>48410.824320998334</v>
      </c>
      <c r="O11" s="411">
        <f t="shared" si="3"/>
        <v>1742789.67555594</v>
      </c>
      <c r="P11" s="412">
        <f t="shared" si="4"/>
        <v>6079298.9185197996</v>
      </c>
      <c r="Q11" s="413">
        <f t="shared" si="0"/>
        <v>844236</v>
      </c>
    </row>
    <row r="12" spans="1:17" s="394" customFormat="1" x14ac:dyDescent="0.25">
      <c r="A12" s="160" t="s">
        <v>260</v>
      </c>
      <c r="B12" s="160"/>
      <c r="C12" s="445">
        <v>2199.5</v>
      </c>
      <c r="D12" s="445">
        <v>1418</v>
      </c>
      <c r="E12" s="445">
        <v>1338</v>
      </c>
      <c r="F12" s="445">
        <v>1838</v>
      </c>
      <c r="G12" s="445">
        <v>3769</v>
      </c>
      <c r="H12" s="407"/>
      <c r="L12" s="116">
        <v>10</v>
      </c>
      <c r="M12" s="411">
        <f t="shared" si="1"/>
        <v>484108.24320998334</v>
      </c>
      <c r="N12" s="411">
        <f t="shared" si="2"/>
        <v>48410.824320998334</v>
      </c>
      <c r="O12" s="411">
        <f t="shared" si="3"/>
        <v>2178487.094444925</v>
      </c>
      <c r="P12" s="412">
        <f t="shared" si="4"/>
        <v>8257786.0129647246</v>
      </c>
      <c r="Q12" s="413">
        <f t="shared" si="0"/>
        <v>938040</v>
      </c>
    </row>
    <row r="13" spans="1:17" ht="15.75" thickBot="1" x14ac:dyDescent="0.3">
      <c r="A13" s="392"/>
      <c r="B13" s="392"/>
      <c r="C13" s="405"/>
      <c r="D13" s="405"/>
      <c r="E13" s="405"/>
      <c r="F13" s="405"/>
      <c r="G13" s="405"/>
      <c r="H13" s="405"/>
      <c r="L13" s="116">
        <v>11</v>
      </c>
      <c r="M13" s="411">
        <f t="shared" si="1"/>
        <v>532519.06753098173</v>
      </c>
      <c r="N13" s="411">
        <f t="shared" si="2"/>
        <v>48410.824320998334</v>
      </c>
      <c r="O13" s="411">
        <f t="shared" si="3"/>
        <v>2662595.3376549082</v>
      </c>
      <c r="P13" s="412">
        <f t="shared" si="4"/>
        <v>10920381.350619633</v>
      </c>
      <c r="Q13" s="413">
        <f t="shared" si="0"/>
        <v>1031844</v>
      </c>
    </row>
    <row r="14" spans="1:17" ht="15.75" thickBot="1" x14ac:dyDescent="0.3">
      <c r="A14" s="392" t="s">
        <v>261</v>
      </c>
      <c r="B14" s="392"/>
      <c r="C14" s="405"/>
      <c r="D14" s="405"/>
      <c r="E14" s="405"/>
      <c r="F14" s="405"/>
      <c r="G14" s="405"/>
      <c r="H14" s="403">
        <v>75970</v>
      </c>
      <c r="L14" s="116">
        <v>12</v>
      </c>
      <c r="M14" s="411">
        <f t="shared" si="1"/>
        <v>580929.89185198001</v>
      </c>
      <c r="N14" s="411">
        <f t="shared" si="2"/>
        <v>48410.824320998334</v>
      </c>
      <c r="O14" s="411">
        <f t="shared" si="3"/>
        <v>3195114.4051858899</v>
      </c>
      <c r="P14" s="412">
        <f t="shared" si="4"/>
        <v>14115495.755805522</v>
      </c>
      <c r="Q14" s="413">
        <f t="shared" si="0"/>
        <v>1125648</v>
      </c>
    </row>
    <row r="15" spans="1:17" x14ac:dyDescent="0.25">
      <c r="A15" s="392"/>
      <c r="B15" s="392"/>
      <c r="C15" s="405"/>
      <c r="D15" s="405"/>
      <c r="E15" s="405"/>
      <c r="F15" s="405"/>
      <c r="G15" s="405"/>
      <c r="H15" s="405"/>
      <c r="L15" s="116">
        <v>13</v>
      </c>
      <c r="M15" s="411">
        <f t="shared" si="1"/>
        <v>629340.71617297828</v>
      </c>
      <c r="N15" s="411">
        <f t="shared" si="2"/>
        <v>48410.824320998334</v>
      </c>
      <c r="O15" s="411">
        <f t="shared" si="3"/>
        <v>3776044.2970378697</v>
      </c>
      <c r="P15" s="412">
        <f t="shared" si="4"/>
        <v>17891540.052843392</v>
      </c>
      <c r="Q15" s="413">
        <f t="shared" si="0"/>
        <v>1219452</v>
      </c>
    </row>
    <row r="16" spans="1:17" x14ac:dyDescent="0.25">
      <c r="A16" s="392"/>
      <c r="B16" s="392"/>
      <c r="C16" s="405"/>
      <c r="D16" s="405"/>
      <c r="E16" s="405"/>
      <c r="F16" s="405"/>
      <c r="G16" s="405"/>
      <c r="H16" s="405"/>
      <c r="L16" s="116">
        <v>14</v>
      </c>
      <c r="M16" s="411">
        <f t="shared" si="1"/>
        <v>677751.54049397667</v>
      </c>
      <c r="N16" s="411">
        <f t="shared" si="2"/>
        <v>48410.824320998334</v>
      </c>
      <c r="O16" s="411">
        <f t="shared" si="3"/>
        <v>4405385.013210848</v>
      </c>
      <c r="P16" s="412">
        <f t="shared" si="4"/>
        <v>22296925.06605424</v>
      </c>
      <c r="Q16" s="413">
        <f t="shared" si="0"/>
        <v>1313256</v>
      </c>
    </row>
    <row r="17" spans="1:17" ht="15.75" thickBot="1" x14ac:dyDescent="0.3">
      <c r="A17" s="392" t="s">
        <v>262</v>
      </c>
      <c r="B17" s="392"/>
      <c r="C17" s="395">
        <v>1.3</v>
      </c>
      <c r="D17" s="405"/>
      <c r="E17" s="405"/>
      <c r="F17" s="405"/>
      <c r="G17" s="405"/>
      <c r="H17" s="405"/>
      <c r="L17" s="111">
        <v>15</v>
      </c>
      <c r="M17" s="414">
        <f t="shared" si="1"/>
        <v>726162.36481497507</v>
      </c>
      <c r="N17" s="414">
        <f t="shared" si="2"/>
        <v>48410.824320998334</v>
      </c>
      <c r="O17" s="414">
        <f t="shared" si="3"/>
        <v>5083136.5537048243</v>
      </c>
      <c r="P17" s="415">
        <f t="shared" si="4"/>
        <v>27380061.619759064</v>
      </c>
      <c r="Q17" s="416">
        <f t="shared" si="0"/>
        <v>1407060</v>
      </c>
    </row>
    <row r="18" spans="1:17" ht="15.75" thickBot="1" x14ac:dyDescent="0.3">
      <c r="A18" s="392"/>
      <c r="B18" s="392"/>
      <c r="C18" s="405"/>
      <c r="D18" s="405"/>
      <c r="E18" s="405"/>
      <c r="F18" s="405"/>
      <c r="G18" s="405"/>
      <c r="H18" s="405"/>
    </row>
    <row r="19" spans="1:17" ht="15.75" thickBot="1" x14ac:dyDescent="0.3">
      <c r="A19" s="392" t="s">
        <v>263</v>
      </c>
      <c r="B19" s="392"/>
      <c r="C19" s="404">
        <f>(I9+I11+H14)*C17</f>
        <v>260845</v>
      </c>
      <c r="D19" s="392" t="s">
        <v>264</v>
      </c>
      <c r="E19" s="392"/>
      <c r="F19" s="396" t="s">
        <v>265</v>
      </c>
      <c r="G19" s="405"/>
      <c r="H19" s="408">
        <f>INT((C19/10000)+1)*10000</f>
        <v>270000</v>
      </c>
    </row>
    <row r="20" spans="1:17" x14ac:dyDescent="0.25">
      <c r="A20" s="392"/>
      <c r="B20" s="392"/>
      <c r="C20" s="392"/>
      <c r="D20" s="392"/>
      <c r="E20" s="392"/>
      <c r="F20" s="396"/>
    </row>
    <row r="21" spans="1:17" x14ac:dyDescent="0.25">
      <c r="A21" s="392"/>
      <c r="B21" s="392"/>
      <c r="C21" s="392"/>
      <c r="D21" s="392"/>
      <c r="E21" s="392"/>
      <c r="F21" s="396"/>
    </row>
    <row r="22" spans="1:17" ht="15.75" thickBot="1" x14ac:dyDescent="0.3"/>
    <row r="23" spans="1:17" ht="15.75" thickBot="1" x14ac:dyDescent="0.3">
      <c r="A23" t="s">
        <v>266</v>
      </c>
      <c r="D23" s="397" t="s">
        <v>267</v>
      </c>
      <c r="F23" t="s">
        <v>268</v>
      </c>
      <c r="G23" s="130"/>
    </row>
    <row r="27" spans="1:17" x14ac:dyDescent="0.25">
      <c r="A27" t="s">
        <v>269</v>
      </c>
    </row>
    <row r="31" spans="1:17" x14ac:dyDescent="0.25">
      <c r="A31" s="130" t="s">
        <v>270</v>
      </c>
    </row>
    <row r="33" spans="2:7" x14ac:dyDescent="0.25">
      <c r="E33" t="s">
        <v>271</v>
      </c>
    </row>
    <row r="34" spans="2:7" x14ac:dyDescent="0.25">
      <c r="C34" s="398">
        <f>H19</f>
        <v>270000</v>
      </c>
      <c r="D34" s="398">
        <f>C34+10000</f>
        <v>280000</v>
      </c>
      <c r="E34" s="398">
        <f t="shared" ref="E34:G34" si="5">D34+10000</f>
        <v>290000</v>
      </c>
      <c r="F34" s="398">
        <f t="shared" si="5"/>
        <v>300000</v>
      </c>
      <c r="G34" s="398">
        <f t="shared" si="5"/>
        <v>310000</v>
      </c>
    </row>
    <row r="35" spans="2:7" ht="19.5" thickBot="1" x14ac:dyDescent="0.35">
      <c r="B35" s="65" t="s">
        <v>272</v>
      </c>
      <c r="C35" s="399">
        <f>C34/$I$9+SQRT(C34*(C34-$I$9)/POWER($I$9,2))</f>
        <v>5.2035326102861656</v>
      </c>
      <c r="D35" s="399">
        <f>D34/$I$9+SQRT(D34*(D34-$I$9)/POWER($I$9,2))</f>
        <v>5.4190720806540398</v>
      </c>
      <c r="E35" s="399">
        <f>E34/$I$9+SQRT(E34*(E34-$I$9)/POWER($I$9,2))</f>
        <v>5.6344141512195254</v>
      </c>
      <c r="F35" s="399">
        <f>F34/$I$9+SQRT(F34*(F34-$I$9)/POWER($I$9,2))</f>
        <v>5.8495831086067804</v>
      </c>
      <c r="G35" s="399">
        <f>G34/$I$9+SQRT(G34*(G34-$I$9)/POWER($I$9,2))</f>
        <v>6.0645993821537854</v>
      </c>
    </row>
    <row r="36" spans="2:7" ht="19.5" thickBot="1" x14ac:dyDescent="0.35">
      <c r="B36" s="400" t="s">
        <v>273</v>
      </c>
      <c r="C36" s="409">
        <f>2*(C35*$I$9-C34)/(C35*(C35-1))</f>
        <v>19943.308098865906</v>
      </c>
      <c r="D36" s="409">
        <f>2*(D35*$I$9-D34)/(D35*(D35-1))</f>
        <v>19069.450185313777</v>
      </c>
      <c r="E36" s="409">
        <f>2*(E35*$I$9-E34)/(E35*(E35-1))</f>
        <v>18269.659836014525</v>
      </c>
      <c r="F36" s="409">
        <f>2*(F35*$I$9-F34)/(F35*(F35-1))</f>
        <v>17534.82432099833</v>
      </c>
      <c r="G36" s="409">
        <f>2*(G35*$I$9-G34)/(G35*(G35-1))</f>
        <v>16857.278225785423</v>
      </c>
    </row>
    <row r="37" spans="2:7" ht="19.5" thickBot="1" x14ac:dyDescent="0.35">
      <c r="B37" s="400" t="s">
        <v>274</v>
      </c>
      <c r="C37" s="410">
        <f>C36+I$11</f>
        <v>50819.308098865906</v>
      </c>
      <c r="D37" s="410">
        <f>D36+$I$11</f>
        <v>49945.450185313777</v>
      </c>
      <c r="E37" s="410">
        <f>E36+$I$11</f>
        <v>49145.659836014529</v>
      </c>
      <c r="F37" s="410">
        <f>F36+$I$11</f>
        <v>48410.824320998334</v>
      </c>
      <c r="G37" s="410">
        <f>G36+$I$11</f>
        <v>47733.278225785427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36"/>
  <sheetViews>
    <sheetView zoomScale="70" zoomScaleNormal="70" workbookViewId="0"/>
  </sheetViews>
  <sheetFormatPr baseColWidth="10" defaultRowHeight="15" x14ac:dyDescent="0.25"/>
  <cols>
    <col min="1" max="1" width="5.28515625" customWidth="1"/>
    <col min="2" max="2" width="36" customWidth="1"/>
    <col min="3" max="3" width="18.42578125" style="49" customWidth="1"/>
    <col min="4" max="4" width="16.5703125" customWidth="1"/>
    <col min="8" max="8" width="11.7109375" customWidth="1"/>
    <col min="10" max="10" width="17.140625" customWidth="1"/>
    <col min="16" max="16" width="15.7109375" customWidth="1"/>
  </cols>
  <sheetData>
    <row r="1" spans="2:16" ht="15.75" thickBot="1" x14ac:dyDescent="0.3"/>
    <row r="2" spans="2:16" ht="14.25" customHeight="1" thickBot="1" x14ac:dyDescent="0.3">
      <c r="B2" s="259" t="s">
        <v>138</v>
      </c>
      <c r="C2" s="260"/>
      <c r="D2" s="297" t="s">
        <v>107</v>
      </c>
      <c r="F2" s="349"/>
      <c r="G2" s="377"/>
      <c r="H2" s="377"/>
      <c r="I2" s="377"/>
      <c r="J2" s="377"/>
      <c r="K2" s="377"/>
      <c r="L2" s="377"/>
      <c r="M2" s="377"/>
      <c r="N2" s="377"/>
      <c r="O2" s="377"/>
      <c r="P2" s="350"/>
    </row>
    <row r="3" spans="2:16" ht="14.25" customHeight="1" thickBot="1" x14ac:dyDescent="0.3">
      <c r="B3" s="192"/>
      <c r="C3" s="261"/>
      <c r="D3" s="261"/>
      <c r="F3" s="375" t="s">
        <v>247</v>
      </c>
      <c r="G3" s="376"/>
      <c r="H3" s="95" t="str">
        <f>IF('MOD H - MODULO-REGISTRO'!Y11&gt;2.462,"ALARMA","OK")</f>
        <v>OK</v>
      </c>
      <c r="I3" s="379"/>
      <c r="J3" s="356" t="s">
        <v>242</v>
      </c>
      <c r="K3" s="356"/>
      <c r="L3" s="95" t="str">
        <f>IF(AND('MOD H - MODULO-REGISTRO'!O6&lt;-'MOD H - MODULO-REGISTRO'!J6,'MOD H - MODULO-REGISTRO'!O5&lt;-'MOD H - MODULO-REGISTRO'!J6,'MOD H - MODULO-REGISTRO'!O4&lt;-'MOD H - MODULO-REGISTRO'!O4),"ALARMA",IF(AND('MOD H - MODULO-REGISTRO'!O6&lt;-'MOD H - MODULO-REGISTRO'!J6,'MOD H - MODULO-REGISTRO'!O5&lt;-'MOD H - MODULO-REGISTRO'!J6),"PRECAUCION",IF('MOD H - MODULO-REGISTRO'!P11&lt;-'MOD H - MODULO-REGISTRO'!J7,"STOP","OK")))</f>
        <v>ALARMA</v>
      </c>
      <c r="M3" s="379"/>
      <c r="N3" s="375" t="s">
        <v>222</v>
      </c>
      <c r="O3" s="376"/>
      <c r="P3" s="95" t="str">
        <f>IF(AND('MOD H - MODULO-REGISTRO'!Q6&gt;'MOD H - MODULO-REGISTRO'!D7,'MOD H - MODULO-REGISTRO'!Q5&gt;'MOD H - MODULO-REGISTRO'!D7),"PRECAUCION","OK")</f>
        <v>PRECAUCION</v>
      </c>
    </row>
    <row r="4" spans="2:16" ht="12.75" customHeight="1" thickBot="1" x14ac:dyDescent="0.3">
      <c r="B4" s="162" t="s">
        <v>204</v>
      </c>
      <c r="C4" s="363"/>
      <c r="D4" s="363">
        <v>300000</v>
      </c>
      <c r="F4" s="354"/>
      <c r="G4" s="378"/>
      <c r="H4" s="378"/>
      <c r="I4" s="378"/>
      <c r="J4" s="378"/>
      <c r="K4" s="378"/>
      <c r="L4" s="378"/>
      <c r="M4" s="378"/>
      <c r="N4" s="378"/>
      <c r="O4" s="378"/>
      <c r="P4" s="355"/>
    </row>
    <row r="5" spans="2:16" ht="12.75" customHeight="1" x14ac:dyDescent="0.25">
      <c r="B5" s="162" t="s">
        <v>127</v>
      </c>
      <c r="C5" s="358">
        <f>'MOD H - MODULO-REGISTRO'!M11/'MOD C-CONTROL OPERATIVA TEORICA'!D4</f>
        <v>7.3333333333333334E-4</v>
      </c>
      <c r="D5" s="358">
        <f>'MOD B - TEST PROFILE'!C20/'MOD C-CONTROL OPERATIVA TEORICA'!D4</f>
        <v>0.52751666666666663</v>
      </c>
    </row>
    <row r="6" spans="2:16" ht="12.75" customHeight="1" x14ac:dyDescent="0.25">
      <c r="B6" s="162" t="s">
        <v>142</v>
      </c>
      <c r="C6" s="358">
        <f>'MOD H - MODULO-REGISTRO'!X11</f>
        <v>0.56666666666666665</v>
      </c>
      <c r="D6" s="358">
        <v>0.5827</v>
      </c>
    </row>
    <row r="7" spans="2:16" ht="12.75" customHeight="1" x14ac:dyDescent="0.25">
      <c r="B7" s="162" t="s">
        <v>143</v>
      </c>
      <c r="C7" s="364">
        <f>'MOD H - MODULO-REGISTRO'!V11</f>
        <v>7.333333333333333</v>
      </c>
      <c r="D7" s="268">
        <v>769.16</v>
      </c>
    </row>
    <row r="8" spans="2:16" ht="12.75" customHeight="1" x14ac:dyDescent="0.25">
      <c r="B8" s="162" t="s">
        <v>39</v>
      </c>
      <c r="C8" s="364">
        <f>'MOD H - MODULO-REGISTRO'!W11</f>
        <v>7050.934559398459</v>
      </c>
      <c r="D8" s="364">
        <v>6868.21</v>
      </c>
    </row>
    <row r="9" spans="2:16" ht="12.75" customHeight="1" x14ac:dyDescent="0.25">
      <c r="B9" s="162" t="s">
        <v>202</v>
      </c>
      <c r="C9" s="268"/>
      <c r="D9" s="268">
        <f>D7+3*D8</f>
        <v>21373.79</v>
      </c>
    </row>
    <row r="10" spans="2:16" ht="12.75" customHeight="1" x14ac:dyDescent="0.25">
      <c r="B10" s="162" t="s">
        <v>203</v>
      </c>
      <c r="C10" s="268"/>
      <c r="D10" s="268">
        <f>D7-3*D8</f>
        <v>-19835.47</v>
      </c>
    </row>
    <row r="11" spans="2:16" ht="12.75" customHeight="1" x14ac:dyDescent="0.25">
      <c r="B11" s="162"/>
      <c r="C11" s="363"/>
      <c r="D11" s="363"/>
    </row>
    <row r="12" spans="2:16" ht="12.75" customHeight="1" x14ac:dyDescent="0.25">
      <c r="B12" s="162" t="s">
        <v>146</v>
      </c>
      <c r="C12" s="268">
        <f>MAX('MOD H - MODULO-REGISTRO'!L12:L53)</f>
        <v>9894</v>
      </c>
      <c r="D12" s="268">
        <v>57200</v>
      </c>
    </row>
    <row r="13" spans="2:16" ht="12.75" customHeight="1" x14ac:dyDescent="0.25">
      <c r="B13" s="162" t="s">
        <v>147</v>
      </c>
      <c r="C13" s="268">
        <f>AVERAGEIF('MOD H - MODULO-REGISTRO'!L12:L53,"&gt;=0")</f>
        <v>5370.4705882352937</v>
      </c>
      <c r="D13" s="268">
        <v>4095.25</v>
      </c>
    </row>
    <row r="14" spans="2:16" ht="12.75" customHeight="1" x14ac:dyDescent="0.25">
      <c r="B14" s="162" t="s">
        <v>148</v>
      </c>
      <c r="C14" s="360"/>
      <c r="D14" s="360">
        <v>9</v>
      </c>
    </row>
    <row r="15" spans="2:16" ht="12.75" customHeight="1" x14ac:dyDescent="0.25">
      <c r="B15" s="162"/>
      <c r="C15" s="365"/>
      <c r="D15" s="365"/>
    </row>
    <row r="16" spans="2:16" ht="12.75" customHeight="1" x14ac:dyDescent="0.25">
      <c r="B16" s="162" t="s">
        <v>149</v>
      </c>
      <c r="C16" s="268">
        <f>MIN('MOD H - MODULO-REGISTRO'!L12:L53)</f>
        <v>-13006</v>
      </c>
      <c r="D16" s="268">
        <v>-29550</v>
      </c>
    </row>
    <row r="17" spans="2:8" ht="12.75" customHeight="1" x14ac:dyDescent="0.25">
      <c r="B17" s="162" t="s">
        <v>150</v>
      </c>
      <c r="C17" s="268">
        <f>AVERAGEIF('MOD H - MODULO-REGISTRO'!L12:L53,"&lt;0")</f>
        <v>-7006</v>
      </c>
      <c r="D17" s="268">
        <v>-3885.42</v>
      </c>
    </row>
    <row r="18" spans="2:8" ht="12.75" customHeight="1" x14ac:dyDescent="0.25">
      <c r="B18" s="162" t="s">
        <v>151</v>
      </c>
      <c r="C18" s="360"/>
      <c r="D18" s="360">
        <v>7</v>
      </c>
    </row>
    <row r="19" spans="2:8" ht="12.75" customHeight="1" thickBot="1" x14ac:dyDescent="0.3">
      <c r="B19" s="162"/>
      <c r="C19" s="185"/>
      <c r="D19" s="261"/>
      <c r="H19" s="309"/>
    </row>
    <row r="20" spans="2:8" ht="12.75" customHeight="1" thickBot="1" x14ac:dyDescent="0.3">
      <c r="B20" s="259" t="s">
        <v>152</v>
      </c>
      <c r="C20" s="298"/>
      <c r="D20" s="299"/>
      <c r="H20" s="311"/>
    </row>
    <row r="21" spans="2:8" ht="12.75" customHeight="1" x14ac:dyDescent="0.25">
      <c r="B21" s="162"/>
      <c r="C21" s="261"/>
      <c r="D21" s="267" t="s">
        <v>139</v>
      </c>
      <c r="H21" s="207"/>
    </row>
    <row r="22" spans="2:8" ht="12.75" customHeight="1" x14ac:dyDescent="0.25">
      <c r="B22" s="162" t="s">
        <v>12</v>
      </c>
      <c r="C22" s="268">
        <f>'MOD H - MODULO-REGISTRO'!O11</f>
        <v>-91078</v>
      </c>
      <c r="D22" s="317">
        <v>-11624.41</v>
      </c>
      <c r="H22" s="186"/>
    </row>
    <row r="23" spans="2:8" ht="12.75" customHeight="1" x14ac:dyDescent="0.25">
      <c r="B23" s="162" t="s">
        <v>208</v>
      </c>
      <c r="C23" s="358">
        <f>C22/(D4+'MOD H - MODULO-REGISTRO'!M11)</f>
        <v>-0.30337086136832991</v>
      </c>
      <c r="D23" s="359">
        <v>2.1839999999999998E-2</v>
      </c>
      <c r="H23" s="311"/>
    </row>
    <row r="24" spans="2:8" ht="12.75" customHeight="1" x14ac:dyDescent="0.25">
      <c r="B24" s="162" t="s">
        <v>155</v>
      </c>
      <c r="C24" s="360">
        <f>'MOD H - MODULO-REGISTRO'!Q11</f>
        <v>13</v>
      </c>
      <c r="D24" s="361">
        <v>8</v>
      </c>
      <c r="H24" s="207"/>
    </row>
    <row r="25" spans="2:8" ht="12.75" customHeight="1" x14ac:dyDescent="0.25">
      <c r="B25" s="162" t="s">
        <v>156</v>
      </c>
      <c r="C25" s="268">
        <f>MAX('MOD H - MODULO-REGISTRO'!O12:O53)</f>
        <v>0</v>
      </c>
      <c r="D25" s="268">
        <v>-72360</v>
      </c>
      <c r="H25" s="309"/>
    </row>
    <row r="26" spans="2:8" ht="12.75" customHeight="1" x14ac:dyDescent="0.25">
      <c r="B26" s="162" t="s">
        <v>157</v>
      </c>
      <c r="C26" s="358">
        <f>C25/(D4+'MOD H - MODULO-REGISTRO'!M11)</f>
        <v>0</v>
      </c>
      <c r="D26" s="359">
        <v>0.1799</v>
      </c>
    </row>
    <row r="27" spans="2:8" ht="12.75" customHeight="1" x14ac:dyDescent="0.25">
      <c r="B27" s="162" t="s">
        <v>217</v>
      </c>
      <c r="C27" s="358"/>
      <c r="D27" s="359">
        <v>0.32929999999999998</v>
      </c>
    </row>
    <row r="28" spans="2:8" ht="12.75" customHeight="1" thickBot="1" x14ac:dyDescent="0.3">
      <c r="B28" s="162"/>
      <c r="C28" s="262"/>
      <c r="D28" s="318"/>
    </row>
    <row r="29" spans="2:8" ht="12.75" customHeight="1" thickBot="1" x14ac:dyDescent="0.3">
      <c r="B29" s="259" t="s">
        <v>211</v>
      </c>
      <c r="C29" s="298"/>
      <c r="D29" s="299"/>
    </row>
    <row r="30" spans="2:8" ht="12.75" customHeight="1" x14ac:dyDescent="0.25">
      <c r="B30" s="162"/>
      <c r="C30" s="185"/>
      <c r="D30" s="261"/>
    </row>
    <row r="31" spans="2:8" ht="12.75" customHeight="1" x14ac:dyDescent="0.25">
      <c r="B31" s="162" t="s">
        <v>213</v>
      </c>
      <c r="C31" s="362">
        <f>'MOD H - MODULO-REGISTRO'!AQ11</f>
        <v>95</v>
      </c>
      <c r="D31" s="363">
        <f>'MOD B - TEST PROFILE'!F14</f>
        <v>1</v>
      </c>
    </row>
    <row r="32" spans="2:8" ht="12.75" customHeight="1" x14ac:dyDescent="0.25">
      <c r="B32" s="162" t="s">
        <v>212</v>
      </c>
      <c r="C32" s="362">
        <f>MAX('MOD H - MODULO-REGISTRO'!AQ12:AQ53)</f>
        <v>95</v>
      </c>
      <c r="D32" s="363"/>
      <c r="E32" s="309"/>
      <c r="F32" s="309"/>
    </row>
    <row r="33" spans="2:6" ht="12.75" customHeight="1" x14ac:dyDescent="0.25">
      <c r="B33" s="162" t="s">
        <v>214</v>
      </c>
      <c r="C33" s="362">
        <f>MIN('MOD H - MODULO-REGISTRO'!AQ12:AQ53)</f>
        <v>95</v>
      </c>
      <c r="D33" s="363"/>
      <c r="E33" s="310"/>
      <c r="F33" s="309"/>
    </row>
    <row r="34" spans="2:6" ht="12.75" customHeight="1" x14ac:dyDescent="0.25">
      <c r="B34" s="162" t="s">
        <v>209</v>
      </c>
      <c r="C34" s="362">
        <f>'MOD H - MODULO-REGISTRO'!AP11</f>
        <v>5</v>
      </c>
      <c r="D34" s="363">
        <f>'MOD H - MODULO-REGISTRO'!C7</f>
        <v>5</v>
      </c>
      <c r="E34" s="309"/>
      <c r="F34" s="309"/>
    </row>
    <row r="35" spans="2:6" ht="12.75" customHeight="1" thickBot="1" x14ac:dyDescent="0.3">
      <c r="B35" s="204"/>
      <c r="C35" s="263"/>
      <c r="D35" s="276"/>
    </row>
    <row r="36" spans="2:6" ht="12.75" customHeight="1" x14ac:dyDescent="0.25"/>
  </sheetData>
  <conditionalFormatting sqref="L3">
    <cfRule type="expression" dxfId="21" priority="1">
      <formula>$L$3="STOP"</formula>
    </cfRule>
    <cfRule type="expression" dxfId="20" priority="11">
      <formula>$L$3="ALARMA"</formula>
    </cfRule>
    <cfRule type="expression" dxfId="19" priority="12">
      <formula>$L$3="PRECAUCION"</formula>
    </cfRule>
    <cfRule type="expression" dxfId="18" priority="13">
      <formula>$L$3="OK"</formula>
    </cfRule>
  </conditionalFormatting>
  <conditionalFormatting sqref="P3">
    <cfRule type="expression" dxfId="17" priority="8">
      <formula>P3="ALARMA"</formula>
    </cfRule>
    <cfRule type="expression" dxfId="16" priority="9">
      <formula>P3="PRECAUCION"</formula>
    </cfRule>
    <cfRule type="expression" dxfId="15" priority="10">
      <formula>P3="OK"</formula>
    </cfRule>
  </conditionalFormatting>
  <conditionalFormatting sqref="H3">
    <cfRule type="expression" dxfId="14" priority="2">
      <formula>H3="ALARMA"</formula>
    </cfRule>
    <cfRule type="expression" dxfId="13" priority="3">
      <formula>H3="PRECAUCION"</formula>
    </cfRule>
    <cfRule type="expression" dxfId="12" priority="4">
      <formula>H3="OK"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A174"/>
  <sheetViews>
    <sheetView zoomScale="70" zoomScaleNormal="70" workbookViewId="0"/>
  </sheetViews>
  <sheetFormatPr baseColWidth="10" defaultRowHeight="15" x14ac:dyDescent="0.25"/>
  <cols>
    <col min="1" max="1" width="4.140625" customWidth="1"/>
    <col min="2" max="2" width="14.28515625" customWidth="1"/>
    <col min="3" max="3" width="5.140625" style="49" customWidth="1"/>
    <col min="4" max="28" width="7.28515625" customWidth="1"/>
    <col min="30" max="30" width="15.42578125" customWidth="1"/>
    <col min="31" max="31" width="13.5703125" bestFit="1" customWidth="1"/>
    <col min="84" max="84" width="13.85546875" customWidth="1"/>
  </cols>
  <sheetData>
    <row r="1" spans="2:105" ht="15.75" thickBot="1" x14ac:dyDescent="0.3"/>
    <row r="2" spans="2:105" ht="15.75" thickBot="1" x14ac:dyDescent="0.3">
      <c r="D2" t="s">
        <v>50</v>
      </c>
      <c r="AF2" t="s">
        <v>78</v>
      </c>
      <c r="AH2" s="153">
        <v>25</v>
      </c>
      <c r="AJ2" t="s">
        <v>81</v>
      </c>
      <c r="AL2" t="s">
        <v>83</v>
      </c>
      <c r="AM2" s="154">
        <f>ROUND(3/VLOOKUP(AH3,AW4:BA12,2,FALSE)/SQRT(AH3),3)</f>
        <v>0.57699999999999996</v>
      </c>
      <c r="AO2" t="s">
        <v>84</v>
      </c>
      <c r="AQ2" t="s">
        <v>86</v>
      </c>
      <c r="AR2" s="153">
        <f>VLOOKUP(AH3,AW4:BA12,5,FALSE)</f>
        <v>2.1139999999999999</v>
      </c>
      <c r="AW2" t="s">
        <v>72</v>
      </c>
      <c r="BC2" s="74" t="s">
        <v>100</v>
      </c>
      <c r="BD2" s="49"/>
      <c r="BE2" s="49"/>
      <c r="BF2" s="131" t="s">
        <v>101</v>
      </c>
      <c r="BG2" s="49"/>
      <c r="CC2" s="341" t="s">
        <v>102</v>
      </c>
      <c r="CD2" s="342" t="s">
        <v>234</v>
      </c>
      <c r="CE2" s="320">
        <f>IF($CN$2&gt;0,HLOOKUP(25+$CN$2,$CC$3:$DA$14,3,FALSE),"")</f>
        <v>307.79999999999637</v>
      </c>
      <c r="CF2" s="320">
        <f>IF($CN$2&gt;1,HLOOKUP(25+$CN$2-1,$CC$3:$DA$14,3,FALSE),"")</f>
        <v>11.4</v>
      </c>
      <c r="CG2" s="342" t="s">
        <v>235</v>
      </c>
      <c r="CH2" s="320">
        <f>IF($CN$2&gt;0,HLOOKUP(25+$CN$2,$CC$3:$DA$14,9,FALSE),"")</f>
        <v>495.99999999998181</v>
      </c>
      <c r="CI2" s="320">
        <f>IF($CN$2&gt;1,HLOOKUP(25+$CN$2-1,$CC$3:$DA$14,9,FALSE),"")</f>
        <v>676</v>
      </c>
      <c r="CL2" s="343" t="s">
        <v>236</v>
      </c>
      <c r="CM2" s="344"/>
      <c r="CN2" s="320">
        <f>25-COUNTIF(CC5:DA5,"")</f>
        <v>25</v>
      </c>
    </row>
    <row r="3" spans="2:105" ht="15.75" thickBot="1" x14ac:dyDescent="0.3">
      <c r="AD3" s="349"/>
      <c r="AE3" s="350"/>
      <c r="AF3" t="s">
        <v>79</v>
      </c>
      <c r="AH3" s="153">
        <v>5</v>
      </c>
      <c r="AJ3" t="s">
        <v>82</v>
      </c>
      <c r="AL3" t="s">
        <v>88</v>
      </c>
      <c r="AO3" t="s">
        <v>85</v>
      </c>
      <c r="AQ3" t="s">
        <v>87</v>
      </c>
      <c r="AR3" s="154">
        <f>VLOOKUP(AH3,AW4:BA12,4,FALSE)+0.0001</f>
        <v>1E-4</v>
      </c>
      <c r="AW3" s="95" t="s">
        <v>73</v>
      </c>
      <c r="AX3" s="104" t="s">
        <v>74</v>
      </c>
      <c r="AY3" s="105" t="s">
        <v>75</v>
      </c>
      <c r="AZ3" s="105" t="s">
        <v>76</v>
      </c>
      <c r="BA3" s="106" t="s">
        <v>77</v>
      </c>
      <c r="BC3" s="93" t="s">
        <v>59</v>
      </c>
      <c r="BD3" s="104">
        <f t="shared" ref="BD3:CB3" si="0">D28</f>
        <v>1</v>
      </c>
      <c r="BE3" s="105">
        <f t="shared" si="0"/>
        <v>2</v>
      </c>
      <c r="BF3" s="105">
        <f t="shared" si="0"/>
        <v>3</v>
      </c>
      <c r="BG3" s="105">
        <f t="shared" si="0"/>
        <v>4</v>
      </c>
      <c r="BH3" s="105">
        <f t="shared" si="0"/>
        <v>5</v>
      </c>
      <c r="BI3" s="105">
        <f t="shared" si="0"/>
        <v>6</v>
      </c>
      <c r="BJ3" s="105">
        <f t="shared" si="0"/>
        <v>7</v>
      </c>
      <c r="BK3" s="105">
        <f t="shared" si="0"/>
        <v>8</v>
      </c>
      <c r="BL3" s="105">
        <f t="shared" si="0"/>
        <v>9</v>
      </c>
      <c r="BM3" s="105">
        <f t="shared" si="0"/>
        <v>10</v>
      </c>
      <c r="BN3" s="105">
        <f t="shared" si="0"/>
        <v>11</v>
      </c>
      <c r="BO3" s="105">
        <f t="shared" si="0"/>
        <v>12</v>
      </c>
      <c r="BP3" s="105">
        <f t="shared" si="0"/>
        <v>13</v>
      </c>
      <c r="BQ3" s="105">
        <f t="shared" si="0"/>
        <v>14</v>
      </c>
      <c r="BR3" s="105">
        <f t="shared" si="0"/>
        <v>15</v>
      </c>
      <c r="BS3" s="105">
        <f t="shared" si="0"/>
        <v>16</v>
      </c>
      <c r="BT3" s="105">
        <f t="shared" si="0"/>
        <v>17</v>
      </c>
      <c r="BU3" s="105">
        <f t="shared" si="0"/>
        <v>18</v>
      </c>
      <c r="BV3" s="105">
        <f t="shared" si="0"/>
        <v>19</v>
      </c>
      <c r="BW3" s="105">
        <f t="shared" si="0"/>
        <v>20</v>
      </c>
      <c r="BX3" s="105">
        <f t="shared" si="0"/>
        <v>21</v>
      </c>
      <c r="BY3" s="105">
        <f t="shared" si="0"/>
        <v>22</v>
      </c>
      <c r="BZ3" s="105">
        <f t="shared" si="0"/>
        <v>23</v>
      </c>
      <c r="CA3" s="105">
        <f t="shared" si="0"/>
        <v>24</v>
      </c>
      <c r="CB3" s="106">
        <f t="shared" si="0"/>
        <v>25</v>
      </c>
      <c r="CC3" s="136">
        <f t="shared" ref="CC3:DA3" si="1">D10</f>
        <v>26</v>
      </c>
      <c r="CD3" s="105">
        <f t="shared" si="1"/>
        <v>27</v>
      </c>
      <c r="CE3" s="105">
        <f t="shared" si="1"/>
        <v>28</v>
      </c>
      <c r="CF3" s="105">
        <f t="shared" si="1"/>
        <v>29</v>
      </c>
      <c r="CG3" s="105">
        <f t="shared" si="1"/>
        <v>30</v>
      </c>
      <c r="CH3" s="105">
        <f t="shared" si="1"/>
        <v>31</v>
      </c>
      <c r="CI3" s="105">
        <f t="shared" si="1"/>
        <v>32</v>
      </c>
      <c r="CJ3" s="105">
        <f t="shared" si="1"/>
        <v>33</v>
      </c>
      <c r="CK3" s="105">
        <f t="shared" si="1"/>
        <v>34</v>
      </c>
      <c r="CL3" s="105">
        <f t="shared" si="1"/>
        <v>35</v>
      </c>
      <c r="CM3" s="105">
        <f t="shared" si="1"/>
        <v>36</v>
      </c>
      <c r="CN3" s="105">
        <f t="shared" si="1"/>
        <v>37</v>
      </c>
      <c r="CO3" s="105">
        <f t="shared" si="1"/>
        <v>38</v>
      </c>
      <c r="CP3" s="105">
        <f t="shared" si="1"/>
        <v>39</v>
      </c>
      <c r="CQ3" s="105">
        <f t="shared" si="1"/>
        <v>40</v>
      </c>
      <c r="CR3" s="105">
        <f t="shared" si="1"/>
        <v>41</v>
      </c>
      <c r="CS3" s="105">
        <f t="shared" si="1"/>
        <v>42</v>
      </c>
      <c r="CT3" s="105">
        <f t="shared" si="1"/>
        <v>43</v>
      </c>
      <c r="CU3" s="105">
        <f t="shared" si="1"/>
        <v>44</v>
      </c>
      <c r="CV3" s="105">
        <f t="shared" si="1"/>
        <v>45</v>
      </c>
      <c r="CW3" s="105">
        <f t="shared" si="1"/>
        <v>46</v>
      </c>
      <c r="CX3" s="105">
        <f t="shared" si="1"/>
        <v>47</v>
      </c>
      <c r="CY3" s="105">
        <f t="shared" si="1"/>
        <v>48</v>
      </c>
      <c r="CZ3" s="105">
        <f t="shared" si="1"/>
        <v>49</v>
      </c>
      <c r="DA3" s="106">
        <f t="shared" si="1"/>
        <v>50</v>
      </c>
    </row>
    <row r="4" spans="2:105" ht="15.75" thickBot="1" x14ac:dyDescent="0.3">
      <c r="D4" t="s">
        <v>51</v>
      </c>
      <c r="F4" s="155" t="s">
        <v>356</v>
      </c>
      <c r="G4" s="156"/>
      <c r="H4" s="156"/>
      <c r="I4" s="156"/>
      <c r="J4" s="157"/>
      <c r="L4" t="s">
        <v>71</v>
      </c>
      <c r="N4" s="153" t="s">
        <v>31</v>
      </c>
      <c r="AD4" s="356" t="s">
        <v>233</v>
      </c>
      <c r="AE4" s="357" t="str">
        <f>IF(OR(AND(CC17=1,CC18=1,CD18=1),AND(CC17=1,CD17=1,CC18=1)),"OK",IF(AND(CC17=1,CD17=0,CC18=1,CD18=0),"PRECAUCION",IF(OR(AND(CC17=0,CD17=0),AND(CC18=0,CD18=0)),"ALARMA","NOK")))</f>
        <v>OK</v>
      </c>
      <c r="AW4" s="127">
        <v>2</v>
      </c>
      <c r="AX4" s="115">
        <v>1.1279999999999999</v>
      </c>
      <c r="AY4" s="109">
        <v>1.88</v>
      </c>
      <c r="AZ4" s="109">
        <v>0</v>
      </c>
      <c r="BA4" s="110">
        <v>3.3679999999999999</v>
      </c>
      <c r="BC4" s="102" t="s">
        <v>225</v>
      </c>
      <c r="BD4" s="115">
        <f t="shared" ref="BD4:CB4" si="2">D34</f>
        <v>-10.29999999999772</v>
      </c>
      <c r="BE4" s="109">
        <f t="shared" si="2"/>
        <v>117.8999999999991</v>
      </c>
      <c r="BF4" s="109">
        <f t="shared" si="2"/>
        <v>150.20000000000044</v>
      </c>
      <c r="BG4" s="109">
        <f t="shared" si="2"/>
        <v>54.199999999999548</v>
      </c>
      <c r="BH4" s="109">
        <f t="shared" si="2"/>
        <v>-226.8</v>
      </c>
      <c r="BI4" s="109">
        <f t="shared" si="2"/>
        <v>-71.5</v>
      </c>
      <c r="BJ4" s="109">
        <f t="shared" si="2"/>
        <v>95.999999999998181</v>
      </c>
      <c r="BK4" s="109">
        <f t="shared" si="2"/>
        <v>127.00000000000225</v>
      </c>
      <c r="BL4" s="109">
        <f t="shared" si="2"/>
        <v>125.20000000000141</v>
      </c>
      <c r="BM4" s="109">
        <f t="shared" si="2"/>
        <v>81.500000000001393</v>
      </c>
      <c r="BN4" s="109">
        <f t="shared" si="2"/>
        <v>30.199999999994965</v>
      </c>
      <c r="BO4" s="109">
        <f t="shared" si="2"/>
        <v>84.699999999999591</v>
      </c>
      <c r="BP4" s="109">
        <f t="shared" si="2"/>
        <v>180.5</v>
      </c>
      <c r="BQ4" s="109">
        <f t="shared" si="2"/>
        <v>207.4999999999996</v>
      </c>
      <c r="BR4" s="109">
        <f t="shared" si="2"/>
        <v>99.399999999998585</v>
      </c>
      <c r="BS4" s="109">
        <f t="shared" si="2"/>
        <v>45.20000000000136</v>
      </c>
      <c r="BT4" s="109">
        <f t="shared" si="2"/>
        <v>21.700000000003627</v>
      </c>
      <c r="BU4" s="109">
        <f t="shared" si="2"/>
        <v>-221.8</v>
      </c>
      <c r="BV4" s="109">
        <f t="shared" si="2"/>
        <v>170.40000000000092</v>
      </c>
      <c r="BW4" s="109">
        <f t="shared" si="2"/>
        <v>181.69999999999908</v>
      </c>
      <c r="BX4" s="109">
        <f t="shared" si="2"/>
        <v>10.200000000001818</v>
      </c>
      <c r="BY4" s="109">
        <f t="shared" si="2"/>
        <v>162.4</v>
      </c>
      <c r="BZ4" s="109">
        <f t="shared" si="2"/>
        <v>-42.60000000000089</v>
      </c>
      <c r="CA4" s="109">
        <f t="shared" si="2"/>
        <v>11.4</v>
      </c>
      <c r="CB4" s="110">
        <f t="shared" si="2"/>
        <v>307.79999999999637</v>
      </c>
    </row>
    <row r="5" spans="2:105" ht="15.75" thickBot="1" x14ac:dyDescent="0.3">
      <c r="D5" t="s">
        <v>52</v>
      </c>
      <c r="F5" s="158" t="s">
        <v>10</v>
      </c>
      <c r="H5" t="s">
        <v>53</v>
      </c>
      <c r="K5" s="132">
        <v>1500</v>
      </c>
      <c r="L5" s="98"/>
      <c r="N5" t="s">
        <v>54</v>
      </c>
      <c r="Q5" s="132">
        <v>-1000</v>
      </c>
      <c r="R5" s="98"/>
      <c r="T5" t="s">
        <v>55</v>
      </c>
      <c r="W5" s="155" t="s">
        <v>56</v>
      </c>
      <c r="X5" s="156"/>
      <c r="Y5" s="157"/>
      <c r="AD5" s="351"/>
      <c r="AE5" s="352"/>
      <c r="AF5" s="130" t="s">
        <v>89</v>
      </c>
      <c r="AG5" s="49" t="s">
        <v>93</v>
      </c>
      <c r="AH5" s="133">
        <f>K5</f>
        <v>1500</v>
      </c>
      <c r="AJ5" s="49" t="s">
        <v>94</v>
      </c>
      <c r="AK5" s="134">
        <f>AN5+AM2*AN7</f>
        <v>400.95920000000035</v>
      </c>
      <c r="AM5" s="65" t="s">
        <v>96</v>
      </c>
      <c r="AN5" s="135">
        <f>F41</f>
        <v>67.683999999999997</v>
      </c>
      <c r="AP5" s="49" t="s">
        <v>99</v>
      </c>
      <c r="AQ5" s="134">
        <f>AN5-AM2*AN7</f>
        <v>-265.5912000000003</v>
      </c>
      <c r="AS5" s="49" t="s">
        <v>97</v>
      </c>
      <c r="AT5" s="133">
        <f>Q5</f>
        <v>-1000</v>
      </c>
      <c r="AW5" s="128">
        <v>3</v>
      </c>
      <c r="AX5" s="116">
        <v>1.6930000000000001</v>
      </c>
      <c r="AY5" s="117">
        <v>1.0229999999999999</v>
      </c>
      <c r="AZ5" s="117">
        <v>0</v>
      </c>
      <c r="BA5" s="118">
        <v>2.5739999999999998</v>
      </c>
      <c r="BC5" s="102" t="s">
        <v>226</v>
      </c>
      <c r="BD5" s="115"/>
      <c r="BE5" s="109"/>
      <c r="BF5" s="109"/>
      <c r="BG5" s="109"/>
      <c r="BH5" s="109"/>
      <c r="BI5" s="109"/>
      <c r="BJ5" s="109"/>
      <c r="BK5" s="109"/>
      <c r="BL5" s="109"/>
      <c r="BM5" s="109"/>
      <c r="BN5" s="109"/>
      <c r="BO5" s="109"/>
      <c r="BP5" s="109"/>
      <c r="BQ5" s="109"/>
      <c r="BR5" s="109"/>
      <c r="BS5" s="109"/>
      <c r="BT5" s="109"/>
      <c r="BU5" s="109"/>
      <c r="BV5" s="109"/>
      <c r="BW5" s="109"/>
      <c r="BX5" s="109"/>
      <c r="BY5" s="109"/>
      <c r="BZ5" s="109"/>
      <c r="CA5" s="109"/>
      <c r="CB5" s="146">
        <f>CB4</f>
        <v>307.79999999999637</v>
      </c>
      <c r="CC5" s="115">
        <f t="shared" ref="CC5:DA5" si="3">D16</f>
        <v>-10.29999999999772</v>
      </c>
      <c r="CD5" s="109">
        <f t="shared" si="3"/>
        <v>117.8999999999991</v>
      </c>
      <c r="CE5" s="109">
        <f t="shared" si="3"/>
        <v>150.20000000000044</v>
      </c>
      <c r="CF5" s="109">
        <f t="shared" si="3"/>
        <v>54.199999999999548</v>
      </c>
      <c r="CG5" s="109">
        <f t="shared" si="3"/>
        <v>-226.8</v>
      </c>
      <c r="CH5" s="109">
        <f t="shared" si="3"/>
        <v>-71.5</v>
      </c>
      <c r="CI5" s="109">
        <f t="shared" si="3"/>
        <v>95.999999999998181</v>
      </c>
      <c r="CJ5" s="109">
        <f t="shared" si="3"/>
        <v>127.00000000000225</v>
      </c>
      <c r="CK5" s="109">
        <f t="shared" si="3"/>
        <v>125.20000000000141</v>
      </c>
      <c r="CL5" s="109">
        <f t="shared" si="3"/>
        <v>81.500000000001393</v>
      </c>
      <c r="CM5" s="109">
        <f t="shared" si="3"/>
        <v>30.199999999994965</v>
      </c>
      <c r="CN5" s="109">
        <f t="shared" si="3"/>
        <v>84.699999999999591</v>
      </c>
      <c r="CO5" s="109">
        <f t="shared" si="3"/>
        <v>180.5</v>
      </c>
      <c r="CP5" s="109">
        <f t="shared" si="3"/>
        <v>207.4999999999996</v>
      </c>
      <c r="CQ5" s="109">
        <f t="shared" si="3"/>
        <v>99.399999999998585</v>
      </c>
      <c r="CR5" s="109">
        <f t="shared" si="3"/>
        <v>45.20000000000136</v>
      </c>
      <c r="CS5" s="109">
        <f t="shared" si="3"/>
        <v>21.700000000003627</v>
      </c>
      <c r="CT5" s="109">
        <f t="shared" si="3"/>
        <v>-221.8</v>
      </c>
      <c r="CU5" s="109">
        <f t="shared" si="3"/>
        <v>170.40000000000092</v>
      </c>
      <c r="CV5" s="109">
        <f t="shared" si="3"/>
        <v>181.69999999999908</v>
      </c>
      <c r="CW5" s="109">
        <f t="shared" si="3"/>
        <v>10.200000000001818</v>
      </c>
      <c r="CX5" s="109">
        <f t="shared" si="3"/>
        <v>162.4</v>
      </c>
      <c r="CY5" s="109">
        <f t="shared" si="3"/>
        <v>-42.60000000000089</v>
      </c>
      <c r="CZ5" s="109">
        <f t="shared" si="3"/>
        <v>11.4</v>
      </c>
      <c r="DA5" s="110">
        <f t="shared" si="3"/>
        <v>307.79999999999637</v>
      </c>
    </row>
    <row r="6" spans="2:105" ht="15.75" thickBot="1" x14ac:dyDescent="0.3">
      <c r="AD6" s="356" t="s">
        <v>234</v>
      </c>
      <c r="AE6" s="340" t="str">
        <f>IF(AND(CC17=1,CD17=1),"OK",IF(AND(CC17=1,CD17=0),"PRECAUCION",IF(AND(CC17=0,CD17=0),"ALARMA","NOK")))</f>
        <v>OK</v>
      </c>
      <c r="AG6" s="49"/>
      <c r="AJ6" s="49"/>
      <c r="AP6" s="49"/>
      <c r="AS6" s="49"/>
      <c r="AW6" s="128">
        <v>4</v>
      </c>
      <c r="AX6" s="116">
        <v>2.0590000000000002</v>
      </c>
      <c r="AY6" s="117">
        <v>0.72899999999999998</v>
      </c>
      <c r="AZ6" s="117">
        <v>0</v>
      </c>
      <c r="BA6" s="118">
        <v>2.282</v>
      </c>
      <c r="BC6" s="151" t="s">
        <v>107</v>
      </c>
      <c r="BD6" s="138">
        <f t="shared" ref="BD6:CB6" si="4">$AN$5</f>
        <v>67.683999999999997</v>
      </c>
      <c r="BE6" s="109">
        <f t="shared" si="4"/>
        <v>67.683999999999997</v>
      </c>
      <c r="BF6" s="109">
        <f t="shared" si="4"/>
        <v>67.683999999999997</v>
      </c>
      <c r="BG6" s="109">
        <f t="shared" si="4"/>
        <v>67.683999999999997</v>
      </c>
      <c r="BH6" s="109">
        <f t="shared" si="4"/>
        <v>67.683999999999997</v>
      </c>
      <c r="BI6" s="109">
        <f t="shared" si="4"/>
        <v>67.683999999999997</v>
      </c>
      <c r="BJ6" s="109">
        <f t="shared" si="4"/>
        <v>67.683999999999997</v>
      </c>
      <c r="BK6" s="109">
        <f t="shared" si="4"/>
        <v>67.683999999999997</v>
      </c>
      <c r="BL6" s="109">
        <f t="shared" si="4"/>
        <v>67.683999999999997</v>
      </c>
      <c r="BM6" s="109">
        <f t="shared" si="4"/>
        <v>67.683999999999997</v>
      </c>
      <c r="BN6" s="109">
        <f t="shared" si="4"/>
        <v>67.683999999999997</v>
      </c>
      <c r="BO6" s="109">
        <f t="shared" si="4"/>
        <v>67.683999999999997</v>
      </c>
      <c r="BP6" s="109">
        <f t="shared" si="4"/>
        <v>67.683999999999997</v>
      </c>
      <c r="BQ6" s="109">
        <f t="shared" si="4"/>
        <v>67.683999999999997</v>
      </c>
      <c r="BR6" s="109">
        <f t="shared" si="4"/>
        <v>67.683999999999997</v>
      </c>
      <c r="BS6" s="109">
        <f t="shared" si="4"/>
        <v>67.683999999999997</v>
      </c>
      <c r="BT6" s="109">
        <f t="shared" si="4"/>
        <v>67.683999999999997</v>
      </c>
      <c r="BU6" s="109">
        <f t="shared" si="4"/>
        <v>67.683999999999997</v>
      </c>
      <c r="BV6" s="109">
        <f t="shared" si="4"/>
        <v>67.683999999999997</v>
      </c>
      <c r="BW6" s="109">
        <f t="shared" si="4"/>
        <v>67.683999999999997</v>
      </c>
      <c r="BX6" s="109">
        <f t="shared" si="4"/>
        <v>67.683999999999997</v>
      </c>
      <c r="BY6" s="109">
        <f t="shared" si="4"/>
        <v>67.683999999999997</v>
      </c>
      <c r="BZ6" s="109">
        <f t="shared" si="4"/>
        <v>67.683999999999997</v>
      </c>
      <c r="CA6" s="109">
        <f t="shared" si="4"/>
        <v>67.683999999999997</v>
      </c>
      <c r="CB6" s="146">
        <f t="shared" si="4"/>
        <v>67.683999999999997</v>
      </c>
      <c r="CC6" s="138">
        <f>$BH$20</f>
        <v>67.683999999999997</v>
      </c>
      <c r="CD6" s="109">
        <f t="shared" ref="CD6:DA6" si="5">$BH$20</f>
        <v>67.683999999999997</v>
      </c>
      <c r="CE6" s="109">
        <f t="shared" si="5"/>
        <v>67.683999999999997</v>
      </c>
      <c r="CF6" s="109">
        <f t="shared" si="5"/>
        <v>67.683999999999997</v>
      </c>
      <c r="CG6" s="109">
        <f t="shared" si="5"/>
        <v>67.683999999999997</v>
      </c>
      <c r="CH6" s="109">
        <f t="shared" si="5"/>
        <v>67.683999999999997</v>
      </c>
      <c r="CI6" s="109">
        <f t="shared" si="5"/>
        <v>67.683999999999997</v>
      </c>
      <c r="CJ6" s="109">
        <f t="shared" si="5"/>
        <v>67.683999999999997</v>
      </c>
      <c r="CK6" s="109">
        <f t="shared" si="5"/>
        <v>67.683999999999997</v>
      </c>
      <c r="CL6" s="109">
        <f t="shared" si="5"/>
        <v>67.683999999999997</v>
      </c>
      <c r="CM6" s="109">
        <f t="shared" si="5"/>
        <v>67.683999999999997</v>
      </c>
      <c r="CN6" s="109">
        <f t="shared" si="5"/>
        <v>67.683999999999997</v>
      </c>
      <c r="CO6" s="109">
        <f t="shared" si="5"/>
        <v>67.683999999999997</v>
      </c>
      <c r="CP6" s="109">
        <f t="shared" si="5"/>
        <v>67.683999999999997</v>
      </c>
      <c r="CQ6" s="109">
        <f t="shared" si="5"/>
        <v>67.683999999999997</v>
      </c>
      <c r="CR6" s="109">
        <f t="shared" si="5"/>
        <v>67.683999999999997</v>
      </c>
      <c r="CS6" s="109">
        <f t="shared" si="5"/>
        <v>67.683999999999997</v>
      </c>
      <c r="CT6" s="109">
        <f t="shared" si="5"/>
        <v>67.683999999999997</v>
      </c>
      <c r="CU6" s="109">
        <f t="shared" si="5"/>
        <v>67.683999999999997</v>
      </c>
      <c r="CV6" s="109">
        <f t="shared" si="5"/>
        <v>67.683999999999997</v>
      </c>
      <c r="CW6" s="109">
        <f t="shared" si="5"/>
        <v>67.683999999999997</v>
      </c>
      <c r="CX6" s="109">
        <f t="shared" si="5"/>
        <v>67.683999999999997</v>
      </c>
      <c r="CY6" s="109">
        <f t="shared" si="5"/>
        <v>67.683999999999997</v>
      </c>
      <c r="CZ6" s="109">
        <f t="shared" si="5"/>
        <v>67.683999999999997</v>
      </c>
      <c r="DA6" s="110">
        <f t="shared" si="5"/>
        <v>67.683999999999997</v>
      </c>
    </row>
    <row r="7" spans="2:105" ht="15.75" thickBot="1" x14ac:dyDescent="0.3"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D7" s="351"/>
      <c r="AE7" s="353"/>
      <c r="AF7" s="130" t="s">
        <v>90</v>
      </c>
      <c r="AG7" s="49"/>
      <c r="AJ7" s="49" t="s">
        <v>95</v>
      </c>
      <c r="AK7" s="134">
        <f>AR2*AN7</f>
        <v>1221.0464000000011</v>
      </c>
      <c r="AM7" s="49" t="s">
        <v>70</v>
      </c>
      <c r="AN7" s="135">
        <f>N41</f>
        <v>577.60000000000059</v>
      </c>
      <c r="AP7" s="49" t="s">
        <v>98</v>
      </c>
      <c r="AQ7" s="134">
        <f>AR3*AN7</f>
        <v>5.7760000000000061E-2</v>
      </c>
      <c r="AS7" s="49"/>
      <c r="AW7" s="128">
        <v>5</v>
      </c>
      <c r="AX7" s="116">
        <v>2.3260000000000001</v>
      </c>
      <c r="AY7" s="117">
        <v>0.57699999999999996</v>
      </c>
      <c r="AZ7" s="117">
        <v>0</v>
      </c>
      <c r="BA7" s="118">
        <v>2.1139999999999999</v>
      </c>
      <c r="BC7" s="137" t="s">
        <v>80</v>
      </c>
      <c r="BD7" s="147">
        <f t="shared" ref="BD7:CB7" si="6">$AK$5</f>
        <v>400.95920000000035</v>
      </c>
      <c r="BE7" s="148">
        <f t="shared" si="6"/>
        <v>400.95920000000035</v>
      </c>
      <c r="BF7" s="148">
        <f t="shared" si="6"/>
        <v>400.95920000000035</v>
      </c>
      <c r="BG7" s="148">
        <f t="shared" si="6"/>
        <v>400.95920000000035</v>
      </c>
      <c r="BH7" s="148">
        <f t="shared" si="6"/>
        <v>400.95920000000035</v>
      </c>
      <c r="BI7" s="148">
        <f t="shared" si="6"/>
        <v>400.95920000000035</v>
      </c>
      <c r="BJ7" s="148">
        <f t="shared" si="6"/>
        <v>400.95920000000035</v>
      </c>
      <c r="BK7" s="148">
        <f t="shared" si="6"/>
        <v>400.95920000000035</v>
      </c>
      <c r="BL7" s="148">
        <f t="shared" si="6"/>
        <v>400.95920000000035</v>
      </c>
      <c r="BM7" s="148">
        <f t="shared" si="6"/>
        <v>400.95920000000035</v>
      </c>
      <c r="BN7" s="148">
        <f t="shared" si="6"/>
        <v>400.95920000000035</v>
      </c>
      <c r="BO7" s="148">
        <f t="shared" si="6"/>
        <v>400.95920000000035</v>
      </c>
      <c r="BP7" s="148">
        <f t="shared" si="6"/>
        <v>400.95920000000035</v>
      </c>
      <c r="BQ7" s="148">
        <f t="shared" si="6"/>
        <v>400.95920000000035</v>
      </c>
      <c r="BR7" s="148">
        <f t="shared" si="6"/>
        <v>400.95920000000035</v>
      </c>
      <c r="BS7" s="148">
        <f t="shared" si="6"/>
        <v>400.95920000000035</v>
      </c>
      <c r="BT7" s="148">
        <f t="shared" si="6"/>
        <v>400.95920000000035</v>
      </c>
      <c r="BU7" s="148">
        <f t="shared" si="6"/>
        <v>400.95920000000035</v>
      </c>
      <c r="BV7" s="148">
        <f t="shared" si="6"/>
        <v>400.95920000000035</v>
      </c>
      <c r="BW7" s="148">
        <f t="shared" si="6"/>
        <v>400.95920000000035</v>
      </c>
      <c r="BX7" s="148">
        <f t="shared" si="6"/>
        <v>400.95920000000035</v>
      </c>
      <c r="BY7" s="148">
        <f t="shared" si="6"/>
        <v>400.95920000000035</v>
      </c>
      <c r="BZ7" s="148">
        <f t="shared" si="6"/>
        <v>400.95920000000035</v>
      </c>
      <c r="CA7" s="148">
        <f t="shared" si="6"/>
        <v>400.95920000000035</v>
      </c>
      <c r="CB7" s="149">
        <f t="shared" si="6"/>
        <v>400.95920000000035</v>
      </c>
      <c r="CC7" s="147">
        <f>$BE$20</f>
        <v>400.95920000000035</v>
      </c>
      <c r="CD7" s="148">
        <f t="shared" ref="CD7:DA7" si="7">$BE$20</f>
        <v>400.95920000000035</v>
      </c>
      <c r="CE7" s="148">
        <f t="shared" si="7"/>
        <v>400.95920000000035</v>
      </c>
      <c r="CF7" s="148">
        <f t="shared" si="7"/>
        <v>400.95920000000035</v>
      </c>
      <c r="CG7" s="148">
        <f t="shared" si="7"/>
        <v>400.95920000000035</v>
      </c>
      <c r="CH7" s="148">
        <f t="shared" si="7"/>
        <v>400.95920000000035</v>
      </c>
      <c r="CI7" s="148">
        <f t="shared" si="7"/>
        <v>400.95920000000035</v>
      </c>
      <c r="CJ7" s="148">
        <f t="shared" si="7"/>
        <v>400.95920000000035</v>
      </c>
      <c r="CK7" s="148">
        <f t="shared" si="7"/>
        <v>400.95920000000035</v>
      </c>
      <c r="CL7" s="148">
        <f t="shared" si="7"/>
        <v>400.95920000000035</v>
      </c>
      <c r="CM7" s="148">
        <f t="shared" si="7"/>
        <v>400.95920000000035</v>
      </c>
      <c r="CN7" s="148">
        <f t="shared" si="7"/>
        <v>400.95920000000035</v>
      </c>
      <c r="CO7" s="148">
        <f t="shared" si="7"/>
        <v>400.95920000000035</v>
      </c>
      <c r="CP7" s="148">
        <f t="shared" si="7"/>
        <v>400.95920000000035</v>
      </c>
      <c r="CQ7" s="148">
        <f t="shared" si="7"/>
        <v>400.95920000000035</v>
      </c>
      <c r="CR7" s="148">
        <f t="shared" si="7"/>
        <v>400.95920000000035</v>
      </c>
      <c r="CS7" s="148">
        <f t="shared" si="7"/>
        <v>400.95920000000035</v>
      </c>
      <c r="CT7" s="148">
        <f t="shared" si="7"/>
        <v>400.95920000000035</v>
      </c>
      <c r="CU7" s="148">
        <f t="shared" si="7"/>
        <v>400.95920000000035</v>
      </c>
      <c r="CV7" s="148">
        <f t="shared" si="7"/>
        <v>400.95920000000035</v>
      </c>
      <c r="CW7" s="148">
        <f t="shared" si="7"/>
        <v>400.95920000000035</v>
      </c>
      <c r="CX7" s="148">
        <f t="shared" si="7"/>
        <v>400.95920000000035</v>
      </c>
      <c r="CY7" s="148">
        <f t="shared" si="7"/>
        <v>400.95920000000035</v>
      </c>
      <c r="CZ7" s="148">
        <f t="shared" si="7"/>
        <v>400.95920000000035</v>
      </c>
      <c r="DA7" s="150">
        <f t="shared" si="7"/>
        <v>400.95920000000035</v>
      </c>
    </row>
    <row r="8" spans="2:105" ht="15.75" thickBot="1" x14ac:dyDescent="0.3">
      <c r="B8" s="102" t="s">
        <v>57</v>
      </c>
      <c r="C8" s="103"/>
      <c r="D8" s="115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10"/>
      <c r="AD8" s="356" t="s">
        <v>235</v>
      </c>
      <c r="AE8" s="340" t="str">
        <f>IF(AND(CC18=1,CD18=1),"OK",IF(AND(CC18=1,CD18=0),"PRECAUCION",IF(AND(CC18=0,CD18=0),"ALARMA","NOK")))</f>
        <v>OK</v>
      </c>
      <c r="AG8" s="49"/>
      <c r="AJ8" s="49"/>
      <c r="AP8" s="49"/>
      <c r="AS8" s="49"/>
      <c r="AW8" s="128">
        <v>6</v>
      </c>
      <c r="AX8" s="116">
        <v>2.5339999999999998</v>
      </c>
      <c r="AY8" s="117">
        <v>0.48299999999999998</v>
      </c>
      <c r="AZ8" s="117">
        <v>0</v>
      </c>
      <c r="BA8" s="118">
        <v>2.004</v>
      </c>
      <c r="BC8" s="137" t="s">
        <v>103</v>
      </c>
      <c r="BD8" s="139">
        <f t="shared" ref="BD8:CB8" si="8">$AQ$5</f>
        <v>-265.5912000000003</v>
      </c>
      <c r="BE8" s="140">
        <f t="shared" si="8"/>
        <v>-265.5912000000003</v>
      </c>
      <c r="BF8" s="140">
        <f t="shared" si="8"/>
        <v>-265.5912000000003</v>
      </c>
      <c r="BG8" s="140">
        <f t="shared" si="8"/>
        <v>-265.5912000000003</v>
      </c>
      <c r="BH8" s="140">
        <f t="shared" si="8"/>
        <v>-265.5912000000003</v>
      </c>
      <c r="BI8" s="140">
        <f t="shared" si="8"/>
        <v>-265.5912000000003</v>
      </c>
      <c r="BJ8" s="140">
        <f t="shared" si="8"/>
        <v>-265.5912000000003</v>
      </c>
      <c r="BK8" s="140">
        <f t="shared" si="8"/>
        <v>-265.5912000000003</v>
      </c>
      <c r="BL8" s="140">
        <f t="shared" si="8"/>
        <v>-265.5912000000003</v>
      </c>
      <c r="BM8" s="140">
        <f t="shared" si="8"/>
        <v>-265.5912000000003</v>
      </c>
      <c r="BN8" s="140">
        <f t="shared" si="8"/>
        <v>-265.5912000000003</v>
      </c>
      <c r="BO8" s="140">
        <f t="shared" si="8"/>
        <v>-265.5912000000003</v>
      </c>
      <c r="BP8" s="140">
        <f t="shared" si="8"/>
        <v>-265.5912000000003</v>
      </c>
      <c r="BQ8" s="140">
        <f t="shared" si="8"/>
        <v>-265.5912000000003</v>
      </c>
      <c r="BR8" s="140">
        <f t="shared" si="8"/>
        <v>-265.5912000000003</v>
      </c>
      <c r="BS8" s="140">
        <f t="shared" si="8"/>
        <v>-265.5912000000003</v>
      </c>
      <c r="BT8" s="140">
        <f t="shared" si="8"/>
        <v>-265.5912000000003</v>
      </c>
      <c r="BU8" s="140">
        <f t="shared" si="8"/>
        <v>-265.5912000000003</v>
      </c>
      <c r="BV8" s="140">
        <f t="shared" si="8"/>
        <v>-265.5912000000003</v>
      </c>
      <c r="BW8" s="140">
        <f t="shared" si="8"/>
        <v>-265.5912000000003</v>
      </c>
      <c r="BX8" s="140">
        <f t="shared" si="8"/>
        <v>-265.5912000000003</v>
      </c>
      <c r="BY8" s="140">
        <f t="shared" si="8"/>
        <v>-265.5912000000003</v>
      </c>
      <c r="BZ8" s="140">
        <f t="shared" si="8"/>
        <v>-265.5912000000003</v>
      </c>
      <c r="CA8" s="140">
        <f t="shared" si="8"/>
        <v>-265.5912000000003</v>
      </c>
      <c r="CB8" s="141">
        <f t="shared" si="8"/>
        <v>-265.5912000000003</v>
      </c>
      <c r="CC8" s="139">
        <f>$BK$20</f>
        <v>-265.5912000000003</v>
      </c>
      <c r="CD8" s="140">
        <f t="shared" ref="CD8:DA8" si="9">$BK$20</f>
        <v>-265.5912000000003</v>
      </c>
      <c r="CE8" s="140">
        <f t="shared" si="9"/>
        <v>-265.5912000000003</v>
      </c>
      <c r="CF8" s="140">
        <f t="shared" si="9"/>
        <v>-265.5912000000003</v>
      </c>
      <c r="CG8" s="140">
        <f t="shared" si="9"/>
        <v>-265.5912000000003</v>
      </c>
      <c r="CH8" s="140">
        <f t="shared" si="9"/>
        <v>-265.5912000000003</v>
      </c>
      <c r="CI8" s="140">
        <f t="shared" si="9"/>
        <v>-265.5912000000003</v>
      </c>
      <c r="CJ8" s="140">
        <f t="shared" si="9"/>
        <v>-265.5912000000003</v>
      </c>
      <c r="CK8" s="140">
        <f t="shared" si="9"/>
        <v>-265.5912000000003</v>
      </c>
      <c r="CL8" s="140">
        <f t="shared" si="9"/>
        <v>-265.5912000000003</v>
      </c>
      <c r="CM8" s="140">
        <f t="shared" si="9"/>
        <v>-265.5912000000003</v>
      </c>
      <c r="CN8" s="140">
        <f t="shared" si="9"/>
        <v>-265.5912000000003</v>
      </c>
      <c r="CO8" s="140">
        <f t="shared" si="9"/>
        <v>-265.5912000000003</v>
      </c>
      <c r="CP8" s="140">
        <f t="shared" si="9"/>
        <v>-265.5912000000003</v>
      </c>
      <c r="CQ8" s="140">
        <f t="shared" si="9"/>
        <v>-265.5912000000003</v>
      </c>
      <c r="CR8" s="140">
        <f t="shared" si="9"/>
        <v>-265.5912000000003</v>
      </c>
      <c r="CS8" s="140">
        <f t="shared" si="9"/>
        <v>-265.5912000000003</v>
      </c>
      <c r="CT8" s="140">
        <f t="shared" si="9"/>
        <v>-265.5912000000003</v>
      </c>
      <c r="CU8" s="140">
        <f t="shared" si="9"/>
        <v>-265.5912000000003</v>
      </c>
      <c r="CV8" s="140">
        <f t="shared" si="9"/>
        <v>-265.5912000000003</v>
      </c>
      <c r="CW8" s="140">
        <f t="shared" si="9"/>
        <v>-265.5912000000003</v>
      </c>
      <c r="CX8" s="140">
        <f t="shared" si="9"/>
        <v>-265.5912000000003</v>
      </c>
      <c r="CY8" s="140">
        <f t="shared" si="9"/>
        <v>-265.5912000000003</v>
      </c>
      <c r="CZ8" s="140">
        <f t="shared" si="9"/>
        <v>-265.5912000000003</v>
      </c>
      <c r="DA8" s="142">
        <f t="shared" si="9"/>
        <v>-265.5912000000003</v>
      </c>
    </row>
    <row r="9" spans="2:105" ht="15.75" thickBot="1" x14ac:dyDescent="0.3">
      <c r="B9" s="99" t="s">
        <v>58</v>
      </c>
      <c r="C9" s="101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3"/>
      <c r="AD9" s="354"/>
      <c r="AE9" s="355"/>
      <c r="AF9" s="130" t="s">
        <v>91</v>
      </c>
      <c r="AG9" s="49" t="s">
        <v>93</v>
      </c>
      <c r="AH9" s="133">
        <f>K5</f>
        <v>1500</v>
      </c>
      <c r="AJ9" s="49" t="s">
        <v>94</v>
      </c>
      <c r="AK9" s="134">
        <f>AN9+AM2*AN11</f>
        <v>400.95920000000035</v>
      </c>
      <c r="AM9" s="65" t="s">
        <v>96</v>
      </c>
      <c r="AN9" s="135">
        <f>F23</f>
        <v>67.683999999999997</v>
      </c>
      <c r="AP9" s="49" t="s">
        <v>99</v>
      </c>
      <c r="AQ9" s="134">
        <f>AN9-AM2*AN11</f>
        <v>-265.5912000000003</v>
      </c>
      <c r="AS9" s="49" t="s">
        <v>97</v>
      </c>
      <c r="AT9" s="133">
        <f>Q5</f>
        <v>-1000</v>
      </c>
      <c r="AW9" s="128">
        <v>7</v>
      </c>
      <c r="AX9" s="116">
        <v>2.7040000000000002</v>
      </c>
      <c r="AY9" s="117">
        <v>0.41899999999999998</v>
      </c>
      <c r="AZ9" s="117">
        <v>7.5999999999999998E-2</v>
      </c>
      <c r="BA9" s="118">
        <v>1.9239999999999999</v>
      </c>
      <c r="BC9" s="330" t="s">
        <v>59</v>
      </c>
      <c r="BD9" s="327">
        <f t="shared" ref="BD9:CI9" si="10">BD3</f>
        <v>1</v>
      </c>
      <c r="BE9" s="105">
        <f t="shared" si="10"/>
        <v>2</v>
      </c>
      <c r="BF9" s="105">
        <f t="shared" si="10"/>
        <v>3</v>
      </c>
      <c r="BG9" s="105">
        <f t="shared" si="10"/>
        <v>4</v>
      </c>
      <c r="BH9" s="105">
        <f t="shared" si="10"/>
        <v>5</v>
      </c>
      <c r="BI9" s="105">
        <f t="shared" si="10"/>
        <v>6</v>
      </c>
      <c r="BJ9" s="105">
        <f t="shared" si="10"/>
        <v>7</v>
      </c>
      <c r="BK9" s="105">
        <f t="shared" si="10"/>
        <v>8</v>
      </c>
      <c r="BL9" s="105">
        <f t="shared" si="10"/>
        <v>9</v>
      </c>
      <c r="BM9" s="105">
        <f t="shared" si="10"/>
        <v>10</v>
      </c>
      <c r="BN9" s="105">
        <f t="shared" si="10"/>
        <v>11</v>
      </c>
      <c r="BO9" s="105">
        <f t="shared" si="10"/>
        <v>12</v>
      </c>
      <c r="BP9" s="105">
        <f t="shared" si="10"/>
        <v>13</v>
      </c>
      <c r="BQ9" s="105">
        <f t="shared" si="10"/>
        <v>14</v>
      </c>
      <c r="BR9" s="105">
        <f t="shared" si="10"/>
        <v>15</v>
      </c>
      <c r="BS9" s="105">
        <f t="shared" si="10"/>
        <v>16</v>
      </c>
      <c r="BT9" s="105">
        <f t="shared" si="10"/>
        <v>17</v>
      </c>
      <c r="BU9" s="105">
        <f t="shared" si="10"/>
        <v>18</v>
      </c>
      <c r="BV9" s="105">
        <f t="shared" si="10"/>
        <v>19</v>
      </c>
      <c r="BW9" s="105">
        <f t="shared" si="10"/>
        <v>20</v>
      </c>
      <c r="BX9" s="105">
        <f t="shared" si="10"/>
        <v>21</v>
      </c>
      <c r="BY9" s="105">
        <f t="shared" si="10"/>
        <v>22</v>
      </c>
      <c r="BZ9" s="105">
        <f t="shared" si="10"/>
        <v>23</v>
      </c>
      <c r="CA9" s="105">
        <f t="shared" si="10"/>
        <v>24</v>
      </c>
      <c r="CB9" s="106">
        <f t="shared" si="10"/>
        <v>25</v>
      </c>
      <c r="CC9" s="136">
        <f t="shared" si="10"/>
        <v>26</v>
      </c>
      <c r="CD9" s="105">
        <f t="shared" si="10"/>
        <v>27</v>
      </c>
      <c r="CE9" s="105">
        <f t="shared" si="10"/>
        <v>28</v>
      </c>
      <c r="CF9" s="105">
        <f t="shared" si="10"/>
        <v>29</v>
      </c>
      <c r="CG9" s="105">
        <f t="shared" si="10"/>
        <v>30</v>
      </c>
      <c r="CH9" s="105">
        <f t="shared" si="10"/>
        <v>31</v>
      </c>
      <c r="CI9" s="105">
        <f t="shared" si="10"/>
        <v>32</v>
      </c>
      <c r="CJ9" s="105">
        <f t="shared" ref="CJ9:DA9" si="11">CJ3</f>
        <v>33</v>
      </c>
      <c r="CK9" s="105">
        <f t="shared" si="11"/>
        <v>34</v>
      </c>
      <c r="CL9" s="105">
        <f t="shared" si="11"/>
        <v>35</v>
      </c>
      <c r="CM9" s="105">
        <f t="shared" si="11"/>
        <v>36</v>
      </c>
      <c r="CN9" s="105">
        <f t="shared" si="11"/>
        <v>37</v>
      </c>
      <c r="CO9" s="105">
        <f t="shared" si="11"/>
        <v>38</v>
      </c>
      <c r="CP9" s="105">
        <f t="shared" si="11"/>
        <v>39</v>
      </c>
      <c r="CQ9" s="105">
        <f t="shared" si="11"/>
        <v>40</v>
      </c>
      <c r="CR9" s="105">
        <f t="shared" si="11"/>
        <v>41</v>
      </c>
      <c r="CS9" s="105">
        <f t="shared" si="11"/>
        <v>42</v>
      </c>
      <c r="CT9" s="105">
        <f t="shared" si="11"/>
        <v>43</v>
      </c>
      <c r="CU9" s="105">
        <f t="shared" si="11"/>
        <v>44</v>
      </c>
      <c r="CV9" s="105">
        <f t="shared" si="11"/>
        <v>45</v>
      </c>
      <c r="CW9" s="105">
        <f t="shared" si="11"/>
        <v>46</v>
      </c>
      <c r="CX9" s="105">
        <f t="shared" si="11"/>
        <v>47</v>
      </c>
      <c r="CY9" s="105">
        <f t="shared" si="11"/>
        <v>48</v>
      </c>
      <c r="CZ9" s="105">
        <f t="shared" si="11"/>
        <v>49</v>
      </c>
      <c r="DA9" s="106">
        <f t="shared" si="11"/>
        <v>50</v>
      </c>
    </row>
    <row r="10" spans="2:105" ht="15.75" thickBot="1" x14ac:dyDescent="0.3">
      <c r="B10" s="93" t="s">
        <v>59</v>
      </c>
      <c r="C10" s="94"/>
      <c r="D10" s="104">
        <v>26</v>
      </c>
      <c r="E10" s="105">
        <f>D10+1</f>
        <v>27</v>
      </c>
      <c r="F10" s="105">
        <f t="shared" ref="F10:P10" si="12">E10+1</f>
        <v>28</v>
      </c>
      <c r="G10" s="105">
        <f t="shared" si="12"/>
        <v>29</v>
      </c>
      <c r="H10" s="105">
        <f t="shared" si="12"/>
        <v>30</v>
      </c>
      <c r="I10" s="105">
        <f t="shared" si="12"/>
        <v>31</v>
      </c>
      <c r="J10" s="105">
        <f t="shared" si="12"/>
        <v>32</v>
      </c>
      <c r="K10" s="105">
        <f t="shared" si="12"/>
        <v>33</v>
      </c>
      <c r="L10" s="105">
        <f t="shared" si="12"/>
        <v>34</v>
      </c>
      <c r="M10" s="105">
        <f t="shared" si="12"/>
        <v>35</v>
      </c>
      <c r="N10" s="105">
        <f t="shared" si="12"/>
        <v>36</v>
      </c>
      <c r="O10" s="105">
        <f t="shared" si="12"/>
        <v>37</v>
      </c>
      <c r="P10" s="105">
        <f t="shared" si="12"/>
        <v>38</v>
      </c>
      <c r="Q10" s="105">
        <f>P10+1</f>
        <v>39</v>
      </c>
      <c r="R10" s="105">
        <f t="shared" ref="R10:X10" si="13">Q10+1</f>
        <v>40</v>
      </c>
      <c r="S10" s="105">
        <f t="shared" si="13"/>
        <v>41</v>
      </c>
      <c r="T10" s="105">
        <f t="shared" si="13"/>
        <v>42</v>
      </c>
      <c r="U10" s="105">
        <f t="shared" si="13"/>
        <v>43</v>
      </c>
      <c r="V10" s="105">
        <f t="shared" si="13"/>
        <v>44</v>
      </c>
      <c r="W10" s="105">
        <f t="shared" si="13"/>
        <v>45</v>
      </c>
      <c r="X10" s="105">
        <f t="shared" si="13"/>
        <v>46</v>
      </c>
      <c r="Y10" s="105">
        <f>X10+1</f>
        <v>47</v>
      </c>
      <c r="Z10" s="105">
        <f t="shared" ref="Z10:AB10" si="14">Y10+1</f>
        <v>48</v>
      </c>
      <c r="AA10" s="105">
        <f t="shared" si="14"/>
        <v>49</v>
      </c>
      <c r="AB10" s="106">
        <f t="shared" si="14"/>
        <v>50</v>
      </c>
      <c r="AJ10" s="49"/>
      <c r="AP10" s="49"/>
      <c r="AW10" s="128">
        <v>8</v>
      </c>
      <c r="AX10" s="116">
        <v>2.847</v>
      </c>
      <c r="AY10" s="117">
        <v>0.373</v>
      </c>
      <c r="AZ10" s="117">
        <v>0.13600000000000001</v>
      </c>
      <c r="BA10" s="118">
        <v>1.8640000000000001</v>
      </c>
      <c r="BC10" s="330" t="s">
        <v>227</v>
      </c>
      <c r="BD10" s="327">
        <f t="shared" ref="BD10:CB10" si="15">D37</f>
        <v>505</v>
      </c>
      <c r="BE10" s="105">
        <f t="shared" si="15"/>
        <v>409</v>
      </c>
      <c r="BF10" s="105">
        <f t="shared" si="15"/>
        <v>355.99999999999773</v>
      </c>
      <c r="BG10" s="105">
        <f t="shared" si="15"/>
        <v>80.999999999990905</v>
      </c>
      <c r="BH10" s="105">
        <f t="shared" si="15"/>
        <v>299.99999999999551</v>
      </c>
      <c r="BI10" s="105">
        <f t="shared" si="15"/>
        <v>1020</v>
      </c>
      <c r="BJ10" s="105">
        <f t="shared" si="15"/>
        <v>155</v>
      </c>
      <c r="BK10" s="105">
        <f t="shared" si="15"/>
        <v>382.5</v>
      </c>
      <c r="BL10" s="105">
        <f t="shared" si="15"/>
        <v>565.00000000000205</v>
      </c>
      <c r="BM10" s="105">
        <f t="shared" si="15"/>
        <v>335.00000000000199</v>
      </c>
      <c r="BN10" s="105">
        <f t="shared" si="15"/>
        <v>1145</v>
      </c>
      <c r="BO10" s="105">
        <f t="shared" si="15"/>
        <v>354.00000000001609</v>
      </c>
      <c r="BP10" s="105">
        <f t="shared" si="15"/>
        <v>1040</v>
      </c>
      <c r="BQ10" s="105">
        <f t="shared" si="15"/>
        <v>655.000000000005</v>
      </c>
      <c r="BR10" s="105">
        <f t="shared" si="15"/>
        <v>686</v>
      </c>
      <c r="BS10" s="105">
        <f t="shared" si="15"/>
        <v>291.00000000001137</v>
      </c>
      <c r="BT10" s="105">
        <f t="shared" si="15"/>
        <v>491.00000000001364</v>
      </c>
      <c r="BU10" s="105">
        <f t="shared" si="15"/>
        <v>705</v>
      </c>
      <c r="BV10" s="105">
        <f t="shared" si="15"/>
        <v>870.00000000000455</v>
      </c>
      <c r="BW10" s="105">
        <f t="shared" si="15"/>
        <v>897.5</v>
      </c>
      <c r="BX10" s="105">
        <f t="shared" si="15"/>
        <v>230</v>
      </c>
      <c r="BY10" s="105">
        <f t="shared" si="15"/>
        <v>465</v>
      </c>
      <c r="BZ10" s="105">
        <f t="shared" si="15"/>
        <v>1329.9999999999955</v>
      </c>
      <c r="CA10" s="105">
        <f t="shared" si="15"/>
        <v>676</v>
      </c>
      <c r="CB10" s="106">
        <f t="shared" si="15"/>
        <v>495.99999999998181</v>
      </c>
    </row>
    <row r="11" spans="2:105" ht="15.75" thickBot="1" x14ac:dyDescent="0.3">
      <c r="B11" s="96" t="s">
        <v>60</v>
      </c>
      <c r="C11" s="100">
        <v>1</v>
      </c>
      <c r="D11" s="21">
        <f>D29</f>
        <v>75.5</v>
      </c>
      <c r="E11" s="21">
        <f t="shared" ref="E11:AB11" si="16">E29</f>
        <v>-24.5</v>
      </c>
      <c r="F11" s="21">
        <f t="shared" si="16"/>
        <v>113</v>
      </c>
      <c r="G11" s="21">
        <f t="shared" si="16"/>
        <v>8</v>
      </c>
      <c r="H11" s="21">
        <f t="shared" si="16"/>
        <v>-182</v>
      </c>
      <c r="I11" s="21">
        <f t="shared" si="16"/>
        <v>-12</v>
      </c>
      <c r="J11" s="21">
        <f t="shared" si="16"/>
        <v>153</v>
      </c>
      <c r="K11" s="21">
        <f t="shared" si="16"/>
        <v>-49.5</v>
      </c>
      <c r="L11" s="21">
        <f t="shared" si="16"/>
        <v>138</v>
      </c>
      <c r="M11" s="21">
        <f t="shared" si="16"/>
        <v>183.000000000005</v>
      </c>
      <c r="N11" s="21">
        <f t="shared" si="16"/>
        <v>-807</v>
      </c>
      <c r="O11" s="21">
        <f t="shared" si="16"/>
        <v>228</v>
      </c>
      <c r="P11" s="21">
        <f t="shared" si="16"/>
        <v>-152</v>
      </c>
      <c r="Q11" s="21">
        <f t="shared" si="16"/>
        <v>-22</v>
      </c>
      <c r="R11" s="21">
        <f t="shared" si="16"/>
        <v>-307</v>
      </c>
      <c r="S11" s="21">
        <f t="shared" si="16"/>
        <v>178</v>
      </c>
      <c r="T11" s="21">
        <f t="shared" si="16"/>
        <v>239.00000000001364</v>
      </c>
      <c r="U11" s="21">
        <f t="shared" si="16"/>
        <v>-112.00000000000001</v>
      </c>
      <c r="V11" s="21">
        <f t="shared" si="16"/>
        <v>599.00000000000455</v>
      </c>
      <c r="W11" s="21">
        <f t="shared" si="16"/>
        <v>308.99999999999545</v>
      </c>
      <c r="X11" s="21">
        <f t="shared" si="16"/>
        <v>68</v>
      </c>
      <c r="Y11" s="21">
        <f t="shared" si="16"/>
        <v>238.99999999999091</v>
      </c>
      <c r="Z11" s="21">
        <f t="shared" si="16"/>
        <v>-1.9999999999999996</v>
      </c>
      <c r="AA11" s="21">
        <f t="shared" si="16"/>
        <v>148</v>
      </c>
      <c r="AB11" s="21">
        <f t="shared" si="16"/>
        <v>458.99999999999545</v>
      </c>
      <c r="AF11" s="130" t="s">
        <v>92</v>
      </c>
      <c r="AJ11" s="49" t="s">
        <v>95</v>
      </c>
      <c r="AK11" s="134">
        <f>AR2*AN11</f>
        <v>1221.0464000000011</v>
      </c>
      <c r="AM11" s="49" t="s">
        <v>70</v>
      </c>
      <c r="AN11" s="135">
        <f>N23</f>
        <v>577.60000000000059</v>
      </c>
      <c r="AP11" s="49" t="s">
        <v>98</v>
      </c>
      <c r="AQ11" s="134">
        <f>AR3*AN11</f>
        <v>5.7760000000000061E-2</v>
      </c>
      <c r="AW11" s="128">
        <v>9</v>
      </c>
      <c r="AX11" s="116">
        <v>2.97</v>
      </c>
      <c r="AY11" s="117">
        <v>0.33700000000000002</v>
      </c>
      <c r="AZ11" s="117">
        <v>0.186</v>
      </c>
      <c r="BA11" s="118">
        <v>1.8160000000000001</v>
      </c>
      <c r="BC11" s="330" t="s">
        <v>228</v>
      </c>
      <c r="BD11" s="327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6">
        <f>CB10</f>
        <v>495.99999999998181</v>
      </c>
      <c r="CC11" s="327">
        <f t="shared" ref="CC11:DA11" si="17">D19</f>
        <v>505</v>
      </c>
      <c r="CD11" s="105">
        <f t="shared" si="17"/>
        <v>409</v>
      </c>
      <c r="CE11" s="105">
        <f t="shared" si="17"/>
        <v>355.99999999999773</v>
      </c>
      <c r="CF11" s="105">
        <f t="shared" si="17"/>
        <v>80.999999999990905</v>
      </c>
      <c r="CG11" s="105">
        <f t="shared" si="17"/>
        <v>299.99999999999551</v>
      </c>
      <c r="CH11" s="105">
        <f t="shared" si="17"/>
        <v>1020</v>
      </c>
      <c r="CI11" s="105">
        <f t="shared" si="17"/>
        <v>155</v>
      </c>
      <c r="CJ11" s="105">
        <f t="shared" si="17"/>
        <v>382.5</v>
      </c>
      <c r="CK11" s="105">
        <f t="shared" si="17"/>
        <v>565.00000000000205</v>
      </c>
      <c r="CL11" s="105">
        <f t="shared" si="17"/>
        <v>335.00000000000199</v>
      </c>
      <c r="CM11" s="105">
        <f t="shared" si="17"/>
        <v>1145</v>
      </c>
      <c r="CN11" s="105">
        <f t="shared" si="17"/>
        <v>354.00000000001609</v>
      </c>
      <c r="CO11" s="105">
        <f t="shared" si="17"/>
        <v>1040</v>
      </c>
      <c r="CP11" s="105">
        <f t="shared" si="17"/>
        <v>655.000000000005</v>
      </c>
      <c r="CQ11" s="105">
        <f t="shared" si="17"/>
        <v>686</v>
      </c>
      <c r="CR11" s="105">
        <f t="shared" si="17"/>
        <v>291.00000000001137</v>
      </c>
      <c r="CS11" s="105">
        <f t="shared" si="17"/>
        <v>491.00000000001364</v>
      </c>
      <c r="CT11" s="105">
        <f t="shared" si="17"/>
        <v>705</v>
      </c>
      <c r="CU11" s="105">
        <f t="shared" si="17"/>
        <v>870.00000000000455</v>
      </c>
      <c r="CV11" s="105">
        <f t="shared" si="17"/>
        <v>897.5</v>
      </c>
      <c r="CW11" s="105">
        <f t="shared" si="17"/>
        <v>230</v>
      </c>
      <c r="CX11" s="105">
        <f t="shared" si="17"/>
        <v>465</v>
      </c>
      <c r="CY11" s="105">
        <f t="shared" si="17"/>
        <v>1329.9999999999955</v>
      </c>
      <c r="CZ11" s="105">
        <f t="shared" si="17"/>
        <v>676</v>
      </c>
      <c r="DA11" s="106">
        <f t="shared" si="17"/>
        <v>495.99999999998181</v>
      </c>
    </row>
    <row r="12" spans="2:105" ht="15.75" thickBot="1" x14ac:dyDescent="0.3">
      <c r="B12" s="152" t="s">
        <v>68</v>
      </c>
      <c r="C12" s="100">
        <v>2</v>
      </c>
      <c r="D12" s="21">
        <f t="shared" ref="D12:AB12" si="18">D30</f>
        <v>218</v>
      </c>
      <c r="E12" s="21">
        <f t="shared" si="18"/>
        <v>338</v>
      </c>
      <c r="F12" s="21">
        <f t="shared" si="18"/>
        <v>379</v>
      </c>
      <c r="G12" s="21">
        <f t="shared" si="18"/>
        <v>58</v>
      </c>
      <c r="H12" s="21">
        <f t="shared" si="18"/>
        <v>-300.99999999999545</v>
      </c>
      <c r="I12" s="21">
        <f t="shared" si="18"/>
        <v>-577</v>
      </c>
      <c r="J12" s="21">
        <f t="shared" si="18"/>
        <v>13</v>
      </c>
      <c r="K12" s="21">
        <f t="shared" si="18"/>
        <v>23.000000000002299</v>
      </c>
      <c r="L12" s="21">
        <f t="shared" si="18"/>
        <v>-122.000000000002</v>
      </c>
      <c r="M12" s="21">
        <f t="shared" si="18"/>
        <v>75.5</v>
      </c>
      <c r="N12" s="21">
        <f t="shared" si="18"/>
        <v>338</v>
      </c>
      <c r="O12" s="21">
        <f t="shared" si="18"/>
        <v>243.00000000000699</v>
      </c>
      <c r="P12" s="21">
        <f t="shared" si="18"/>
        <v>38</v>
      </c>
      <c r="Q12" s="21">
        <f t="shared" si="18"/>
        <v>93</v>
      </c>
      <c r="R12" s="21">
        <f t="shared" si="18"/>
        <v>38.999999999990905</v>
      </c>
      <c r="S12" s="21">
        <f t="shared" si="18"/>
        <v>-26.999999999997701</v>
      </c>
      <c r="T12" s="21">
        <f t="shared" si="18"/>
        <v>58.000000000004498</v>
      </c>
      <c r="U12" s="21">
        <f t="shared" si="18"/>
        <v>-667</v>
      </c>
      <c r="V12" s="21">
        <f t="shared" si="18"/>
        <v>598</v>
      </c>
      <c r="W12" s="21">
        <f t="shared" si="18"/>
        <v>208</v>
      </c>
      <c r="X12" s="21">
        <f t="shared" si="18"/>
        <v>63</v>
      </c>
      <c r="Y12" s="21">
        <f t="shared" si="18"/>
        <v>-47</v>
      </c>
      <c r="Z12" s="21">
        <f t="shared" si="18"/>
        <v>-920.99999999999989</v>
      </c>
      <c r="AA12" s="21">
        <f t="shared" si="18"/>
        <v>-171</v>
      </c>
      <c r="AB12" s="21">
        <f t="shared" si="18"/>
        <v>358.99999999999545</v>
      </c>
      <c r="AH12" s="145" t="s">
        <v>106</v>
      </c>
      <c r="AW12" s="129">
        <v>10</v>
      </c>
      <c r="AX12" s="111">
        <v>3.0779999999999998</v>
      </c>
      <c r="AY12" s="112">
        <v>0.308</v>
      </c>
      <c r="AZ12" s="112">
        <v>0.223</v>
      </c>
      <c r="BA12" s="113">
        <v>1.7769999999999999</v>
      </c>
      <c r="BC12" s="331" t="s">
        <v>107</v>
      </c>
      <c r="BD12" s="333">
        <f t="shared" ref="BD12:CB12" si="19">$AN$7</f>
        <v>577.60000000000059</v>
      </c>
      <c r="BE12" s="334">
        <f t="shared" si="19"/>
        <v>577.60000000000059</v>
      </c>
      <c r="BF12" s="334">
        <f t="shared" si="19"/>
        <v>577.60000000000059</v>
      </c>
      <c r="BG12" s="334">
        <f t="shared" si="19"/>
        <v>577.60000000000059</v>
      </c>
      <c r="BH12" s="334">
        <f t="shared" si="19"/>
        <v>577.60000000000059</v>
      </c>
      <c r="BI12" s="334">
        <f t="shared" si="19"/>
        <v>577.60000000000059</v>
      </c>
      <c r="BJ12" s="334">
        <f t="shared" si="19"/>
        <v>577.60000000000059</v>
      </c>
      <c r="BK12" s="334">
        <f t="shared" si="19"/>
        <v>577.60000000000059</v>
      </c>
      <c r="BL12" s="334">
        <f t="shared" si="19"/>
        <v>577.60000000000059</v>
      </c>
      <c r="BM12" s="334">
        <f t="shared" si="19"/>
        <v>577.60000000000059</v>
      </c>
      <c r="BN12" s="334">
        <f t="shared" si="19"/>
        <v>577.60000000000059</v>
      </c>
      <c r="BO12" s="334">
        <f t="shared" si="19"/>
        <v>577.60000000000059</v>
      </c>
      <c r="BP12" s="334">
        <f t="shared" si="19"/>
        <v>577.60000000000059</v>
      </c>
      <c r="BQ12" s="334">
        <f t="shared" si="19"/>
        <v>577.60000000000059</v>
      </c>
      <c r="BR12" s="334">
        <f t="shared" si="19"/>
        <v>577.60000000000059</v>
      </c>
      <c r="BS12" s="334">
        <f t="shared" si="19"/>
        <v>577.60000000000059</v>
      </c>
      <c r="BT12" s="334">
        <f t="shared" si="19"/>
        <v>577.60000000000059</v>
      </c>
      <c r="BU12" s="334">
        <f t="shared" si="19"/>
        <v>577.60000000000059</v>
      </c>
      <c r="BV12" s="334">
        <f t="shared" si="19"/>
        <v>577.60000000000059</v>
      </c>
      <c r="BW12" s="334">
        <f t="shared" si="19"/>
        <v>577.60000000000059</v>
      </c>
      <c r="BX12" s="334">
        <f t="shared" si="19"/>
        <v>577.60000000000059</v>
      </c>
      <c r="BY12" s="334">
        <f t="shared" si="19"/>
        <v>577.60000000000059</v>
      </c>
      <c r="BZ12" s="334">
        <f t="shared" si="19"/>
        <v>577.60000000000059</v>
      </c>
      <c r="CA12" s="334">
        <f t="shared" si="19"/>
        <v>577.60000000000059</v>
      </c>
      <c r="CB12" s="335">
        <f t="shared" si="19"/>
        <v>577.60000000000059</v>
      </c>
      <c r="CC12" s="333">
        <f>$BH$22</f>
        <v>577.60000000000059</v>
      </c>
      <c r="CD12" s="26">
        <f t="shared" ref="CD12:DA12" si="20">$BH$22</f>
        <v>577.60000000000059</v>
      </c>
      <c r="CE12" s="26">
        <f t="shared" si="20"/>
        <v>577.60000000000059</v>
      </c>
      <c r="CF12" s="26">
        <f t="shared" si="20"/>
        <v>577.60000000000059</v>
      </c>
      <c r="CG12" s="26">
        <f t="shared" si="20"/>
        <v>577.60000000000059</v>
      </c>
      <c r="CH12" s="26">
        <f t="shared" si="20"/>
        <v>577.60000000000059</v>
      </c>
      <c r="CI12" s="26">
        <f t="shared" si="20"/>
        <v>577.60000000000059</v>
      </c>
      <c r="CJ12" s="26">
        <f t="shared" si="20"/>
        <v>577.60000000000059</v>
      </c>
      <c r="CK12" s="26">
        <f t="shared" si="20"/>
        <v>577.60000000000059</v>
      </c>
      <c r="CL12" s="26">
        <f t="shared" si="20"/>
        <v>577.60000000000059</v>
      </c>
      <c r="CM12" s="26">
        <f t="shared" si="20"/>
        <v>577.60000000000059</v>
      </c>
      <c r="CN12" s="26">
        <f t="shared" si="20"/>
        <v>577.60000000000059</v>
      </c>
      <c r="CO12" s="26">
        <f t="shared" si="20"/>
        <v>577.60000000000059</v>
      </c>
      <c r="CP12" s="26">
        <f t="shared" si="20"/>
        <v>577.60000000000059</v>
      </c>
      <c r="CQ12" s="26">
        <f t="shared" si="20"/>
        <v>577.60000000000059</v>
      </c>
      <c r="CR12" s="26">
        <f t="shared" si="20"/>
        <v>577.60000000000059</v>
      </c>
      <c r="CS12" s="26">
        <f t="shared" si="20"/>
        <v>577.60000000000059</v>
      </c>
      <c r="CT12" s="26">
        <f t="shared" si="20"/>
        <v>577.60000000000059</v>
      </c>
      <c r="CU12" s="26">
        <f t="shared" si="20"/>
        <v>577.60000000000059</v>
      </c>
      <c r="CV12" s="26">
        <f t="shared" si="20"/>
        <v>577.60000000000059</v>
      </c>
      <c r="CW12" s="26">
        <f t="shared" si="20"/>
        <v>577.60000000000059</v>
      </c>
      <c r="CX12" s="26">
        <f t="shared" si="20"/>
        <v>577.60000000000059</v>
      </c>
      <c r="CY12" s="26">
        <f t="shared" si="20"/>
        <v>577.60000000000059</v>
      </c>
      <c r="CZ12" s="26">
        <f t="shared" si="20"/>
        <v>577.60000000000059</v>
      </c>
      <c r="DA12" s="27">
        <f t="shared" si="20"/>
        <v>577.60000000000059</v>
      </c>
    </row>
    <row r="13" spans="2:105" ht="15.75" thickBot="1" x14ac:dyDescent="0.3">
      <c r="B13" s="96"/>
      <c r="C13" s="100">
        <v>3</v>
      </c>
      <c r="D13" s="21">
        <f t="shared" ref="D13:AB13" si="21">D31</f>
        <v>19.000000000009095</v>
      </c>
      <c r="E13" s="21">
        <f t="shared" si="21"/>
        <v>188</v>
      </c>
      <c r="F13" s="21">
        <f t="shared" si="21"/>
        <v>98</v>
      </c>
      <c r="G13" s="21">
        <f t="shared" si="21"/>
        <v>88.999999999990905</v>
      </c>
      <c r="H13" s="21">
        <f t="shared" si="21"/>
        <v>-357</v>
      </c>
      <c r="I13" s="21">
        <f t="shared" si="21"/>
        <v>-87</v>
      </c>
      <c r="J13" s="21">
        <f t="shared" si="21"/>
        <v>168</v>
      </c>
      <c r="K13" s="21">
        <f t="shared" si="21"/>
        <v>175.5</v>
      </c>
      <c r="L13" s="21">
        <f t="shared" si="21"/>
        <v>48</v>
      </c>
      <c r="M13" s="21">
        <f t="shared" si="21"/>
        <v>-87</v>
      </c>
      <c r="N13" s="21">
        <f t="shared" si="21"/>
        <v>332.99999999999301</v>
      </c>
      <c r="O13" s="21">
        <f t="shared" si="21"/>
        <v>25.5</v>
      </c>
      <c r="P13" s="21">
        <f t="shared" si="21"/>
        <v>-74.5</v>
      </c>
      <c r="Q13" s="21">
        <f t="shared" si="21"/>
        <v>282.99999999999301</v>
      </c>
      <c r="R13" s="21">
        <f t="shared" si="21"/>
        <v>263</v>
      </c>
      <c r="S13" s="21">
        <f t="shared" si="21"/>
        <v>-72.000000000002302</v>
      </c>
      <c r="T13" s="21">
        <f t="shared" si="21"/>
        <v>150.5</v>
      </c>
      <c r="U13" s="21">
        <f t="shared" si="21"/>
        <v>38</v>
      </c>
      <c r="V13" s="21">
        <f t="shared" si="21"/>
        <v>-242</v>
      </c>
      <c r="W13" s="21">
        <f t="shared" si="21"/>
        <v>-249.5</v>
      </c>
      <c r="X13" s="21">
        <f t="shared" si="21"/>
        <v>19.000000000009095</v>
      </c>
      <c r="Y13" s="21">
        <f t="shared" si="21"/>
        <v>183</v>
      </c>
      <c r="Z13" s="21">
        <f t="shared" si="21"/>
        <v>-2</v>
      </c>
      <c r="AA13" s="21">
        <f t="shared" si="21"/>
        <v>-397</v>
      </c>
      <c r="AB13" s="21">
        <f t="shared" si="21"/>
        <v>498.99999999998181</v>
      </c>
      <c r="AE13" s="49"/>
      <c r="AF13" s="49"/>
      <c r="AG13" s="49"/>
      <c r="AH13" s="49"/>
      <c r="BC13" s="137" t="s">
        <v>104</v>
      </c>
      <c r="BD13" s="328">
        <f t="shared" ref="BD13:CB13" si="22">$AK$7</f>
        <v>1221.0464000000011</v>
      </c>
      <c r="BE13" s="140">
        <f t="shared" si="22"/>
        <v>1221.0464000000011</v>
      </c>
      <c r="BF13" s="140">
        <f t="shared" si="22"/>
        <v>1221.0464000000011</v>
      </c>
      <c r="BG13" s="140">
        <f t="shared" si="22"/>
        <v>1221.0464000000011</v>
      </c>
      <c r="BH13" s="140">
        <f t="shared" si="22"/>
        <v>1221.0464000000011</v>
      </c>
      <c r="BI13" s="140">
        <f t="shared" si="22"/>
        <v>1221.0464000000011</v>
      </c>
      <c r="BJ13" s="140">
        <f t="shared" si="22"/>
        <v>1221.0464000000011</v>
      </c>
      <c r="BK13" s="140">
        <f t="shared" si="22"/>
        <v>1221.0464000000011</v>
      </c>
      <c r="BL13" s="140">
        <f t="shared" si="22"/>
        <v>1221.0464000000011</v>
      </c>
      <c r="BM13" s="140">
        <f t="shared" si="22"/>
        <v>1221.0464000000011</v>
      </c>
      <c r="BN13" s="140">
        <f t="shared" si="22"/>
        <v>1221.0464000000011</v>
      </c>
      <c r="BO13" s="140">
        <f t="shared" si="22"/>
        <v>1221.0464000000011</v>
      </c>
      <c r="BP13" s="140">
        <f t="shared" si="22"/>
        <v>1221.0464000000011</v>
      </c>
      <c r="BQ13" s="140">
        <f t="shared" si="22"/>
        <v>1221.0464000000011</v>
      </c>
      <c r="BR13" s="140">
        <f t="shared" si="22"/>
        <v>1221.0464000000011</v>
      </c>
      <c r="BS13" s="140">
        <f t="shared" si="22"/>
        <v>1221.0464000000011</v>
      </c>
      <c r="BT13" s="140">
        <f t="shared" si="22"/>
        <v>1221.0464000000011</v>
      </c>
      <c r="BU13" s="140">
        <f t="shared" si="22"/>
        <v>1221.0464000000011</v>
      </c>
      <c r="BV13" s="140">
        <f t="shared" si="22"/>
        <v>1221.0464000000011</v>
      </c>
      <c r="BW13" s="140">
        <f t="shared" si="22"/>
        <v>1221.0464000000011</v>
      </c>
      <c r="BX13" s="140">
        <f t="shared" si="22"/>
        <v>1221.0464000000011</v>
      </c>
      <c r="BY13" s="140">
        <f t="shared" si="22"/>
        <v>1221.0464000000011</v>
      </c>
      <c r="BZ13" s="140">
        <f t="shared" si="22"/>
        <v>1221.0464000000011</v>
      </c>
      <c r="CA13" s="140">
        <f t="shared" si="22"/>
        <v>1221.0464000000011</v>
      </c>
      <c r="CB13" s="142">
        <f t="shared" si="22"/>
        <v>1221.0464000000011</v>
      </c>
      <c r="CC13" s="328">
        <f>$BE$22</f>
        <v>1221.0464000000011</v>
      </c>
      <c r="CD13" s="140">
        <f t="shared" ref="CD13:DA13" si="23">$BE$22</f>
        <v>1221.0464000000011</v>
      </c>
      <c r="CE13" s="140">
        <f t="shared" si="23"/>
        <v>1221.0464000000011</v>
      </c>
      <c r="CF13" s="140">
        <f t="shared" si="23"/>
        <v>1221.0464000000011</v>
      </c>
      <c r="CG13" s="140">
        <f t="shared" si="23"/>
        <v>1221.0464000000011</v>
      </c>
      <c r="CH13" s="140">
        <f t="shared" si="23"/>
        <v>1221.0464000000011</v>
      </c>
      <c r="CI13" s="140">
        <f t="shared" si="23"/>
        <v>1221.0464000000011</v>
      </c>
      <c r="CJ13" s="140">
        <f t="shared" si="23"/>
        <v>1221.0464000000011</v>
      </c>
      <c r="CK13" s="140">
        <f t="shared" si="23"/>
        <v>1221.0464000000011</v>
      </c>
      <c r="CL13" s="140">
        <f t="shared" si="23"/>
        <v>1221.0464000000011</v>
      </c>
      <c r="CM13" s="140">
        <f t="shared" si="23"/>
        <v>1221.0464000000011</v>
      </c>
      <c r="CN13" s="140">
        <f t="shared" si="23"/>
        <v>1221.0464000000011</v>
      </c>
      <c r="CO13" s="140">
        <f t="shared" si="23"/>
        <v>1221.0464000000011</v>
      </c>
      <c r="CP13" s="140">
        <f t="shared" si="23"/>
        <v>1221.0464000000011</v>
      </c>
      <c r="CQ13" s="140">
        <f t="shared" si="23"/>
        <v>1221.0464000000011</v>
      </c>
      <c r="CR13" s="140">
        <f t="shared" si="23"/>
        <v>1221.0464000000011</v>
      </c>
      <c r="CS13" s="140">
        <f t="shared" si="23"/>
        <v>1221.0464000000011</v>
      </c>
      <c r="CT13" s="140">
        <f t="shared" si="23"/>
        <v>1221.0464000000011</v>
      </c>
      <c r="CU13" s="140">
        <f t="shared" si="23"/>
        <v>1221.0464000000011</v>
      </c>
      <c r="CV13" s="140">
        <f t="shared" si="23"/>
        <v>1221.0464000000011</v>
      </c>
      <c r="CW13" s="140">
        <f t="shared" si="23"/>
        <v>1221.0464000000011</v>
      </c>
      <c r="CX13" s="140">
        <f t="shared" si="23"/>
        <v>1221.0464000000011</v>
      </c>
      <c r="CY13" s="140">
        <f t="shared" si="23"/>
        <v>1221.0464000000011</v>
      </c>
      <c r="CZ13" s="140">
        <f t="shared" si="23"/>
        <v>1221.0464000000011</v>
      </c>
      <c r="DA13" s="142">
        <f t="shared" si="23"/>
        <v>1221.0464000000011</v>
      </c>
    </row>
    <row r="14" spans="2:105" ht="15.75" thickBot="1" x14ac:dyDescent="0.3">
      <c r="B14" s="96"/>
      <c r="C14" s="100">
        <v>4</v>
      </c>
      <c r="D14" s="21">
        <f t="shared" ref="D14:AB14" si="24">D32</f>
        <v>-76.999999999997698</v>
      </c>
      <c r="E14" s="21">
        <f t="shared" si="24"/>
        <v>158.99999999999545</v>
      </c>
      <c r="F14" s="21">
        <f t="shared" si="24"/>
        <v>23.000000000002299</v>
      </c>
      <c r="G14" s="21">
        <f t="shared" si="24"/>
        <v>68.000000000006807</v>
      </c>
      <c r="H14" s="21">
        <f t="shared" si="24"/>
        <v>-57.000000000004498</v>
      </c>
      <c r="I14" s="21">
        <f t="shared" si="24"/>
        <v>443</v>
      </c>
      <c r="J14" s="21">
        <f t="shared" si="24"/>
        <v>48</v>
      </c>
      <c r="K14" s="21">
        <f t="shared" si="24"/>
        <v>333</v>
      </c>
      <c r="L14" s="21">
        <f t="shared" si="24"/>
        <v>119.00000000000909</v>
      </c>
      <c r="M14" s="21">
        <f t="shared" si="24"/>
        <v>-12</v>
      </c>
      <c r="N14" s="21">
        <f t="shared" si="24"/>
        <v>138</v>
      </c>
      <c r="O14" s="21">
        <f t="shared" si="24"/>
        <v>38</v>
      </c>
      <c r="P14" s="21">
        <f t="shared" si="24"/>
        <v>203</v>
      </c>
      <c r="Q14" s="21">
        <f t="shared" si="24"/>
        <v>50.5</v>
      </c>
      <c r="R14" s="21">
        <f t="shared" si="24"/>
        <v>123.000000000002</v>
      </c>
      <c r="S14" s="21">
        <f t="shared" si="24"/>
        <v>219.00000000000909</v>
      </c>
      <c r="T14" s="21">
        <f t="shared" si="24"/>
        <v>-252</v>
      </c>
      <c r="U14" s="21">
        <f t="shared" si="24"/>
        <v>29</v>
      </c>
      <c r="V14" s="21">
        <f t="shared" si="24"/>
        <v>-271</v>
      </c>
      <c r="W14" s="21">
        <f t="shared" si="24"/>
        <v>-7</v>
      </c>
      <c r="X14" s="21">
        <f t="shared" si="24"/>
        <v>-162</v>
      </c>
      <c r="Y14" s="21">
        <f t="shared" si="24"/>
        <v>19.000000000009095</v>
      </c>
      <c r="Z14" s="21">
        <f t="shared" si="24"/>
        <v>303</v>
      </c>
      <c r="AA14" s="21">
        <f t="shared" si="24"/>
        <v>279</v>
      </c>
      <c r="AB14" s="21">
        <f t="shared" si="24"/>
        <v>3.0000000000000004</v>
      </c>
      <c r="BC14" s="332" t="s">
        <v>105</v>
      </c>
      <c r="BD14" s="329">
        <f t="shared" ref="BD14:CB14" si="25">$AQ$7</f>
        <v>5.7760000000000061E-2</v>
      </c>
      <c r="BE14" s="143">
        <f t="shared" si="25"/>
        <v>5.7760000000000061E-2</v>
      </c>
      <c r="BF14" s="143">
        <f t="shared" si="25"/>
        <v>5.7760000000000061E-2</v>
      </c>
      <c r="BG14" s="143">
        <f t="shared" si="25"/>
        <v>5.7760000000000061E-2</v>
      </c>
      <c r="BH14" s="143">
        <f t="shared" si="25"/>
        <v>5.7760000000000061E-2</v>
      </c>
      <c r="BI14" s="143">
        <f t="shared" si="25"/>
        <v>5.7760000000000061E-2</v>
      </c>
      <c r="BJ14" s="143">
        <f t="shared" si="25"/>
        <v>5.7760000000000061E-2</v>
      </c>
      <c r="BK14" s="143">
        <f t="shared" si="25"/>
        <v>5.7760000000000061E-2</v>
      </c>
      <c r="BL14" s="143">
        <f t="shared" si="25"/>
        <v>5.7760000000000061E-2</v>
      </c>
      <c r="BM14" s="143">
        <f t="shared" si="25"/>
        <v>5.7760000000000061E-2</v>
      </c>
      <c r="BN14" s="143">
        <f t="shared" si="25"/>
        <v>5.7760000000000061E-2</v>
      </c>
      <c r="BO14" s="143">
        <f t="shared" si="25"/>
        <v>5.7760000000000061E-2</v>
      </c>
      <c r="BP14" s="143">
        <f t="shared" si="25"/>
        <v>5.7760000000000061E-2</v>
      </c>
      <c r="BQ14" s="143">
        <f t="shared" si="25"/>
        <v>5.7760000000000061E-2</v>
      </c>
      <c r="BR14" s="143">
        <f t="shared" si="25"/>
        <v>5.7760000000000061E-2</v>
      </c>
      <c r="BS14" s="143">
        <f t="shared" si="25"/>
        <v>5.7760000000000061E-2</v>
      </c>
      <c r="BT14" s="143">
        <f t="shared" si="25"/>
        <v>5.7760000000000061E-2</v>
      </c>
      <c r="BU14" s="143">
        <f t="shared" si="25"/>
        <v>5.7760000000000061E-2</v>
      </c>
      <c r="BV14" s="143">
        <f t="shared" si="25"/>
        <v>5.7760000000000061E-2</v>
      </c>
      <c r="BW14" s="143">
        <f t="shared" si="25"/>
        <v>5.7760000000000061E-2</v>
      </c>
      <c r="BX14" s="143">
        <f t="shared" si="25"/>
        <v>5.7760000000000061E-2</v>
      </c>
      <c r="BY14" s="143">
        <f t="shared" si="25"/>
        <v>5.7760000000000061E-2</v>
      </c>
      <c r="BZ14" s="143">
        <f t="shared" si="25"/>
        <v>5.7760000000000061E-2</v>
      </c>
      <c r="CA14" s="143">
        <f t="shared" si="25"/>
        <v>5.7760000000000061E-2</v>
      </c>
      <c r="CB14" s="144">
        <f t="shared" si="25"/>
        <v>5.7760000000000061E-2</v>
      </c>
      <c r="CC14" s="329">
        <f>$BK$22</f>
        <v>5.7760000000000061E-2</v>
      </c>
      <c r="CD14" s="143">
        <f t="shared" ref="CD14:DA14" si="26">$BK$22</f>
        <v>5.7760000000000061E-2</v>
      </c>
      <c r="CE14" s="143">
        <f t="shared" si="26"/>
        <v>5.7760000000000061E-2</v>
      </c>
      <c r="CF14" s="143">
        <f t="shared" si="26"/>
        <v>5.7760000000000061E-2</v>
      </c>
      <c r="CG14" s="143">
        <f t="shared" si="26"/>
        <v>5.7760000000000061E-2</v>
      </c>
      <c r="CH14" s="143">
        <f t="shared" si="26"/>
        <v>5.7760000000000061E-2</v>
      </c>
      <c r="CI14" s="143">
        <f t="shared" si="26"/>
        <v>5.7760000000000061E-2</v>
      </c>
      <c r="CJ14" s="143">
        <f t="shared" si="26"/>
        <v>5.7760000000000061E-2</v>
      </c>
      <c r="CK14" s="143">
        <f t="shared" si="26"/>
        <v>5.7760000000000061E-2</v>
      </c>
      <c r="CL14" s="143">
        <f t="shared" si="26"/>
        <v>5.7760000000000061E-2</v>
      </c>
      <c r="CM14" s="143">
        <f t="shared" si="26"/>
        <v>5.7760000000000061E-2</v>
      </c>
      <c r="CN14" s="143">
        <f t="shared" si="26"/>
        <v>5.7760000000000061E-2</v>
      </c>
      <c r="CO14" s="143">
        <f t="shared" si="26"/>
        <v>5.7760000000000061E-2</v>
      </c>
      <c r="CP14" s="143">
        <f t="shared" si="26"/>
        <v>5.7760000000000061E-2</v>
      </c>
      <c r="CQ14" s="143">
        <f t="shared" si="26"/>
        <v>5.7760000000000061E-2</v>
      </c>
      <c r="CR14" s="143">
        <f t="shared" si="26"/>
        <v>5.7760000000000061E-2</v>
      </c>
      <c r="CS14" s="143">
        <f t="shared" si="26"/>
        <v>5.7760000000000061E-2</v>
      </c>
      <c r="CT14" s="143">
        <f t="shared" si="26"/>
        <v>5.7760000000000061E-2</v>
      </c>
      <c r="CU14" s="143">
        <f t="shared" si="26"/>
        <v>5.7760000000000061E-2</v>
      </c>
      <c r="CV14" s="143">
        <f t="shared" si="26"/>
        <v>5.7760000000000061E-2</v>
      </c>
      <c r="CW14" s="143">
        <f t="shared" si="26"/>
        <v>5.7760000000000061E-2</v>
      </c>
      <c r="CX14" s="143">
        <f t="shared" si="26"/>
        <v>5.7760000000000061E-2</v>
      </c>
      <c r="CY14" s="143">
        <f t="shared" si="26"/>
        <v>5.7760000000000061E-2</v>
      </c>
      <c r="CZ14" s="143">
        <f t="shared" si="26"/>
        <v>5.7760000000000061E-2</v>
      </c>
      <c r="DA14" s="144">
        <f t="shared" si="26"/>
        <v>5.7760000000000061E-2</v>
      </c>
    </row>
    <row r="15" spans="2:105" ht="15.75" thickBot="1" x14ac:dyDescent="0.3">
      <c r="B15" s="96"/>
      <c r="C15" s="100">
        <v>5</v>
      </c>
      <c r="D15" s="21">
        <f t="shared" ref="D15:AB15" si="27">D33</f>
        <v>-287</v>
      </c>
      <c r="E15" s="21">
        <f t="shared" si="27"/>
        <v>-71</v>
      </c>
      <c r="F15" s="21">
        <f t="shared" si="27"/>
        <v>138</v>
      </c>
      <c r="G15" s="21">
        <f t="shared" si="27"/>
        <v>48</v>
      </c>
      <c r="H15" s="21">
        <f t="shared" si="27"/>
        <v>-237</v>
      </c>
      <c r="I15" s="21">
        <f t="shared" si="27"/>
        <v>-124.50000000000001</v>
      </c>
      <c r="J15" s="21">
        <f t="shared" si="27"/>
        <v>97.999999999990905</v>
      </c>
      <c r="K15" s="21">
        <f t="shared" si="27"/>
        <v>153.00000000000901</v>
      </c>
      <c r="L15" s="21">
        <f t="shared" si="27"/>
        <v>443</v>
      </c>
      <c r="M15" s="21">
        <f t="shared" si="27"/>
        <v>248.00000000000199</v>
      </c>
      <c r="N15" s="21">
        <f t="shared" si="27"/>
        <v>148.99999999998181</v>
      </c>
      <c r="O15" s="21">
        <f t="shared" si="27"/>
        <v>-111.00000000000911</v>
      </c>
      <c r="P15" s="21">
        <f t="shared" si="27"/>
        <v>888</v>
      </c>
      <c r="Q15" s="21">
        <f t="shared" si="27"/>
        <v>633.000000000005</v>
      </c>
      <c r="R15" s="21">
        <f t="shared" si="27"/>
        <v>379</v>
      </c>
      <c r="S15" s="21">
        <f t="shared" si="27"/>
        <v>-72.000000000002302</v>
      </c>
      <c r="T15" s="21">
        <f t="shared" si="27"/>
        <v>-87</v>
      </c>
      <c r="U15" s="21">
        <f t="shared" si="27"/>
        <v>-397</v>
      </c>
      <c r="V15" s="21">
        <f t="shared" si="27"/>
        <v>168</v>
      </c>
      <c r="W15" s="21">
        <f t="shared" si="27"/>
        <v>648</v>
      </c>
      <c r="X15" s="21">
        <f t="shared" si="27"/>
        <v>63</v>
      </c>
      <c r="Y15" s="21">
        <f t="shared" si="27"/>
        <v>418</v>
      </c>
      <c r="Z15" s="21">
        <f t="shared" si="27"/>
        <v>408.99999999999545</v>
      </c>
      <c r="AA15" s="21">
        <f t="shared" si="27"/>
        <v>198</v>
      </c>
      <c r="AB15" s="21">
        <f t="shared" si="27"/>
        <v>219.00000000000909</v>
      </c>
    </row>
    <row r="16" spans="2:105" ht="15.75" thickBot="1" x14ac:dyDescent="0.3">
      <c r="B16" s="102" t="s">
        <v>61</v>
      </c>
      <c r="C16" s="103"/>
      <c r="D16" s="119">
        <f>AVERAGE(D11:D15)</f>
        <v>-10.29999999999772</v>
      </c>
      <c r="E16" s="120">
        <f t="shared" ref="E16:AB16" si="28">AVERAGE(E11:E15)</f>
        <v>117.8999999999991</v>
      </c>
      <c r="F16" s="120">
        <f t="shared" si="28"/>
        <v>150.20000000000044</v>
      </c>
      <c r="G16" s="120">
        <f t="shared" si="28"/>
        <v>54.199999999999548</v>
      </c>
      <c r="H16" s="120">
        <f t="shared" si="28"/>
        <v>-226.8</v>
      </c>
      <c r="I16" s="120">
        <f t="shared" si="28"/>
        <v>-71.5</v>
      </c>
      <c r="J16" s="120">
        <f t="shared" si="28"/>
        <v>95.999999999998181</v>
      </c>
      <c r="K16" s="120">
        <f t="shared" si="28"/>
        <v>127.00000000000225</v>
      </c>
      <c r="L16" s="120">
        <f t="shared" si="28"/>
        <v>125.20000000000141</v>
      </c>
      <c r="M16" s="120">
        <f t="shared" si="28"/>
        <v>81.500000000001393</v>
      </c>
      <c r="N16" s="120">
        <f t="shared" si="28"/>
        <v>30.199999999994965</v>
      </c>
      <c r="O16" s="120">
        <f t="shared" si="28"/>
        <v>84.699999999999591</v>
      </c>
      <c r="P16" s="120">
        <f t="shared" si="28"/>
        <v>180.5</v>
      </c>
      <c r="Q16" s="120">
        <f t="shared" si="28"/>
        <v>207.4999999999996</v>
      </c>
      <c r="R16" s="120">
        <f t="shared" si="28"/>
        <v>99.399999999998585</v>
      </c>
      <c r="S16" s="120">
        <f t="shared" si="28"/>
        <v>45.20000000000136</v>
      </c>
      <c r="T16" s="120">
        <f t="shared" si="28"/>
        <v>21.700000000003627</v>
      </c>
      <c r="U16" s="120">
        <f t="shared" si="28"/>
        <v>-221.8</v>
      </c>
      <c r="V16" s="120">
        <f t="shared" si="28"/>
        <v>170.40000000000092</v>
      </c>
      <c r="W16" s="120">
        <f t="shared" si="28"/>
        <v>181.69999999999908</v>
      </c>
      <c r="X16" s="120">
        <f t="shared" si="28"/>
        <v>10.200000000001818</v>
      </c>
      <c r="Y16" s="120">
        <f t="shared" si="28"/>
        <v>162.4</v>
      </c>
      <c r="Z16" s="120">
        <f t="shared" si="28"/>
        <v>-42.60000000000089</v>
      </c>
      <c r="AA16" s="120">
        <f t="shared" si="28"/>
        <v>11.4</v>
      </c>
      <c r="AB16" s="121">
        <f t="shared" si="28"/>
        <v>307.79999999999637</v>
      </c>
      <c r="BD16" s="49" t="s">
        <v>94</v>
      </c>
      <c r="BE16" s="134">
        <f>AK5</f>
        <v>400.95920000000035</v>
      </c>
      <c r="BG16" s="65" t="s">
        <v>237</v>
      </c>
      <c r="BH16" s="135">
        <f>AN5</f>
        <v>67.683999999999997</v>
      </c>
      <c r="BJ16" s="49" t="s">
        <v>99</v>
      </c>
      <c r="BK16" s="134">
        <f>AQ5</f>
        <v>-265.5912000000003</v>
      </c>
      <c r="CC16" s="130" t="s">
        <v>241</v>
      </c>
    </row>
    <row r="17" spans="2:82" ht="15.75" thickBot="1" x14ac:dyDescent="0.3">
      <c r="B17" s="96" t="s">
        <v>62</v>
      </c>
      <c r="C17" s="100"/>
      <c r="D17" s="116">
        <f>MAX(D11:D15)</f>
        <v>218</v>
      </c>
      <c r="E17" s="117">
        <f t="shared" ref="E17:AB17" si="29">MAX(E11:E15)</f>
        <v>338</v>
      </c>
      <c r="F17" s="117">
        <f t="shared" si="29"/>
        <v>379</v>
      </c>
      <c r="G17" s="117">
        <f t="shared" si="29"/>
        <v>88.999999999990905</v>
      </c>
      <c r="H17" s="117">
        <f t="shared" si="29"/>
        <v>-57.000000000004498</v>
      </c>
      <c r="I17" s="117">
        <f t="shared" si="29"/>
        <v>443</v>
      </c>
      <c r="J17" s="117">
        <f t="shared" si="29"/>
        <v>168</v>
      </c>
      <c r="K17" s="117">
        <f t="shared" si="29"/>
        <v>333</v>
      </c>
      <c r="L17" s="117">
        <f t="shared" si="29"/>
        <v>443</v>
      </c>
      <c r="M17" s="117">
        <f t="shared" si="29"/>
        <v>248.00000000000199</v>
      </c>
      <c r="N17" s="117">
        <f t="shared" si="29"/>
        <v>338</v>
      </c>
      <c r="O17" s="117">
        <f t="shared" si="29"/>
        <v>243.00000000000699</v>
      </c>
      <c r="P17" s="117">
        <f t="shared" si="29"/>
        <v>888</v>
      </c>
      <c r="Q17" s="117">
        <f t="shared" si="29"/>
        <v>633.000000000005</v>
      </c>
      <c r="R17" s="117">
        <f t="shared" si="29"/>
        <v>379</v>
      </c>
      <c r="S17" s="117">
        <f t="shared" si="29"/>
        <v>219.00000000000909</v>
      </c>
      <c r="T17" s="117">
        <f t="shared" si="29"/>
        <v>239.00000000001364</v>
      </c>
      <c r="U17" s="117">
        <f t="shared" si="29"/>
        <v>38</v>
      </c>
      <c r="V17" s="117">
        <f t="shared" si="29"/>
        <v>599.00000000000455</v>
      </c>
      <c r="W17" s="117">
        <f t="shared" si="29"/>
        <v>648</v>
      </c>
      <c r="X17" s="117">
        <f t="shared" si="29"/>
        <v>68</v>
      </c>
      <c r="Y17" s="117">
        <f t="shared" si="29"/>
        <v>418</v>
      </c>
      <c r="Z17" s="117">
        <f t="shared" si="29"/>
        <v>408.99999999999545</v>
      </c>
      <c r="AA17" s="117">
        <f t="shared" si="29"/>
        <v>279</v>
      </c>
      <c r="AB17" s="118">
        <f t="shared" si="29"/>
        <v>498.99999999998181</v>
      </c>
      <c r="BD17" s="49"/>
      <c r="BJ17" s="49"/>
      <c r="CC17" s="345">
        <f>IF(AND(CE2&lt;BE20,CE2&gt;BK20),1,0)</f>
        <v>1</v>
      </c>
      <c r="CD17" s="346">
        <f>IF(AND(CF2&lt;BE16,CF2&gt;BK16),1,0)</f>
        <v>1</v>
      </c>
    </row>
    <row r="18" spans="2:82" ht="15.75" thickBot="1" x14ac:dyDescent="0.3">
      <c r="B18" s="96" t="s">
        <v>63</v>
      </c>
      <c r="C18" s="100"/>
      <c r="D18" s="116">
        <f>MIN(D11:D15)</f>
        <v>-287</v>
      </c>
      <c r="E18" s="117">
        <f t="shared" ref="E18:AB18" si="30">MIN(E11:E15)</f>
        <v>-71</v>
      </c>
      <c r="F18" s="117">
        <f t="shared" si="30"/>
        <v>23.000000000002299</v>
      </c>
      <c r="G18" s="117">
        <f t="shared" si="30"/>
        <v>8</v>
      </c>
      <c r="H18" s="117">
        <f t="shared" si="30"/>
        <v>-357</v>
      </c>
      <c r="I18" s="117">
        <f t="shared" si="30"/>
        <v>-577</v>
      </c>
      <c r="J18" s="117">
        <f t="shared" si="30"/>
        <v>13</v>
      </c>
      <c r="K18" s="117">
        <f t="shared" si="30"/>
        <v>-49.5</v>
      </c>
      <c r="L18" s="117">
        <f t="shared" si="30"/>
        <v>-122.000000000002</v>
      </c>
      <c r="M18" s="117">
        <f t="shared" si="30"/>
        <v>-87</v>
      </c>
      <c r="N18" s="117">
        <f t="shared" si="30"/>
        <v>-807</v>
      </c>
      <c r="O18" s="117">
        <f t="shared" si="30"/>
        <v>-111.00000000000911</v>
      </c>
      <c r="P18" s="117">
        <f t="shared" si="30"/>
        <v>-152</v>
      </c>
      <c r="Q18" s="117">
        <f t="shared" si="30"/>
        <v>-22</v>
      </c>
      <c r="R18" s="117">
        <f t="shared" si="30"/>
        <v>-307</v>
      </c>
      <c r="S18" s="117">
        <f t="shared" si="30"/>
        <v>-72.000000000002302</v>
      </c>
      <c r="T18" s="117">
        <f t="shared" si="30"/>
        <v>-252</v>
      </c>
      <c r="U18" s="117">
        <f t="shared" si="30"/>
        <v>-667</v>
      </c>
      <c r="V18" s="117">
        <f t="shared" si="30"/>
        <v>-271</v>
      </c>
      <c r="W18" s="117">
        <f t="shared" si="30"/>
        <v>-249.5</v>
      </c>
      <c r="X18" s="117">
        <f t="shared" si="30"/>
        <v>-162</v>
      </c>
      <c r="Y18" s="117">
        <f t="shared" si="30"/>
        <v>-47</v>
      </c>
      <c r="Z18" s="117">
        <f t="shared" si="30"/>
        <v>-920.99999999999989</v>
      </c>
      <c r="AA18" s="117">
        <f t="shared" si="30"/>
        <v>-397</v>
      </c>
      <c r="AB18" s="118">
        <f t="shared" si="30"/>
        <v>3.0000000000000004</v>
      </c>
      <c r="BD18" s="49" t="s">
        <v>95</v>
      </c>
      <c r="BE18" s="134">
        <f>AK7</f>
        <v>1221.0464000000011</v>
      </c>
      <c r="BG18" s="49" t="s">
        <v>239</v>
      </c>
      <c r="BH18" s="135">
        <f>AN7</f>
        <v>577.60000000000059</v>
      </c>
      <c r="BJ18" s="49" t="s">
        <v>98</v>
      </c>
      <c r="BK18" s="134">
        <f>AQ7</f>
        <v>5.7760000000000061E-2</v>
      </c>
      <c r="CC18" s="347">
        <f>IF(AND(CH2&lt;BE18,CH2&gt;BK18),1,0)</f>
        <v>1</v>
      </c>
      <c r="CD18" s="348">
        <f>IF(AND(CI2&lt;BE18,CI2&gt;BK18),1,0)</f>
        <v>1</v>
      </c>
    </row>
    <row r="19" spans="2:82" ht="15.75" thickBot="1" x14ac:dyDescent="0.3">
      <c r="B19" s="99" t="s">
        <v>64</v>
      </c>
      <c r="C19" s="101"/>
      <c r="D19" s="122">
        <f>D17-D18</f>
        <v>505</v>
      </c>
      <c r="E19" s="123">
        <f t="shared" ref="E19:AB19" si="31">E17-E18</f>
        <v>409</v>
      </c>
      <c r="F19" s="123">
        <f t="shared" si="31"/>
        <v>355.99999999999773</v>
      </c>
      <c r="G19" s="123">
        <f t="shared" si="31"/>
        <v>80.999999999990905</v>
      </c>
      <c r="H19" s="123">
        <f t="shared" si="31"/>
        <v>299.99999999999551</v>
      </c>
      <c r="I19" s="123">
        <f t="shared" si="31"/>
        <v>1020</v>
      </c>
      <c r="J19" s="123">
        <f t="shared" si="31"/>
        <v>155</v>
      </c>
      <c r="K19" s="123">
        <f t="shared" si="31"/>
        <v>382.5</v>
      </c>
      <c r="L19" s="123">
        <f t="shared" si="31"/>
        <v>565.00000000000205</v>
      </c>
      <c r="M19" s="123">
        <f t="shared" si="31"/>
        <v>335.00000000000199</v>
      </c>
      <c r="N19" s="123">
        <f t="shared" si="31"/>
        <v>1145</v>
      </c>
      <c r="O19" s="123">
        <f t="shared" si="31"/>
        <v>354.00000000001609</v>
      </c>
      <c r="P19" s="123">
        <f t="shared" si="31"/>
        <v>1040</v>
      </c>
      <c r="Q19" s="123">
        <f t="shared" si="31"/>
        <v>655.000000000005</v>
      </c>
      <c r="R19" s="123">
        <f t="shared" si="31"/>
        <v>686</v>
      </c>
      <c r="S19" s="123">
        <f t="shared" si="31"/>
        <v>291.00000000001137</v>
      </c>
      <c r="T19" s="123">
        <f t="shared" si="31"/>
        <v>491.00000000001364</v>
      </c>
      <c r="U19" s="123">
        <f t="shared" si="31"/>
        <v>705</v>
      </c>
      <c r="V19" s="123">
        <f t="shared" si="31"/>
        <v>870.00000000000455</v>
      </c>
      <c r="W19" s="123">
        <f t="shared" si="31"/>
        <v>897.5</v>
      </c>
      <c r="X19" s="123">
        <f t="shared" si="31"/>
        <v>230</v>
      </c>
      <c r="Y19" s="123">
        <f t="shared" si="31"/>
        <v>465</v>
      </c>
      <c r="Z19" s="123">
        <f t="shared" si="31"/>
        <v>1329.9999999999955</v>
      </c>
      <c r="AA19" s="123">
        <f t="shared" si="31"/>
        <v>676</v>
      </c>
      <c r="AB19" s="124">
        <f t="shared" si="31"/>
        <v>495.99999999998181</v>
      </c>
      <c r="BD19" s="49"/>
      <c r="BJ19" s="49"/>
    </row>
    <row r="20" spans="2:82" ht="15.75" thickBot="1" x14ac:dyDescent="0.3">
      <c r="B20" s="102" t="s">
        <v>65</v>
      </c>
      <c r="C20" s="103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BD20" s="49" t="s">
        <v>94</v>
      </c>
      <c r="BE20" s="134">
        <f>IF(($AK$9-$AQ$9)&lt;=($AK$5-$AQ$5),AK9,AK5)</f>
        <v>400.95920000000035</v>
      </c>
      <c r="BG20" s="65" t="s">
        <v>238</v>
      </c>
      <c r="BH20" s="135">
        <f>IF(($AK$9-$AQ$9)&lt;=($AK$5-$AQ$5),AN9,AN5)</f>
        <v>67.683999999999997</v>
      </c>
      <c r="BJ20" s="49" t="s">
        <v>99</v>
      </c>
      <c r="BK20" s="134">
        <f>IF(($AK$9-$AQ$9)&lt;=($AK$5-$AQ$5),AQ9,AQ5)</f>
        <v>-265.5912000000003</v>
      </c>
    </row>
    <row r="21" spans="2:82" ht="15.75" thickBot="1" x14ac:dyDescent="0.3">
      <c r="B21" s="99" t="s">
        <v>66</v>
      </c>
      <c r="C21" s="101"/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1"/>
      <c r="BD21" s="49"/>
      <c r="BJ21" s="49"/>
    </row>
    <row r="22" spans="2:82" ht="15.75" thickBot="1" x14ac:dyDescent="0.3">
      <c r="BD22" s="49" t="s">
        <v>95</v>
      </c>
      <c r="BE22" s="134">
        <f>IF(($AK$11-$AQ$11)&lt;=($AK$7-$AQ$7),AK11,AK7)</f>
        <v>1221.0464000000011</v>
      </c>
      <c r="BG22" s="49" t="s">
        <v>240</v>
      </c>
      <c r="BH22" s="135">
        <f>IF(($AK$11-$AQ$11)&lt;=($AK$7-$AQ$7),AN11,AN7)</f>
        <v>577.60000000000059</v>
      </c>
      <c r="BJ22" s="49" t="s">
        <v>98</v>
      </c>
      <c r="BK22" s="134">
        <f>IF(($AK$11-$AQ$11)&lt;=($AK$7-$AQ$7),AQ11,AQ7)</f>
        <v>5.7760000000000061E-2</v>
      </c>
    </row>
    <row r="23" spans="2:82" ht="15.75" thickBot="1" x14ac:dyDescent="0.3">
      <c r="B23" s="338" t="s">
        <v>231</v>
      </c>
      <c r="C23" s="125"/>
      <c r="E23" s="125" t="s">
        <v>69</v>
      </c>
      <c r="F23" s="126">
        <f>AVERAGE(D16:AB16)</f>
        <v>67.683999999999997</v>
      </c>
      <c r="G23" s="97"/>
      <c r="H23" s="97"/>
      <c r="I23" s="339" t="s">
        <v>232</v>
      </c>
      <c r="J23" s="53"/>
      <c r="K23" s="53"/>
      <c r="M23" s="53" t="s">
        <v>70</v>
      </c>
      <c r="N23" s="47">
        <f>AVERAGE(D19:AB19)</f>
        <v>577.60000000000059</v>
      </c>
      <c r="BD23" s="145" t="s">
        <v>106</v>
      </c>
    </row>
    <row r="25" spans="2:82" ht="15.75" thickBot="1" x14ac:dyDescent="0.3">
      <c r="D25" s="97"/>
    </row>
    <row r="26" spans="2:82" x14ac:dyDescent="0.25">
      <c r="B26" s="102" t="s">
        <v>57</v>
      </c>
      <c r="C26" s="103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14"/>
    </row>
    <row r="27" spans="2:82" ht="15.75" thickBot="1" x14ac:dyDescent="0.3">
      <c r="B27" s="99" t="s">
        <v>58</v>
      </c>
      <c r="C27" s="101"/>
      <c r="D27" s="111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3"/>
    </row>
    <row r="28" spans="2:82" ht="15.75" thickBot="1" x14ac:dyDescent="0.3">
      <c r="B28" s="93" t="s">
        <v>59</v>
      </c>
      <c r="C28" s="94"/>
      <c r="D28" s="104">
        <v>1</v>
      </c>
      <c r="E28" s="105">
        <f>D28+1</f>
        <v>2</v>
      </c>
      <c r="F28" s="105">
        <f t="shared" ref="F28:AB28" si="32">E28+1</f>
        <v>3</v>
      </c>
      <c r="G28" s="105">
        <f t="shared" si="32"/>
        <v>4</v>
      </c>
      <c r="H28" s="105">
        <f t="shared" si="32"/>
        <v>5</v>
      </c>
      <c r="I28" s="105">
        <f t="shared" si="32"/>
        <v>6</v>
      </c>
      <c r="J28" s="105">
        <f t="shared" si="32"/>
        <v>7</v>
      </c>
      <c r="K28" s="105">
        <f t="shared" si="32"/>
        <v>8</v>
      </c>
      <c r="L28" s="105">
        <f t="shared" si="32"/>
        <v>9</v>
      </c>
      <c r="M28" s="105">
        <f t="shared" si="32"/>
        <v>10</v>
      </c>
      <c r="N28" s="105">
        <f t="shared" si="32"/>
        <v>11</v>
      </c>
      <c r="O28" s="105">
        <f t="shared" si="32"/>
        <v>12</v>
      </c>
      <c r="P28" s="105">
        <f t="shared" si="32"/>
        <v>13</v>
      </c>
      <c r="Q28" s="105">
        <f>P28+1</f>
        <v>14</v>
      </c>
      <c r="R28" s="105">
        <f t="shared" si="32"/>
        <v>15</v>
      </c>
      <c r="S28" s="105">
        <f t="shared" si="32"/>
        <v>16</v>
      </c>
      <c r="T28" s="105">
        <f t="shared" si="32"/>
        <v>17</v>
      </c>
      <c r="U28" s="105">
        <f t="shared" si="32"/>
        <v>18</v>
      </c>
      <c r="V28" s="105">
        <f t="shared" si="32"/>
        <v>19</v>
      </c>
      <c r="W28" s="105">
        <f t="shared" si="32"/>
        <v>20</v>
      </c>
      <c r="X28" s="105">
        <f t="shared" si="32"/>
        <v>21</v>
      </c>
      <c r="Y28" s="105">
        <f>X28+1</f>
        <v>22</v>
      </c>
      <c r="Z28" s="105">
        <f t="shared" si="32"/>
        <v>23</v>
      </c>
      <c r="AA28" s="105">
        <f t="shared" si="32"/>
        <v>24</v>
      </c>
      <c r="AB28" s="106">
        <f t="shared" si="32"/>
        <v>25</v>
      </c>
    </row>
    <row r="29" spans="2:82" ht="15.75" thickBot="1" x14ac:dyDescent="0.3">
      <c r="B29" s="96" t="s">
        <v>60</v>
      </c>
      <c r="C29" s="100">
        <v>1</v>
      </c>
      <c r="D29" s="21">
        <f>'MOD G - WALK FORWARD'!$D6393</f>
        <v>75.5</v>
      </c>
      <c r="E29" s="22">
        <f>'MOD G - WALK FORWARD'!$D6398</f>
        <v>-24.5</v>
      </c>
      <c r="F29" s="22">
        <f>'MOD G - WALK FORWARD'!$D6403</f>
        <v>113</v>
      </c>
      <c r="G29" s="22">
        <f>'MOD G - WALK FORWARD'!$D6408</f>
        <v>8</v>
      </c>
      <c r="H29" s="22">
        <f>'MOD G - WALK FORWARD'!$D6413</f>
        <v>-182</v>
      </c>
      <c r="I29" s="22">
        <f>'MOD G - WALK FORWARD'!$D6418</f>
        <v>-12</v>
      </c>
      <c r="J29" s="22">
        <f>'MOD G - WALK FORWARD'!$D6423</f>
        <v>153</v>
      </c>
      <c r="K29" s="22">
        <f>'MOD G - WALK FORWARD'!$D6428</f>
        <v>-49.5</v>
      </c>
      <c r="L29" s="22">
        <f>'MOD G - WALK FORWARD'!$D6433</f>
        <v>138</v>
      </c>
      <c r="M29" s="22">
        <f>'MOD G - WALK FORWARD'!$D6438</f>
        <v>183.000000000005</v>
      </c>
      <c r="N29" s="22">
        <f>'MOD G - WALK FORWARD'!$D6443</f>
        <v>-807</v>
      </c>
      <c r="O29" s="22">
        <f>'MOD G - WALK FORWARD'!$D6448</f>
        <v>228</v>
      </c>
      <c r="P29" s="22">
        <f>'MOD G - WALK FORWARD'!$D6453</f>
        <v>-152</v>
      </c>
      <c r="Q29" s="22">
        <f>'MOD G - WALK FORWARD'!$D6458</f>
        <v>-22</v>
      </c>
      <c r="R29" s="22">
        <f>'MOD G - WALK FORWARD'!$D6463</f>
        <v>-307</v>
      </c>
      <c r="S29" s="22">
        <f>'MOD G - WALK FORWARD'!$D6468</f>
        <v>178</v>
      </c>
      <c r="T29" s="22">
        <f>'MOD G - WALK FORWARD'!$D6473</f>
        <v>239.00000000001364</v>
      </c>
      <c r="U29" s="22">
        <f>'MOD G - WALK FORWARD'!$D6478</f>
        <v>-112.00000000000001</v>
      </c>
      <c r="V29" s="22">
        <f>'MOD G - WALK FORWARD'!$D6483</f>
        <v>599.00000000000455</v>
      </c>
      <c r="W29" s="22">
        <f>'MOD G - WALK FORWARD'!$D6488</f>
        <v>308.99999999999545</v>
      </c>
      <c r="X29" s="22">
        <f>'MOD G - WALK FORWARD'!$D6493</f>
        <v>68</v>
      </c>
      <c r="Y29" s="22">
        <f>'MOD G - WALK FORWARD'!$D6498</f>
        <v>238.99999999999091</v>
      </c>
      <c r="Z29" s="22">
        <f>'MOD G - WALK FORWARD'!$D6503</f>
        <v>-1.9999999999999996</v>
      </c>
      <c r="AA29" s="22">
        <f>'MOD G - WALK FORWARD'!$D6508</f>
        <v>148</v>
      </c>
      <c r="AB29" s="23">
        <f>'MOD G - WALK FORWARD'!$D6513</f>
        <v>458.99999999999545</v>
      </c>
    </row>
    <row r="30" spans="2:82" ht="15.75" thickBot="1" x14ac:dyDescent="0.3">
      <c r="B30" s="152" t="s">
        <v>67</v>
      </c>
      <c r="C30" s="100">
        <v>2</v>
      </c>
      <c r="D30" s="21">
        <f>'MOD G - WALK FORWARD'!$D6394</f>
        <v>218</v>
      </c>
      <c r="E30" s="22">
        <f>'MOD G - WALK FORWARD'!$D6399</f>
        <v>338</v>
      </c>
      <c r="F30" s="22">
        <f>'MOD G - WALK FORWARD'!$D6404</f>
        <v>379</v>
      </c>
      <c r="G30" s="22">
        <f>'MOD G - WALK FORWARD'!$D6409</f>
        <v>58</v>
      </c>
      <c r="H30" s="22">
        <f>'MOD G - WALK FORWARD'!$D6414</f>
        <v>-300.99999999999545</v>
      </c>
      <c r="I30" s="22">
        <f>'MOD G - WALK FORWARD'!$D6419</f>
        <v>-577</v>
      </c>
      <c r="J30" s="22">
        <f>'MOD G - WALK FORWARD'!$D6424</f>
        <v>13</v>
      </c>
      <c r="K30" s="22">
        <f>'MOD G - WALK FORWARD'!$D6429</f>
        <v>23.000000000002299</v>
      </c>
      <c r="L30" s="22">
        <f>'MOD G - WALK FORWARD'!$D6434</f>
        <v>-122.000000000002</v>
      </c>
      <c r="M30" s="22">
        <f>'MOD G - WALK FORWARD'!$D6439</f>
        <v>75.5</v>
      </c>
      <c r="N30" s="22">
        <f>'MOD G - WALK FORWARD'!$D6444</f>
        <v>338</v>
      </c>
      <c r="O30" s="22">
        <f>'MOD G - WALK FORWARD'!$D6449</f>
        <v>243.00000000000699</v>
      </c>
      <c r="P30" s="22">
        <f>'MOD G - WALK FORWARD'!$D6454</f>
        <v>38</v>
      </c>
      <c r="Q30" s="22">
        <f>'MOD G - WALK FORWARD'!$D6459</f>
        <v>93</v>
      </c>
      <c r="R30" s="22">
        <f>'MOD G - WALK FORWARD'!$D6464</f>
        <v>38.999999999990905</v>
      </c>
      <c r="S30" s="22">
        <f>'MOD G - WALK FORWARD'!$D6469</f>
        <v>-26.999999999997701</v>
      </c>
      <c r="T30" s="22">
        <f>'MOD G - WALK FORWARD'!$D6474</f>
        <v>58.000000000004498</v>
      </c>
      <c r="U30" s="22">
        <f>'MOD G - WALK FORWARD'!$D6479</f>
        <v>-667</v>
      </c>
      <c r="V30" s="22">
        <f>'MOD G - WALK FORWARD'!$D6484</f>
        <v>598</v>
      </c>
      <c r="W30" s="22">
        <f>'MOD G - WALK FORWARD'!$D6489</f>
        <v>208</v>
      </c>
      <c r="X30" s="22">
        <f>'MOD G - WALK FORWARD'!$D6494</f>
        <v>63</v>
      </c>
      <c r="Y30" s="22">
        <f>'MOD G - WALK FORWARD'!$D6499</f>
        <v>-47</v>
      </c>
      <c r="Z30" s="22">
        <f>'MOD G - WALK FORWARD'!$D6504</f>
        <v>-920.99999999999989</v>
      </c>
      <c r="AA30" s="22">
        <f>'MOD G - WALK FORWARD'!$D6509</f>
        <v>-171</v>
      </c>
      <c r="AB30" s="23">
        <f>'MOD G - WALK FORWARD'!$D6514</f>
        <v>358.99999999999545</v>
      </c>
    </row>
    <row r="31" spans="2:82" ht="15.75" thickBot="1" x14ac:dyDescent="0.3">
      <c r="B31" s="96"/>
      <c r="C31" s="100">
        <v>3</v>
      </c>
      <c r="D31" s="21">
        <f>'MOD G - WALK FORWARD'!$D6395</f>
        <v>19.000000000009095</v>
      </c>
      <c r="E31" s="22">
        <f>'MOD G - WALK FORWARD'!$D6400</f>
        <v>188</v>
      </c>
      <c r="F31" s="22">
        <f>'MOD G - WALK FORWARD'!$D6405</f>
        <v>98</v>
      </c>
      <c r="G31" s="22">
        <f>'MOD G - WALK FORWARD'!$D6410</f>
        <v>88.999999999990905</v>
      </c>
      <c r="H31" s="22">
        <f>'MOD G - WALK FORWARD'!$D6415</f>
        <v>-357</v>
      </c>
      <c r="I31" s="22">
        <f>'MOD G - WALK FORWARD'!$D6420</f>
        <v>-87</v>
      </c>
      <c r="J31" s="22">
        <f>'MOD G - WALK FORWARD'!$D6425</f>
        <v>168</v>
      </c>
      <c r="K31" s="22">
        <f>'MOD G - WALK FORWARD'!$D6430</f>
        <v>175.5</v>
      </c>
      <c r="L31" s="22">
        <f>'MOD G - WALK FORWARD'!$D6435</f>
        <v>48</v>
      </c>
      <c r="M31" s="22">
        <f>'MOD G - WALK FORWARD'!$D6440</f>
        <v>-87</v>
      </c>
      <c r="N31" s="22">
        <f>'MOD G - WALK FORWARD'!$D6445</f>
        <v>332.99999999999301</v>
      </c>
      <c r="O31" s="22">
        <f>'MOD G - WALK FORWARD'!$D6450</f>
        <v>25.5</v>
      </c>
      <c r="P31" s="22">
        <f>'MOD G - WALK FORWARD'!$D6455</f>
        <v>-74.5</v>
      </c>
      <c r="Q31" s="22">
        <f>'MOD G - WALK FORWARD'!$D6460</f>
        <v>282.99999999999301</v>
      </c>
      <c r="R31" s="22">
        <f>'MOD G - WALK FORWARD'!$D6465</f>
        <v>263</v>
      </c>
      <c r="S31" s="22">
        <f>'MOD G - WALK FORWARD'!$D6470</f>
        <v>-72.000000000002302</v>
      </c>
      <c r="T31" s="22">
        <f>'MOD G - WALK FORWARD'!$D6475</f>
        <v>150.5</v>
      </c>
      <c r="U31" s="22">
        <f>'MOD G - WALK FORWARD'!$D6480</f>
        <v>38</v>
      </c>
      <c r="V31" s="22">
        <f>'MOD G - WALK FORWARD'!$D6485</f>
        <v>-242</v>
      </c>
      <c r="W31" s="22">
        <f>'MOD G - WALK FORWARD'!$D6490</f>
        <v>-249.5</v>
      </c>
      <c r="X31" s="22">
        <f>'MOD G - WALK FORWARD'!$D6495</f>
        <v>19.000000000009095</v>
      </c>
      <c r="Y31" s="22">
        <f>'MOD G - WALK FORWARD'!$D6500</f>
        <v>183</v>
      </c>
      <c r="Z31" s="22">
        <f>'MOD G - WALK FORWARD'!$D6505</f>
        <v>-2</v>
      </c>
      <c r="AA31" s="22">
        <f>'MOD G - WALK FORWARD'!$D6510</f>
        <v>-397</v>
      </c>
      <c r="AB31" s="23">
        <f>'MOD G - WALK FORWARD'!$D6515</f>
        <v>498.99999999998181</v>
      </c>
    </row>
    <row r="32" spans="2:82" ht="15.75" thickBot="1" x14ac:dyDescent="0.3">
      <c r="B32" s="96"/>
      <c r="C32" s="100">
        <v>4</v>
      </c>
      <c r="D32" s="21">
        <f>'MOD G - WALK FORWARD'!$D6396</f>
        <v>-76.999999999997698</v>
      </c>
      <c r="E32" s="22">
        <f>'MOD G - WALK FORWARD'!$D6401</f>
        <v>158.99999999999545</v>
      </c>
      <c r="F32" s="22">
        <f>'MOD G - WALK FORWARD'!$D6406</f>
        <v>23.000000000002299</v>
      </c>
      <c r="G32" s="22">
        <f>'MOD G - WALK FORWARD'!$D6411</f>
        <v>68.000000000006807</v>
      </c>
      <c r="H32" s="22">
        <f>'MOD G - WALK FORWARD'!$D6416</f>
        <v>-57.000000000004498</v>
      </c>
      <c r="I32" s="22">
        <f>'MOD G - WALK FORWARD'!$D6421</f>
        <v>443</v>
      </c>
      <c r="J32" s="22">
        <f>'MOD G - WALK FORWARD'!$D6426</f>
        <v>48</v>
      </c>
      <c r="K32" s="22">
        <f>'MOD G - WALK FORWARD'!$D6431</f>
        <v>333</v>
      </c>
      <c r="L32" s="22">
        <f>'MOD G - WALK FORWARD'!$D6436</f>
        <v>119.00000000000909</v>
      </c>
      <c r="M32" s="22">
        <f>'MOD G - WALK FORWARD'!$D6441</f>
        <v>-12</v>
      </c>
      <c r="N32" s="22">
        <f>'MOD G - WALK FORWARD'!$D6446</f>
        <v>138</v>
      </c>
      <c r="O32" s="22">
        <f>'MOD G - WALK FORWARD'!$D6451</f>
        <v>38</v>
      </c>
      <c r="P32" s="22">
        <f>'MOD G - WALK FORWARD'!$D6456</f>
        <v>203</v>
      </c>
      <c r="Q32" s="22">
        <f>'MOD G - WALK FORWARD'!$D6461</f>
        <v>50.5</v>
      </c>
      <c r="R32" s="22">
        <f>'MOD G - WALK FORWARD'!$D6466</f>
        <v>123.000000000002</v>
      </c>
      <c r="S32" s="22">
        <f>'MOD G - WALK FORWARD'!$D6471</f>
        <v>219.00000000000909</v>
      </c>
      <c r="T32" s="22">
        <f>'MOD G - WALK FORWARD'!$D6476</f>
        <v>-252</v>
      </c>
      <c r="U32" s="22">
        <f>'MOD G - WALK FORWARD'!$D6481</f>
        <v>29</v>
      </c>
      <c r="V32" s="22">
        <f>'MOD G - WALK FORWARD'!$D6486</f>
        <v>-271</v>
      </c>
      <c r="W32" s="22">
        <f>'MOD G - WALK FORWARD'!$D6491</f>
        <v>-7</v>
      </c>
      <c r="X32" s="22">
        <f>'MOD G - WALK FORWARD'!$D6496</f>
        <v>-162</v>
      </c>
      <c r="Y32" s="22">
        <f>'MOD G - WALK FORWARD'!$D6501</f>
        <v>19.000000000009095</v>
      </c>
      <c r="Z32" s="22">
        <f>'MOD G - WALK FORWARD'!$D6506</f>
        <v>303</v>
      </c>
      <c r="AA32" s="22">
        <f>'MOD G - WALK FORWARD'!$D6511</f>
        <v>279</v>
      </c>
      <c r="AB32" s="23">
        <f>'MOD G - WALK FORWARD'!$D6516</f>
        <v>3.0000000000000004</v>
      </c>
    </row>
    <row r="33" spans="2:28" ht="15.75" thickBot="1" x14ac:dyDescent="0.3">
      <c r="B33" s="96"/>
      <c r="C33" s="100">
        <v>5</v>
      </c>
      <c r="D33" s="21">
        <f>'MOD G - WALK FORWARD'!$D6397</f>
        <v>-287</v>
      </c>
      <c r="E33" s="22">
        <f>'MOD G - WALK FORWARD'!$D6402</f>
        <v>-71</v>
      </c>
      <c r="F33" s="22">
        <f>'MOD G - WALK FORWARD'!$D6407</f>
        <v>138</v>
      </c>
      <c r="G33" s="22">
        <f>'MOD G - WALK FORWARD'!$D6412</f>
        <v>48</v>
      </c>
      <c r="H33" s="22">
        <f>'MOD G - WALK FORWARD'!$D6417</f>
        <v>-237</v>
      </c>
      <c r="I33" s="22">
        <f>'MOD G - WALK FORWARD'!$D6422</f>
        <v>-124.50000000000001</v>
      </c>
      <c r="J33" s="22">
        <f>'MOD G - WALK FORWARD'!$D6427</f>
        <v>97.999999999990905</v>
      </c>
      <c r="K33" s="22">
        <f>'MOD G - WALK FORWARD'!$D6432</f>
        <v>153.00000000000901</v>
      </c>
      <c r="L33" s="22">
        <f>'MOD G - WALK FORWARD'!$D6437</f>
        <v>443</v>
      </c>
      <c r="M33" s="22">
        <f>'MOD G - WALK FORWARD'!$D6442</f>
        <v>248.00000000000199</v>
      </c>
      <c r="N33" s="22">
        <f>'MOD G - WALK FORWARD'!$D6447</f>
        <v>148.99999999998181</v>
      </c>
      <c r="O33" s="22">
        <f>'MOD G - WALK FORWARD'!$D6452</f>
        <v>-111.00000000000911</v>
      </c>
      <c r="P33" s="22">
        <f>'MOD G - WALK FORWARD'!$D6457</f>
        <v>888</v>
      </c>
      <c r="Q33" s="22">
        <f>'MOD G - WALK FORWARD'!$D6462</f>
        <v>633.000000000005</v>
      </c>
      <c r="R33" s="22">
        <f>'MOD G - WALK FORWARD'!$D6467</f>
        <v>379</v>
      </c>
      <c r="S33" s="22">
        <f>'MOD G - WALK FORWARD'!$D6472</f>
        <v>-72.000000000002302</v>
      </c>
      <c r="T33" s="22">
        <f>'MOD G - WALK FORWARD'!$D6477</f>
        <v>-87</v>
      </c>
      <c r="U33" s="22">
        <f>'MOD G - WALK FORWARD'!$D6482</f>
        <v>-397</v>
      </c>
      <c r="V33" s="22">
        <f>'MOD G - WALK FORWARD'!$D6487</f>
        <v>168</v>
      </c>
      <c r="W33" s="22">
        <f>'MOD G - WALK FORWARD'!$D6492</f>
        <v>648</v>
      </c>
      <c r="X33" s="22">
        <f>'MOD G - WALK FORWARD'!$D6497</f>
        <v>63</v>
      </c>
      <c r="Y33" s="22">
        <f>'MOD G - WALK FORWARD'!$D6502</f>
        <v>418</v>
      </c>
      <c r="Z33" s="22">
        <f>'MOD G - WALK FORWARD'!$D6507</f>
        <v>408.99999999999545</v>
      </c>
      <c r="AA33" s="22">
        <f>'MOD G - WALK FORWARD'!$D6512</f>
        <v>198</v>
      </c>
      <c r="AB33" s="23">
        <f>'MOD G - WALK FORWARD'!$D6517</f>
        <v>219.00000000000909</v>
      </c>
    </row>
    <row r="34" spans="2:28" x14ac:dyDescent="0.25">
      <c r="B34" s="102" t="s">
        <v>61</v>
      </c>
      <c r="C34" s="103"/>
      <c r="D34" s="119">
        <f>AVERAGE(D29:D33)</f>
        <v>-10.29999999999772</v>
      </c>
      <c r="E34" s="120">
        <f t="shared" ref="E34:AB34" si="33">AVERAGE(E29:E33)</f>
        <v>117.8999999999991</v>
      </c>
      <c r="F34" s="120">
        <f t="shared" si="33"/>
        <v>150.20000000000044</v>
      </c>
      <c r="G34" s="120">
        <f t="shared" si="33"/>
        <v>54.199999999999548</v>
      </c>
      <c r="H34" s="120">
        <f t="shared" si="33"/>
        <v>-226.8</v>
      </c>
      <c r="I34" s="120">
        <f t="shared" si="33"/>
        <v>-71.5</v>
      </c>
      <c r="J34" s="120">
        <f t="shared" si="33"/>
        <v>95.999999999998181</v>
      </c>
      <c r="K34" s="120">
        <f t="shared" si="33"/>
        <v>127.00000000000225</v>
      </c>
      <c r="L34" s="120">
        <f t="shared" si="33"/>
        <v>125.20000000000141</v>
      </c>
      <c r="M34" s="120">
        <f t="shared" si="33"/>
        <v>81.500000000001393</v>
      </c>
      <c r="N34" s="120">
        <f t="shared" si="33"/>
        <v>30.199999999994965</v>
      </c>
      <c r="O34" s="120">
        <f t="shared" si="33"/>
        <v>84.699999999999591</v>
      </c>
      <c r="P34" s="120">
        <f t="shared" si="33"/>
        <v>180.5</v>
      </c>
      <c r="Q34" s="120">
        <f t="shared" si="33"/>
        <v>207.4999999999996</v>
      </c>
      <c r="R34" s="120">
        <f t="shared" si="33"/>
        <v>99.399999999998585</v>
      </c>
      <c r="S34" s="120">
        <f t="shared" si="33"/>
        <v>45.20000000000136</v>
      </c>
      <c r="T34" s="120">
        <f t="shared" si="33"/>
        <v>21.700000000003627</v>
      </c>
      <c r="U34" s="120">
        <f t="shared" si="33"/>
        <v>-221.8</v>
      </c>
      <c r="V34" s="120">
        <f t="shared" si="33"/>
        <v>170.40000000000092</v>
      </c>
      <c r="W34" s="120">
        <f t="shared" si="33"/>
        <v>181.69999999999908</v>
      </c>
      <c r="X34" s="120">
        <f t="shared" si="33"/>
        <v>10.200000000001818</v>
      </c>
      <c r="Y34" s="120">
        <f t="shared" si="33"/>
        <v>162.4</v>
      </c>
      <c r="Z34" s="120">
        <f t="shared" si="33"/>
        <v>-42.60000000000089</v>
      </c>
      <c r="AA34" s="120">
        <f t="shared" si="33"/>
        <v>11.4</v>
      </c>
      <c r="AB34" s="121">
        <f t="shared" si="33"/>
        <v>307.79999999999637</v>
      </c>
    </row>
    <row r="35" spans="2:28" x14ac:dyDescent="0.25">
      <c r="B35" s="96" t="s">
        <v>62</v>
      </c>
      <c r="C35" s="100"/>
      <c r="D35" s="116">
        <f>MAX(D29:D33)</f>
        <v>218</v>
      </c>
      <c r="E35" s="117">
        <f t="shared" ref="E35:AB35" si="34">MAX(E29:E33)</f>
        <v>338</v>
      </c>
      <c r="F35" s="117">
        <f t="shared" si="34"/>
        <v>379</v>
      </c>
      <c r="G35" s="117">
        <f t="shared" si="34"/>
        <v>88.999999999990905</v>
      </c>
      <c r="H35" s="117">
        <f t="shared" si="34"/>
        <v>-57.000000000004498</v>
      </c>
      <c r="I35" s="117">
        <f t="shared" si="34"/>
        <v>443</v>
      </c>
      <c r="J35" s="117">
        <f t="shared" si="34"/>
        <v>168</v>
      </c>
      <c r="K35" s="117">
        <f t="shared" si="34"/>
        <v>333</v>
      </c>
      <c r="L35" s="117">
        <f t="shared" si="34"/>
        <v>443</v>
      </c>
      <c r="M35" s="117">
        <f t="shared" si="34"/>
        <v>248.00000000000199</v>
      </c>
      <c r="N35" s="117">
        <f t="shared" si="34"/>
        <v>338</v>
      </c>
      <c r="O35" s="117">
        <f t="shared" si="34"/>
        <v>243.00000000000699</v>
      </c>
      <c r="P35" s="117">
        <f t="shared" si="34"/>
        <v>888</v>
      </c>
      <c r="Q35" s="117">
        <f t="shared" si="34"/>
        <v>633.000000000005</v>
      </c>
      <c r="R35" s="117">
        <f t="shared" si="34"/>
        <v>379</v>
      </c>
      <c r="S35" s="117">
        <f t="shared" si="34"/>
        <v>219.00000000000909</v>
      </c>
      <c r="T35" s="117">
        <f t="shared" si="34"/>
        <v>239.00000000001364</v>
      </c>
      <c r="U35" s="117">
        <f t="shared" si="34"/>
        <v>38</v>
      </c>
      <c r="V35" s="117">
        <f t="shared" si="34"/>
        <v>599.00000000000455</v>
      </c>
      <c r="W35" s="117">
        <f t="shared" si="34"/>
        <v>648</v>
      </c>
      <c r="X35" s="117">
        <f t="shared" si="34"/>
        <v>68</v>
      </c>
      <c r="Y35" s="117">
        <f t="shared" si="34"/>
        <v>418</v>
      </c>
      <c r="Z35" s="117">
        <f t="shared" si="34"/>
        <v>408.99999999999545</v>
      </c>
      <c r="AA35" s="117">
        <f t="shared" si="34"/>
        <v>279</v>
      </c>
      <c r="AB35" s="118">
        <f t="shared" si="34"/>
        <v>498.99999999998181</v>
      </c>
    </row>
    <row r="36" spans="2:28" x14ac:dyDescent="0.25">
      <c r="B36" s="96" t="s">
        <v>63</v>
      </c>
      <c r="C36" s="100"/>
      <c r="D36" s="116">
        <f>MIN(D29:D33)</f>
        <v>-287</v>
      </c>
      <c r="E36" s="117">
        <f t="shared" ref="E36:AB36" si="35">MIN(E29:E33)</f>
        <v>-71</v>
      </c>
      <c r="F36" s="117">
        <f t="shared" si="35"/>
        <v>23.000000000002299</v>
      </c>
      <c r="G36" s="117">
        <f t="shared" si="35"/>
        <v>8</v>
      </c>
      <c r="H36" s="117">
        <f t="shared" si="35"/>
        <v>-357</v>
      </c>
      <c r="I36" s="117">
        <f t="shared" si="35"/>
        <v>-577</v>
      </c>
      <c r="J36" s="117">
        <f t="shared" si="35"/>
        <v>13</v>
      </c>
      <c r="K36" s="117">
        <f t="shared" si="35"/>
        <v>-49.5</v>
      </c>
      <c r="L36" s="117">
        <f t="shared" si="35"/>
        <v>-122.000000000002</v>
      </c>
      <c r="M36" s="117">
        <f t="shared" si="35"/>
        <v>-87</v>
      </c>
      <c r="N36" s="117">
        <f t="shared" si="35"/>
        <v>-807</v>
      </c>
      <c r="O36" s="117">
        <f t="shared" si="35"/>
        <v>-111.00000000000911</v>
      </c>
      <c r="P36" s="117">
        <f t="shared" si="35"/>
        <v>-152</v>
      </c>
      <c r="Q36" s="117">
        <f t="shared" si="35"/>
        <v>-22</v>
      </c>
      <c r="R36" s="117">
        <f t="shared" si="35"/>
        <v>-307</v>
      </c>
      <c r="S36" s="117">
        <f t="shared" si="35"/>
        <v>-72.000000000002302</v>
      </c>
      <c r="T36" s="117">
        <f t="shared" si="35"/>
        <v>-252</v>
      </c>
      <c r="U36" s="117">
        <f t="shared" si="35"/>
        <v>-667</v>
      </c>
      <c r="V36" s="117">
        <f t="shared" si="35"/>
        <v>-271</v>
      </c>
      <c r="W36" s="117">
        <f t="shared" si="35"/>
        <v>-249.5</v>
      </c>
      <c r="X36" s="117">
        <f t="shared" si="35"/>
        <v>-162</v>
      </c>
      <c r="Y36" s="117">
        <f t="shared" si="35"/>
        <v>-47</v>
      </c>
      <c r="Z36" s="117">
        <f t="shared" si="35"/>
        <v>-920.99999999999989</v>
      </c>
      <c r="AA36" s="117">
        <f t="shared" si="35"/>
        <v>-397</v>
      </c>
      <c r="AB36" s="118">
        <f t="shared" si="35"/>
        <v>3.0000000000000004</v>
      </c>
    </row>
    <row r="37" spans="2:28" ht="15.75" thickBot="1" x14ac:dyDescent="0.3">
      <c r="B37" s="99" t="s">
        <v>64</v>
      </c>
      <c r="C37" s="101"/>
      <c r="D37" s="122">
        <f>D35-D36</f>
        <v>505</v>
      </c>
      <c r="E37" s="123">
        <f t="shared" ref="E37:AB37" si="36">E35-E36</f>
        <v>409</v>
      </c>
      <c r="F37" s="123">
        <f t="shared" si="36"/>
        <v>355.99999999999773</v>
      </c>
      <c r="G37" s="123">
        <f t="shared" si="36"/>
        <v>80.999999999990905</v>
      </c>
      <c r="H37" s="123">
        <f t="shared" si="36"/>
        <v>299.99999999999551</v>
      </c>
      <c r="I37" s="123">
        <f t="shared" si="36"/>
        <v>1020</v>
      </c>
      <c r="J37" s="123">
        <f t="shared" si="36"/>
        <v>155</v>
      </c>
      <c r="K37" s="123">
        <f t="shared" si="36"/>
        <v>382.5</v>
      </c>
      <c r="L37" s="123">
        <f t="shared" si="36"/>
        <v>565.00000000000205</v>
      </c>
      <c r="M37" s="123">
        <f t="shared" si="36"/>
        <v>335.00000000000199</v>
      </c>
      <c r="N37" s="123">
        <f t="shared" si="36"/>
        <v>1145</v>
      </c>
      <c r="O37" s="123">
        <f t="shared" si="36"/>
        <v>354.00000000001609</v>
      </c>
      <c r="P37" s="123">
        <f t="shared" si="36"/>
        <v>1040</v>
      </c>
      <c r="Q37" s="123">
        <f t="shared" si="36"/>
        <v>655.000000000005</v>
      </c>
      <c r="R37" s="123">
        <f t="shared" si="36"/>
        <v>686</v>
      </c>
      <c r="S37" s="123">
        <f t="shared" si="36"/>
        <v>291.00000000001137</v>
      </c>
      <c r="T37" s="123">
        <f t="shared" si="36"/>
        <v>491.00000000001364</v>
      </c>
      <c r="U37" s="123">
        <f t="shared" si="36"/>
        <v>705</v>
      </c>
      <c r="V37" s="123">
        <f t="shared" si="36"/>
        <v>870.00000000000455</v>
      </c>
      <c r="W37" s="123">
        <f t="shared" si="36"/>
        <v>897.5</v>
      </c>
      <c r="X37" s="123">
        <f t="shared" si="36"/>
        <v>230</v>
      </c>
      <c r="Y37" s="123">
        <f t="shared" si="36"/>
        <v>465</v>
      </c>
      <c r="Z37" s="123">
        <f t="shared" si="36"/>
        <v>1329.9999999999955</v>
      </c>
      <c r="AA37" s="123">
        <f t="shared" si="36"/>
        <v>676</v>
      </c>
      <c r="AB37" s="124">
        <f t="shared" si="36"/>
        <v>495.99999999998181</v>
      </c>
    </row>
    <row r="38" spans="2:28" x14ac:dyDescent="0.25">
      <c r="B38" s="102" t="s">
        <v>65</v>
      </c>
      <c r="C38" s="103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3"/>
    </row>
    <row r="39" spans="2:28" ht="15.75" thickBot="1" x14ac:dyDescent="0.3">
      <c r="B39" s="99" t="s">
        <v>66</v>
      </c>
      <c r="C39" s="101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1"/>
    </row>
    <row r="40" spans="2:28" ht="15.75" thickBot="1" x14ac:dyDescent="0.3">
      <c r="B40" s="98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 spans="2:28" ht="15.75" thickBot="1" x14ac:dyDescent="0.3">
      <c r="B41" s="338" t="s">
        <v>231</v>
      </c>
      <c r="C41" s="125"/>
      <c r="D41" s="97"/>
      <c r="E41" s="125" t="s">
        <v>69</v>
      </c>
      <c r="F41" s="126">
        <f>AVERAGE(D34:AB34)</f>
        <v>67.683999999999997</v>
      </c>
      <c r="G41" s="97"/>
      <c r="H41" s="97"/>
      <c r="I41" s="339" t="s">
        <v>232</v>
      </c>
      <c r="J41" s="53"/>
      <c r="K41" s="53"/>
      <c r="L41" s="97"/>
      <c r="M41" s="53" t="s">
        <v>70</v>
      </c>
      <c r="N41" s="47">
        <f>AVERAGE(D37:AB37)</f>
        <v>577.60000000000059</v>
      </c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 spans="2:28" x14ac:dyDescent="0.25">
      <c r="B42" s="98"/>
      <c r="C42" s="97"/>
      <c r="D42" s="97"/>
      <c r="E42" s="97"/>
      <c r="F42" s="97"/>
      <c r="G42" s="97"/>
      <c r="H42" s="97"/>
      <c r="I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 spans="2:28" x14ac:dyDescent="0.25">
      <c r="D43" s="97"/>
      <c r="F43" s="309"/>
      <c r="G43" s="309"/>
      <c r="H43" s="309"/>
      <c r="I43" s="309"/>
      <c r="J43" s="309"/>
      <c r="K43" s="309"/>
      <c r="L43" s="309"/>
      <c r="M43" s="309"/>
      <c r="N43" s="309"/>
    </row>
    <row r="44" spans="2:28" x14ac:dyDescent="0.25">
      <c r="D44" s="97"/>
    </row>
    <row r="45" spans="2:28" x14ac:dyDescent="0.25">
      <c r="D45" s="97"/>
    </row>
    <row r="46" spans="2:28" x14ac:dyDescent="0.25">
      <c r="D46" s="97"/>
    </row>
    <row r="167" spans="4:4" x14ac:dyDescent="0.25">
      <c r="D167" s="97"/>
    </row>
    <row r="168" spans="4:4" x14ac:dyDescent="0.25">
      <c r="D168" s="97"/>
    </row>
    <row r="169" spans="4:4" x14ac:dyDescent="0.25">
      <c r="D169" s="97"/>
    </row>
    <row r="170" spans="4:4" x14ac:dyDescent="0.25">
      <c r="D170" s="97"/>
    </row>
    <row r="171" spans="4:4" x14ac:dyDescent="0.25">
      <c r="D171" s="97"/>
    </row>
    <row r="172" spans="4:4" x14ac:dyDescent="0.25">
      <c r="D172" s="97"/>
    </row>
    <row r="173" spans="4:4" x14ac:dyDescent="0.25">
      <c r="D173" s="97"/>
    </row>
    <row r="174" spans="4:4" x14ac:dyDescent="0.25">
      <c r="D174" s="97"/>
    </row>
  </sheetData>
  <conditionalFormatting sqref="AE4">
    <cfRule type="expression" dxfId="11" priority="9">
      <formula>$AE$4="PRECAUCION"</formula>
    </cfRule>
    <cfRule type="expression" dxfId="10" priority="10">
      <formula>$AE$4="ALARMA"</formula>
    </cfRule>
    <cfRule type="expression" dxfId="9" priority="11">
      <formula>AE4="NOK"</formula>
    </cfRule>
    <cfRule type="expression" dxfId="8" priority="12">
      <formula>AE4="OK"</formula>
    </cfRule>
  </conditionalFormatting>
  <conditionalFormatting sqref="AE6">
    <cfRule type="expression" dxfId="7" priority="5">
      <formula>AE6="PRECAUCION"</formula>
    </cfRule>
    <cfRule type="expression" dxfId="6" priority="6">
      <formula>AE6="ALARMA"</formula>
    </cfRule>
    <cfRule type="expression" dxfId="5" priority="7">
      <formula>AE6="NOK"</formula>
    </cfRule>
    <cfRule type="expression" dxfId="4" priority="8">
      <formula>AE6="OK"</formula>
    </cfRule>
  </conditionalFormatting>
  <conditionalFormatting sqref="AE8">
    <cfRule type="expression" dxfId="3" priority="1">
      <formula>AE8="PRECAUCION"</formula>
    </cfRule>
    <cfRule type="expression" dxfId="2" priority="2">
      <formula>AE8="ALARMA"</formula>
    </cfRule>
    <cfRule type="expression" dxfId="1" priority="3">
      <formula>AE8="NOK"</formula>
    </cfRule>
    <cfRule type="expression" dxfId="0" priority="4">
      <formula>AE8="OK"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D53"/>
  <sheetViews>
    <sheetView zoomScale="64" zoomScaleNormal="64" workbookViewId="0">
      <pane ySplit="11" topLeftCell="A12" activePane="bottomLeft" state="frozen"/>
      <selection activeCell="B1" sqref="B1"/>
      <selection pane="bottomLeft"/>
    </sheetView>
  </sheetViews>
  <sheetFormatPr baseColWidth="10" defaultRowHeight="15" x14ac:dyDescent="0.25"/>
  <cols>
    <col min="2" max="2" width="25.28515625" customWidth="1"/>
    <col min="3" max="3" width="24.7109375" customWidth="1"/>
    <col min="4" max="4" width="15.140625" customWidth="1"/>
    <col min="5" max="5" width="11.5703125" bestFit="1" customWidth="1"/>
    <col min="10" max="10" width="12.140625" customWidth="1"/>
    <col min="15" max="15" width="17.140625" customWidth="1"/>
    <col min="17" max="17" width="17.5703125" customWidth="1"/>
    <col min="18" max="18" width="12.140625" customWidth="1"/>
    <col min="20" max="20" width="12.140625" customWidth="1"/>
    <col min="24" max="24" width="15.28515625" customWidth="1"/>
    <col min="25" max="25" width="12.85546875" customWidth="1"/>
    <col min="26" max="26" width="2.85546875" customWidth="1"/>
    <col min="27" max="40" width="11.42578125" style="49"/>
    <col min="41" max="41" width="13.42578125" style="49" customWidth="1"/>
    <col min="42" max="42" width="12.140625" style="49" customWidth="1"/>
    <col min="43" max="49" width="11.42578125" style="49"/>
    <col min="50" max="50" width="13.85546875" customWidth="1"/>
    <col min="52" max="52" width="16" customWidth="1"/>
  </cols>
  <sheetData>
    <row r="1" spans="2:56" s="49" customFormat="1" ht="15.75" thickBot="1" x14ac:dyDescent="0.3">
      <c r="C1" s="49">
        <v>1</v>
      </c>
      <c r="D1" s="49">
        <f>C1+1</f>
        <v>2</v>
      </c>
      <c r="E1" s="49">
        <f t="shared" ref="E1:BD1" si="0">D1+1</f>
        <v>3</v>
      </c>
      <c r="F1" s="49">
        <f t="shared" si="0"/>
        <v>4</v>
      </c>
      <c r="G1" s="49">
        <f t="shared" si="0"/>
        <v>5</v>
      </c>
      <c r="H1" s="49">
        <f t="shared" si="0"/>
        <v>6</v>
      </c>
      <c r="I1" s="49">
        <f t="shared" si="0"/>
        <v>7</v>
      </c>
      <c r="J1" s="49">
        <f t="shared" si="0"/>
        <v>8</v>
      </c>
      <c r="K1" s="49">
        <f t="shared" si="0"/>
        <v>9</v>
      </c>
      <c r="L1" s="49">
        <f t="shared" si="0"/>
        <v>10</v>
      </c>
      <c r="M1" s="49">
        <f t="shared" si="0"/>
        <v>11</v>
      </c>
      <c r="N1" s="49">
        <f t="shared" si="0"/>
        <v>12</v>
      </c>
      <c r="O1" s="49">
        <f t="shared" si="0"/>
        <v>13</v>
      </c>
      <c r="P1" s="49">
        <f t="shared" si="0"/>
        <v>14</v>
      </c>
      <c r="Q1" s="49">
        <f t="shared" si="0"/>
        <v>15</v>
      </c>
      <c r="R1" s="49">
        <f t="shared" si="0"/>
        <v>16</v>
      </c>
      <c r="S1" s="49">
        <f t="shared" si="0"/>
        <v>17</v>
      </c>
      <c r="T1" s="49">
        <f t="shared" si="0"/>
        <v>18</v>
      </c>
      <c r="U1" s="49">
        <f t="shared" si="0"/>
        <v>19</v>
      </c>
      <c r="V1" s="49">
        <f t="shared" si="0"/>
        <v>20</v>
      </c>
      <c r="W1" s="49">
        <f t="shared" si="0"/>
        <v>21</v>
      </c>
      <c r="X1" s="49">
        <f t="shared" si="0"/>
        <v>22</v>
      </c>
      <c r="Y1" s="49">
        <f t="shared" si="0"/>
        <v>23</v>
      </c>
      <c r="Z1" s="49">
        <f t="shared" si="0"/>
        <v>24</v>
      </c>
      <c r="AA1" s="49">
        <f t="shared" si="0"/>
        <v>25</v>
      </c>
      <c r="AB1" s="49">
        <f t="shared" si="0"/>
        <v>26</v>
      </c>
      <c r="AC1" s="49">
        <f t="shared" si="0"/>
        <v>27</v>
      </c>
      <c r="AD1" s="49">
        <f t="shared" si="0"/>
        <v>28</v>
      </c>
      <c r="AE1" s="49">
        <f t="shared" si="0"/>
        <v>29</v>
      </c>
      <c r="AF1" s="49">
        <f t="shared" si="0"/>
        <v>30</v>
      </c>
      <c r="AG1" s="49">
        <f t="shared" si="0"/>
        <v>31</v>
      </c>
      <c r="AH1" s="49">
        <f t="shared" si="0"/>
        <v>32</v>
      </c>
      <c r="AI1" s="49">
        <f t="shared" si="0"/>
        <v>33</v>
      </c>
      <c r="AJ1" s="49">
        <f t="shared" si="0"/>
        <v>34</v>
      </c>
      <c r="AK1" s="49">
        <f t="shared" si="0"/>
        <v>35</v>
      </c>
      <c r="AL1" s="49">
        <f t="shared" si="0"/>
        <v>36</v>
      </c>
      <c r="AM1" s="49">
        <f t="shared" si="0"/>
        <v>37</v>
      </c>
      <c r="AN1" s="49">
        <f t="shared" si="0"/>
        <v>38</v>
      </c>
      <c r="AO1" s="49">
        <f t="shared" si="0"/>
        <v>39</v>
      </c>
      <c r="AP1" s="49">
        <f t="shared" si="0"/>
        <v>40</v>
      </c>
      <c r="AQ1" s="49">
        <f t="shared" si="0"/>
        <v>41</v>
      </c>
      <c r="AR1" s="49">
        <f t="shared" si="0"/>
        <v>42</v>
      </c>
      <c r="AS1" s="49">
        <f t="shared" si="0"/>
        <v>43</v>
      </c>
      <c r="AT1" s="49">
        <f t="shared" si="0"/>
        <v>44</v>
      </c>
      <c r="AU1" s="49">
        <f t="shared" si="0"/>
        <v>45</v>
      </c>
      <c r="AV1" s="49">
        <f t="shared" si="0"/>
        <v>46</v>
      </c>
      <c r="AW1" s="49">
        <f t="shared" si="0"/>
        <v>47</v>
      </c>
      <c r="AX1" s="49">
        <f t="shared" si="0"/>
        <v>48</v>
      </c>
      <c r="AY1" s="49">
        <f t="shared" si="0"/>
        <v>49</v>
      </c>
      <c r="AZ1" s="49">
        <f t="shared" ref="AZ1" si="1">AY1+1</f>
        <v>50</v>
      </c>
      <c r="BA1" s="49">
        <f t="shared" si="0"/>
        <v>51</v>
      </c>
      <c r="BB1" s="49">
        <f t="shared" si="0"/>
        <v>52</v>
      </c>
      <c r="BC1" s="49">
        <f t="shared" si="0"/>
        <v>53</v>
      </c>
      <c r="BD1" s="49">
        <f t="shared" si="0"/>
        <v>54</v>
      </c>
    </row>
    <row r="2" spans="2:56" ht="15.75" thickBot="1" x14ac:dyDescent="0.3">
      <c r="B2" s="48" t="s">
        <v>26</v>
      </c>
      <c r="C2" s="47" t="s">
        <v>376</v>
      </c>
      <c r="E2" s="63" t="s">
        <v>30</v>
      </c>
      <c r="F2" s="64" t="s">
        <v>31</v>
      </c>
    </row>
    <row r="3" spans="2:56" ht="15.75" thickBot="1" x14ac:dyDescent="0.3">
      <c r="C3" s="49"/>
      <c r="H3" s="56" t="s">
        <v>204</v>
      </c>
      <c r="I3" s="266"/>
      <c r="J3" s="269">
        <v>300000</v>
      </c>
      <c r="O3" s="297" t="s">
        <v>243</v>
      </c>
      <c r="Q3" s="297" t="s">
        <v>244</v>
      </c>
    </row>
    <row r="4" spans="2:56" ht="15.75" thickBot="1" x14ac:dyDescent="0.3">
      <c r="B4" s="48" t="s">
        <v>25</v>
      </c>
      <c r="C4" s="47">
        <v>100</v>
      </c>
      <c r="E4" s="56" t="s">
        <v>33</v>
      </c>
      <c r="F4" s="270">
        <v>769.16</v>
      </c>
      <c r="H4" s="369" t="s">
        <v>205</v>
      </c>
      <c r="I4" s="370"/>
      <c r="J4" s="380">
        <f>'MOD C-CONTROL OPERATIVA TEORICA'!D5</f>
        <v>0.52751666666666663</v>
      </c>
      <c r="O4" s="366">
        <f>VLOOKUP($C$11-2,$C$12:$Y$53,13,FALSE)</f>
        <v>-66066</v>
      </c>
      <c r="Q4" s="366">
        <f>VLOOKUP($C$11-2,$C$12:$AZ$53,41,FALSE)</f>
        <v>95</v>
      </c>
    </row>
    <row r="5" spans="2:56" ht="15.75" thickBot="1" x14ac:dyDescent="0.3">
      <c r="B5" s="50"/>
      <c r="C5" s="51"/>
      <c r="H5" s="56" t="s">
        <v>143</v>
      </c>
      <c r="I5" s="266"/>
      <c r="J5" s="315">
        <f>'MOD B - TEST PROFILE'!C46</f>
        <v>769.16</v>
      </c>
      <c r="O5" s="367">
        <f>VLOOKUP($C$11-1,$C$12:$Y$53,13,FALSE)</f>
        <v>-78072</v>
      </c>
      <c r="Q5" s="367">
        <f>VLOOKUP($C$11-1,$C$12:$AZ$53,41,FALSE)</f>
        <v>95</v>
      </c>
    </row>
    <row r="6" spans="2:56" ht="15.75" thickBot="1" x14ac:dyDescent="0.3">
      <c r="B6" t="s">
        <v>27</v>
      </c>
      <c r="C6" s="52" t="s">
        <v>28</v>
      </c>
      <c r="D6" s="54" t="s">
        <v>29</v>
      </c>
      <c r="E6" s="52" t="s">
        <v>32</v>
      </c>
      <c r="H6" s="369" t="s">
        <v>220</v>
      </c>
      <c r="I6" s="370"/>
      <c r="J6" s="380">
        <f>'MOD C-CONTROL OPERATIVA TEORICA'!D26</f>
        <v>0.1799</v>
      </c>
      <c r="O6" s="368">
        <f t="shared" ref="O6" si="2">VLOOKUP($C$11,$C$12:$Y$53,13,FALSE)</f>
        <v>-91078</v>
      </c>
      <c r="Q6" s="368">
        <f>VLOOKUP($C$11,$C$12:$AZ$53,41,FALSE)</f>
        <v>95</v>
      </c>
    </row>
    <row r="7" spans="2:56" ht="15.75" thickBot="1" x14ac:dyDescent="0.3">
      <c r="B7" s="48" t="s">
        <v>24</v>
      </c>
      <c r="C7" s="55">
        <f>'MOD B - TEST PROFILE'!I13</f>
        <v>5</v>
      </c>
      <c r="D7" s="55">
        <f>'MOD B - TEST PROFILE'!F14</f>
        <v>1</v>
      </c>
      <c r="E7" s="53">
        <f>C7+D7</f>
        <v>6</v>
      </c>
      <c r="H7" s="56" t="s">
        <v>251</v>
      </c>
      <c r="I7" s="266"/>
      <c r="J7" s="389">
        <v>0.32929999999999998</v>
      </c>
    </row>
    <row r="8" spans="2:56" ht="15.75" thickBot="1" x14ac:dyDescent="0.3"/>
    <row r="9" spans="2:56" ht="15.75" thickBot="1" x14ac:dyDescent="0.3">
      <c r="B9" s="2" t="s">
        <v>0</v>
      </c>
      <c r="C9" s="3" t="s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"/>
      <c r="Y9" s="1"/>
      <c r="Z9" s="43"/>
      <c r="AA9" s="306" t="s">
        <v>15</v>
      </c>
      <c r="AB9" s="306"/>
      <c r="AC9" s="306"/>
      <c r="AD9" s="306"/>
      <c r="AE9" s="306"/>
      <c r="AF9" s="306"/>
      <c r="AG9" s="306"/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6"/>
      <c r="AT9" s="306"/>
      <c r="AU9" s="306"/>
      <c r="AV9" s="307"/>
      <c r="AW9" s="308"/>
      <c r="AX9" s="312" t="s">
        <v>215</v>
      </c>
      <c r="AY9" s="312" t="s">
        <v>218</v>
      </c>
      <c r="AZ9" s="312" t="s">
        <v>222</v>
      </c>
    </row>
    <row r="10" spans="2:56" ht="15.75" thickBot="1" x14ac:dyDescent="0.3">
      <c r="B10" s="5" t="s">
        <v>2</v>
      </c>
      <c r="C10" s="6" t="s">
        <v>3</v>
      </c>
      <c r="D10" s="6" t="s">
        <v>4</v>
      </c>
      <c r="E10" s="6" t="s">
        <v>5</v>
      </c>
      <c r="F10" s="6" t="s">
        <v>206</v>
      </c>
      <c r="G10" s="6" t="s">
        <v>7</v>
      </c>
      <c r="H10" s="6" t="s">
        <v>8</v>
      </c>
      <c r="I10" s="6" t="s">
        <v>9</v>
      </c>
      <c r="J10" s="273" t="s">
        <v>207</v>
      </c>
      <c r="K10" s="274" t="s">
        <v>10</v>
      </c>
      <c r="L10" s="7" t="s">
        <v>22</v>
      </c>
      <c r="M10" s="7" t="s">
        <v>16</v>
      </c>
      <c r="N10" s="7" t="s">
        <v>11</v>
      </c>
      <c r="O10" s="8" t="s">
        <v>12</v>
      </c>
      <c r="P10" s="8" t="s">
        <v>221</v>
      </c>
      <c r="Q10" s="7" t="s">
        <v>17</v>
      </c>
      <c r="R10" s="7" t="s">
        <v>209</v>
      </c>
      <c r="S10" s="7" t="s">
        <v>210</v>
      </c>
      <c r="T10" s="300" t="s">
        <v>13</v>
      </c>
      <c r="U10" s="9" t="s">
        <v>23</v>
      </c>
      <c r="V10" s="38" t="s">
        <v>19</v>
      </c>
      <c r="W10" s="39" t="s">
        <v>20</v>
      </c>
      <c r="X10" s="37" t="s">
        <v>142</v>
      </c>
      <c r="Y10" s="10" t="s">
        <v>14</v>
      </c>
      <c r="Z10" s="44"/>
      <c r="AA10" s="275" t="s">
        <v>3</v>
      </c>
      <c r="AB10" s="11" t="s">
        <v>4</v>
      </c>
      <c r="AC10" s="11" t="s">
        <v>5</v>
      </c>
      <c r="AD10" s="11" t="s">
        <v>6</v>
      </c>
      <c r="AE10" s="11" t="s">
        <v>7</v>
      </c>
      <c r="AF10" s="11" t="s">
        <v>8</v>
      </c>
      <c r="AG10" s="11" t="s">
        <v>9</v>
      </c>
      <c r="AH10" s="271" t="s">
        <v>207</v>
      </c>
      <c r="AI10" s="272" t="s">
        <v>10</v>
      </c>
      <c r="AJ10" s="12" t="s">
        <v>22</v>
      </c>
      <c r="AK10" s="12" t="s">
        <v>16</v>
      </c>
      <c r="AL10" s="12" t="s">
        <v>11</v>
      </c>
      <c r="AM10" s="8" t="s">
        <v>12</v>
      </c>
      <c r="AN10" s="8" t="s">
        <v>221</v>
      </c>
      <c r="AO10" s="12" t="s">
        <v>17</v>
      </c>
      <c r="AP10" s="12" t="s">
        <v>209</v>
      </c>
      <c r="AQ10" s="12" t="s">
        <v>210</v>
      </c>
      <c r="AR10" s="12" t="s">
        <v>13</v>
      </c>
      <c r="AS10" s="13" t="s">
        <v>23</v>
      </c>
      <c r="AT10" s="38" t="s">
        <v>19</v>
      </c>
      <c r="AU10" s="39" t="s">
        <v>224</v>
      </c>
      <c r="AV10" s="37"/>
      <c r="AW10" s="10" t="s">
        <v>14</v>
      </c>
      <c r="AX10" s="313" t="s">
        <v>216</v>
      </c>
      <c r="AY10" s="313" t="s">
        <v>219</v>
      </c>
      <c r="AZ10" s="313" t="s">
        <v>223</v>
      </c>
    </row>
    <row r="11" spans="2:56" ht="15.75" thickBot="1" x14ac:dyDescent="0.3">
      <c r="B11" s="279"/>
      <c r="C11" s="280">
        <f>MAX(C12:C53)</f>
        <v>30</v>
      </c>
      <c r="D11" s="281"/>
      <c r="E11" s="281"/>
      <c r="F11" s="281"/>
      <c r="G11" s="281"/>
      <c r="H11" s="281"/>
      <c r="I11" s="282"/>
      <c r="J11" s="282"/>
      <c r="K11" s="283">
        <f t="shared" ref="K11:Y11" si="3">VLOOKUP($C11,$C12:$Y53,K1,FALSE)</f>
        <v>-13000</v>
      </c>
      <c r="L11" s="284">
        <f t="shared" si="3"/>
        <v>-13006</v>
      </c>
      <c r="M11" s="284">
        <f t="shared" si="3"/>
        <v>220</v>
      </c>
      <c r="N11" s="284">
        <f t="shared" si="3"/>
        <v>91298</v>
      </c>
      <c r="O11" s="285">
        <f t="shared" si="3"/>
        <v>-91078</v>
      </c>
      <c r="P11" s="321">
        <f t="shared" si="3"/>
        <v>-0.30337086136832991</v>
      </c>
      <c r="Q11" s="284">
        <f t="shared" si="3"/>
        <v>13</v>
      </c>
      <c r="R11" s="284">
        <f t="shared" si="3"/>
        <v>5</v>
      </c>
      <c r="S11" s="284">
        <f t="shared" si="3"/>
        <v>1</v>
      </c>
      <c r="T11" s="301">
        <f t="shared" si="3"/>
        <v>0</v>
      </c>
      <c r="U11" s="286">
        <f t="shared" si="3"/>
        <v>0</v>
      </c>
      <c r="V11" s="294">
        <f t="shared" si="3"/>
        <v>7.333333333333333</v>
      </c>
      <c r="W11" s="295">
        <f t="shared" si="3"/>
        <v>7050.934559398459</v>
      </c>
      <c r="X11" s="296">
        <f t="shared" si="3"/>
        <v>0.56666666666666665</v>
      </c>
      <c r="Y11" s="290">
        <f t="shared" si="3"/>
        <v>-0.58184657933060235</v>
      </c>
      <c r="Z11" s="46"/>
      <c r="AA11" s="253"/>
      <c r="AB11" s="254"/>
      <c r="AC11" s="254"/>
      <c r="AD11" s="254"/>
      <c r="AE11" s="254"/>
      <c r="AF11" s="254"/>
      <c r="AG11" s="254"/>
      <c r="AH11" s="291"/>
      <c r="AI11" s="272"/>
      <c r="AJ11" s="292"/>
      <c r="AK11" s="292"/>
      <c r="AL11" s="292"/>
      <c r="AM11" s="285"/>
      <c r="AN11" s="285"/>
      <c r="AO11" s="292"/>
      <c r="AP11" s="292">
        <f>AVERAGE(AP12:AP53)</f>
        <v>5</v>
      </c>
      <c r="AQ11" s="292">
        <f>AVERAGE(AQ12:AQ53)</f>
        <v>95</v>
      </c>
      <c r="AR11" s="292"/>
      <c r="AS11" s="293"/>
      <c r="AT11" s="287"/>
      <c r="AU11" s="288"/>
      <c r="AV11" s="289"/>
      <c r="AW11" s="290"/>
      <c r="AX11" s="314"/>
      <c r="AY11" s="320"/>
      <c r="AZ11" s="314"/>
    </row>
    <row r="12" spans="2:56" x14ac:dyDescent="0.25">
      <c r="B12" s="20"/>
      <c r="C12" s="21">
        <v>1</v>
      </c>
      <c r="D12" s="32">
        <v>43101</v>
      </c>
      <c r="E12" s="32">
        <v>43101</v>
      </c>
      <c r="F12" s="22">
        <v>1</v>
      </c>
      <c r="G12" s="22" t="s">
        <v>18</v>
      </c>
      <c r="H12" s="22">
        <v>1</v>
      </c>
      <c r="I12" s="33">
        <v>10</v>
      </c>
      <c r="J12" s="23"/>
      <c r="K12" s="21">
        <f>IF(G12="L",(I12-H12)*F12*$C$4,(H12-I12)*F12*$C$4)</f>
        <v>900</v>
      </c>
      <c r="L12" s="22">
        <f>K12-$E$7*F12</f>
        <v>894</v>
      </c>
      <c r="M12" s="22">
        <f>L12</f>
        <v>894</v>
      </c>
      <c r="N12" s="22">
        <f>M12</f>
        <v>894</v>
      </c>
      <c r="O12" s="22">
        <f>IF(M12&lt;0,M12,0)</f>
        <v>0</v>
      </c>
      <c r="P12" s="322">
        <f>O12/($J$3+M12)</f>
        <v>0</v>
      </c>
      <c r="Q12" s="22">
        <f>IF(O12=0,0,Q10+1)</f>
        <v>0</v>
      </c>
      <c r="R12" s="22">
        <f>C$7</f>
        <v>5</v>
      </c>
      <c r="S12" s="22">
        <f>D$7</f>
        <v>1</v>
      </c>
      <c r="T12" s="302"/>
      <c r="U12" s="23"/>
      <c r="V12" s="264" t="s">
        <v>201</v>
      </c>
      <c r="W12" s="22" t="s">
        <v>201</v>
      </c>
      <c r="X12" s="23" t="s">
        <v>201</v>
      </c>
      <c r="Y12" s="40" t="s">
        <v>201</v>
      </c>
      <c r="Z12" s="45"/>
      <c r="AA12" s="21">
        <v>1</v>
      </c>
      <c r="AB12" s="32">
        <v>43101</v>
      </c>
      <c r="AC12" s="32">
        <v>43101</v>
      </c>
      <c r="AD12" s="22">
        <v>1</v>
      </c>
      <c r="AE12" s="22" t="s">
        <v>18</v>
      </c>
      <c r="AF12" s="22">
        <v>1</v>
      </c>
      <c r="AG12" s="33">
        <v>11</v>
      </c>
      <c r="AH12" s="23"/>
      <c r="AI12" s="21">
        <f>IF(AE12="L",(AG12-AF12)*AD12*$C$4,(AF12-AG12)*AD12*$C$4)</f>
        <v>1000</v>
      </c>
      <c r="AJ12" s="22">
        <f>AI12-$E$7*AD12</f>
        <v>994</v>
      </c>
      <c r="AK12" s="22">
        <f>AJ12</f>
        <v>994</v>
      </c>
      <c r="AL12" s="22">
        <f>AK12</f>
        <v>994</v>
      </c>
      <c r="AM12" s="22"/>
      <c r="AN12" s="22"/>
      <c r="AO12" s="22"/>
      <c r="AP12" s="22">
        <v>5</v>
      </c>
      <c r="AQ12" s="22">
        <f>AJ12-L12-AP12</f>
        <v>95</v>
      </c>
      <c r="AR12" s="22"/>
      <c r="AS12" s="23"/>
      <c r="AT12" s="21" t="s">
        <v>201</v>
      </c>
      <c r="AU12" s="22" t="s">
        <v>201</v>
      </c>
      <c r="AV12" s="23" t="s">
        <v>201</v>
      </c>
      <c r="AW12" s="103" t="s">
        <v>201</v>
      </c>
      <c r="AX12" s="316">
        <f t="shared" ref="AX12:AX41" si="4">$J$5*C12</f>
        <v>769.16</v>
      </c>
      <c r="AY12" s="319">
        <f t="shared" ref="AY12:AY53" si="5">-$J$6</f>
        <v>-0.1799</v>
      </c>
      <c r="AZ12" s="316">
        <f>$D$7</f>
        <v>1</v>
      </c>
    </row>
    <row r="13" spans="2:56" x14ac:dyDescent="0.25">
      <c r="B13" s="24"/>
      <c r="C13" s="25">
        <f>C12+1</f>
        <v>2</v>
      </c>
      <c r="D13" s="36">
        <v>43102</v>
      </c>
      <c r="E13" s="36">
        <v>43102</v>
      </c>
      <c r="F13" s="26">
        <v>1</v>
      </c>
      <c r="G13" s="26" t="s">
        <v>18</v>
      </c>
      <c r="H13" s="26">
        <v>1</v>
      </c>
      <c r="I13" s="34">
        <v>20</v>
      </c>
      <c r="J13" s="27"/>
      <c r="K13" s="25">
        <f>IF(G13="L",(I13-H13)*F13*$C$4,(H13-I13)*F13*$C$4)</f>
        <v>1900</v>
      </c>
      <c r="L13" s="26">
        <f>K13-$E$7*F13</f>
        <v>1894</v>
      </c>
      <c r="M13" s="26">
        <f>M12+L13</f>
        <v>2788</v>
      </c>
      <c r="N13" s="26">
        <f>MAX(N12,M13)</f>
        <v>2788</v>
      </c>
      <c r="O13" s="26">
        <f>IF((O12+(M13-M12))&gt;0,0,IF((M13-M12)&lt;0,O12+(M13-M12),O12+(M13-M12)))</f>
        <v>0</v>
      </c>
      <c r="P13" s="323">
        <f>O13/($J$3+M13)</f>
        <v>0</v>
      </c>
      <c r="Q13" s="26">
        <f>IF(O13=0,0,Q12+1)</f>
        <v>0</v>
      </c>
      <c r="R13" s="26">
        <f t="shared" ref="R13:R16" si="6">C$7</f>
        <v>5</v>
      </c>
      <c r="S13" s="26">
        <f t="shared" ref="S13:S16" si="7">D$7</f>
        <v>1</v>
      </c>
      <c r="T13" s="303"/>
      <c r="U13" s="27"/>
      <c r="V13" s="25" t="s">
        <v>201</v>
      </c>
      <c r="W13" s="26" t="s">
        <v>201</v>
      </c>
      <c r="X13" s="27" t="s">
        <v>201</v>
      </c>
      <c r="Y13" s="41" t="s">
        <v>201</v>
      </c>
      <c r="Z13" s="46"/>
      <c r="AA13" s="25">
        <f>AA12+1</f>
        <v>2</v>
      </c>
      <c r="AB13" s="36">
        <v>43102</v>
      </c>
      <c r="AC13" s="36">
        <v>43102</v>
      </c>
      <c r="AD13" s="26">
        <v>1</v>
      </c>
      <c r="AE13" s="26" t="s">
        <v>18</v>
      </c>
      <c r="AF13" s="26">
        <v>1</v>
      </c>
      <c r="AG13" s="34">
        <v>21</v>
      </c>
      <c r="AH13" s="27"/>
      <c r="AI13" s="25">
        <f>IF(AE13="L",(AG13-AF13)*AD13*$C$4,(AF13-AG13)*AD13*$C$4)</f>
        <v>2000</v>
      </c>
      <c r="AJ13" s="26">
        <f>AI13-$E$7*AD13</f>
        <v>1994</v>
      </c>
      <c r="AK13" s="26">
        <f>AK12+AJ13</f>
        <v>2988</v>
      </c>
      <c r="AL13" s="26">
        <f>MAX(AL12,AK13)</f>
        <v>2988</v>
      </c>
      <c r="AM13" s="26"/>
      <c r="AN13" s="26"/>
      <c r="AO13" s="26"/>
      <c r="AP13" s="26">
        <v>5</v>
      </c>
      <c r="AQ13" s="26">
        <f t="shared" ref="AQ13:AQ16" si="8">AJ13-L13-AP13</f>
        <v>95</v>
      </c>
      <c r="AR13" s="26"/>
      <c r="AS13" s="27"/>
      <c r="AT13" s="25" t="s">
        <v>201</v>
      </c>
      <c r="AU13" s="26" t="s">
        <v>201</v>
      </c>
      <c r="AV13" s="27" t="s">
        <v>201</v>
      </c>
      <c r="AW13" s="100" t="s">
        <v>201</v>
      </c>
      <c r="AX13" s="100">
        <f t="shared" si="4"/>
        <v>1538.32</v>
      </c>
      <c r="AY13" s="319">
        <f t="shared" si="5"/>
        <v>-0.1799</v>
      </c>
      <c r="AZ13" s="100">
        <f t="shared" ref="AZ13:AZ53" si="9">$D$7</f>
        <v>1</v>
      </c>
    </row>
    <row r="14" spans="2:56" x14ac:dyDescent="0.25">
      <c r="B14" s="24"/>
      <c r="C14" s="25">
        <f>C13+1</f>
        <v>3</v>
      </c>
      <c r="D14" s="36">
        <v>43103</v>
      </c>
      <c r="E14" s="36">
        <v>43103</v>
      </c>
      <c r="F14" s="26">
        <v>1</v>
      </c>
      <c r="G14" s="26" t="s">
        <v>18</v>
      </c>
      <c r="H14" s="26">
        <v>1</v>
      </c>
      <c r="I14" s="34">
        <v>30</v>
      </c>
      <c r="J14" s="27"/>
      <c r="K14" s="25">
        <f>IF(G14="L",(I14-H14)*F14*$C$4,(H14-I14)*F14*$C$4)</f>
        <v>2900</v>
      </c>
      <c r="L14" s="26">
        <f>K14-$E$7*F14</f>
        <v>2894</v>
      </c>
      <c r="M14" s="26">
        <f t="shared" ref="M14:M16" si="10">M13+L14</f>
        <v>5682</v>
      </c>
      <c r="N14" s="26">
        <f>MAX(N13,M14)</f>
        <v>5682</v>
      </c>
      <c r="O14" s="26">
        <f>IF((O13+(M14-M13))&gt;0,0,IF((M14-M13)&lt;0,O13+(M14-M13),O13+(M14-M13)))</f>
        <v>0</v>
      </c>
      <c r="P14" s="323">
        <f>O14/($J$3+M14)</f>
        <v>0</v>
      </c>
      <c r="Q14" s="26">
        <f>IF(O14=0,0,Q13+1)</f>
        <v>0</v>
      </c>
      <c r="R14" s="26">
        <f t="shared" si="6"/>
        <v>5</v>
      </c>
      <c r="S14" s="26">
        <f t="shared" si="7"/>
        <v>1</v>
      </c>
      <c r="T14" s="303"/>
      <c r="U14" s="27"/>
      <c r="V14" s="25" t="s">
        <v>201</v>
      </c>
      <c r="W14" s="26" t="s">
        <v>201</v>
      </c>
      <c r="X14" s="27" t="s">
        <v>201</v>
      </c>
      <c r="Y14" s="41" t="s">
        <v>201</v>
      </c>
      <c r="Z14" s="46"/>
      <c r="AA14" s="25">
        <f>AA13+1</f>
        <v>3</v>
      </c>
      <c r="AB14" s="36">
        <v>43103</v>
      </c>
      <c r="AC14" s="36">
        <v>43103</v>
      </c>
      <c r="AD14" s="26">
        <v>1</v>
      </c>
      <c r="AE14" s="26" t="s">
        <v>18</v>
      </c>
      <c r="AF14" s="26">
        <v>1</v>
      </c>
      <c r="AG14" s="34">
        <v>31</v>
      </c>
      <c r="AH14" s="27"/>
      <c r="AI14" s="25">
        <f>IF(AE14="L",(AG14-AF14)*AD14*$C$4,(AF14-AG14)*AD14*$C$4)</f>
        <v>3000</v>
      </c>
      <c r="AJ14" s="26">
        <f>AI14-$E$7*AD14</f>
        <v>2994</v>
      </c>
      <c r="AK14" s="26">
        <f t="shared" ref="AK14:AK41" si="11">AK13+AJ14</f>
        <v>5982</v>
      </c>
      <c r="AL14" s="26">
        <f>MAX(AL13,AK14)</f>
        <v>5982</v>
      </c>
      <c r="AM14" s="26"/>
      <c r="AN14" s="26"/>
      <c r="AO14" s="26"/>
      <c r="AP14" s="26">
        <v>5</v>
      </c>
      <c r="AQ14" s="26">
        <f t="shared" si="8"/>
        <v>95</v>
      </c>
      <c r="AR14" s="26"/>
      <c r="AS14" s="27"/>
      <c r="AT14" s="25" t="s">
        <v>201</v>
      </c>
      <c r="AU14" s="26" t="s">
        <v>201</v>
      </c>
      <c r="AV14" s="27" t="s">
        <v>201</v>
      </c>
      <c r="AW14" s="100" t="s">
        <v>201</v>
      </c>
      <c r="AX14" s="100">
        <f t="shared" si="4"/>
        <v>2307.48</v>
      </c>
      <c r="AY14" s="319">
        <f t="shared" si="5"/>
        <v>-0.1799</v>
      </c>
      <c r="AZ14" s="100">
        <f t="shared" si="9"/>
        <v>1</v>
      </c>
    </row>
    <row r="15" spans="2:56" x14ac:dyDescent="0.25">
      <c r="B15" s="24"/>
      <c r="C15" s="25">
        <f>C14+1</f>
        <v>4</v>
      </c>
      <c r="D15" s="36">
        <v>43104</v>
      </c>
      <c r="E15" s="36">
        <v>43104</v>
      </c>
      <c r="F15" s="26">
        <v>1</v>
      </c>
      <c r="G15" s="26" t="s">
        <v>18</v>
      </c>
      <c r="H15" s="26">
        <v>1</v>
      </c>
      <c r="I15" s="34">
        <v>40</v>
      </c>
      <c r="J15" s="27"/>
      <c r="K15" s="25">
        <f>IF(G15="L",(I15-H15)*F15*$C$4,(H15-I15)*F15*$C$4)</f>
        <v>3900</v>
      </c>
      <c r="L15" s="26">
        <f>K15-$E$7*F15</f>
        <v>3894</v>
      </c>
      <c r="M15" s="26">
        <f t="shared" si="10"/>
        <v>9576</v>
      </c>
      <c r="N15" s="26">
        <f>MAX(N14,M15)</f>
        <v>9576</v>
      </c>
      <c r="O15" s="26">
        <f>IF((O14+(M15-M14))&gt;0,0,IF((M15-M14)&lt;0,O14+(M15-M14),O14+(M15-M14)))</f>
        <v>0</v>
      </c>
      <c r="P15" s="323">
        <f>O15/($J$3+M15)</f>
        <v>0</v>
      </c>
      <c r="Q15" s="26">
        <f>IF(O15=0,0,Q14+1)</f>
        <v>0</v>
      </c>
      <c r="R15" s="26">
        <f t="shared" si="6"/>
        <v>5</v>
      </c>
      <c r="S15" s="26">
        <f t="shared" si="7"/>
        <v>1</v>
      </c>
      <c r="T15" s="303"/>
      <c r="U15" s="27"/>
      <c r="V15" s="25" t="s">
        <v>201</v>
      </c>
      <c r="W15" s="26" t="s">
        <v>201</v>
      </c>
      <c r="X15" s="27" t="s">
        <v>201</v>
      </c>
      <c r="Y15" s="41" t="s">
        <v>201</v>
      </c>
      <c r="Z15" s="46"/>
      <c r="AA15" s="25">
        <f>AA14+1</f>
        <v>4</v>
      </c>
      <c r="AB15" s="36">
        <v>43104</v>
      </c>
      <c r="AC15" s="36">
        <v>43104</v>
      </c>
      <c r="AD15" s="26">
        <v>1</v>
      </c>
      <c r="AE15" s="26" t="s">
        <v>18</v>
      </c>
      <c r="AF15" s="26">
        <v>1</v>
      </c>
      <c r="AG15" s="34">
        <v>41</v>
      </c>
      <c r="AH15" s="27"/>
      <c r="AI15" s="25">
        <f>IF(AE15="L",(AG15-AF15)*AD15*$C$4,(AF15-AG15)*AD15*$C$4)</f>
        <v>4000</v>
      </c>
      <c r="AJ15" s="26">
        <f>AI15-$E$7*AD15</f>
        <v>3994</v>
      </c>
      <c r="AK15" s="26">
        <f t="shared" si="11"/>
        <v>9976</v>
      </c>
      <c r="AL15" s="26">
        <f>MAX(AL14,AK15)</f>
        <v>9976</v>
      </c>
      <c r="AM15" s="26"/>
      <c r="AN15" s="26"/>
      <c r="AO15" s="26"/>
      <c r="AP15" s="26">
        <v>5</v>
      </c>
      <c r="AQ15" s="26">
        <f t="shared" si="8"/>
        <v>95</v>
      </c>
      <c r="AR15" s="26"/>
      <c r="AS15" s="27"/>
      <c r="AT15" s="25" t="s">
        <v>201</v>
      </c>
      <c r="AU15" s="26" t="s">
        <v>201</v>
      </c>
      <c r="AV15" s="27" t="s">
        <v>201</v>
      </c>
      <c r="AW15" s="100" t="s">
        <v>201</v>
      </c>
      <c r="AX15" s="100">
        <f t="shared" si="4"/>
        <v>3076.64</v>
      </c>
      <c r="AY15" s="319">
        <f t="shared" si="5"/>
        <v>-0.1799</v>
      </c>
      <c r="AZ15" s="100">
        <f t="shared" si="9"/>
        <v>1</v>
      </c>
    </row>
    <row r="16" spans="2:56" x14ac:dyDescent="0.25">
      <c r="B16" s="24"/>
      <c r="C16" s="25">
        <f>C15+1</f>
        <v>5</v>
      </c>
      <c r="D16" s="36">
        <v>43105</v>
      </c>
      <c r="E16" s="36">
        <v>43105</v>
      </c>
      <c r="F16" s="26">
        <v>1</v>
      </c>
      <c r="G16" s="26" t="s">
        <v>18</v>
      </c>
      <c r="H16" s="26">
        <v>1</v>
      </c>
      <c r="I16" s="34">
        <v>50</v>
      </c>
      <c r="J16" s="27"/>
      <c r="K16" s="25">
        <f>IF(G16="L",(I16-H16)*F16*$C$4,(H16-I16)*F16*$C$4)</f>
        <v>4900</v>
      </c>
      <c r="L16" s="26">
        <f>K16-$E$7*F16</f>
        <v>4894</v>
      </c>
      <c r="M16" s="26">
        <f t="shared" si="10"/>
        <v>14470</v>
      </c>
      <c r="N16" s="26">
        <f>MAX(N15,M16)</f>
        <v>14470</v>
      </c>
      <c r="O16" s="26">
        <f>IF((O15+(M16-M15))&gt;0,0,IF((M16-M15)&lt;0,O15+(M16-M15),O15+(M16-M15)))</f>
        <v>0</v>
      </c>
      <c r="P16" s="323">
        <f>O16/($J$3+M16)</f>
        <v>0</v>
      </c>
      <c r="Q16" s="26">
        <f>IF(O16=0,0,Q15+1)</f>
        <v>0</v>
      </c>
      <c r="R16" s="26">
        <f t="shared" si="6"/>
        <v>5</v>
      </c>
      <c r="S16" s="26">
        <f t="shared" si="7"/>
        <v>1</v>
      </c>
      <c r="T16" s="303"/>
      <c r="U16" s="27"/>
      <c r="V16" s="25" t="s">
        <v>201</v>
      </c>
      <c r="W16" s="26" t="s">
        <v>201</v>
      </c>
      <c r="X16" s="27" t="s">
        <v>201</v>
      </c>
      <c r="Y16" s="41" t="s">
        <v>201</v>
      </c>
      <c r="Z16" s="46"/>
      <c r="AA16" s="25">
        <f>AA15+1</f>
        <v>5</v>
      </c>
      <c r="AB16" s="36">
        <v>43105</v>
      </c>
      <c r="AC16" s="36">
        <v>43105</v>
      </c>
      <c r="AD16" s="26">
        <v>1</v>
      </c>
      <c r="AE16" s="26" t="s">
        <v>18</v>
      </c>
      <c r="AF16" s="26">
        <v>1</v>
      </c>
      <c r="AG16" s="34">
        <v>51</v>
      </c>
      <c r="AH16" s="27"/>
      <c r="AI16" s="25">
        <f>IF(AE16="L",(AG16-AF16)*AD16*$C$4,(AF16-AG16)*AD16*$C$4)</f>
        <v>5000</v>
      </c>
      <c r="AJ16" s="26">
        <f>AI16-$E$7*AD16</f>
        <v>4994</v>
      </c>
      <c r="AK16" s="26">
        <f t="shared" si="11"/>
        <v>14970</v>
      </c>
      <c r="AL16" s="26">
        <f>MAX(AL15,AK16)</f>
        <v>14970</v>
      </c>
      <c r="AM16" s="26"/>
      <c r="AN16" s="26"/>
      <c r="AO16" s="26"/>
      <c r="AP16" s="26">
        <v>5</v>
      </c>
      <c r="AQ16" s="26">
        <f t="shared" si="8"/>
        <v>95</v>
      </c>
      <c r="AR16" s="26"/>
      <c r="AS16" s="27"/>
      <c r="AT16" s="25" t="s">
        <v>201</v>
      </c>
      <c r="AU16" s="26" t="s">
        <v>201</v>
      </c>
      <c r="AV16" s="27" t="s">
        <v>201</v>
      </c>
      <c r="AW16" s="100" t="s">
        <v>201</v>
      </c>
      <c r="AX16" s="100">
        <f t="shared" si="4"/>
        <v>3845.7999999999997</v>
      </c>
      <c r="AY16" s="319">
        <f t="shared" si="5"/>
        <v>-0.1799</v>
      </c>
      <c r="AZ16" s="100">
        <f t="shared" si="9"/>
        <v>1</v>
      </c>
    </row>
    <row r="17" spans="2:52" x14ac:dyDescent="0.25">
      <c r="B17" s="24"/>
      <c r="C17" s="25">
        <f t="shared" ref="C17:C41" si="12">C16+1</f>
        <v>6</v>
      </c>
      <c r="D17" s="36">
        <v>43106</v>
      </c>
      <c r="E17" s="36">
        <v>43106</v>
      </c>
      <c r="F17" s="26">
        <v>1</v>
      </c>
      <c r="G17" s="26" t="s">
        <v>18</v>
      </c>
      <c r="H17" s="26">
        <v>1</v>
      </c>
      <c r="I17" s="34">
        <v>60</v>
      </c>
      <c r="J17" s="27"/>
      <c r="K17" s="25">
        <f t="shared" ref="K17:K40" si="13">IF(G17="L",(I17-H17)*F17*$C$4,(H17-I17)*F17*$C$4)</f>
        <v>5900</v>
      </c>
      <c r="L17" s="26">
        <f t="shared" ref="L17:L40" si="14">K17-$E$7*F17</f>
        <v>5894</v>
      </c>
      <c r="M17" s="26">
        <f t="shared" ref="M17:M40" si="15">M16+L17</f>
        <v>20364</v>
      </c>
      <c r="N17" s="26">
        <f t="shared" ref="N17:N40" si="16">MAX(N16,M17)</f>
        <v>20364</v>
      </c>
      <c r="O17" s="26">
        <f t="shared" ref="O17:O40" si="17">IF((O16+(M17-M16))&gt;0,0,IF((M17-M16)&lt;0,O16+(M17-M16),O16+(M17-M16)))</f>
        <v>0</v>
      </c>
      <c r="P17" s="323">
        <f t="shared" ref="P17:P40" si="18">O17/($J$3+M17)</f>
        <v>0</v>
      </c>
      <c r="Q17" s="26">
        <f t="shared" ref="Q17:Q40" si="19">IF(O17=0,0,Q16+1)</f>
        <v>0</v>
      </c>
      <c r="R17" s="26">
        <f t="shared" ref="R17:R40" si="20">C$7</f>
        <v>5</v>
      </c>
      <c r="S17" s="26">
        <f t="shared" ref="S17:S40" si="21">D$7</f>
        <v>1</v>
      </c>
      <c r="T17" s="303"/>
      <c r="U17" s="27"/>
      <c r="V17" s="25" t="s">
        <v>201</v>
      </c>
      <c r="W17" s="26" t="s">
        <v>201</v>
      </c>
      <c r="X17" s="27" t="s">
        <v>201</v>
      </c>
      <c r="Y17" s="41" t="s">
        <v>201</v>
      </c>
      <c r="Z17" s="46"/>
      <c r="AA17" s="25">
        <f t="shared" ref="AA17:AA51" si="22">AA16+1</f>
        <v>6</v>
      </c>
      <c r="AB17" s="36">
        <v>43106</v>
      </c>
      <c r="AC17" s="36">
        <v>43106</v>
      </c>
      <c r="AD17" s="26">
        <v>1</v>
      </c>
      <c r="AE17" s="26" t="s">
        <v>18</v>
      </c>
      <c r="AF17" s="26">
        <v>1</v>
      </c>
      <c r="AG17" s="34">
        <v>61</v>
      </c>
      <c r="AH17" s="27"/>
      <c r="AI17" s="25">
        <f t="shared" ref="AI17:AI41" si="23">IF(AE17="L",(AG17-AF17)*AD17*$C$4,(AF17-AG17)*AD17*$C$4)</f>
        <v>6000</v>
      </c>
      <c r="AJ17" s="26">
        <f t="shared" ref="AJ17:AJ41" si="24">AI17-$E$7*AD17</f>
        <v>5994</v>
      </c>
      <c r="AK17" s="26">
        <f t="shared" si="11"/>
        <v>20964</v>
      </c>
      <c r="AL17" s="26">
        <f t="shared" ref="AL17:AL41" si="25">MAX(AL16,AK17)</f>
        <v>20964</v>
      </c>
      <c r="AM17" s="26"/>
      <c r="AN17" s="26"/>
      <c r="AO17" s="26"/>
      <c r="AP17" s="26">
        <v>5</v>
      </c>
      <c r="AQ17" s="26">
        <f t="shared" ref="AQ17:AQ40" si="26">AJ17-L17-AP17</f>
        <v>95</v>
      </c>
      <c r="AR17" s="26"/>
      <c r="AS17" s="27"/>
      <c r="AT17" s="25" t="s">
        <v>201</v>
      </c>
      <c r="AU17" s="26" t="s">
        <v>201</v>
      </c>
      <c r="AV17" s="27" t="s">
        <v>201</v>
      </c>
      <c r="AW17" s="100" t="s">
        <v>201</v>
      </c>
      <c r="AX17" s="100">
        <f t="shared" si="4"/>
        <v>4614.96</v>
      </c>
      <c r="AY17" s="319">
        <f t="shared" si="5"/>
        <v>-0.1799</v>
      </c>
      <c r="AZ17" s="100">
        <f t="shared" si="9"/>
        <v>1</v>
      </c>
    </row>
    <row r="18" spans="2:52" x14ac:dyDescent="0.25">
      <c r="B18" s="24"/>
      <c r="C18" s="25">
        <f t="shared" si="12"/>
        <v>7</v>
      </c>
      <c r="D18" s="36">
        <v>43107</v>
      </c>
      <c r="E18" s="36">
        <v>43107</v>
      </c>
      <c r="F18" s="26">
        <v>1</v>
      </c>
      <c r="G18" s="26" t="s">
        <v>18</v>
      </c>
      <c r="H18" s="26">
        <v>1</v>
      </c>
      <c r="I18" s="34">
        <v>70</v>
      </c>
      <c r="J18" s="27"/>
      <c r="K18" s="25">
        <f t="shared" si="13"/>
        <v>6900</v>
      </c>
      <c r="L18" s="26">
        <f t="shared" si="14"/>
        <v>6894</v>
      </c>
      <c r="M18" s="26">
        <f t="shared" si="15"/>
        <v>27258</v>
      </c>
      <c r="N18" s="26">
        <f t="shared" si="16"/>
        <v>27258</v>
      </c>
      <c r="O18" s="26">
        <f t="shared" si="17"/>
        <v>0</v>
      </c>
      <c r="P18" s="323">
        <f t="shared" si="18"/>
        <v>0</v>
      </c>
      <c r="Q18" s="26">
        <f t="shared" si="19"/>
        <v>0</v>
      </c>
      <c r="R18" s="26">
        <f t="shared" si="20"/>
        <v>5</v>
      </c>
      <c r="S18" s="26">
        <f t="shared" si="21"/>
        <v>1</v>
      </c>
      <c r="T18" s="303"/>
      <c r="U18" s="27"/>
      <c r="V18" s="25" t="s">
        <v>201</v>
      </c>
      <c r="W18" s="26" t="s">
        <v>201</v>
      </c>
      <c r="X18" s="27" t="s">
        <v>201</v>
      </c>
      <c r="Y18" s="41" t="s">
        <v>201</v>
      </c>
      <c r="Z18" s="46"/>
      <c r="AA18" s="25">
        <f t="shared" si="22"/>
        <v>7</v>
      </c>
      <c r="AB18" s="36">
        <v>43107</v>
      </c>
      <c r="AC18" s="36">
        <v>43107</v>
      </c>
      <c r="AD18" s="26">
        <v>1</v>
      </c>
      <c r="AE18" s="26" t="s">
        <v>18</v>
      </c>
      <c r="AF18" s="26">
        <v>1</v>
      </c>
      <c r="AG18" s="34">
        <v>71</v>
      </c>
      <c r="AH18" s="27"/>
      <c r="AI18" s="25">
        <f t="shared" si="23"/>
        <v>7000</v>
      </c>
      <c r="AJ18" s="26">
        <f t="shared" si="24"/>
        <v>6994</v>
      </c>
      <c r="AK18" s="26">
        <f t="shared" si="11"/>
        <v>27958</v>
      </c>
      <c r="AL18" s="26">
        <f t="shared" si="25"/>
        <v>27958</v>
      </c>
      <c r="AM18" s="26"/>
      <c r="AN18" s="26"/>
      <c r="AO18" s="26"/>
      <c r="AP18" s="26">
        <v>5</v>
      </c>
      <c r="AQ18" s="26">
        <f t="shared" si="26"/>
        <v>95</v>
      </c>
      <c r="AR18" s="26"/>
      <c r="AS18" s="27"/>
      <c r="AT18" s="25" t="s">
        <v>201</v>
      </c>
      <c r="AU18" s="26" t="s">
        <v>201</v>
      </c>
      <c r="AV18" s="27" t="s">
        <v>201</v>
      </c>
      <c r="AW18" s="100" t="s">
        <v>201</v>
      </c>
      <c r="AX18" s="100">
        <f t="shared" si="4"/>
        <v>5384.12</v>
      </c>
      <c r="AY18" s="319">
        <f t="shared" si="5"/>
        <v>-0.1799</v>
      </c>
      <c r="AZ18" s="100">
        <f t="shared" si="9"/>
        <v>1</v>
      </c>
    </row>
    <row r="19" spans="2:52" x14ac:dyDescent="0.25">
      <c r="B19" s="24"/>
      <c r="C19" s="25">
        <f t="shared" si="12"/>
        <v>8</v>
      </c>
      <c r="D19" s="36">
        <v>43108</v>
      </c>
      <c r="E19" s="36">
        <v>43108</v>
      </c>
      <c r="F19" s="26">
        <v>1</v>
      </c>
      <c r="G19" s="26" t="s">
        <v>18</v>
      </c>
      <c r="H19" s="26">
        <v>1</v>
      </c>
      <c r="I19" s="34">
        <v>80</v>
      </c>
      <c r="J19" s="27"/>
      <c r="K19" s="25">
        <f t="shared" si="13"/>
        <v>7900</v>
      </c>
      <c r="L19" s="26">
        <f t="shared" si="14"/>
        <v>7894</v>
      </c>
      <c r="M19" s="26">
        <f t="shared" si="15"/>
        <v>35152</v>
      </c>
      <c r="N19" s="26">
        <f t="shared" si="16"/>
        <v>35152</v>
      </c>
      <c r="O19" s="26">
        <f t="shared" si="17"/>
        <v>0</v>
      </c>
      <c r="P19" s="323">
        <f t="shared" si="18"/>
        <v>0</v>
      </c>
      <c r="Q19" s="26">
        <f t="shared" si="19"/>
        <v>0</v>
      </c>
      <c r="R19" s="26">
        <f t="shared" si="20"/>
        <v>5</v>
      </c>
      <c r="S19" s="26">
        <f t="shared" si="21"/>
        <v>1</v>
      </c>
      <c r="T19" s="303"/>
      <c r="U19" s="27"/>
      <c r="V19" s="25" t="s">
        <v>201</v>
      </c>
      <c r="W19" s="26" t="s">
        <v>201</v>
      </c>
      <c r="X19" s="27" t="s">
        <v>201</v>
      </c>
      <c r="Y19" s="41" t="s">
        <v>201</v>
      </c>
      <c r="Z19" s="46"/>
      <c r="AA19" s="25">
        <f t="shared" si="22"/>
        <v>8</v>
      </c>
      <c r="AB19" s="36">
        <v>43108</v>
      </c>
      <c r="AC19" s="36">
        <v>43108</v>
      </c>
      <c r="AD19" s="26">
        <v>1</v>
      </c>
      <c r="AE19" s="26" t="s">
        <v>18</v>
      </c>
      <c r="AF19" s="26">
        <v>1</v>
      </c>
      <c r="AG19" s="34">
        <v>81</v>
      </c>
      <c r="AH19" s="27"/>
      <c r="AI19" s="25">
        <f t="shared" si="23"/>
        <v>8000</v>
      </c>
      <c r="AJ19" s="26">
        <f t="shared" si="24"/>
        <v>7994</v>
      </c>
      <c r="AK19" s="26">
        <f t="shared" si="11"/>
        <v>35952</v>
      </c>
      <c r="AL19" s="26">
        <f t="shared" si="25"/>
        <v>35952</v>
      </c>
      <c r="AM19" s="26"/>
      <c r="AN19" s="26"/>
      <c r="AO19" s="26"/>
      <c r="AP19" s="26">
        <v>5</v>
      </c>
      <c r="AQ19" s="26">
        <f t="shared" si="26"/>
        <v>95</v>
      </c>
      <c r="AR19" s="26"/>
      <c r="AS19" s="27"/>
      <c r="AT19" s="25" t="s">
        <v>201</v>
      </c>
      <c r="AU19" s="26" t="s">
        <v>201</v>
      </c>
      <c r="AV19" s="27" t="s">
        <v>201</v>
      </c>
      <c r="AW19" s="100" t="s">
        <v>201</v>
      </c>
      <c r="AX19" s="100">
        <f t="shared" si="4"/>
        <v>6153.28</v>
      </c>
      <c r="AY19" s="319">
        <f t="shared" si="5"/>
        <v>-0.1799</v>
      </c>
      <c r="AZ19" s="100">
        <f t="shared" si="9"/>
        <v>1</v>
      </c>
    </row>
    <row r="20" spans="2:52" x14ac:dyDescent="0.25">
      <c r="B20" s="24"/>
      <c r="C20" s="25">
        <f t="shared" si="12"/>
        <v>9</v>
      </c>
      <c r="D20" s="36">
        <v>43109</v>
      </c>
      <c r="E20" s="36">
        <v>43109</v>
      </c>
      <c r="F20" s="26">
        <v>1</v>
      </c>
      <c r="G20" s="26" t="s">
        <v>18</v>
      </c>
      <c r="H20" s="26">
        <v>1</v>
      </c>
      <c r="I20" s="34">
        <v>90</v>
      </c>
      <c r="J20" s="27"/>
      <c r="K20" s="25">
        <f t="shared" si="13"/>
        <v>8900</v>
      </c>
      <c r="L20" s="26">
        <f t="shared" si="14"/>
        <v>8894</v>
      </c>
      <c r="M20" s="26">
        <f t="shared" si="15"/>
        <v>44046</v>
      </c>
      <c r="N20" s="26">
        <f t="shared" si="16"/>
        <v>44046</v>
      </c>
      <c r="O20" s="26">
        <f t="shared" si="17"/>
        <v>0</v>
      </c>
      <c r="P20" s="323">
        <f t="shared" si="18"/>
        <v>0</v>
      </c>
      <c r="Q20" s="26">
        <f t="shared" si="19"/>
        <v>0</v>
      </c>
      <c r="R20" s="26">
        <f t="shared" si="20"/>
        <v>5</v>
      </c>
      <c r="S20" s="26">
        <f t="shared" si="21"/>
        <v>1</v>
      </c>
      <c r="T20" s="303"/>
      <c r="U20" s="27"/>
      <c r="V20" s="25" t="s">
        <v>201</v>
      </c>
      <c r="W20" s="26" t="s">
        <v>201</v>
      </c>
      <c r="X20" s="27" t="s">
        <v>201</v>
      </c>
      <c r="Y20" s="41" t="s">
        <v>201</v>
      </c>
      <c r="Z20" s="46"/>
      <c r="AA20" s="25">
        <f t="shared" si="22"/>
        <v>9</v>
      </c>
      <c r="AB20" s="36">
        <v>43109</v>
      </c>
      <c r="AC20" s="36">
        <v>43109</v>
      </c>
      <c r="AD20" s="26">
        <v>1</v>
      </c>
      <c r="AE20" s="26" t="s">
        <v>18</v>
      </c>
      <c r="AF20" s="26">
        <v>1</v>
      </c>
      <c r="AG20" s="34">
        <v>91</v>
      </c>
      <c r="AH20" s="27"/>
      <c r="AI20" s="25">
        <f t="shared" si="23"/>
        <v>9000</v>
      </c>
      <c r="AJ20" s="26">
        <f t="shared" si="24"/>
        <v>8994</v>
      </c>
      <c r="AK20" s="26">
        <f t="shared" si="11"/>
        <v>44946</v>
      </c>
      <c r="AL20" s="26">
        <f t="shared" si="25"/>
        <v>44946</v>
      </c>
      <c r="AM20" s="26"/>
      <c r="AN20" s="26"/>
      <c r="AO20" s="26"/>
      <c r="AP20" s="26">
        <v>5</v>
      </c>
      <c r="AQ20" s="26">
        <f t="shared" si="26"/>
        <v>95</v>
      </c>
      <c r="AR20" s="26"/>
      <c r="AS20" s="27"/>
      <c r="AT20" s="25" t="s">
        <v>201</v>
      </c>
      <c r="AU20" s="26" t="s">
        <v>201</v>
      </c>
      <c r="AV20" s="27" t="s">
        <v>201</v>
      </c>
      <c r="AW20" s="100" t="s">
        <v>201</v>
      </c>
      <c r="AX20" s="100">
        <f t="shared" si="4"/>
        <v>6922.44</v>
      </c>
      <c r="AY20" s="319">
        <f t="shared" si="5"/>
        <v>-0.1799</v>
      </c>
      <c r="AZ20" s="100">
        <f t="shared" si="9"/>
        <v>1</v>
      </c>
    </row>
    <row r="21" spans="2:52" x14ac:dyDescent="0.25">
      <c r="B21" s="24"/>
      <c r="C21" s="25">
        <f t="shared" si="12"/>
        <v>10</v>
      </c>
      <c r="D21" s="36">
        <v>43110</v>
      </c>
      <c r="E21" s="36">
        <v>43110</v>
      </c>
      <c r="F21" s="26">
        <v>1</v>
      </c>
      <c r="G21" s="26" t="s">
        <v>18</v>
      </c>
      <c r="H21" s="26">
        <v>1</v>
      </c>
      <c r="I21" s="34">
        <v>100</v>
      </c>
      <c r="J21" s="27"/>
      <c r="K21" s="25">
        <f t="shared" si="13"/>
        <v>9900</v>
      </c>
      <c r="L21" s="26">
        <f t="shared" si="14"/>
        <v>9894</v>
      </c>
      <c r="M21" s="26">
        <f t="shared" si="15"/>
        <v>53940</v>
      </c>
      <c r="N21" s="26">
        <f t="shared" si="16"/>
        <v>53940</v>
      </c>
      <c r="O21" s="26">
        <f t="shared" si="17"/>
        <v>0</v>
      </c>
      <c r="P21" s="323">
        <f t="shared" si="18"/>
        <v>0</v>
      </c>
      <c r="Q21" s="26">
        <f t="shared" si="19"/>
        <v>0</v>
      </c>
      <c r="R21" s="26">
        <f t="shared" si="20"/>
        <v>5</v>
      </c>
      <c r="S21" s="26">
        <f t="shared" si="21"/>
        <v>1</v>
      </c>
      <c r="T21" s="303"/>
      <c r="U21" s="27"/>
      <c r="V21" s="25" t="s">
        <v>201</v>
      </c>
      <c r="W21" s="26" t="s">
        <v>201</v>
      </c>
      <c r="X21" s="27" t="s">
        <v>201</v>
      </c>
      <c r="Y21" s="41" t="s">
        <v>201</v>
      </c>
      <c r="Z21" s="46"/>
      <c r="AA21" s="25">
        <f t="shared" si="22"/>
        <v>10</v>
      </c>
      <c r="AB21" s="36">
        <v>43110</v>
      </c>
      <c r="AC21" s="36">
        <v>43110</v>
      </c>
      <c r="AD21" s="26">
        <v>1</v>
      </c>
      <c r="AE21" s="26" t="s">
        <v>18</v>
      </c>
      <c r="AF21" s="26">
        <v>1</v>
      </c>
      <c r="AG21" s="34">
        <v>101</v>
      </c>
      <c r="AH21" s="27"/>
      <c r="AI21" s="25">
        <f t="shared" si="23"/>
        <v>10000</v>
      </c>
      <c r="AJ21" s="26">
        <f t="shared" si="24"/>
        <v>9994</v>
      </c>
      <c r="AK21" s="26">
        <f t="shared" si="11"/>
        <v>54940</v>
      </c>
      <c r="AL21" s="26">
        <f t="shared" si="25"/>
        <v>54940</v>
      </c>
      <c r="AM21" s="26"/>
      <c r="AN21" s="26"/>
      <c r="AO21" s="26"/>
      <c r="AP21" s="26">
        <v>5</v>
      </c>
      <c r="AQ21" s="26">
        <f t="shared" si="26"/>
        <v>95</v>
      </c>
      <c r="AR21" s="26"/>
      <c r="AS21" s="27"/>
      <c r="AT21" s="25" t="s">
        <v>201</v>
      </c>
      <c r="AU21" s="26" t="s">
        <v>201</v>
      </c>
      <c r="AV21" s="27" t="s">
        <v>201</v>
      </c>
      <c r="AW21" s="100" t="s">
        <v>201</v>
      </c>
      <c r="AX21" s="100">
        <f t="shared" si="4"/>
        <v>7691.5999999999995</v>
      </c>
      <c r="AY21" s="319">
        <f t="shared" si="5"/>
        <v>-0.1799</v>
      </c>
      <c r="AZ21" s="100">
        <f t="shared" si="9"/>
        <v>1</v>
      </c>
    </row>
    <row r="22" spans="2:52" x14ac:dyDescent="0.25">
      <c r="B22" s="24"/>
      <c r="C22" s="25">
        <f t="shared" si="12"/>
        <v>11</v>
      </c>
      <c r="D22" s="36">
        <v>43111</v>
      </c>
      <c r="E22" s="36">
        <v>43111</v>
      </c>
      <c r="F22" s="26">
        <v>1</v>
      </c>
      <c r="G22" s="26" t="s">
        <v>18</v>
      </c>
      <c r="H22" s="26">
        <v>1</v>
      </c>
      <c r="I22" s="34">
        <v>90</v>
      </c>
      <c r="J22" s="27"/>
      <c r="K22" s="25">
        <f t="shared" si="13"/>
        <v>8900</v>
      </c>
      <c r="L22" s="26">
        <f t="shared" si="14"/>
        <v>8894</v>
      </c>
      <c r="M22" s="26">
        <f t="shared" si="15"/>
        <v>62834</v>
      </c>
      <c r="N22" s="26">
        <f t="shared" si="16"/>
        <v>62834</v>
      </c>
      <c r="O22" s="26">
        <f t="shared" si="17"/>
        <v>0</v>
      </c>
      <c r="P22" s="323">
        <f t="shared" si="18"/>
        <v>0</v>
      </c>
      <c r="Q22" s="26">
        <f t="shared" si="19"/>
        <v>0</v>
      </c>
      <c r="R22" s="26">
        <f t="shared" si="20"/>
        <v>5</v>
      </c>
      <c r="S22" s="26">
        <f t="shared" si="21"/>
        <v>1</v>
      </c>
      <c r="T22" s="303"/>
      <c r="U22" s="27"/>
      <c r="V22" s="25" t="s">
        <v>201</v>
      </c>
      <c r="W22" s="26" t="s">
        <v>201</v>
      </c>
      <c r="X22" s="27" t="s">
        <v>201</v>
      </c>
      <c r="Y22" s="41" t="s">
        <v>201</v>
      </c>
      <c r="Z22" s="46"/>
      <c r="AA22" s="25">
        <f t="shared" si="22"/>
        <v>11</v>
      </c>
      <c r="AB22" s="36">
        <v>43111</v>
      </c>
      <c r="AC22" s="36">
        <v>43111</v>
      </c>
      <c r="AD22" s="26">
        <v>1</v>
      </c>
      <c r="AE22" s="26" t="s">
        <v>18</v>
      </c>
      <c r="AF22" s="26">
        <v>1</v>
      </c>
      <c r="AG22" s="34">
        <v>91</v>
      </c>
      <c r="AH22" s="27"/>
      <c r="AI22" s="25">
        <f t="shared" si="23"/>
        <v>9000</v>
      </c>
      <c r="AJ22" s="26">
        <f t="shared" si="24"/>
        <v>8994</v>
      </c>
      <c r="AK22" s="26">
        <f t="shared" si="11"/>
        <v>63934</v>
      </c>
      <c r="AL22" s="26">
        <f t="shared" si="25"/>
        <v>63934</v>
      </c>
      <c r="AM22" s="26"/>
      <c r="AN22" s="26"/>
      <c r="AO22" s="26"/>
      <c r="AP22" s="26">
        <v>5</v>
      </c>
      <c r="AQ22" s="26">
        <f t="shared" si="26"/>
        <v>95</v>
      </c>
      <c r="AR22" s="26"/>
      <c r="AS22" s="27"/>
      <c r="AT22" s="25" t="s">
        <v>201</v>
      </c>
      <c r="AU22" s="26" t="s">
        <v>201</v>
      </c>
      <c r="AV22" s="27" t="s">
        <v>201</v>
      </c>
      <c r="AW22" s="100" t="s">
        <v>201</v>
      </c>
      <c r="AX22" s="100">
        <f t="shared" si="4"/>
        <v>8460.76</v>
      </c>
      <c r="AY22" s="319">
        <f t="shared" si="5"/>
        <v>-0.1799</v>
      </c>
      <c r="AZ22" s="100">
        <f t="shared" si="9"/>
        <v>1</v>
      </c>
    </row>
    <row r="23" spans="2:52" x14ac:dyDescent="0.25">
      <c r="B23" s="24"/>
      <c r="C23" s="25">
        <f t="shared" si="12"/>
        <v>12</v>
      </c>
      <c r="D23" s="36">
        <v>43112</v>
      </c>
      <c r="E23" s="36">
        <v>43112</v>
      </c>
      <c r="F23" s="26">
        <v>1</v>
      </c>
      <c r="G23" s="26" t="s">
        <v>18</v>
      </c>
      <c r="H23" s="26">
        <v>1</v>
      </c>
      <c r="I23" s="34">
        <v>80</v>
      </c>
      <c r="J23" s="27"/>
      <c r="K23" s="25">
        <f t="shared" si="13"/>
        <v>7900</v>
      </c>
      <c r="L23" s="26">
        <f t="shared" si="14"/>
        <v>7894</v>
      </c>
      <c r="M23" s="26">
        <f t="shared" si="15"/>
        <v>70728</v>
      </c>
      <c r="N23" s="26">
        <f t="shared" si="16"/>
        <v>70728</v>
      </c>
      <c r="O23" s="26">
        <f t="shared" si="17"/>
        <v>0</v>
      </c>
      <c r="P23" s="323">
        <f t="shared" si="18"/>
        <v>0</v>
      </c>
      <c r="Q23" s="26">
        <f t="shared" si="19"/>
        <v>0</v>
      </c>
      <c r="R23" s="26">
        <f t="shared" si="20"/>
        <v>5</v>
      </c>
      <c r="S23" s="26">
        <f t="shared" si="21"/>
        <v>1</v>
      </c>
      <c r="T23" s="303"/>
      <c r="U23" s="27"/>
      <c r="V23" s="25" t="s">
        <v>201</v>
      </c>
      <c r="W23" s="26" t="s">
        <v>201</v>
      </c>
      <c r="X23" s="27" t="s">
        <v>201</v>
      </c>
      <c r="Y23" s="41" t="s">
        <v>201</v>
      </c>
      <c r="Z23" s="46"/>
      <c r="AA23" s="25">
        <f t="shared" si="22"/>
        <v>12</v>
      </c>
      <c r="AB23" s="36">
        <v>43112</v>
      </c>
      <c r="AC23" s="36">
        <v>43112</v>
      </c>
      <c r="AD23" s="26">
        <v>1</v>
      </c>
      <c r="AE23" s="26" t="s">
        <v>18</v>
      </c>
      <c r="AF23" s="26">
        <v>1</v>
      </c>
      <c r="AG23" s="34">
        <v>81</v>
      </c>
      <c r="AH23" s="27"/>
      <c r="AI23" s="25">
        <f t="shared" si="23"/>
        <v>8000</v>
      </c>
      <c r="AJ23" s="26">
        <f t="shared" si="24"/>
        <v>7994</v>
      </c>
      <c r="AK23" s="26">
        <f t="shared" si="11"/>
        <v>71928</v>
      </c>
      <c r="AL23" s="26">
        <f t="shared" si="25"/>
        <v>71928</v>
      </c>
      <c r="AM23" s="26"/>
      <c r="AN23" s="26"/>
      <c r="AO23" s="26"/>
      <c r="AP23" s="26">
        <v>5</v>
      </c>
      <c r="AQ23" s="26">
        <f t="shared" si="26"/>
        <v>95</v>
      </c>
      <c r="AR23" s="26"/>
      <c r="AS23" s="27"/>
      <c r="AT23" s="25" t="s">
        <v>201</v>
      </c>
      <c r="AU23" s="26" t="s">
        <v>201</v>
      </c>
      <c r="AV23" s="27" t="s">
        <v>201</v>
      </c>
      <c r="AW23" s="100" t="s">
        <v>201</v>
      </c>
      <c r="AX23" s="100">
        <f t="shared" si="4"/>
        <v>9229.92</v>
      </c>
      <c r="AY23" s="319">
        <f t="shared" si="5"/>
        <v>-0.1799</v>
      </c>
      <c r="AZ23" s="100">
        <f t="shared" si="9"/>
        <v>1</v>
      </c>
    </row>
    <row r="24" spans="2:52" x14ac:dyDescent="0.25">
      <c r="B24" s="24"/>
      <c r="C24" s="25">
        <f t="shared" si="12"/>
        <v>13</v>
      </c>
      <c r="D24" s="36">
        <v>43113</v>
      </c>
      <c r="E24" s="36">
        <v>43113</v>
      </c>
      <c r="F24" s="26">
        <v>1</v>
      </c>
      <c r="G24" s="26" t="s">
        <v>18</v>
      </c>
      <c r="H24" s="26">
        <v>1</v>
      </c>
      <c r="I24" s="34">
        <v>70</v>
      </c>
      <c r="J24" s="27"/>
      <c r="K24" s="25">
        <f t="shared" si="13"/>
        <v>6900</v>
      </c>
      <c r="L24" s="26">
        <f t="shared" si="14"/>
        <v>6894</v>
      </c>
      <c r="M24" s="26">
        <f t="shared" si="15"/>
        <v>77622</v>
      </c>
      <c r="N24" s="26">
        <f t="shared" si="16"/>
        <v>77622</v>
      </c>
      <c r="O24" s="26">
        <f t="shared" si="17"/>
        <v>0</v>
      </c>
      <c r="P24" s="323">
        <f t="shared" si="18"/>
        <v>0</v>
      </c>
      <c r="Q24" s="26">
        <f t="shared" si="19"/>
        <v>0</v>
      </c>
      <c r="R24" s="26">
        <f t="shared" si="20"/>
        <v>5</v>
      </c>
      <c r="S24" s="26">
        <f t="shared" si="21"/>
        <v>1</v>
      </c>
      <c r="T24" s="303"/>
      <c r="U24" s="27"/>
      <c r="V24" s="25" t="s">
        <v>201</v>
      </c>
      <c r="W24" s="26" t="s">
        <v>201</v>
      </c>
      <c r="X24" s="27" t="s">
        <v>201</v>
      </c>
      <c r="Y24" s="41" t="s">
        <v>201</v>
      </c>
      <c r="Z24" s="46"/>
      <c r="AA24" s="25">
        <f t="shared" si="22"/>
        <v>13</v>
      </c>
      <c r="AB24" s="36">
        <v>43113</v>
      </c>
      <c r="AC24" s="36">
        <v>43113</v>
      </c>
      <c r="AD24" s="26">
        <v>1</v>
      </c>
      <c r="AE24" s="26" t="s">
        <v>18</v>
      </c>
      <c r="AF24" s="26">
        <v>1</v>
      </c>
      <c r="AG24" s="34">
        <v>71</v>
      </c>
      <c r="AH24" s="27"/>
      <c r="AI24" s="25">
        <f t="shared" si="23"/>
        <v>7000</v>
      </c>
      <c r="AJ24" s="26">
        <f t="shared" si="24"/>
        <v>6994</v>
      </c>
      <c r="AK24" s="26">
        <f t="shared" si="11"/>
        <v>78922</v>
      </c>
      <c r="AL24" s="26">
        <f t="shared" si="25"/>
        <v>78922</v>
      </c>
      <c r="AM24" s="26"/>
      <c r="AN24" s="26"/>
      <c r="AO24" s="26"/>
      <c r="AP24" s="26">
        <v>5</v>
      </c>
      <c r="AQ24" s="26">
        <f t="shared" si="26"/>
        <v>95</v>
      </c>
      <c r="AR24" s="26"/>
      <c r="AS24" s="27"/>
      <c r="AT24" s="25" t="s">
        <v>201</v>
      </c>
      <c r="AU24" s="26" t="s">
        <v>201</v>
      </c>
      <c r="AV24" s="27" t="s">
        <v>201</v>
      </c>
      <c r="AW24" s="100" t="s">
        <v>201</v>
      </c>
      <c r="AX24" s="100">
        <f t="shared" si="4"/>
        <v>9999.08</v>
      </c>
      <c r="AY24" s="319">
        <f t="shared" si="5"/>
        <v>-0.1799</v>
      </c>
      <c r="AZ24" s="100">
        <f t="shared" si="9"/>
        <v>1</v>
      </c>
    </row>
    <row r="25" spans="2:52" x14ac:dyDescent="0.25">
      <c r="B25" s="24"/>
      <c r="C25" s="25">
        <f t="shared" si="12"/>
        <v>14</v>
      </c>
      <c r="D25" s="36">
        <v>43114</v>
      </c>
      <c r="E25" s="36">
        <v>43114</v>
      </c>
      <c r="F25" s="26">
        <v>1</v>
      </c>
      <c r="G25" s="26" t="s">
        <v>18</v>
      </c>
      <c r="H25" s="26">
        <v>1</v>
      </c>
      <c r="I25" s="34">
        <v>60</v>
      </c>
      <c r="J25" s="27"/>
      <c r="K25" s="25">
        <f t="shared" si="13"/>
        <v>5900</v>
      </c>
      <c r="L25" s="26">
        <f t="shared" si="14"/>
        <v>5894</v>
      </c>
      <c r="M25" s="26">
        <f t="shared" si="15"/>
        <v>83516</v>
      </c>
      <c r="N25" s="26">
        <f t="shared" si="16"/>
        <v>83516</v>
      </c>
      <c r="O25" s="26">
        <f t="shared" si="17"/>
        <v>0</v>
      </c>
      <c r="P25" s="323">
        <f t="shared" si="18"/>
        <v>0</v>
      </c>
      <c r="Q25" s="26">
        <f t="shared" si="19"/>
        <v>0</v>
      </c>
      <c r="R25" s="26">
        <f t="shared" si="20"/>
        <v>5</v>
      </c>
      <c r="S25" s="26">
        <f t="shared" si="21"/>
        <v>1</v>
      </c>
      <c r="T25" s="303"/>
      <c r="U25" s="27"/>
      <c r="V25" s="25" t="s">
        <v>201</v>
      </c>
      <c r="W25" s="26" t="s">
        <v>201</v>
      </c>
      <c r="X25" s="27" t="s">
        <v>201</v>
      </c>
      <c r="Y25" s="41" t="s">
        <v>201</v>
      </c>
      <c r="Z25" s="46"/>
      <c r="AA25" s="25">
        <f t="shared" si="22"/>
        <v>14</v>
      </c>
      <c r="AB25" s="36">
        <v>43114</v>
      </c>
      <c r="AC25" s="36">
        <v>43114</v>
      </c>
      <c r="AD25" s="26">
        <v>1</v>
      </c>
      <c r="AE25" s="26" t="s">
        <v>18</v>
      </c>
      <c r="AF25" s="26">
        <v>1</v>
      </c>
      <c r="AG25" s="34">
        <v>61</v>
      </c>
      <c r="AH25" s="27"/>
      <c r="AI25" s="25">
        <f t="shared" si="23"/>
        <v>6000</v>
      </c>
      <c r="AJ25" s="26">
        <f t="shared" si="24"/>
        <v>5994</v>
      </c>
      <c r="AK25" s="26">
        <f t="shared" si="11"/>
        <v>84916</v>
      </c>
      <c r="AL25" s="26">
        <f t="shared" si="25"/>
        <v>84916</v>
      </c>
      <c r="AM25" s="26"/>
      <c r="AN25" s="26"/>
      <c r="AO25" s="26"/>
      <c r="AP25" s="26">
        <v>5</v>
      </c>
      <c r="AQ25" s="26">
        <f t="shared" si="26"/>
        <v>95</v>
      </c>
      <c r="AR25" s="26"/>
      <c r="AS25" s="27"/>
      <c r="AT25" s="25" t="s">
        <v>201</v>
      </c>
      <c r="AU25" s="26" t="s">
        <v>201</v>
      </c>
      <c r="AV25" s="27" t="s">
        <v>201</v>
      </c>
      <c r="AW25" s="100" t="s">
        <v>201</v>
      </c>
      <c r="AX25" s="100">
        <f t="shared" si="4"/>
        <v>10768.24</v>
      </c>
      <c r="AY25" s="319">
        <f t="shared" si="5"/>
        <v>-0.1799</v>
      </c>
      <c r="AZ25" s="100">
        <f t="shared" si="9"/>
        <v>1</v>
      </c>
    </row>
    <row r="26" spans="2:52" x14ac:dyDescent="0.25">
      <c r="B26" s="24"/>
      <c r="C26" s="25">
        <f t="shared" si="12"/>
        <v>15</v>
      </c>
      <c r="D26" s="36">
        <v>43115</v>
      </c>
      <c r="E26" s="36">
        <v>43115</v>
      </c>
      <c r="F26" s="26">
        <v>1</v>
      </c>
      <c r="G26" s="26" t="s">
        <v>18</v>
      </c>
      <c r="H26" s="26">
        <v>1</v>
      </c>
      <c r="I26" s="34">
        <v>40</v>
      </c>
      <c r="J26" s="27"/>
      <c r="K26" s="25">
        <f t="shared" si="13"/>
        <v>3900</v>
      </c>
      <c r="L26" s="26">
        <f t="shared" si="14"/>
        <v>3894</v>
      </c>
      <c r="M26" s="26">
        <f t="shared" si="15"/>
        <v>87410</v>
      </c>
      <c r="N26" s="26">
        <f t="shared" si="16"/>
        <v>87410</v>
      </c>
      <c r="O26" s="26">
        <f t="shared" si="17"/>
        <v>0</v>
      </c>
      <c r="P26" s="323">
        <f t="shared" si="18"/>
        <v>0</v>
      </c>
      <c r="Q26" s="26">
        <f t="shared" si="19"/>
        <v>0</v>
      </c>
      <c r="R26" s="26">
        <f t="shared" si="20"/>
        <v>5</v>
      </c>
      <c r="S26" s="26">
        <f t="shared" si="21"/>
        <v>1</v>
      </c>
      <c r="T26" s="303"/>
      <c r="U26" s="27"/>
      <c r="V26" s="25" t="s">
        <v>201</v>
      </c>
      <c r="W26" s="26" t="s">
        <v>201</v>
      </c>
      <c r="X26" s="27" t="s">
        <v>201</v>
      </c>
      <c r="Y26" s="41" t="s">
        <v>201</v>
      </c>
      <c r="Z26" s="46"/>
      <c r="AA26" s="25">
        <f t="shared" si="22"/>
        <v>15</v>
      </c>
      <c r="AB26" s="36">
        <v>43115</v>
      </c>
      <c r="AC26" s="36">
        <v>43115</v>
      </c>
      <c r="AD26" s="26">
        <v>1</v>
      </c>
      <c r="AE26" s="26" t="s">
        <v>18</v>
      </c>
      <c r="AF26" s="26">
        <v>1</v>
      </c>
      <c r="AG26" s="34">
        <v>41</v>
      </c>
      <c r="AH26" s="27"/>
      <c r="AI26" s="25">
        <f t="shared" si="23"/>
        <v>4000</v>
      </c>
      <c r="AJ26" s="26">
        <f t="shared" si="24"/>
        <v>3994</v>
      </c>
      <c r="AK26" s="26">
        <f t="shared" si="11"/>
        <v>88910</v>
      </c>
      <c r="AL26" s="26">
        <f t="shared" si="25"/>
        <v>88910</v>
      </c>
      <c r="AM26" s="26"/>
      <c r="AN26" s="26"/>
      <c r="AO26" s="26"/>
      <c r="AP26" s="26">
        <v>5</v>
      </c>
      <c r="AQ26" s="26">
        <f t="shared" si="26"/>
        <v>95</v>
      </c>
      <c r="AR26" s="26"/>
      <c r="AS26" s="27"/>
      <c r="AT26" s="25" t="s">
        <v>201</v>
      </c>
      <c r="AU26" s="26" t="s">
        <v>201</v>
      </c>
      <c r="AV26" s="27" t="s">
        <v>201</v>
      </c>
      <c r="AW26" s="100" t="s">
        <v>201</v>
      </c>
      <c r="AX26" s="100">
        <f t="shared" si="4"/>
        <v>11537.4</v>
      </c>
      <c r="AY26" s="319">
        <f t="shared" si="5"/>
        <v>-0.1799</v>
      </c>
      <c r="AZ26" s="100">
        <f t="shared" si="9"/>
        <v>1</v>
      </c>
    </row>
    <row r="27" spans="2:52" x14ac:dyDescent="0.25">
      <c r="B27" s="24"/>
      <c r="C27" s="25">
        <f t="shared" si="12"/>
        <v>16</v>
      </c>
      <c r="D27" s="36">
        <v>43116</v>
      </c>
      <c r="E27" s="36">
        <v>43116</v>
      </c>
      <c r="F27" s="26">
        <v>1</v>
      </c>
      <c r="G27" s="26" t="s">
        <v>18</v>
      </c>
      <c r="H27" s="26">
        <v>1</v>
      </c>
      <c r="I27" s="34">
        <v>30</v>
      </c>
      <c r="J27" s="27"/>
      <c r="K27" s="25">
        <f t="shared" si="13"/>
        <v>2900</v>
      </c>
      <c r="L27" s="26">
        <f t="shared" si="14"/>
        <v>2894</v>
      </c>
      <c r="M27" s="26">
        <f t="shared" si="15"/>
        <v>90304</v>
      </c>
      <c r="N27" s="26">
        <f t="shared" si="16"/>
        <v>90304</v>
      </c>
      <c r="O27" s="26">
        <f t="shared" si="17"/>
        <v>0</v>
      </c>
      <c r="P27" s="323">
        <f t="shared" si="18"/>
        <v>0</v>
      </c>
      <c r="Q27" s="26">
        <f t="shared" si="19"/>
        <v>0</v>
      </c>
      <c r="R27" s="26">
        <f t="shared" si="20"/>
        <v>5</v>
      </c>
      <c r="S27" s="26">
        <f t="shared" si="21"/>
        <v>1</v>
      </c>
      <c r="T27" s="303"/>
      <c r="U27" s="27"/>
      <c r="V27" s="25" t="s">
        <v>201</v>
      </c>
      <c r="W27" s="26" t="s">
        <v>201</v>
      </c>
      <c r="X27" s="27" t="s">
        <v>201</v>
      </c>
      <c r="Y27" s="41" t="s">
        <v>201</v>
      </c>
      <c r="Z27" s="46"/>
      <c r="AA27" s="25">
        <f t="shared" si="22"/>
        <v>16</v>
      </c>
      <c r="AB27" s="36">
        <v>43116</v>
      </c>
      <c r="AC27" s="36">
        <v>43116</v>
      </c>
      <c r="AD27" s="26">
        <v>1</v>
      </c>
      <c r="AE27" s="26" t="s">
        <v>18</v>
      </c>
      <c r="AF27" s="26">
        <v>1</v>
      </c>
      <c r="AG27" s="34">
        <v>31</v>
      </c>
      <c r="AH27" s="27"/>
      <c r="AI27" s="25">
        <f t="shared" si="23"/>
        <v>3000</v>
      </c>
      <c r="AJ27" s="26">
        <f t="shared" si="24"/>
        <v>2994</v>
      </c>
      <c r="AK27" s="26">
        <f t="shared" si="11"/>
        <v>91904</v>
      </c>
      <c r="AL27" s="26">
        <f t="shared" si="25"/>
        <v>91904</v>
      </c>
      <c r="AM27" s="26"/>
      <c r="AN27" s="26"/>
      <c r="AO27" s="26"/>
      <c r="AP27" s="26">
        <v>5</v>
      </c>
      <c r="AQ27" s="26">
        <f t="shared" si="26"/>
        <v>95</v>
      </c>
      <c r="AR27" s="26"/>
      <c r="AS27" s="27"/>
      <c r="AT27" s="25" t="s">
        <v>201</v>
      </c>
      <c r="AU27" s="26" t="s">
        <v>201</v>
      </c>
      <c r="AV27" s="27" t="s">
        <v>201</v>
      </c>
      <c r="AW27" s="100" t="s">
        <v>201</v>
      </c>
      <c r="AX27" s="100">
        <f t="shared" si="4"/>
        <v>12306.56</v>
      </c>
      <c r="AY27" s="319">
        <f t="shared" si="5"/>
        <v>-0.1799</v>
      </c>
      <c r="AZ27" s="100">
        <f t="shared" si="9"/>
        <v>1</v>
      </c>
    </row>
    <row r="28" spans="2:52" x14ac:dyDescent="0.25">
      <c r="B28" s="24"/>
      <c r="C28" s="25">
        <f t="shared" si="12"/>
        <v>17</v>
      </c>
      <c r="D28" s="36">
        <v>43117</v>
      </c>
      <c r="E28" s="36">
        <v>43117</v>
      </c>
      <c r="F28" s="26">
        <v>1</v>
      </c>
      <c r="G28" s="26" t="s">
        <v>18</v>
      </c>
      <c r="H28" s="26">
        <v>10</v>
      </c>
      <c r="I28" s="34">
        <v>20</v>
      </c>
      <c r="J28" s="27"/>
      <c r="K28" s="25">
        <f t="shared" si="13"/>
        <v>1000</v>
      </c>
      <c r="L28" s="26">
        <f t="shared" si="14"/>
        <v>994</v>
      </c>
      <c r="M28" s="26">
        <f t="shared" si="15"/>
        <v>91298</v>
      </c>
      <c r="N28" s="26">
        <f t="shared" si="16"/>
        <v>91298</v>
      </c>
      <c r="O28" s="26">
        <f t="shared" si="17"/>
        <v>0</v>
      </c>
      <c r="P28" s="323">
        <f t="shared" si="18"/>
        <v>0</v>
      </c>
      <c r="Q28" s="26">
        <f t="shared" si="19"/>
        <v>0</v>
      </c>
      <c r="R28" s="26">
        <f t="shared" si="20"/>
        <v>5</v>
      </c>
      <c r="S28" s="26">
        <f t="shared" si="21"/>
        <v>1</v>
      </c>
      <c r="T28" s="303"/>
      <c r="U28" s="27"/>
      <c r="V28" s="25" t="s">
        <v>201</v>
      </c>
      <c r="W28" s="26" t="s">
        <v>201</v>
      </c>
      <c r="X28" s="27" t="s">
        <v>201</v>
      </c>
      <c r="Y28" s="41" t="s">
        <v>201</v>
      </c>
      <c r="Z28" s="46"/>
      <c r="AA28" s="25">
        <f t="shared" si="22"/>
        <v>17</v>
      </c>
      <c r="AB28" s="36">
        <v>43117</v>
      </c>
      <c r="AC28" s="36">
        <v>43117</v>
      </c>
      <c r="AD28" s="26">
        <v>1</v>
      </c>
      <c r="AE28" s="26" t="s">
        <v>18</v>
      </c>
      <c r="AF28" s="26">
        <v>10</v>
      </c>
      <c r="AG28" s="34">
        <v>21</v>
      </c>
      <c r="AH28" s="27"/>
      <c r="AI28" s="25">
        <f t="shared" si="23"/>
        <v>1100</v>
      </c>
      <c r="AJ28" s="26">
        <f t="shared" si="24"/>
        <v>1094</v>
      </c>
      <c r="AK28" s="26">
        <f t="shared" si="11"/>
        <v>92998</v>
      </c>
      <c r="AL28" s="26">
        <f t="shared" si="25"/>
        <v>92998</v>
      </c>
      <c r="AM28" s="26"/>
      <c r="AN28" s="26"/>
      <c r="AO28" s="26"/>
      <c r="AP28" s="26">
        <v>5</v>
      </c>
      <c r="AQ28" s="26">
        <f t="shared" si="26"/>
        <v>95</v>
      </c>
      <c r="AR28" s="26"/>
      <c r="AS28" s="27"/>
      <c r="AT28" s="25" t="s">
        <v>201</v>
      </c>
      <c r="AU28" s="26" t="s">
        <v>201</v>
      </c>
      <c r="AV28" s="27" t="s">
        <v>201</v>
      </c>
      <c r="AW28" s="100" t="s">
        <v>201</v>
      </c>
      <c r="AX28" s="100">
        <f t="shared" si="4"/>
        <v>13075.72</v>
      </c>
      <c r="AY28" s="319">
        <f t="shared" si="5"/>
        <v>-0.1799</v>
      </c>
      <c r="AZ28" s="100">
        <f t="shared" si="9"/>
        <v>1</v>
      </c>
    </row>
    <row r="29" spans="2:52" x14ac:dyDescent="0.25">
      <c r="B29" s="24"/>
      <c r="C29" s="25">
        <f t="shared" si="12"/>
        <v>18</v>
      </c>
      <c r="D29" s="36">
        <v>43118</v>
      </c>
      <c r="E29" s="36">
        <v>43118</v>
      </c>
      <c r="F29" s="26">
        <v>1</v>
      </c>
      <c r="G29" s="26" t="s">
        <v>18</v>
      </c>
      <c r="H29" s="26">
        <v>20</v>
      </c>
      <c r="I29" s="34">
        <v>10</v>
      </c>
      <c r="J29" s="27"/>
      <c r="K29" s="25">
        <f t="shared" si="13"/>
        <v>-1000</v>
      </c>
      <c r="L29" s="26">
        <f t="shared" si="14"/>
        <v>-1006</v>
      </c>
      <c r="M29" s="26">
        <f t="shared" si="15"/>
        <v>90292</v>
      </c>
      <c r="N29" s="26">
        <f t="shared" si="16"/>
        <v>91298</v>
      </c>
      <c r="O29" s="26">
        <f t="shared" si="17"/>
        <v>-1006</v>
      </c>
      <c r="P29" s="323">
        <f t="shared" si="18"/>
        <v>-2.5775573160607954E-3</v>
      </c>
      <c r="Q29" s="26">
        <f t="shared" si="19"/>
        <v>1</v>
      </c>
      <c r="R29" s="26">
        <f t="shared" si="20"/>
        <v>5</v>
      </c>
      <c r="S29" s="26">
        <f t="shared" si="21"/>
        <v>1</v>
      </c>
      <c r="T29" s="303"/>
      <c r="U29" s="27"/>
      <c r="V29" s="25" t="s">
        <v>201</v>
      </c>
      <c r="W29" s="26" t="s">
        <v>201</v>
      </c>
      <c r="X29" s="27" t="s">
        <v>201</v>
      </c>
      <c r="Y29" s="41" t="s">
        <v>201</v>
      </c>
      <c r="Z29" s="46"/>
      <c r="AA29" s="25">
        <f t="shared" si="22"/>
        <v>18</v>
      </c>
      <c r="AB29" s="36">
        <v>43118</v>
      </c>
      <c r="AC29" s="36">
        <v>43118</v>
      </c>
      <c r="AD29" s="26">
        <v>1</v>
      </c>
      <c r="AE29" s="26" t="s">
        <v>18</v>
      </c>
      <c r="AF29" s="26">
        <v>20</v>
      </c>
      <c r="AG29" s="34">
        <v>11</v>
      </c>
      <c r="AH29" s="27"/>
      <c r="AI29" s="25">
        <f t="shared" si="23"/>
        <v>-900</v>
      </c>
      <c r="AJ29" s="26">
        <f t="shared" si="24"/>
        <v>-906</v>
      </c>
      <c r="AK29" s="26">
        <f t="shared" si="11"/>
        <v>92092</v>
      </c>
      <c r="AL29" s="26">
        <f t="shared" si="25"/>
        <v>92998</v>
      </c>
      <c r="AM29" s="26"/>
      <c r="AN29" s="26"/>
      <c r="AO29" s="26"/>
      <c r="AP29" s="26">
        <v>5</v>
      </c>
      <c r="AQ29" s="26">
        <f t="shared" si="26"/>
        <v>95</v>
      </c>
      <c r="AR29" s="26"/>
      <c r="AS29" s="27"/>
      <c r="AT29" s="25" t="s">
        <v>201</v>
      </c>
      <c r="AU29" s="26" t="s">
        <v>201</v>
      </c>
      <c r="AV29" s="27" t="s">
        <v>201</v>
      </c>
      <c r="AW29" s="100" t="s">
        <v>201</v>
      </c>
      <c r="AX29" s="100">
        <f t="shared" si="4"/>
        <v>13844.88</v>
      </c>
      <c r="AY29" s="319">
        <f t="shared" si="5"/>
        <v>-0.1799</v>
      </c>
      <c r="AZ29" s="100">
        <f t="shared" si="9"/>
        <v>1</v>
      </c>
    </row>
    <row r="30" spans="2:52" x14ac:dyDescent="0.25">
      <c r="B30" s="24"/>
      <c r="C30" s="25">
        <f t="shared" si="12"/>
        <v>19</v>
      </c>
      <c r="D30" s="36">
        <v>43119</v>
      </c>
      <c r="E30" s="36">
        <v>43119</v>
      </c>
      <c r="F30" s="26">
        <v>1</v>
      </c>
      <c r="G30" s="26" t="s">
        <v>18</v>
      </c>
      <c r="H30" s="26">
        <v>30</v>
      </c>
      <c r="I30" s="34">
        <v>10</v>
      </c>
      <c r="J30" s="27"/>
      <c r="K30" s="25">
        <f t="shared" si="13"/>
        <v>-2000</v>
      </c>
      <c r="L30" s="26">
        <f t="shared" si="14"/>
        <v>-2006</v>
      </c>
      <c r="M30" s="26">
        <f t="shared" si="15"/>
        <v>88286</v>
      </c>
      <c r="N30" s="26">
        <f t="shared" si="16"/>
        <v>91298</v>
      </c>
      <c r="O30" s="26">
        <f t="shared" si="17"/>
        <v>-3012</v>
      </c>
      <c r="P30" s="323">
        <f t="shared" si="18"/>
        <v>-7.757168684938422E-3</v>
      </c>
      <c r="Q30" s="26">
        <f t="shared" si="19"/>
        <v>2</v>
      </c>
      <c r="R30" s="26">
        <f t="shared" si="20"/>
        <v>5</v>
      </c>
      <c r="S30" s="26">
        <f t="shared" si="21"/>
        <v>1</v>
      </c>
      <c r="T30" s="303"/>
      <c r="U30" s="27"/>
      <c r="V30" s="25" t="s">
        <v>201</v>
      </c>
      <c r="W30" s="26" t="s">
        <v>201</v>
      </c>
      <c r="X30" s="27" t="s">
        <v>201</v>
      </c>
      <c r="Y30" s="41" t="s">
        <v>201</v>
      </c>
      <c r="Z30" s="46"/>
      <c r="AA30" s="25">
        <f t="shared" si="22"/>
        <v>19</v>
      </c>
      <c r="AB30" s="36">
        <v>43119</v>
      </c>
      <c r="AC30" s="36">
        <v>43119</v>
      </c>
      <c r="AD30" s="26">
        <v>1</v>
      </c>
      <c r="AE30" s="26" t="s">
        <v>18</v>
      </c>
      <c r="AF30" s="26">
        <v>30</v>
      </c>
      <c r="AG30" s="34">
        <v>11</v>
      </c>
      <c r="AH30" s="27"/>
      <c r="AI30" s="25">
        <f t="shared" si="23"/>
        <v>-1900</v>
      </c>
      <c r="AJ30" s="26">
        <f t="shared" si="24"/>
        <v>-1906</v>
      </c>
      <c r="AK30" s="26">
        <f t="shared" si="11"/>
        <v>90186</v>
      </c>
      <c r="AL30" s="26">
        <f t="shared" si="25"/>
        <v>92998</v>
      </c>
      <c r="AM30" s="26"/>
      <c r="AN30" s="26"/>
      <c r="AO30" s="26"/>
      <c r="AP30" s="26">
        <v>5</v>
      </c>
      <c r="AQ30" s="26">
        <f t="shared" si="26"/>
        <v>95</v>
      </c>
      <c r="AR30" s="26"/>
      <c r="AS30" s="27"/>
      <c r="AT30" s="25" t="s">
        <v>201</v>
      </c>
      <c r="AU30" s="26" t="s">
        <v>201</v>
      </c>
      <c r="AV30" s="27" t="s">
        <v>201</v>
      </c>
      <c r="AW30" s="100" t="s">
        <v>201</v>
      </c>
      <c r="AX30" s="100">
        <f t="shared" si="4"/>
        <v>14614.039999999999</v>
      </c>
      <c r="AY30" s="319">
        <f t="shared" si="5"/>
        <v>-0.1799</v>
      </c>
      <c r="AZ30" s="100">
        <f t="shared" si="9"/>
        <v>1</v>
      </c>
    </row>
    <row r="31" spans="2:52" x14ac:dyDescent="0.25">
      <c r="B31" s="24"/>
      <c r="C31" s="25">
        <f t="shared" si="12"/>
        <v>20</v>
      </c>
      <c r="D31" s="36">
        <v>43120</v>
      </c>
      <c r="E31" s="36">
        <v>43120</v>
      </c>
      <c r="F31" s="26">
        <v>1</v>
      </c>
      <c r="G31" s="26" t="s">
        <v>18</v>
      </c>
      <c r="H31" s="26">
        <v>40</v>
      </c>
      <c r="I31" s="34">
        <v>10</v>
      </c>
      <c r="J31" s="27"/>
      <c r="K31" s="25">
        <f t="shared" si="13"/>
        <v>-3000</v>
      </c>
      <c r="L31" s="26">
        <f t="shared" si="14"/>
        <v>-3006</v>
      </c>
      <c r="M31" s="26">
        <f t="shared" si="15"/>
        <v>85280</v>
      </c>
      <c r="N31" s="26">
        <f t="shared" si="16"/>
        <v>91298</v>
      </c>
      <c r="O31" s="26">
        <f t="shared" si="17"/>
        <v>-6018</v>
      </c>
      <c r="P31" s="323">
        <f t="shared" si="18"/>
        <v>-1.5619808970099668E-2</v>
      </c>
      <c r="Q31" s="26">
        <f t="shared" si="19"/>
        <v>3</v>
      </c>
      <c r="R31" s="26">
        <f t="shared" si="20"/>
        <v>5</v>
      </c>
      <c r="S31" s="26">
        <f t="shared" si="21"/>
        <v>1</v>
      </c>
      <c r="T31" s="303"/>
      <c r="U31" s="27"/>
      <c r="V31" s="25" t="s">
        <v>201</v>
      </c>
      <c r="W31" s="26" t="s">
        <v>201</v>
      </c>
      <c r="X31" s="27" t="s">
        <v>201</v>
      </c>
      <c r="Y31" s="41" t="s">
        <v>201</v>
      </c>
      <c r="Z31" s="46"/>
      <c r="AA31" s="25">
        <f t="shared" si="22"/>
        <v>20</v>
      </c>
      <c r="AB31" s="36">
        <v>43120</v>
      </c>
      <c r="AC31" s="36">
        <v>43120</v>
      </c>
      <c r="AD31" s="26">
        <v>1</v>
      </c>
      <c r="AE31" s="26" t="s">
        <v>18</v>
      </c>
      <c r="AF31" s="26">
        <v>40</v>
      </c>
      <c r="AG31" s="34">
        <v>11</v>
      </c>
      <c r="AH31" s="27"/>
      <c r="AI31" s="25">
        <f t="shared" si="23"/>
        <v>-2900</v>
      </c>
      <c r="AJ31" s="26">
        <f t="shared" si="24"/>
        <v>-2906</v>
      </c>
      <c r="AK31" s="26">
        <f t="shared" si="11"/>
        <v>87280</v>
      </c>
      <c r="AL31" s="26">
        <f t="shared" si="25"/>
        <v>92998</v>
      </c>
      <c r="AM31" s="26"/>
      <c r="AN31" s="26"/>
      <c r="AO31" s="26"/>
      <c r="AP31" s="26">
        <v>5</v>
      </c>
      <c r="AQ31" s="26">
        <f t="shared" si="26"/>
        <v>95</v>
      </c>
      <c r="AR31" s="26"/>
      <c r="AS31" s="27"/>
      <c r="AT31" s="25" t="s">
        <v>201</v>
      </c>
      <c r="AU31" s="26" t="s">
        <v>201</v>
      </c>
      <c r="AV31" s="27" t="s">
        <v>201</v>
      </c>
      <c r="AW31" s="100" t="s">
        <v>201</v>
      </c>
      <c r="AX31" s="100">
        <f t="shared" si="4"/>
        <v>15383.199999999999</v>
      </c>
      <c r="AY31" s="319">
        <f t="shared" si="5"/>
        <v>-0.1799</v>
      </c>
      <c r="AZ31" s="100">
        <f t="shared" si="9"/>
        <v>1</v>
      </c>
    </row>
    <row r="32" spans="2:52" x14ac:dyDescent="0.25">
      <c r="B32" s="24"/>
      <c r="C32" s="25">
        <f t="shared" si="12"/>
        <v>21</v>
      </c>
      <c r="D32" s="36">
        <v>43121</v>
      </c>
      <c r="E32" s="36">
        <v>43121</v>
      </c>
      <c r="F32" s="26">
        <v>1</v>
      </c>
      <c r="G32" s="26" t="s">
        <v>18</v>
      </c>
      <c r="H32" s="26">
        <v>50</v>
      </c>
      <c r="I32" s="34">
        <v>10</v>
      </c>
      <c r="J32" s="27"/>
      <c r="K32" s="25">
        <f t="shared" si="13"/>
        <v>-4000</v>
      </c>
      <c r="L32" s="26">
        <f t="shared" si="14"/>
        <v>-4006</v>
      </c>
      <c r="M32" s="26">
        <f t="shared" si="15"/>
        <v>81274</v>
      </c>
      <c r="N32" s="26">
        <f t="shared" si="16"/>
        <v>91298</v>
      </c>
      <c r="O32" s="26">
        <f t="shared" si="17"/>
        <v>-10024</v>
      </c>
      <c r="P32" s="323">
        <f t="shared" si="18"/>
        <v>-2.6290803988732514E-2</v>
      </c>
      <c r="Q32" s="26">
        <f t="shared" si="19"/>
        <v>4</v>
      </c>
      <c r="R32" s="26">
        <f t="shared" si="20"/>
        <v>5</v>
      </c>
      <c r="S32" s="26">
        <f t="shared" si="21"/>
        <v>1</v>
      </c>
      <c r="T32" s="303"/>
      <c r="U32" s="27"/>
      <c r="V32" s="25" t="s">
        <v>201</v>
      </c>
      <c r="W32" s="26" t="s">
        <v>201</v>
      </c>
      <c r="X32" s="27" t="s">
        <v>201</v>
      </c>
      <c r="Y32" s="41" t="s">
        <v>201</v>
      </c>
      <c r="Z32" s="46"/>
      <c r="AA32" s="25">
        <f t="shared" si="22"/>
        <v>21</v>
      </c>
      <c r="AB32" s="36">
        <v>43121</v>
      </c>
      <c r="AC32" s="36">
        <v>43121</v>
      </c>
      <c r="AD32" s="26">
        <v>1</v>
      </c>
      <c r="AE32" s="26" t="s">
        <v>18</v>
      </c>
      <c r="AF32" s="26">
        <v>50</v>
      </c>
      <c r="AG32" s="34">
        <v>11</v>
      </c>
      <c r="AH32" s="27"/>
      <c r="AI32" s="25">
        <f t="shared" si="23"/>
        <v>-3900</v>
      </c>
      <c r="AJ32" s="26">
        <f t="shared" si="24"/>
        <v>-3906</v>
      </c>
      <c r="AK32" s="26">
        <f t="shared" si="11"/>
        <v>83374</v>
      </c>
      <c r="AL32" s="26">
        <f t="shared" si="25"/>
        <v>92998</v>
      </c>
      <c r="AM32" s="26"/>
      <c r="AN32" s="26"/>
      <c r="AO32" s="26"/>
      <c r="AP32" s="26">
        <v>5</v>
      </c>
      <c r="AQ32" s="26">
        <f t="shared" si="26"/>
        <v>95</v>
      </c>
      <c r="AR32" s="26"/>
      <c r="AS32" s="27"/>
      <c r="AT32" s="25" t="s">
        <v>201</v>
      </c>
      <c r="AU32" s="26" t="s">
        <v>201</v>
      </c>
      <c r="AV32" s="27" t="s">
        <v>201</v>
      </c>
      <c r="AW32" s="100" t="s">
        <v>201</v>
      </c>
      <c r="AX32" s="100">
        <f t="shared" si="4"/>
        <v>16152.359999999999</v>
      </c>
      <c r="AY32" s="319">
        <f t="shared" si="5"/>
        <v>-0.1799</v>
      </c>
      <c r="AZ32" s="100">
        <f t="shared" si="9"/>
        <v>1</v>
      </c>
    </row>
    <row r="33" spans="2:52" x14ac:dyDescent="0.25">
      <c r="B33" s="24"/>
      <c r="C33" s="25">
        <f t="shared" si="12"/>
        <v>22</v>
      </c>
      <c r="D33" s="36">
        <v>43122</v>
      </c>
      <c r="E33" s="36">
        <v>43122</v>
      </c>
      <c r="F33" s="26">
        <v>1</v>
      </c>
      <c r="G33" s="26" t="s">
        <v>18</v>
      </c>
      <c r="H33" s="26">
        <v>60</v>
      </c>
      <c r="I33" s="34">
        <v>10</v>
      </c>
      <c r="J33" s="27"/>
      <c r="K33" s="25">
        <f t="shared" si="13"/>
        <v>-5000</v>
      </c>
      <c r="L33" s="26">
        <f t="shared" si="14"/>
        <v>-5006</v>
      </c>
      <c r="M33" s="26">
        <f t="shared" si="15"/>
        <v>76268</v>
      </c>
      <c r="N33" s="26">
        <f t="shared" si="16"/>
        <v>91298</v>
      </c>
      <c r="O33" s="26">
        <f t="shared" si="17"/>
        <v>-15030</v>
      </c>
      <c r="P33" s="323">
        <f t="shared" si="18"/>
        <v>-3.9944932866999051E-2</v>
      </c>
      <c r="Q33" s="26">
        <f t="shared" si="19"/>
        <v>5</v>
      </c>
      <c r="R33" s="26">
        <f t="shared" si="20"/>
        <v>5</v>
      </c>
      <c r="S33" s="26">
        <f t="shared" si="21"/>
        <v>1</v>
      </c>
      <c r="T33" s="303"/>
      <c r="U33" s="27"/>
      <c r="V33" s="25" t="s">
        <v>201</v>
      </c>
      <c r="W33" s="26" t="s">
        <v>201</v>
      </c>
      <c r="X33" s="27" t="s">
        <v>201</v>
      </c>
      <c r="Y33" s="41" t="s">
        <v>201</v>
      </c>
      <c r="Z33" s="46"/>
      <c r="AA33" s="25">
        <f t="shared" si="22"/>
        <v>22</v>
      </c>
      <c r="AB33" s="36">
        <v>43122</v>
      </c>
      <c r="AC33" s="36">
        <v>43122</v>
      </c>
      <c r="AD33" s="26">
        <v>1</v>
      </c>
      <c r="AE33" s="26" t="s">
        <v>18</v>
      </c>
      <c r="AF33" s="26">
        <v>60</v>
      </c>
      <c r="AG33" s="34">
        <v>11</v>
      </c>
      <c r="AH33" s="27"/>
      <c r="AI33" s="25">
        <f t="shared" si="23"/>
        <v>-4900</v>
      </c>
      <c r="AJ33" s="26">
        <f t="shared" si="24"/>
        <v>-4906</v>
      </c>
      <c r="AK33" s="26">
        <f t="shared" si="11"/>
        <v>78468</v>
      </c>
      <c r="AL33" s="26">
        <f t="shared" si="25"/>
        <v>92998</v>
      </c>
      <c r="AM33" s="26"/>
      <c r="AN33" s="26"/>
      <c r="AO33" s="26"/>
      <c r="AP33" s="26">
        <v>5</v>
      </c>
      <c r="AQ33" s="26">
        <f t="shared" si="26"/>
        <v>95</v>
      </c>
      <c r="AR33" s="26"/>
      <c r="AS33" s="27"/>
      <c r="AT33" s="25" t="s">
        <v>201</v>
      </c>
      <c r="AU33" s="26" t="s">
        <v>201</v>
      </c>
      <c r="AV33" s="27" t="s">
        <v>201</v>
      </c>
      <c r="AW33" s="100" t="s">
        <v>201</v>
      </c>
      <c r="AX33" s="100">
        <f t="shared" si="4"/>
        <v>16921.52</v>
      </c>
      <c r="AY33" s="319">
        <f t="shared" si="5"/>
        <v>-0.1799</v>
      </c>
      <c r="AZ33" s="100">
        <f t="shared" si="9"/>
        <v>1</v>
      </c>
    </row>
    <row r="34" spans="2:52" x14ac:dyDescent="0.25">
      <c r="B34" s="24"/>
      <c r="C34" s="25">
        <f t="shared" si="12"/>
        <v>23</v>
      </c>
      <c r="D34" s="36">
        <v>43123</v>
      </c>
      <c r="E34" s="36">
        <v>43123</v>
      </c>
      <c r="F34" s="26">
        <v>1</v>
      </c>
      <c r="G34" s="26" t="s">
        <v>18</v>
      </c>
      <c r="H34" s="26">
        <v>70</v>
      </c>
      <c r="I34" s="34">
        <v>10</v>
      </c>
      <c r="J34" s="27"/>
      <c r="K34" s="25">
        <f t="shared" si="13"/>
        <v>-6000</v>
      </c>
      <c r="L34" s="26">
        <f t="shared" si="14"/>
        <v>-6006</v>
      </c>
      <c r="M34" s="26">
        <f t="shared" si="15"/>
        <v>70262</v>
      </c>
      <c r="N34" s="26">
        <f t="shared" si="16"/>
        <v>91298</v>
      </c>
      <c r="O34" s="26">
        <f t="shared" si="17"/>
        <v>-21036</v>
      </c>
      <c r="P34" s="323">
        <f t="shared" si="18"/>
        <v>-5.6813823724821882E-2</v>
      </c>
      <c r="Q34" s="26">
        <f t="shared" si="19"/>
        <v>6</v>
      </c>
      <c r="R34" s="26">
        <f t="shared" si="20"/>
        <v>5</v>
      </c>
      <c r="S34" s="26">
        <f t="shared" si="21"/>
        <v>1</v>
      </c>
      <c r="T34" s="303"/>
      <c r="U34" s="27"/>
      <c r="V34" s="25" t="s">
        <v>201</v>
      </c>
      <c r="W34" s="26" t="s">
        <v>201</v>
      </c>
      <c r="X34" s="27" t="s">
        <v>201</v>
      </c>
      <c r="Y34" s="41" t="s">
        <v>201</v>
      </c>
      <c r="Z34" s="46"/>
      <c r="AA34" s="25">
        <f t="shared" si="22"/>
        <v>23</v>
      </c>
      <c r="AB34" s="36">
        <v>43123</v>
      </c>
      <c r="AC34" s="36">
        <v>43123</v>
      </c>
      <c r="AD34" s="26">
        <v>1</v>
      </c>
      <c r="AE34" s="26" t="s">
        <v>18</v>
      </c>
      <c r="AF34" s="26">
        <v>70</v>
      </c>
      <c r="AG34" s="34">
        <v>11</v>
      </c>
      <c r="AH34" s="27"/>
      <c r="AI34" s="25">
        <f t="shared" si="23"/>
        <v>-5900</v>
      </c>
      <c r="AJ34" s="26">
        <f t="shared" si="24"/>
        <v>-5906</v>
      </c>
      <c r="AK34" s="26">
        <f t="shared" si="11"/>
        <v>72562</v>
      </c>
      <c r="AL34" s="26">
        <f t="shared" si="25"/>
        <v>92998</v>
      </c>
      <c r="AM34" s="26"/>
      <c r="AN34" s="26"/>
      <c r="AO34" s="26"/>
      <c r="AP34" s="26">
        <v>5</v>
      </c>
      <c r="AQ34" s="26">
        <f t="shared" si="26"/>
        <v>95</v>
      </c>
      <c r="AR34" s="26"/>
      <c r="AS34" s="27"/>
      <c r="AT34" s="25" t="s">
        <v>201</v>
      </c>
      <c r="AU34" s="26" t="s">
        <v>201</v>
      </c>
      <c r="AV34" s="27" t="s">
        <v>201</v>
      </c>
      <c r="AW34" s="100" t="s">
        <v>201</v>
      </c>
      <c r="AX34" s="100">
        <f t="shared" si="4"/>
        <v>17690.68</v>
      </c>
      <c r="AY34" s="319">
        <f t="shared" si="5"/>
        <v>-0.1799</v>
      </c>
      <c r="AZ34" s="100">
        <f t="shared" si="9"/>
        <v>1</v>
      </c>
    </row>
    <row r="35" spans="2:52" x14ac:dyDescent="0.25">
      <c r="B35" s="24"/>
      <c r="C35" s="25">
        <f t="shared" si="12"/>
        <v>24</v>
      </c>
      <c r="D35" s="36">
        <v>43124</v>
      </c>
      <c r="E35" s="36">
        <v>43124</v>
      </c>
      <c r="F35" s="26">
        <v>1</v>
      </c>
      <c r="G35" s="26" t="s">
        <v>18</v>
      </c>
      <c r="H35" s="26">
        <v>80</v>
      </c>
      <c r="I35" s="34">
        <v>10</v>
      </c>
      <c r="J35" s="27"/>
      <c r="K35" s="25">
        <f t="shared" si="13"/>
        <v>-7000</v>
      </c>
      <c r="L35" s="26">
        <f t="shared" si="14"/>
        <v>-7006</v>
      </c>
      <c r="M35" s="26">
        <f t="shared" si="15"/>
        <v>63256</v>
      </c>
      <c r="N35" s="26">
        <f t="shared" si="16"/>
        <v>91298</v>
      </c>
      <c r="O35" s="26">
        <f t="shared" si="17"/>
        <v>-28042</v>
      </c>
      <c r="P35" s="323">
        <f t="shared" si="18"/>
        <v>-7.7196247274649285E-2</v>
      </c>
      <c r="Q35" s="26">
        <f t="shared" si="19"/>
        <v>7</v>
      </c>
      <c r="R35" s="26">
        <f t="shared" si="20"/>
        <v>5</v>
      </c>
      <c r="S35" s="26">
        <f t="shared" si="21"/>
        <v>1</v>
      </c>
      <c r="T35" s="303"/>
      <c r="U35" s="27"/>
      <c r="V35" s="25" t="s">
        <v>201</v>
      </c>
      <c r="W35" s="26" t="s">
        <v>201</v>
      </c>
      <c r="X35" s="27" t="s">
        <v>201</v>
      </c>
      <c r="Y35" s="41" t="s">
        <v>201</v>
      </c>
      <c r="Z35" s="46"/>
      <c r="AA35" s="25">
        <f t="shared" si="22"/>
        <v>24</v>
      </c>
      <c r="AB35" s="36">
        <v>43124</v>
      </c>
      <c r="AC35" s="36">
        <v>43124</v>
      </c>
      <c r="AD35" s="26">
        <v>1</v>
      </c>
      <c r="AE35" s="26" t="s">
        <v>18</v>
      </c>
      <c r="AF35" s="26">
        <v>80</v>
      </c>
      <c r="AG35" s="34">
        <v>11</v>
      </c>
      <c r="AH35" s="27"/>
      <c r="AI35" s="25">
        <f t="shared" si="23"/>
        <v>-6900</v>
      </c>
      <c r="AJ35" s="26">
        <f t="shared" si="24"/>
        <v>-6906</v>
      </c>
      <c r="AK35" s="26">
        <f t="shared" si="11"/>
        <v>65656</v>
      </c>
      <c r="AL35" s="26">
        <f t="shared" si="25"/>
        <v>92998</v>
      </c>
      <c r="AM35" s="26"/>
      <c r="AN35" s="26"/>
      <c r="AO35" s="26"/>
      <c r="AP35" s="26">
        <v>5</v>
      </c>
      <c r="AQ35" s="26">
        <f t="shared" si="26"/>
        <v>95</v>
      </c>
      <c r="AR35" s="26"/>
      <c r="AS35" s="27"/>
      <c r="AT35" s="25" t="s">
        <v>201</v>
      </c>
      <c r="AU35" s="26" t="s">
        <v>201</v>
      </c>
      <c r="AV35" s="27" t="s">
        <v>201</v>
      </c>
      <c r="AW35" s="100" t="s">
        <v>201</v>
      </c>
      <c r="AX35" s="100">
        <f t="shared" si="4"/>
        <v>18459.84</v>
      </c>
      <c r="AY35" s="319">
        <f t="shared" si="5"/>
        <v>-0.1799</v>
      </c>
      <c r="AZ35" s="100">
        <f t="shared" si="9"/>
        <v>1</v>
      </c>
    </row>
    <row r="36" spans="2:52" x14ac:dyDescent="0.25">
      <c r="B36" s="24"/>
      <c r="C36" s="25">
        <f t="shared" si="12"/>
        <v>25</v>
      </c>
      <c r="D36" s="36">
        <v>43125</v>
      </c>
      <c r="E36" s="36">
        <v>43125</v>
      </c>
      <c r="F36" s="26">
        <v>1</v>
      </c>
      <c r="G36" s="26" t="s">
        <v>18</v>
      </c>
      <c r="H36" s="26">
        <v>90</v>
      </c>
      <c r="I36" s="34">
        <v>10</v>
      </c>
      <c r="J36" s="27"/>
      <c r="K36" s="25">
        <f t="shared" si="13"/>
        <v>-8000</v>
      </c>
      <c r="L36" s="26">
        <f t="shared" si="14"/>
        <v>-8006</v>
      </c>
      <c r="M36" s="26">
        <f t="shared" si="15"/>
        <v>55250</v>
      </c>
      <c r="N36" s="26">
        <f t="shared" si="16"/>
        <v>91298</v>
      </c>
      <c r="O36" s="26">
        <f t="shared" si="17"/>
        <v>-36048</v>
      </c>
      <c r="P36" s="323">
        <f t="shared" si="18"/>
        <v>-0.10147220267417312</v>
      </c>
      <c r="Q36" s="26">
        <f t="shared" si="19"/>
        <v>8</v>
      </c>
      <c r="R36" s="26">
        <f t="shared" si="20"/>
        <v>5</v>
      </c>
      <c r="S36" s="26">
        <f t="shared" si="21"/>
        <v>1</v>
      </c>
      <c r="T36" s="303"/>
      <c r="U36" s="27"/>
      <c r="V36" s="25" t="s">
        <v>201</v>
      </c>
      <c r="W36" s="26" t="s">
        <v>201</v>
      </c>
      <c r="X36" s="27" t="s">
        <v>201</v>
      </c>
      <c r="Y36" s="41" t="s">
        <v>201</v>
      </c>
      <c r="Z36" s="46"/>
      <c r="AA36" s="25">
        <f t="shared" si="22"/>
        <v>25</v>
      </c>
      <c r="AB36" s="36">
        <v>43125</v>
      </c>
      <c r="AC36" s="36">
        <v>43125</v>
      </c>
      <c r="AD36" s="26">
        <v>1</v>
      </c>
      <c r="AE36" s="26" t="s">
        <v>18</v>
      </c>
      <c r="AF36" s="26">
        <v>90</v>
      </c>
      <c r="AG36" s="34">
        <v>11</v>
      </c>
      <c r="AH36" s="27"/>
      <c r="AI36" s="25">
        <f t="shared" si="23"/>
        <v>-7900</v>
      </c>
      <c r="AJ36" s="26">
        <f t="shared" si="24"/>
        <v>-7906</v>
      </c>
      <c r="AK36" s="26">
        <f t="shared" si="11"/>
        <v>57750</v>
      </c>
      <c r="AL36" s="26">
        <f t="shared" si="25"/>
        <v>92998</v>
      </c>
      <c r="AM36" s="26"/>
      <c r="AN36" s="26"/>
      <c r="AO36" s="26"/>
      <c r="AP36" s="26">
        <v>5</v>
      </c>
      <c r="AQ36" s="26">
        <f t="shared" si="26"/>
        <v>95</v>
      </c>
      <c r="AR36" s="26"/>
      <c r="AS36" s="27"/>
      <c r="AT36" s="25" t="s">
        <v>201</v>
      </c>
      <c r="AU36" s="26" t="s">
        <v>201</v>
      </c>
      <c r="AV36" s="27" t="s">
        <v>201</v>
      </c>
      <c r="AW36" s="100" t="s">
        <v>201</v>
      </c>
      <c r="AX36" s="100">
        <f t="shared" si="4"/>
        <v>19229</v>
      </c>
      <c r="AY36" s="319">
        <f t="shared" si="5"/>
        <v>-0.1799</v>
      </c>
      <c r="AZ36" s="100">
        <f t="shared" si="9"/>
        <v>1</v>
      </c>
    </row>
    <row r="37" spans="2:52" x14ac:dyDescent="0.25">
      <c r="B37" s="24"/>
      <c r="C37" s="25">
        <f t="shared" si="12"/>
        <v>26</v>
      </c>
      <c r="D37" s="36">
        <v>43126</v>
      </c>
      <c r="E37" s="36">
        <v>43126</v>
      </c>
      <c r="F37" s="26">
        <v>1</v>
      </c>
      <c r="G37" s="26" t="s">
        <v>18</v>
      </c>
      <c r="H37" s="26">
        <v>100</v>
      </c>
      <c r="I37" s="34">
        <v>10</v>
      </c>
      <c r="J37" s="27"/>
      <c r="K37" s="25">
        <f t="shared" si="13"/>
        <v>-9000</v>
      </c>
      <c r="L37" s="26">
        <f t="shared" si="14"/>
        <v>-9006</v>
      </c>
      <c r="M37" s="26">
        <f t="shared" si="15"/>
        <v>46244</v>
      </c>
      <c r="N37" s="26">
        <f t="shared" si="16"/>
        <v>91298</v>
      </c>
      <c r="O37" s="26">
        <f t="shared" si="17"/>
        <v>-45054</v>
      </c>
      <c r="P37" s="323">
        <f t="shared" si="18"/>
        <v>-0.13012211041924193</v>
      </c>
      <c r="Q37" s="26">
        <f t="shared" si="19"/>
        <v>9</v>
      </c>
      <c r="R37" s="26">
        <f t="shared" si="20"/>
        <v>5</v>
      </c>
      <c r="S37" s="26">
        <f t="shared" si="21"/>
        <v>1</v>
      </c>
      <c r="T37" s="303"/>
      <c r="U37" s="27"/>
      <c r="V37" s="25" t="s">
        <v>201</v>
      </c>
      <c r="W37" s="26" t="s">
        <v>201</v>
      </c>
      <c r="X37" s="27" t="s">
        <v>201</v>
      </c>
      <c r="Y37" s="41" t="s">
        <v>201</v>
      </c>
      <c r="Z37" s="46"/>
      <c r="AA37" s="25">
        <f t="shared" si="22"/>
        <v>26</v>
      </c>
      <c r="AB37" s="36">
        <v>43126</v>
      </c>
      <c r="AC37" s="36">
        <v>43126</v>
      </c>
      <c r="AD37" s="26">
        <v>1</v>
      </c>
      <c r="AE37" s="26" t="s">
        <v>18</v>
      </c>
      <c r="AF37" s="26">
        <v>100</v>
      </c>
      <c r="AG37" s="34">
        <v>11</v>
      </c>
      <c r="AH37" s="27"/>
      <c r="AI37" s="25">
        <f t="shared" si="23"/>
        <v>-8900</v>
      </c>
      <c r="AJ37" s="26">
        <f t="shared" si="24"/>
        <v>-8906</v>
      </c>
      <c r="AK37" s="26">
        <f t="shared" si="11"/>
        <v>48844</v>
      </c>
      <c r="AL37" s="26">
        <f t="shared" si="25"/>
        <v>92998</v>
      </c>
      <c r="AM37" s="26"/>
      <c r="AN37" s="26"/>
      <c r="AO37" s="26"/>
      <c r="AP37" s="26">
        <v>5</v>
      </c>
      <c r="AQ37" s="26">
        <f t="shared" si="26"/>
        <v>95</v>
      </c>
      <c r="AR37" s="26"/>
      <c r="AS37" s="27"/>
      <c r="AT37" s="25" t="s">
        <v>201</v>
      </c>
      <c r="AU37" s="26" t="s">
        <v>201</v>
      </c>
      <c r="AV37" s="27" t="s">
        <v>201</v>
      </c>
      <c r="AW37" s="100" t="s">
        <v>201</v>
      </c>
      <c r="AX37" s="100">
        <f t="shared" si="4"/>
        <v>19998.16</v>
      </c>
      <c r="AY37" s="319">
        <f t="shared" si="5"/>
        <v>-0.1799</v>
      </c>
      <c r="AZ37" s="100">
        <f t="shared" si="9"/>
        <v>1</v>
      </c>
    </row>
    <row r="38" spans="2:52" x14ac:dyDescent="0.25">
      <c r="B38" s="24"/>
      <c r="C38" s="25">
        <f t="shared" si="12"/>
        <v>27</v>
      </c>
      <c r="D38" s="36">
        <v>43127</v>
      </c>
      <c r="E38" s="36">
        <v>43127</v>
      </c>
      <c r="F38" s="26">
        <v>1</v>
      </c>
      <c r="G38" s="26" t="s">
        <v>18</v>
      </c>
      <c r="H38" s="26">
        <v>110</v>
      </c>
      <c r="I38" s="34">
        <v>10</v>
      </c>
      <c r="J38" s="27"/>
      <c r="K38" s="25">
        <f t="shared" si="13"/>
        <v>-10000</v>
      </c>
      <c r="L38" s="26">
        <f t="shared" si="14"/>
        <v>-10006</v>
      </c>
      <c r="M38" s="26">
        <f t="shared" si="15"/>
        <v>36238</v>
      </c>
      <c r="N38" s="26">
        <f t="shared" si="16"/>
        <v>91298</v>
      </c>
      <c r="O38" s="26">
        <f t="shared" si="17"/>
        <v>-55060</v>
      </c>
      <c r="P38" s="323">
        <f t="shared" si="18"/>
        <v>-0.16375305587113889</v>
      </c>
      <c r="Q38" s="26">
        <f t="shared" si="19"/>
        <v>10</v>
      </c>
      <c r="R38" s="26">
        <f t="shared" si="20"/>
        <v>5</v>
      </c>
      <c r="S38" s="26">
        <f t="shared" si="21"/>
        <v>1</v>
      </c>
      <c r="T38" s="303"/>
      <c r="U38" s="27"/>
      <c r="V38" s="25" t="s">
        <v>201</v>
      </c>
      <c r="W38" s="26" t="s">
        <v>201</v>
      </c>
      <c r="X38" s="27" t="s">
        <v>201</v>
      </c>
      <c r="Y38" s="41" t="s">
        <v>201</v>
      </c>
      <c r="Z38" s="46"/>
      <c r="AA38" s="25">
        <f t="shared" si="22"/>
        <v>27</v>
      </c>
      <c r="AB38" s="36">
        <v>43127</v>
      </c>
      <c r="AC38" s="36">
        <v>43127</v>
      </c>
      <c r="AD38" s="26">
        <v>1</v>
      </c>
      <c r="AE38" s="26" t="s">
        <v>18</v>
      </c>
      <c r="AF38" s="26">
        <v>110</v>
      </c>
      <c r="AG38" s="34">
        <v>11</v>
      </c>
      <c r="AH38" s="27"/>
      <c r="AI38" s="25">
        <f t="shared" si="23"/>
        <v>-9900</v>
      </c>
      <c r="AJ38" s="26">
        <f t="shared" si="24"/>
        <v>-9906</v>
      </c>
      <c r="AK38" s="26">
        <f t="shared" si="11"/>
        <v>38938</v>
      </c>
      <c r="AL38" s="26">
        <f t="shared" si="25"/>
        <v>92998</v>
      </c>
      <c r="AM38" s="26"/>
      <c r="AN38" s="26"/>
      <c r="AO38" s="26"/>
      <c r="AP38" s="26">
        <v>5</v>
      </c>
      <c r="AQ38" s="26">
        <f t="shared" si="26"/>
        <v>95</v>
      </c>
      <c r="AR38" s="26"/>
      <c r="AS38" s="27"/>
      <c r="AT38" s="25" t="s">
        <v>201</v>
      </c>
      <c r="AU38" s="26" t="s">
        <v>201</v>
      </c>
      <c r="AV38" s="27" t="s">
        <v>201</v>
      </c>
      <c r="AW38" s="100" t="s">
        <v>201</v>
      </c>
      <c r="AX38" s="100">
        <f t="shared" si="4"/>
        <v>20767.32</v>
      </c>
      <c r="AY38" s="319">
        <f t="shared" si="5"/>
        <v>-0.1799</v>
      </c>
      <c r="AZ38" s="100">
        <f t="shared" si="9"/>
        <v>1</v>
      </c>
    </row>
    <row r="39" spans="2:52" x14ac:dyDescent="0.25">
      <c r="B39" s="24"/>
      <c r="C39" s="25">
        <f t="shared" si="12"/>
        <v>28</v>
      </c>
      <c r="D39" s="36">
        <v>43128</v>
      </c>
      <c r="E39" s="36">
        <v>43128</v>
      </c>
      <c r="F39" s="26">
        <v>1</v>
      </c>
      <c r="G39" s="26" t="s">
        <v>18</v>
      </c>
      <c r="H39" s="26">
        <v>120</v>
      </c>
      <c r="I39" s="34">
        <v>10</v>
      </c>
      <c r="J39" s="27"/>
      <c r="K39" s="25">
        <f t="shared" si="13"/>
        <v>-11000</v>
      </c>
      <c r="L39" s="26">
        <f t="shared" si="14"/>
        <v>-11006</v>
      </c>
      <c r="M39" s="26">
        <f t="shared" si="15"/>
        <v>25232</v>
      </c>
      <c r="N39" s="26">
        <f t="shared" si="16"/>
        <v>91298</v>
      </c>
      <c r="O39" s="26">
        <f t="shared" si="17"/>
        <v>-66066</v>
      </c>
      <c r="P39" s="323">
        <f t="shared" si="18"/>
        <v>-0.20313499286663059</v>
      </c>
      <c r="Q39" s="26">
        <f t="shared" si="19"/>
        <v>11</v>
      </c>
      <c r="R39" s="26">
        <f t="shared" si="20"/>
        <v>5</v>
      </c>
      <c r="S39" s="26">
        <f t="shared" si="21"/>
        <v>1</v>
      </c>
      <c r="T39" s="303"/>
      <c r="U39" s="27"/>
      <c r="V39" s="25" t="s">
        <v>201</v>
      </c>
      <c r="W39" s="26" t="s">
        <v>201</v>
      </c>
      <c r="X39" s="27" t="s">
        <v>201</v>
      </c>
      <c r="Y39" s="41" t="s">
        <v>201</v>
      </c>
      <c r="Z39" s="46"/>
      <c r="AA39" s="25">
        <f t="shared" si="22"/>
        <v>28</v>
      </c>
      <c r="AB39" s="36">
        <v>43128</v>
      </c>
      <c r="AC39" s="36">
        <v>43128</v>
      </c>
      <c r="AD39" s="26">
        <v>1</v>
      </c>
      <c r="AE39" s="26" t="s">
        <v>18</v>
      </c>
      <c r="AF39" s="26">
        <v>120</v>
      </c>
      <c r="AG39" s="34">
        <v>11</v>
      </c>
      <c r="AH39" s="27"/>
      <c r="AI39" s="25">
        <f t="shared" si="23"/>
        <v>-10900</v>
      </c>
      <c r="AJ39" s="26">
        <f t="shared" si="24"/>
        <v>-10906</v>
      </c>
      <c r="AK39" s="26">
        <f t="shared" si="11"/>
        <v>28032</v>
      </c>
      <c r="AL39" s="26">
        <f t="shared" si="25"/>
        <v>92998</v>
      </c>
      <c r="AM39" s="26"/>
      <c r="AN39" s="26"/>
      <c r="AO39" s="26"/>
      <c r="AP39" s="26">
        <v>5</v>
      </c>
      <c r="AQ39" s="26">
        <f t="shared" si="26"/>
        <v>95</v>
      </c>
      <c r="AR39" s="26"/>
      <c r="AS39" s="27"/>
      <c r="AT39" s="25" t="s">
        <v>201</v>
      </c>
      <c r="AU39" s="26" t="s">
        <v>201</v>
      </c>
      <c r="AV39" s="27" t="s">
        <v>201</v>
      </c>
      <c r="AW39" s="100" t="s">
        <v>201</v>
      </c>
      <c r="AX39" s="100">
        <f t="shared" si="4"/>
        <v>21536.48</v>
      </c>
      <c r="AY39" s="319">
        <f t="shared" si="5"/>
        <v>-0.1799</v>
      </c>
      <c r="AZ39" s="100">
        <f t="shared" si="9"/>
        <v>1</v>
      </c>
    </row>
    <row r="40" spans="2:52" x14ac:dyDescent="0.25">
      <c r="B40" s="24"/>
      <c r="C40" s="25">
        <f t="shared" si="12"/>
        <v>29</v>
      </c>
      <c r="D40" s="36">
        <v>43129</v>
      </c>
      <c r="E40" s="36">
        <v>43129</v>
      </c>
      <c r="F40" s="26">
        <v>1</v>
      </c>
      <c r="G40" s="26" t="s">
        <v>18</v>
      </c>
      <c r="H40" s="26">
        <v>130</v>
      </c>
      <c r="I40" s="34">
        <v>10</v>
      </c>
      <c r="J40" s="27"/>
      <c r="K40" s="25">
        <f t="shared" si="13"/>
        <v>-12000</v>
      </c>
      <c r="L40" s="26">
        <f t="shared" si="14"/>
        <v>-12006</v>
      </c>
      <c r="M40" s="26">
        <f t="shared" si="15"/>
        <v>13226</v>
      </c>
      <c r="N40" s="26">
        <f t="shared" si="16"/>
        <v>91298</v>
      </c>
      <c r="O40" s="26">
        <f t="shared" si="17"/>
        <v>-78072</v>
      </c>
      <c r="P40" s="323">
        <f t="shared" si="18"/>
        <v>-0.2492513392885648</v>
      </c>
      <c r="Q40" s="26">
        <f t="shared" si="19"/>
        <v>12</v>
      </c>
      <c r="R40" s="26">
        <f t="shared" si="20"/>
        <v>5</v>
      </c>
      <c r="S40" s="26">
        <f t="shared" si="21"/>
        <v>1</v>
      </c>
      <c r="T40" s="303"/>
      <c r="U40" s="27"/>
      <c r="V40" s="25" t="s">
        <v>201</v>
      </c>
      <c r="W40" s="26" t="s">
        <v>201</v>
      </c>
      <c r="X40" s="27" t="s">
        <v>201</v>
      </c>
      <c r="Y40" s="41" t="s">
        <v>201</v>
      </c>
      <c r="Z40" s="46"/>
      <c r="AA40" s="25">
        <f t="shared" si="22"/>
        <v>29</v>
      </c>
      <c r="AB40" s="36">
        <v>43129</v>
      </c>
      <c r="AC40" s="36">
        <v>43129</v>
      </c>
      <c r="AD40" s="26">
        <v>1</v>
      </c>
      <c r="AE40" s="26" t="s">
        <v>18</v>
      </c>
      <c r="AF40" s="26">
        <v>130</v>
      </c>
      <c r="AG40" s="34">
        <v>11</v>
      </c>
      <c r="AH40" s="27"/>
      <c r="AI40" s="25">
        <f t="shared" si="23"/>
        <v>-11900</v>
      </c>
      <c r="AJ40" s="26">
        <f t="shared" si="24"/>
        <v>-11906</v>
      </c>
      <c r="AK40" s="26">
        <f t="shared" si="11"/>
        <v>16126</v>
      </c>
      <c r="AL40" s="26">
        <f t="shared" si="25"/>
        <v>92998</v>
      </c>
      <c r="AM40" s="26"/>
      <c r="AN40" s="26"/>
      <c r="AO40" s="26"/>
      <c r="AP40" s="26">
        <v>5</v>
      </c>
      <c r="AQ40" s="26">
        <f t="shared" si="26"/>
        <v>95</v>
      </c>
      <c r="AR40" s="26"/>
      <c r="AS40" s="27"/>
      <c r="AT40" s="25" t="s">
        <v>201</v>
      </c>
      <c r="AU40" s="26" t="s">
        <v>201</v>
      </c>
      <c r="AV40" s="27" t="s">
        <v>201</v>
      </c>
      <c r="AW40" s="100" t="s">
        <v>201</v>
      </c>
      <c r="AX40" s="100">
        <f t="shared" si="4"/>
        <v>22305.64</v>
      </c>
      <c r="AY40" s="319">
        <f t="shared" si="5"/>
        <v>-0.1799</v>
      </c>
      <c r="AZ40" s="100">
        <f t="shared" si="9"/>
        <v>1</v>
      </c>
    </row>
    <row r="41" spans="2:52" x14ac:dyDescent="0.25">
      <c r="B41" s="24"/>
      <c r="C41" s="58">
        <f t="shared" si="12"/>
        <v>30</v>
      </c>
      <c r="D41" s="451">
        <v>43130</v>
      </c>
      <c r="E41" s="451">
        <v>43130</v>
      </c>
      <c r="F41" s="59">
        <v>1</v>
      </c>
      <c r="G41" s="59" t="s">
        <v>18</v>
      </c>
      <c r="H41" s="59">
        <v>140</v>
      </c>
      <c r="I41" s="60">
        <v>10</v>
      </c>
      <c r="J41" s="61"/>
      <c r="K41" s="452">
        <f t="shared" ref="K41" si="27">IF(G41="L",(I41-H41)*F41*$C$4,(H41-I41)*F41*$C$4)</f>
        <v>-13000</v>
      </c>
      <c r="L41" s="453">
        <f t="shared" ref="L41" si="28">K41-$E$7*F41</f>
        <v>-13006</v>
      </c>
      <c r="M41" s="453">
        <f t="shared" ref="M41" si="29">M40+L41</f>
        <v>220</v>
      </c>
      <c r="N41" s="453">
        <f t="shared" ref="N41" si="30">MAX(N40,M41)</f>
        <v>91298</v>
      </c>
      <c r="O41" s="453">
        <f t="shared" ref="O41" si="31">IF((O40+(M41-M40))&gt;0,0,IF((M41-M40)&lt;0,O40+(M41-M40),O40+(M41-M40)))</f>
        <v>-91078</v>
      </c>
      <c r="P41" s="454">
        <f t="shared" ref="P41" si="32">O41/($J$3+M41)</f>
        <v>-0.30337086136832991</v>
      </c>
      <c r="Q41" s="453">
        <f t="shared" ref="Q41" si="33">IF(O41=0,0,Q40+1)</f>
        <v>13</v>
      </c>
      <c r="R41" s="453">
        <f t="shared" ref="R41" si="34">C$7</f>
        <v>5</v>
      </c>
      <c r="S41" s="453">
        <f t="shared" ref="S41" si="35">D$7</f>
        <v>1</v>
      </c>
      <c r="T41" s="304"/>
      <c r="U41" s="61"/>
      <c r="V41" s="278">
        <f>AVERAGE(L12:L41)</f>
        <v>7.333333333333333</v>
      </c>
      <c r="W41" s="277">
        <f>STDEV(L12:L41)</f>
        <v>7050.934559398459</v>
      </c>
      <c r="X41" s="265">
        <f>COUNTIF(L12:L41,"&gt;=0")/COUNT(L12:L41)</f>
        <v>0.56666666666666665</v>
      </c>
      <c r="Y41" s="62">
        <f>(V41-$F$4)/W41*SQRT(30-1)</f>
        <v>-0.58184657933060235</v>
      </c>
      <c r="Z41" s="46"/>
      <c r="AA41" s="58">
        <f t="shared" si="22"/>
        <v>30</v>
      </c>
      <c r="AB41" s="451">
        <v>43130</v>
      </c>
      <c r="AC41" s="451">
        <v>43130</v>
      </c>
      <c r="AD41" s="59">
        <v>1</v>
      </c>
      <c r="AE41" s="59" t="s">
        <v>18</v>
      </c>
      <c r="AF41" s="59">
        <v>140</v>
      </c>
      <c r="AG41" s="60">
        <v>11</v>
      </c>
      <c r="AH41" s="61"/>
      <c r="AI41" s="452">
        <f t="shared" si="23"/>
        <v>-12900</v>
      </c>
      <c r="AJ41" s="453">
        <f t="shared" si="24"/>
        <v>-12906</v>
      </c>
      <c r="AK41" s="453">
        <f t="shared" si="11"/>
        <v>3220</v>
      </c>
      <c r="AL41" s="453">
        <f t="shared" si="25"/>
        <v>92998</v>
      </c>
      <c r="AM41" s="59"/>
      <c r="AN41" s="59"/>
      <c r="AO41" s="59"/>
      <c r="AP41" s="59">
        <v>5</v>
      </c>
      <c r="AQ41" s="59">
        <f>AJ41-L41-AP41</f>
        <v>95</v>
      </c>
      <c r="AR41" s="59"/>
      <c r="AS41" s="61"/>
      <c r="AT41" s="58">
        <f>AVERAGE(AJ12:AJ41)</f>
        <v>107.33333333333333</v>
      </c>
      <c r="AU41" s="59">
        <f>STDEV(AJ12:AJ41)</f>
        <v>7050.934559398459</v>
      </c>
      <c r="AV41" s="61">
        <f>COUNTIF(AJ12:AJ41,"&gt;=0")/COUNT(AJ12:AJ41)</f>
        <v>0.56666666666666665</v>
      </c>
      <c r="AW41" s="62">
        <f>(AT41-$F$4)/AU41*SQRT(30-1)</f>
        <v>-0.50547138733628139</v>
      </c>
      <c r="AX41" s="62">
        <f t="shared" si="4"/>
        <v>23074.799999999999</v>
      </c>
      <c r="AY41" s="326">
        <f t="shared" si="5"/>
        <v>-0.1799</v>
      </c>
      <c r="AZ41" s="62">
        <f t="shared" si="9"/>
        <v>1</v>
      </c>
    </row>
    <row r="42" spans="2:52" x14ac:dyDescent="0.25">
      <c r="B42" s="24"/>
      <c r="C42" s="25"/>
      <c r="D42" s="26"/>
      <c r="E42" s="26"/>
      <c r="F42" s="26"/>
      <c r="G42" s="26"/>
      <c r="H42" s="26"/>
      <c r="I42" s="34"/>
      <c r="J42" s="27"/>
      <c r="K42" s="25"/>
      <c r="L42" s="26"/>
      <c r="M42" s="26"/>
      <c r="N42" s="26"/>
      <c r="O42" s="26"/>
      <c r="P42" s="323"/>
      <c r="Q42" s="26"/>
      <c r="R42" s="26"/>
      <c r="S42" s="26"/>
      <c r="T42" s="303"/>
      <c r="U42" s="27"/>
      <c r="V42" s="14"/>
      <c r="W42" s="15"/>
      <c r="X42" s="16"/>
      <c r="Y42" s="41"/>
      <c r="Z42" s="46"/>
      <c r="AA42" s="25">
        <f t="shared" si="22"/>
        <v>31</v>
      </c>
      <c r="AB42" s="26"/>
      <c r="AC42" s="26"/>
      <c r="AD42" s="26"/>
      <c r="AE42" s="26"/>
      <c r="AF42" s="26"/>
      <c r="AG42" s="26"/>
      <c r="AH42" s="27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7"/>
      <c r="AT42" s="25"/>
      <c r="AU42" s="26"/>
      <c r="AV42" s="27"/>
      <c r="AW42" s="100"/>
      <c r="AX42" s="100"/>
      <c r="AY42" s="319">
        <f t="shared" si="5"/>
        <v>-0.1799</v>
      </c>
      <c r="AZ42" s="100">
        <f t="shared" si="9"/>
        <v>1</v>
      </c>
    </row>
    <row r="43" spans="2:52" x14ac:dyDescent="0.25">
      <c r="B43" s="24"/>
      <c r="C43" s="25"/>
      <c r="D43" s="26"/>
      <c r="E43" s="26"/>
      <c r="F43" s="26"/>
      <c r="G43" s="26"/>
      <c r="H43" s="26"/>
      <c r="I43" s="34"/>
      <c r="J43" s="27"/>
      <c r="K43" s="25"/>
      <c r="L43" s="26"/>
      <c r="M43" s="26"/>
      <c r="N43" s="26"/>
      <c r="O43" s="26"/>
      <c r="P43" s="323"/>
      <c r="Q43" s="26"/>
      <c r="R43" s="26"/>
      <c r="S43" s="26"/>
      <c r="T43" s="303"/>
      <c r="U43" s="27"/>
      <c r="V43" s="14"/>
      <c r="W43" s="15"/>
      <c r="X43" s="16"/>
      <c r="Y43" s="41"/>
      <c r="Z43" s="46"/>
      <c r="AA43" s="25">
        <f t="shared" si="22"/>
        <v>32</v>
      </c>
      <c r="AB43" s="26"/>
      <c r="AC43" s="26"/>
      <c r="AD43" s="26"/>
      <c r="AE43" s="26"/>
      <c r="AF43" s="26"/>
      <c r="AG43" s="26"/>
      <c r="AH43" s="27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7"/>
      <c r="AT43" s="25"/>
      <c r="AU43" s="26"/>
      <c r="AV43" s="27"/>
      <c r="AW43" s="100"/>
      <c r="AX43" s="100"/>
      <c r="AY43" s="319">
        <f t="shared" si="5"/>
        <v>-0.1799</v>
      </c>
      <c r="AZ43" s="100">
        <f t="shared" si="9"/>
        <v>1</v>
      </c>
    </row>
    <row r="44" spans="2:52" x14ac:dyDescent="0.25">
      <c r="B44" s="24"/>
      <c r="C44" s="25"/>
      <c r="D44" s="26"/>
      <c r="E44" s="26"/>
      <c r="F44" s="26"/>
      <c r="G44" s="26"/>
      <c r="H44" s="26"/>
      <c r="I44" s="34"/>
      <c r="J44" s="27"/>
      <c r="K44" s="25"/>
      <c r="L44" s="26"/>
      <c r="M44" s="26"/>
      <c r="N44" s="26"/>
      <c r="O44" s="26"/>
      <c r="P44" s="323"/>
      <c r="Q44" s="26"/>
      <c r="R44" s="26"/>
      <c r="S44" s="26"/>
      <c r="T44" s="303"/>
      <c r="U44" s="27"/>
      <c r="V44" s="14"/>
      <c r="W44" s="15"/>
      <c r="X44" s="16"/>
      <c r="Y44" s="41"/>
      <c r="Z44" s="46"/>
      <c r="AA44" s="25">
        <f t="shared" si="22"/>
        <v>33</v>
      </c>
      <c r="AB44" s="26"/>
      <c r="AC44" s="26"/>
      <c r="AD44" s="26"/>
      <c r="AE44" s="26"/>
      <c r="AF44" s="26"/>
      <c r="AG44" s="26"/>
      <c r="AH44" s="27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7"/>
      <c r="AT44" s="25"/>
      <c r="AU44" s="26"/>
      <c r="AV44" s="27"/>
      <c r="AW44" s="100"/>
      <c r="AX44" s="100"/>
      <c r="AY44" s="319">
        <f t="shared" si="5"/>
        <v>-0.1799</v>
      </c>
      <c r="AZ44" s="100">
        <f t="shared" si="9"/>
        <v>1</v>
      </c>
    </row>
    <row r="45" spans="2:52" x14ac:dyDescent="0.25">
      <c r="B45" s="24"/>
      <c r="C45" s="25"/>
      <c r="D45" s="26"/>
      <c r="E45" s="26"/>
      <c r="F45" s="26"/>
      <c r="G45" s="26"/>
      <c r="H45" s="26"/>
      <c r="I45" s="34"/>
      <c r="J45" s="27"/>
      <c r="K45" s="25"/>
      <c r="L45" s="26"/>
      <c r="M45" s="26"/>
      <c r="N45" s="26"/>
      <c r="O45" s="26"/>
      <c r="P45" s="323"/>
      <c r="Q45" s="26"/>
      <c r="R45" s="26"/>
      <c r="S45" s="26"/>
      <c r="T45" s="303"/>
      <c r="U45" s="27"/>
      <c r="V45" s="14"/>
      <c r="W45" s="15"/>
      <c r="X45" s="16"/>
      <c r="Y45" s="41"/>
      <c r="Z45" s="46"/>
      <c r="AA45" s="25">
        <f t="shared" si="22"/>
        <v>34</v>
      </c>
      <c r="AB45" s="26"/>
      <c r="AC45" s="26"/>
      <c r="AD45" s="26"/>
      <c r="AE45" s="26"/>
      <c r="AF45" s="26"/>
      <c r="AG45" s="26"/>
      <c r="AH45" s="27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7"/>
      <c r="AT45" s="25"/>
      <c r="AU45" s="26"/>
      <c r="AV45" s="27"/>
      <c r="AW45" s="100"/>
      <c r="AX45" s="100"/>
      <c r="AY45" s="319">
        <f t="shared" si="5"/>
        <v>-0.1799</v>
      </c>
      <c r="AZ45" s="100">
        <f t="shared" si="9"/>
        <v>1</v>
      </c>
    </row>
    <row r="46" spans="2:52" x14ac:dyDescent="0.25">
      <c r="B46" s="24"/>
      <c r="C46" s="25"/>
      <c r="D46" s="26"/>
      <c r="E46" s="26"/>
      <c r="F46" s="26"/>
      <c r="G46" s="26"/>
      <c r="H46" s="26"/>
      <c r="I46" s="34"/>
      <c r="J46" s="27"/>
      <c r="K46" s="25"/>
      <c r="L46" s="26"/>
      <c r="M46" s="26"/>
      <c r="N46" s="26"/>
      <c r="O46" s="26"/>
      <c r="P46" s="323"/>
      <c r="Q46" s="26"/>
      <c r="R46" s="26"/>
      <c r="S46" s="26"/>
      <c r="T46" s="303"/>
      <c r="U46" s="27"/>
      <c r="V46" s="14"/>
      <c r="W46" s="15"/>
      <c r="X46" s="16"/>
      <c r="Y46" s="41"/>
      <c r="Z46" s="46"/>
      <c r="AA46" s="25">
        <f t="shared" si="22"/>
        <v>35</v>
      </c>
      <c r="AB46" s="26"/>
      <c r="AC46" s="26"/>
      <c r="AD46" s="26"/>
      <c r="AE46" s="26"/>
      <c r="AF46" s="26"/>
      <c r="AG46" s="26"/>
      <c r="AH46" s="27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7"/>
      <c r="AT46" s="25"/>
      <c r="AU46" s="26"/>
      <c r="AV46" s="27"/>
      <c r="AW46" s="100"/>
      <c r="AX46" s="100"/>
      <c r="AY46" s="319">
        <f t="shared" si="5"/>
        <v>-0.1799</v>
      </c>
      <c r="AZ46" s="100">
        <f t="shared" si="9"/>
        <v>1</v>
      </c>
    </row>
    <row r="47" spans="2:52" x14ac:dyDescent="0.25">
      <c r="B47" s="24"/>
      <c r="C47" s="25"/>
      <c r="D47" s="26"/>
      <c r="E47" s="26"/>
      <c r="F47" s="26"/>
      <c r="G47" s="26"/>
      <c r="H47" s="26"/>
      <c r="I47" s="34"/>
      <c r="J47" s="27"/>
      <c r="K47" s="25"/>
      <c r="L47" s="26"/>
      <c r="M47" s="26"/>
      <c r="N47" s="26"/>
      <c r="O47" s="26"/>
      <c r="P47" s="323"/>
      <c r="Q47" s="26"/>
      <c r="R47" s="26"/>
      <c r="S47" s="26"/>
      <c r="T47" s="303"/>
      <c r="U47" s="27"/>
      <c r="V47" s="14"/>
      <c r="W47" s="15"/>
      <c r="X47" s="16"/>
      <c r="Y47" s="41"/>
      <c r="Z47" s="46"/>
      <c r="AA47" s="25">
        <f t="shared" si="22"/>
        <v>36</v>
      </c>
      <c r="AB47" s="26"/>
      <c r="AC47" s="26"/>
      <c r="AD47" s="26"/>
      <c r="AE47" s="26"/>
      <c r="AF47" s="26"/>
      <c r="AG47" s="26"/>
      <c r="AH47" s="27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7"/>
      <c r="AT47" s="25"/>
      <c r="AU47" s="26"/>
      <c r="AV47" s="27"/>
      <c r="AW47" s="100"/>
      <c r="AX47" s="100"/>
      <c r="AY47" s="319">
        <f t="shared" si="5"/>
        <v>-0.1799</v>
      </c>
      <c r="AZ47" s="100">
        <f t="shared" si="9"/>
        <v>1</v>
      </c>
    </row>
    <row r="48" spans="2:52" x14ac:dyDescent="0.25">
      <c r="B48" s="24"/>
      <c r="C48" s="25"/>
      <c r="D48" s="26"/>
      <c r="E48" s="26"/>
      <c r="F48" s="26"/>
      <c r="G48" s="26"/>
      <c r="H48" s="26"/>
      <c r="I48" s="34"/>
      <c r="J48" s="27"/>
      <c r="K48" s="25"/>
      <c r="L48" s="26"/>
      <c r="M48" s="26"/>
      <c r="N48" s="26"/>
      <c r="O48" s="26"/>
      <c r="P48" s="323"/>
      <c r="Q48" s="26"/>
      <c r="R48" s="26"/>
      <c r="S48" s="26"/>
      <c r="T48" s="303"/>
      <c r="U48" s="27"/>
      <c r="V48" s="14"/>
      <c r="W48" s="15"/>
      <c r="X48" s="16"/>
      <c r="Y48" s="41"/>
      <c r="Z48" s="46"/>
      <c r="AA48" s="25">
        <f t="shared" si="22"/>
        <v>37</v>
      </c>
      <c r="AB48" s="26"/>
      <c r="AC48" s="26"/>
      <c r="AD48" s="26"/>
      <c r="AE48" s="26"/>
      <c r="AF48" s="26"/>
      <c r="AG48" s="26"/>
      <c r="AH48" s="27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7"/>
      <c r="AT48" s="25"/>
      <c r="AU48" s="26"/>
      <c r="AV48" s="27"/>
      <c r="AW48" s="100"/>
      <c r="AX48" s="100"/>
      <c r="AY48" s="319">
        <f t="shared" si="5"/>
        <v>-0.1799</v>
      </c>
      <c r="AZ48" s="100">
        <f t="shared" si="9"/>
        <v>1</v>
      </c>
    </row>
    <row r="49" spans="2:52" x14ac:dyDescent="0.25">
      <c r="B49" s="24"/>
      <c r="C49" s="25"/>
      <c r="D49" s="26"/>
      <c r="E49" s="26"/>
      <c r="F49" s="26"/>
      <c r="G49" s="26"/>
      <c r="H49" s="26"/>
      <c r="I49" s="34"/>
      <c r="J49" s="27"/>
      <c r="K49" s="25"/>
      <c r="L49" s="26"/>
      <c r="M49" s="26"/>
      <c r="N49" s="26"/>
      <c r="O49" s="26"/>
      <c r="P49" s="323"/>
      <c r="Q49" s="26"/>
      <c r="R49" s="26"/>
      <c r="S49" s="26"/>
      <c r="T49" s="303"/>
      <c r="U49" s="27"/>
      <c r="V49" s="14"/>
      <c r="W49" s="15"/>
      <c r="X49" s="16"/>
      <c r="Y49" s="41"/>
      <c r="Z49" s="46"/>
      <c r="AA49" s="25">
        <f t="shared" si="22"/>
        <v>38</v>
      </c>
      <c r="AB49" s="26"/>
      <c r="AC49" s="26"/>
      <c r="AD49" s="26"/>
      <c r="AE49" s="26"/>
      <c r="AF49" s="26"/>
      <c r="AG49" s="26"/>
      <c r="AH49" s="27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7"/>
      <c r="AT49" s="25"/>
      <c r="AU49" s="26"/>
      <c r="AV49" s="27"/>
      <c r="AW49" s="100"/>
      <c r="AX49" s="100"/>
      <c r="AY49" s="319">
        <f t="shared" si="5"/>
        <v>-0.1799</v>
      </c>
      <c r="AZ49" s="100">
        <f t="shared" si="9"/>
        <v>1</v>
      </c>
    </row>
    <row r="50" spans="2:52" x14ac:dyDescent="0.25">
      <c r="B50" s="24"/>
      <c r="C50" s="25"/>
      <c r="D50" s="26"/>
      <c r="E50" s="26"/>
      <c r="F50" s="26"/>
      <c r="G50" s="26"/>
      <c r="H50" s="26"/>
      <c r="I50" s="34"/>
      <c r="J50" s="27"/>
      <c r="K50" s="25"/>
      <c r="L50" s="26"/>
      <c r="M50" s="26"/>
      <c r="N50" s="26"/>
      <c r="O50" s="26"/>
      <c r="P50" s="323"/>
      <c r="Q50" s="26"/>
      <c r="R50" s="26"/>
      <c r="S50" s="26"/>
      <c r="T50" s="303"/>
      <c r="U50" s="27"/>
      <c r="V50" s="14"/>
      <c r="W50" s="15"/>
      <c r="X50" s="16"/>
      <c r="Y50" s="41"/>
      <c r="Z50" s="46"/>
      <c r="AA50" s="25">
        <f t="shared" si="22"/>
        <v>39</v>
      </c>
      <c r="AB50" s="26"/>
      <c r="AC50" s="26"/>
      <c r="AD50" s="26"/>
      <c r="AE50" s="26"/>
      <c r="AF50" s="26"/>
      <c r="AG50" s="26"/>
      <c r="AH50" s="27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7"/>
      <c r="AT50" s="25"/>
      <c r="AU50" s="26"/>
      <c r="AV50" s="27"/>
      <c r="AW50" s="100"/>
      <c r="AX50" s="100"/>
      <c r="AY50" s="319">
        <f t="shared" si="5"/>
        <v>-0.1799</v>
      </c>
      <c r="AZ50" s="100">
        <f t="shared" si="9"/>
        <v>1</v>
      </c>
    </row>
    <row r="51" spans="2:52" x14ac:dyDescent="0.25">
      <c r="B51" s="24"/>
      <c r="C51" s="25"/>
      <c r="D51" s="26"/>
      <c r="E51" s="26"/>
      <c r="F51" s="26"/>
      <c r="G51" s="26"/>
      <c r="H51" s="26"/>
      <c r="I51" s="34"/>
      <c r="J51" s="27"/>
      <c r="K51" s="25"/>
      <c r="L51" s="26"/>
      <c r="M51" s="26"/>
      <c r="N51" s="26"/>
      <c r="O51" s="26"/>
      <c r="P51" s="323"/>
      <c r="Q51" s="26"/>
      <c r="R51" s="26"/>
      <c r="S51" s="26"/>
      <c r="T51" s="303"/>
      <c r="U51" s="27"/>
      <c r="V51" s="14"/>
      <c r="W51" s="15"/>
      <c r="X51" s="16"/>
      <c r="Y51" s="41"/>
      <c r="Z51" s="46"/>
      <c r="AA51" s="25">
        <f t="shared" si="22"/>
        <v>40</v>
      </c>
      <c r="AB51" s="26"/>
      <c r="AC51" s="26"/>
      <c r="AD51" s="26"/>
      <c r="AE51" s="26"/>
      <c r="AF51" s="26"/>
      <c r="AG51" s="26"/>
      <c r="AH51" s="27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7"/>
      <c r="AT51" s="25"/>
      <c r="AU51" s="26"/>
      <c r="AV51" s="27"/>
      <c r="AW51" s="100"/>
      <c r="AX51" s="100"/>
      <c r="AY51" s="319">
        <f t="shared" si="5"/>
        <v>-0.1799</v>
      </c>
      <c r="AZ51" s="100">
        <f t="shared" si="9"/>
        <v>1</v>
      </c>
    </row>
    <row r="52" spans="2:52" x14ac:dyDescent="0.25">
      <c r="B52" s="24"/>
      <c r="C52" s="25"/>
      <c r="D52" s="26"/>
      <c r="E52" s="26"/>
      <c r="F52" s="26"/>
      <c r="G52" s="26"/>
      <c r="H52" s="26"/>
      <c r="I52" s="34"/>
      <c r="J52" s="27"/>
      <c r="K52" s="25"/>
      <c r="L52" s="26"/>
      <c r="M52" s="26"/>
      <c r="N52" s="26"/>
      <c r="O52" s="26"/>
      <c r="P52" s="323"/>
      <c r="Q52" s="26"/>
      <c r="R52" s="26"/>
      <c r="S52" s="26"/>
      <c r="T52" s="303"/>
      <c r="U52" s="27"/>
      <c r="V52" s="14"/>
      <c r="W52" s="15"/>
      <c r="X52" s="16"/>
      <c r="Y52" s="41"/>
      <c r="Z52" s="46"/>
      <c r="AA52" s="25"/>
      <c r="AB52" s="26"/>
      <c r="AC52" s="26"/>
      <c r="AD52" s="26"/>
      <c r="AE52" s="26"/>
      <c r="AF52" s="26"/>
      <c r="AG52" s="26"/>
      <c r="AH52" s="27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7"/>
      <c r="AT52" s="25"/>
      <c r="AU52" s="26"/>
      <c r="AV52" s="27"/>
      <c r="AW52" s="100"/>
      <c r="AX52" s="100"/>
      <c r="AY52" s="319">
        <f t="shared" si="5"/>
        <v>-0.1799</v>
      </c>
      <c r="AZ52" s="100">
        <f t="shared" si="9"/>
        <v>1</v>
      </c>
    </row>
    <row r="53" spans="2:52" ht="15.75" thickBot="1" x14ac:dyDescent="0.3">
      <c r="B53" s="28"/>
      <c r="C53" s="29"/>
      <c r="D53" s="30"/>
      <c r="E53" s="30"/>
      <c r="F53" s="30"/>
      <c r="G53" s="30"/>
      <c r="H53" s="30"/>
      <c r="I53" s="35"/>
      <c r="J53" s="31"/>
      <c r="K53" s="29"/>
      <c r="L53" s="30"/>
      <c r="M53" s="30"/>
      <c r="N53" s="30"/>
      <c r="O53" s="30"/>
      <c r="P53" s="324"/>
      <c r="Q53" s="30"/>
      <c r="R53" s="30"/>
      <c r="S53" s="30"/>
      <c r="T53" s="305"/>
      <c r="U53" s="31"/>
      <c r="V53" s="17"/>
      <c r="W53" s="18"/>
      <c r="X53" s="19"/>
      <c r="Y53" s="42"/>
      <c r="Z53" s="44"/>
      <c r="AA53" s="29"/>
      <c r="AB53" s="30"/>
      <c r="AC53" s="30"/>
      <c r="AD53" s="30"/>
      <c r="AE53" s="30"/>
      <c r="AF53" s="30"/>
      <c r="AG53" s="30"/>
      <c r="AH53" s="31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1"/>
      <c r="AT53" s="29"/>
      <c r="AU53" s="30"/>
      <c r="AV53" s="31"/>
      <c r="AW53" s="101"/>
      <c r="AX53" s="101"/>
      <c r="AY53" s="325">
        <f t="shared" si="5"/>
        <v>-0.1799</v>
      </c>
      <c r="AZ53" s="101">
        <f t="shared" si="9"/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46"/>
  <sheetViews>
    <sheetView zoomScale="80" zoomScaleNormal="80" workbookViewId="0"/>
  </sheetViews>
  <sheetFormatPr baseColWidth="10" defaultRowHeight="15" x14ac:dyDescent="0.25"/>
  <cols>
    <col min="5" max="5" width="65.5703125" customWidth="1"/>
    <col min="6" max="6" width="15" customWidth="1"/>
  </cols>
  <sheetData>
    <row r="1" spans="2:6" ht="15.75" thickBot="1" x14ac:dyDescent="0.3"/>
    <row r="2" spans="2:6" ht="15.75" thickBot="1" x14ac:dyDescent="0.3">
      <c r="B2" s="252" t="s">
        <v>166</v>
      </c>
      <c r="C2" s="71"/>
      <c r="D2" s="72"/>
    </row>
    <row r="3" spans="2:6" ht="15.75" thickBot="1" x14ac:dyDescent="0.3"/>
    <row r="4" spans="2:6" x14ac:dyDescent="0.25">
      <c r="B4" s="253" t="s">
        <v>3</v>
      </c>
      <c r="C4" s="254" t="s">
        <v>4</v>
      </c>
      <c r="D4" s="254" t="s">
        <v>5</v>
      </c>
      <c r="E4" s="254" t="s">
        <v>167</v>
      </c>
      <c r="F4" s="255" t="s">
        <v>168</v>
      </c>
    </row>
    <row r="5" spans="2:6" x14ac:dyDescent="0.25">
      <c r="B5" s="25">
        <v>1</v>
      </c>
      <c r="C5" s="36"/>
      <c r="D5" s="36"/>
      <c r="E5" s="15"/>
      <c r="F5" s="16"/>
    </row>
    <row r="6" spans="2:6" x14ac:dyDescent="0.25">
      <c r="B6" s="25">
        <f>B5+1</f>
        <v>2</v>
      </c>
      <c r="C6" s="36"/>
      <c r="D6" s="36"/>
      <c r="E6" s="15"/>
      <c r="F6" s="27"/>
    </row>
    <row r="7" spans="2:6" x14ac:dyDescent="0.25">
      <c r="B7" s="25">
        <f>B6+1</f>
        <v>3</v>
      </c>
      <c r="C7" s="36"/>
      <c r="D7" s="36"/>
      <c r="E7" s="15"/>
      <c r="F7" s="16"/>
    </row>
    <row r="8" spans="2:6" x14ac:dyDescent="0.25">
      <c r="B8" s="25">
        <f>B7+1</f>
        <v>4</v>
      </c>
      <c r="C8" s="36"/>
      <c r="D8" s="36"/>
      <c r="E8" s="15"/>
      <c r="F8" s="16"/>
    </row>
    <row r="9" spans="2:6" x14ac:dyDescent="0.25">
      <c r="B9" s="25">
        <f>B8+1</f>
        <v>5</v>
      </c>
      <c r="C9" s="36"/>
      <c r="D9" s="36"/>
      <c r="E9" s="15"/>
      <c r="F9" s="16"/>
    </row>
    <row r="10" spans="2:6" x14ac:dyDescent="0.25">
      <c r="B10" s="25">
        <f t="shared" ref="B10:B44" si="0">B9+1</f>
        <v>6</v>
      </c>
      <c r="C10" s="15"/>
      <c r="D10" s="15"/>
      <c r="E10" s="15"/>
      <c r="F10" s="16"/>
    </row>
    <row r="11" spans="2:6" x14ac:dyDescent="0.25">
      <c r="B11" s="25">
        <f t="shared" si="0"/>
        <v>7</v>
      </c>
      <c r="C11" s="15" t="s">
        <v>57</v>
      </c>
      <c r="D11" s="15" t="s">
        <v>57</v>
      </c>
      <c r="E11" s="455" t="s">
        <v>433</v>
      </c>
      <c r="F11" s="16">
        <v>1</v>
      </c>
    </row>
    <row r="12" spans="2:6" x14ac:dyDescent="0.25">
      <c r="B12" s="25">
        <f t="shared" si="0"/>
        <v>8</v>
      </c>
      <c r="C12" s="15"/>
      <c r="D12" s="15"/>
      <c r="E12" s="15"/>
      <c r="F12" s="16"/>
    </row>
    <row r="13" spans="2:6" x14ac:dyDescent="0.25">
      <c r="B13" s="25">
        <f t="shared" si="0"/>
        <v>9</v>
      </c>
      <c r="C13" s="15"/>
      <c r="D13" s="15"/>
      <c r="E13" s="15"/>
      <c r="F13" s="16"/>
    </row>
    <row r="14" spans="2:6" x14ac:dyDescent="0.25">
      <c r="B14" s="25">
        <f t="shared" si="0"/>
        <v>10</v>
      </c>
      <c r="C14" s="15" t="s">
        <v>57</v>
      </c>
      <c r="D14" s="15" t="s">
        <v>57</v>
      </c>
      <c r="E14" s="456" t="s">
        <v>432</v>
      </c>
      <c r="F14" s="16">
        <v>2</v>
      </c>
    </row>
    <row r="15" spans="2:6" x14ac:dyDescent="0.25">
      <c r="B15" s="25">
        <f t="shared" si="0"/>
        <v>11</v>
      </c>
      <c r="C15" s="15"/>
      <c r="D15" s="15"/>
      <c r="E15" s="15"/>
      <c r="F15" s="16"/>
    </row>
    <row r="16" spans="2:6" x14ac:dyDescent="0.25">
      <c r="B16" s="25">
        <f t="shared" si="0"/>
        <v>12</v>
      </c>
      <c r="C16" s="15"/>
      <c r="D16" s="15"/>
      <c r="E16" s="15"/>
      <c r="F16" s="16"/>
    </row>
    <row r="17" spans="2:6" x14ac:dyDescent="0.25">
      <c r="B17" s="25">
        <f t="shared" si="0"/>
        <v>13</v>
      </c>
      <c r="C17" s="15"/>
      <c r="D17" s="15"/>
      <c r="E17" s="15"/>
      <c r="F17" s="16"/>
    </row>
    <row r="18" spans="2:6" x14ac:dyDescent="0.25">
      <c r="B18" s="25">
        <f t="shared" si="0"/>
        <v>14</v>
      </c>
      <c r="C18" s="15"/>
      <c r="D18" s="15"/>
      <c r="E18" s="15"/>
      <c r="F18" s="16"/>
    </row>
    <row r="19" spans="2:6" x14ac:dyDescent="0.25">
      <c r="B19" s="25">
        <f t="shared" si="0"/>
        <v>15</v>
      </c>
      <c r="C19" s="15"/>
      <c r="D19" s="15"/>
      <c r="E19" s="15"/>
      <c r="F19" s="16"/>
    </row>
    <row r="20" spans="2:6" x14ac:dyDescent="0.25">
      <c r="B20" s="25">
        <f t="shared" si="0"/>
        <v>16</v>
      </c>
      <c r="C20" s="15"/>
      <c r="D20" s="15"/>
      <c r="E20" s="15"/>
      <c r="F20" s="16"/>
    </row>
    <row r="21" spans="2:6" x14ac:dyDescent="0.25">
      <c r="B21" s="25">
        <f t="shared" si="0"/>
        <v>17</v>
      </c>
      <c r="C21" s="15"/>
      <c r="D21" s="15"/>
      <c r="E21" s="15"/>
      <c r="F21" s="16"/>
    </row>
    <row r="22" spans="2:6" x14ac:dyDescent="0.25">
      <c r="B22" s="25">
        <f t="shared" si="0"/>
        <v>18</v>
      </c>
      <c r="C22" s="15"/>
      <c r="D22" s="15"/>
      <c r="E22" s="15"/>
      <c r="F22" s="16"/>
    </row>
    <row r="23" spans="2:6" x14ac:dyDescent="0.25">
      <c r="B23" s="25">
        <f t="shared" si="0"/>
        <v>19</v>
      </c>
      <c r="C23" s="15"/>
      <c r="D23" s="15"/>
      <c r="E23" s="15"/>
      <c r="F23" s="16"/>
    </row>
    <row r="24" spans="2:6" x14ac:dyDescent="0.25">
      <c r="B24" s="25">
        <f t="shared" si="0"/>
        <v>20</v>
      </c>
      <c r="C24" s="15"/>
      <c r="D24" s="15"/>
      <c r="E24" s="15"/>
      <c r="F24" s="16"/>
    </row>
    <row r="25" spans="2:6" x14ac:dyDescent="0.25">
      <c r="B25" s="25">
        <f t="shared" si="0"/>
        <v>21</v>
      </c>
      <c r="C25" s="15"/>
      <c r="D25" s="15"/>
      <c r="E25" s="15"/>
      <c r="F25" s="16"/>
    </row>
    <row r="26" spans="2:6" x14ac:dyDescent="0.25">
      <c r="B26" s="25">
        <f t="shared" si="0"/>
        <v>22</v>
      </c>
      <c r="C26" s="15"/>
      <c r="D26" s="15"/>
      <c r="E26" s="15"/>
      <c r="F26" s="16"/>
    </row>
    <row r="27" spans="2:6" x14ac:dyDescent="0.25">
      <c r="B27" s="25">
        <f t="shared" si="0"/>
        <v>23</v>
      </c>
      <c r="C27" s="15"/>
      <c r="D27" s="15"/>
      <c r="E27" s="15"/>
      <c r="F27" s="16"/>
    </row>
    <row r="28" spans="2:6" x14ac:dyDescent="0.25">
      <c r="B28" s="25">
        <f t="shared" si="0"/>
        <v>24</v>
      </c>
      <c r="C28" s="15"/>
      <c r="D28" s="15"/>
      <c r="E28" s="15"/>
      <c r="F28" s="16"/>
    </row>
    <row r="29" spans="2:6" x14ac:dyDescent="0.25">
      <c r="B29" s="25">
        <f t="shared" si="0"/>
        <v>25</v>
      </c>
      <c r="C29" s="15"/>
      <c r="D29" s="15"/>
      <c r="E29" s="15"/>
      <c r="F29" s="16"/>
    </row>
    <row r="30" spans="2:6" x14ac:dyDescent="0.25">
      <c r="B30" s="25">
        <f t="shared" si="0"/>
        <v>26</v>
      </c>
      <c r="C30" s="15"/>
      <c r="D30" s="15"/>
      <c r="E30" s="15"/>
      <c r="F30" s="16"/>
    </row>
    <row r="31" spans="2:6" x14ac:dyDescent="0.25">
      <c r="B31" s="25">
        <f t="shared" si="0"/>
        <v>27</v>
      </c>
      <c r="C31" s="15"/>
      <c r="D31" s="15"/>
      <c r="E31" s="15"/>
      <c r="F31" s="16"/>
    </row>
    <row r="32" spans="2:6" x14ac:dyDescent="0.25">
      <c r="B32" s="25">
        <f t="shared" si="0"/>
        <v>28</v>
      </c>
      <c r="C32" s="15"/>
      <c r="D32" s="15"/>
      <c r="E32" s="15"/>
      <c r="F32" s="16"/>
    </row>
    <row r="33" spans="2:6" x14ac:dyDescent="0.25">
      <c r="B33" s="25">
        <f t="shared" si="0"/>
        <v>29</v>
      </c>
      <c r="C33" s="15"/>
      <c r="D33" s="15"/>
      <c r="E33" s="15"/>
      <c r="F33" s="16"/>
    </row>
    <row r="34" spans="2:6" x14ac:dyDescent="0.25">
      <c r="B34" s="58">
        <f t="shared" si="0"/>
        <v>30</v>
      </c>
      <c r="C34" s="57"/>
      <c r="D34" s="57"/>
      <c r="E34" s="15"/>
      <c r="F34" s="16"/>
    </row>
    <row r="35" spans="2:6" x14ac:dyDescent="0.25">
      <c r="B35" s="25">
        <f t="shared" si="0"/>
        <v>31</v>
      </c>
      <c r="C35" s="15"/>
      <c r="D35" s="15"/>
      <c r="E35" s="15"/>
      <c r="F35" s="16"/>
    </row>
    <row r="36" spans="2:6" x14ac:dyDescent="0.25">
      <c r="B36" s="25">
        <f t="shared" si="0"/>
        <v>32</v>
      </c>
      <c r="C36" s="15"/>
      <c r="D36" s="15"/>
      <c r="E36" s="15"/>
      <c r="F36" s="16"/>
    </row>
    <row r="37" spans="2:6" x14ac:dyDescent="0.25">
      <c r="B37" s="25">
        <f t="shared" si="0"/>
        <v>33</v>
      </c>
      <c r="C37" s="15"/>
      <c r="D37" s="15"/>
      <c r="E37" s="15"/>
      <c r="F37" s="16"/>
    </row>
    <row r="38" spans="2:6" x14ac:dyDescent="0.25">
      <c r="B38" s="25">
        <f t="shared" si="0"/>
        <v>34</v>
      </c>
      <c r="C38" s="15"/>
      <c r="D38" s="15"/>
      <c r="E38" s="15"/>
      <c r="F38" s="16"/>
    </row>
    <row r="39" spans="2:6" x14ac:dyDescent="0.25">
      <c r="B39" s="25">
        <f t="shared" si="0"/>
        <v>35</v>
      </c>
      <c r="C39" s="15"/>
      <c r="D39" s="15"/>
      <c r="E39" s="15"/>
      <c r="F39" s="16"/>
    </row>
    <row r="40" spans="2:6" x14ac:dyDescent="0.25">
      <c r="B40" s="25">
        <f t="shared" si="0"/>
        <v>36</v>
      </c>
      <c r="C40" s="15"/>
      <c r="D40" s="15"/>
      <c r="E40" s="15"/>
      <c r="F40" s="16"/>
    </row>
    <row r="41" spans="2:6" x14ac:dyDescent="0.25">
      <c r="B41" s="25">
        <f t="shared" si="0"/>
        <v>37</v>
      </c>
      <c r="C41" s="15"/>
      <c r="D41" s="15"/>
      <c r="E41" s="15"/>
      <c r="F41" s="16"/>
    </row>
    <row r="42" spans="2:6" x14ac:dyDescent="0.25">
      <c r="B42" s="25">
        <f t="shared" si="0"/>
        <v>38</v>
      </c>
      <c r="C42" s="15"/>
      <c r="D42" s="15"/>
      <c r="E42" s="15"/>
      <c r="F42" s="16"/>
    </row>
    <row r="43" spans="2:6" x14ac:dyDescent="0.25">
      <c r="B43" s="25">
        <f t="shared" si="0"/>
        <v>39</v>
      </c>
      <c r="C43" s="15"/>
      <c r="D43" s="15"/>
      <c r="E43" s="15"/>
      <c r="F43" s="16"/>
    </row>
    <row r="44" spans="2:6" x14ac:dyDescent="0.25">
      <c r="B44" s="25">
        <f t="shared" si="0"/>
        <v>40</v>
      </c>
      <c r="C44" s="15"/>
      <c r="D44" s="15"/>
      <c r="E44" s="15"/>
      <c r="F44" s="16"/>
    </row>
    <row r="45" spans="2:6" x14ac:dyDescent="0.25">
      <c r="B45" s="25"/>
      <c r="C45" s="15"/>
      <c r="D45" s="15"/>
      <c r="E45" s="15"/>
      <c r="F45" s="16"/>
    </row>
    <row r="46" spans="2:6" ht="15.75" thickBot="1" x14ac:dyDescent="0.3">
      <c r="B46" s="17"/>
      <c r="C46" s="18"/>
      <c r="D46" s="18"/>
      <c r="E46" s="18"/>
      <c r="F4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 A - DESCRIPCION DEL SISTEMA</vt:lpstr>
      <vt:lpstr>MOD B - TEST PROFILE</vt:lpstr>
      <vt:lpstr>MOD J - STATUS</vt:lpstr>
      <vt:lpstr>PRUEBA CHI</vt:lpstr>
      <vt:lpstr>MOD I - GESTION MONETARIA</vt:lpstr>
      <vt:lpstr>MOD C-CONTROL OPERATIVA TEORICA</vt:lpstr>
      <vt:lpstr>MOD D - CONTROL ESTADISTICO SPC</vt:lpstr>
      <vt:lpstr>MOD H - MODULO-REGISTRO</vt:lpstr>
      <vt:lpstr>MOD E - INCIDENCIAS</vt:lpstr>
      <vt:lpstr>MOD F - CODIGO PROGRAMACION</vt:lpstr>
      <vt:lpstr>MOD G - WALK FORWARD</vt:lpstr>
    </vt:vector>
  </TitlesOfParts>
  <Company>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</dc:creator>
  <cp:lastModifiedBy>Fernando García</cp:lastModifiedBy>
  <dcterms:created xsi:type="dcterms:W3CDTF">2016-07-11T18:17:29Z</dcterms:created>
  <dcterms:modified xsi:type="dcterms:W3CDTF">2022-08-31T14:26:49Z</dcterms:modified>
</cp:coreProperties>
</file>