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ha\OneDrive\Desktop\PubFigures\Excel Based\"/>
    </mc:Choice>
  </mc:AlternateContent>
  <xr:revisionPtr revIDLastSave="0" documentId="13_ncr:1_{40199ED4-5AA4-4C5C-9510-9BE895DAD02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2" i="2" l="1"/>
  <c r="D46" i="2"/>
  <c r="B43" i="2"/>
  <c r="C43" i="2"/>
  <c r="D43" i="2"/>
  <c r="E43" i="2"/>
  <c r="F43" i="2"/>
  <c r="G43" i="2"/>
  <c r="H43" i="2"/>
  <c r="I43" i="2"/>
  <c r="J43" i="2"/>
  <c r="K43" i="2"/>
  <c r="L43" i="2"/>
  <c r="M43" i="2"/>
  <c r="B44" i="2"/>
  <c r="C44" i="2"/>
  <c r="D44" i="2"/>
  <c r="E44" i="2"/>
  <c r="F44" i="2"/>
  <c r="G44" i="2"/>
  <c r="H44" i="2"/>
  <c r="I44" i="2"/>
  <c r="J44" i="2"/>
  <c r="K44" i="2"/>
  <c r="L44" i="2"/>
  <c r="M44" i="2"/>
  <c r="C42" i="2"/>
  <c r="D42" i="2"/>
  <c r="E42" i="2"/>
  <c r="F42" i="2"/>
  <c r="G42" i="2"/>
  <c r="H42" i="2"/>
  <c r="I42" i="2"/>
  <c r="J42" i="2"/>
  <c r="K42" i="2"/>
  <c r="L42" i="2"/>
  <c r="M42" i="2"/>
  <c r="C46" i="2" l="1"/>
  <c r="C48" i="2" s="1"/>
  <c r="D48" i="2"/>
  <c r="E46" i="2"/>
  <c r="E48" i="2" s="1"/>
  <c r="F46" i="2"/>
  <c r="F48" i="2" s="1"/>
  <c r="G46" i="2"/>
  <c r="G48" i="2" s="1"/>
  <c r="H46" i="2"/>
  <c r="H48" i="2" s="1"/>
  <c r="I46" i="2"/>
  <c r="I48" i="2" s="1"/>
  <c r="J46" i="2"/>
  <c r="J48" i="2" s="1"/>
  <c r="K46" i="2"/>
  <c r="K48" i="2" s="1"/>
  <c r="L46" i="2"/>
  <c r="L48" i="2" s="1"/>
  <c r="M46" i="2"/>
  <c r="M48" i="2" s="1"/>
  <c r="B46" i="2"/>
  <c r="B48" i="2" s="1"/>
  <c r="D50" i="2" l="1"/>
  <c r="D52" i="2"/>
  <c r="G50" i="2"/>
  <c r="M50" i="2"/>
  <c r="J5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TUD205593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MEM, V_3.00_09/11_MCR (Sep 27 2011/15.05.45)
MEX, V_3.00_09/11_MCR (Sep 27 2011/15.05.10)
ZSCAN, V_3.37_07/12_Infinite (Jul 20 2012/13.56.47)
</t>
        </r>
      </text>
    </comment>
  </commentList>
</comments>
</file>

<file path=xl/sharedStrings.xml><?xml version="1.0" encoding="utf-8"?>
<sst xmlns="http://schemas.openxmlformats.org/spreadsheetml/2006/main" count="57" uniqueCount="53">
  <si>
    <t>Application: Tecan i-control</t>
  </si>
  <si>
    <t>Tecan i-control , 2.0.10.0</t>
  </si>
  <si>
    <t>Device: infinite 200Pro</t>
  </si>
  <si>
    <t>Serial number: 1410002318</t>
  </si>
  <si>
    <t>Serial number of connected stacker:</t>
  </si>
  <si>
    <t>Firmware: V_3.37_07/12_Infinite (Jul 20 2012/13.56.47)</t>
  </si>
  <si>
    <t>MAI, V_3.37_07/12_Infinite (Jul 20 2012/13.56.47)</t>
  </si>
  <si>
    <t>Date:</t>
  </si>
  <si>
    <t>16-6-2021</t>
  </si>
  <si>
    <t>Time:</t>
  </si>
  <si>
    <t>11:26:56</t>
  </si>
  <si>
    <t>System</t>
  </si>
  <si>
    <t>TUD205593</t>
  </si>
  <si>
    <t>User</t>
  </si>
  <si>
    <t>DASTUD\TUD205593</t>
  </si>
  <si>
    <t>Plate</t>
  </si>
  <si>
    <t>Thermo Fisher Scientific-Nunclon 96 Flat Bottom Transparent Polystyrene Catalog No.: 269620/269787/439454/442404/475094 [NUN96ftl.pdfx]</t>
  </si>
  <si>
    <t>Plate-ID (Stacker)</t>
  </si>
  <si>
    <t>Label: RNA</t>
  </si>
  <si>
    <t>Mode</t>
  </si>
  <si>
    <t>Fluorescence Bottom Reading</t>
  </si>
  <si>
    <t>Excitation Wavelength</t>
  </si>
  <si>
    <t>nm</t>
  </si>
  <si>
    <t>Emission Wavelength</t>
  </si>
  <si>
    <t>Excitation Bandwidth</t>
  </si>
  <si>
    <t>Emission Bandwidth</t>
  </si>
  <si>
    <t>Gain</t>
  </si>
  <si>
    <t>Manual</t>
  </si>
  <si>
    <t>Number of Flashes</t>
  </si>
  <si>
    <t>Integration Time</t>
  </si>
  <si>
    <t>µs</t>
  </si>
  <si>
    <t>Lag Time</t>
  </si>
  <si>
    <t>Settle Time</t>
  </si>
  <si>
    <t>ms</t>
  </si>
  <si>
    <t>Part of Plate</t>
  </si>
  <si>
    <t>A1-E12</t>
  </si>
  <si>
    <t>Start Time:</t>
  </si>
  <si>
    <t>16-6-2021 11:26:56</t>
  </si>
  <si>
    <t>Temperature: 37.1 °C</t>
  </si>
  <si>
    <t>&lt;&gt;</t>
  </si>
  <si>
    <t>A</t>
  </si>
  <si>
    <t>B</t>
  </si>
  <si>
    <t>C</t>
  </si>
  <si>
    <t>D</t>
  </si>
  <si>
    <t>E</t>
  </si>
  <si>
    <t>End Time:</t>
  </si>
  <si>
    <t>16-6-2021 11:27:48</t>
  </si>
  <si>
    <t>x=(y-1763,4)/1702,9</t>
  </si>
  <si>
    <t>conc</t>
  </si>
  <si>
    <t>RNA/Prot</t>
  </si>
  <si>
    <t xml:space="preserve">Protein data from: </t>
  </si>
  <si>
    <t>2021-06-16 Ferhat Protein Mesh1 Induction</t>
  </si>
  <si>
    <t>RNA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</si>
</sst>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3">
    <xf numFmtId="0" fontId="0" fillId="0" borderId="0" xfId="0"/>
    <xf numFmtId="0" fontId="0" fillId="0" borderId="0" xfId="0" quotePrefix="1"/>
    <xf numFmtId="0" fontId="1" fillId="9" borderId="0" xfId="0" applyFont="1" applyFill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Sheet2!$P$20:$P$35</c:f>
              <c:numCache>
                <c:formatCode>General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</c:numCache>
            </c:numRef>
          </c:xVal>
          <c:yVal>
            <c:numRef>
              <c:f>Sheet2!$Q$20:$Q$35</c:f>
              <c:numCache>
                <c:formatCode>General</c:formatCode>
                <c:ptCount val="16"/>
                <c:pt idx="0">
                  <c:v>1750</c:v>
                </c:pt>
                <c:pt idx="1">
                  <c:v>2430</c:v>
                </c:pt>
                <c:pt idx="2">
                  <c:v>3286</c:v>
                </c:pt>
                <c:pt idx="3">
                  <c:v>4657</c:v>
                </c:pt>
                <c:pt idx="4">
                  <c:v>9867</c:v>
                </c:pt>
                <c:pt idx="5">
                  <c:v>11831</c:v>
                </c:pt>
                <c:pt idx="6">
                  <c:v>15333</c:v>
                </c:pt>
                <c:pt idx="8">
                  <c:v>1805</c:v>
                </c:pt>
                <c:pt idx="9">
                  <c:v>2358</c:v>
                </c:pt>
                <c:pt idx="10">
                  <c:v>3647</c:v>
                </c:pt>
                <c:pt idx="11">
                  <c:v>4806</c:v>
                </c:pt>
                <c:pt idx="12">
                  <c:v>9195</c:v>
                </c:pt>
                <c:pt idx="13">
                  <c:v>12477</c:v>
                </c:pt>
                <c:pt idx="14">
                  <c:v>14472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3F-4C43-AD5C-112BA13D4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58456"/>
        <c:axId val="453050912"/>
      </c:scatterChart>
      <c:valAx>
        <c:axId val="45305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50912"/>
        <c:crosses val="autoZero"/>
        <c:crossBetween val="midCat"/>
      </c:valAx>
      <c:valAx>
        <c:axId val="45305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58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RNA/Protein Mesh1 Induction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Sheet2!$B$49:$M$49</c:f>
              <c:numCache>
                <c:formatCode>General</c:formatCode>
                <c:ptCount val="12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1.9</c:v>
                </c:pt>
                <c:pt idx="7">
                  <c:v>1.9</c:v>
                </c:pt>
                <c:pt idx="8">
                  <c:v>1.9</c:v>
                </c:pt>
                <c:pt idx="9">
                  <c:v>2.1</c:v>
                </c:pt>
                <c:pt idx="10">
                  <c:v>2.1</c:v>
                </c:pt>
                <c:pt idx="11">
                  <c:v>2.1</c:v>
                </c:pt>
              </c:numCache>
            </c:numRef>
          </c:xVal>
          <c:yVal>
            <c:numRef>
              <c:f>Sheet2!$B$48:$M$48</c:f>
              <c:numCache>
                <c:formatCode>General</c:formatCode>
                <c:ptCount val="12"/>
                <c:pt idx="0">
                  <c:v>0.24557852869152025</c:v>
                </c:pt>
                <c:pt idx="1">
                  <c:v>0.27106943375928522</c:v>
                </c:pt>
                <c:pt idx="2">
                  <c:v>0.2601787793762772</c:v>
                </c:pt>
                <c:pt idx="3">
                  <c:v>0.26639290637859991</c:v>
                </c:pt>
                <c:pt idx="4">
                  <c:v>0.26574934678724516</c:v>
                </c:pt>
                <c:pt idx="5">
                  <c:v>0.22752494348816235</c:v>
                </c:pt>
                <c:pt idx="6">
                  <c:v>0.30422943794200319</c:v>
                </c:pt>
                <c:pt idx="7">
                  <c:v>0.26140843918029932</c:v>
                </c:pt>
                <c:pt idx="8">
                  <c:v>0.27606990327896996</c:v>
                </c:pt>
                <c:pt idx="9">
                  <c:v>0.32091747895390926</c:v>
                </c:pt>
                <c:pt idx="10">
                  <c:v>0.32532108294871659</c:v>
                </c:pt>
                <c:pt idx="11">
                  <c:v>0.34806201335568132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FA-4518-A895-309B243923F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dash"/>
            <c:size val="11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(Sheet2!$D$49,Sheet2!$G$49)</c:f>
              <c:numCache>
                <c:formatCode>General</c:formatCode>
                <c:ptCount val="2"/>
                <c:pt idx="0">
                  <c:v>0.9</c:v>
                </c:pt>
                <c:pt idx="1">
                  <c:v>1.1000000000000001</c:v>
                </c:pt>
              </c:numCache>
            </c:numRef>
          </c:xVal>
          <c:yVal>
            <c:numRef>
              <c:f>(Sheet2!$D$50,Sheet2!$G$50)</c:f>
              <c:numCache>
                <c:formatCode>General</c:formatCode>
                <c:ptCount val="2"/>
                <c:pt idx="0">
                  <c:v>0.2589422472756942</c:v>
                </c:pt>
                <c:pt idx="1">
                  <c:v>0.25322239888466913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FA-4518-A895-309B243923F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dash"/>
            <c:size val="11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(Sheet2!$J$49,Sheet2!$M$49)</c:f>
              <c:numCache>
                <c:formatCode>General</c:formatCode>
                <c:ptCount val="2"/>
                <c:pt idx="0">
                  <c:v>1.9</c:v>
                </c:pt>
                <c:pt idx="1">
                  <c:v>2.1</c:v>
                </c:pt>
              </c:numCache>
            </c:numRef>
          </c:xVal>
          <c:yVal>
            <c:numRef>
              <c:f>(Sheet2!$J$50,Sheet2!$M$50)</c:f>
              <c:numCache>
                <c:formatCode>General</c:formatCode>
                <c:ptCount val="2"/>
                <c:pt idx="0">
                  <c:v>0.28056926013375749</c:v>
                </c:pt>
                <c:pt idx="1">
                  <c:v>0.33143352508610241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FA-4518-A895-309B24392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015824"/>
        <c:axId val="463011232"/>
      </c:scatterChart>
      <c:valAx>
        <c:axId val="463015824"/>
        <c:scaling>
          <c:orientation val="minMax"/>
          <c:min val="0.5"/>
        </c:scaling>
        <c:delete val="1"/>
        <c:axPos val="b"/>
        <c:numFmt formatCode="General" sourceLinked="1"/>
        <c:majorTickMark val="none"/>
        <c:minorTickMark val="none"/>
        <c:tickLblPos val="nextTo"/>
        <c:crossAx val="463011232"/>
        <c:crosses val="autoZero"/>
        <c:crossBetween val="midCat"/>
      </c:valAx>
      <c:valAx>
        <c:axId val="463011232"/>
        <c:scaling>
          <c:orientation val="minMax"/>
          <c:max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RNA/Protein (unitless)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1582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13</xdr:row>
      <xdr:rowOff>38100</xdr:rowOff>
    </xdr:from>
    <xdr:to>
      <xdr:col>14</xdr:col>
      <xdr:colOff>485775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95250</xdr:colOff>
      <xdr:row>36</xdr:row>
      <xdr:rowOff>0</xdr:rowOff>
    </xdr:from>
    <xdr:to>
      <xdr:col>18</xdr:col>
      <xdr:colOff>476250</xdr:colOff>
      <xdr:row>50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0.23986</cdr:x>
      <cdr:y>0.88889</cdr:y>
    </cdr:from>
    <cdr:to>
      <cdr:x>0.95608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76274" y="2438400"/>
          <a:ext cx="2019301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/>
            <a:t>0 </a:t>
          </a:r>
          <a:r>
            <a:rPr lang="el-GR" sz="1100" b="0" i="0">
              <a:effectLst/>
              <a:latin typeface="+mn-lt"/>
              <a:ea typeface="+mn-ea"/>
              <a:cs typeface="+mn-cs"/>
            </a:rPr>
            <a:t>μ</a:t>
          </a:r>
          <a:r>
            <a:rPr lang="en-GB" sz="1100"/>
            <a:t>M IPTG	      10</a:t>
          </a:r>
          <a:r>
            <a:rPr lang="en-GB" sz="1100">
              <a:effectLst/>
              <a:latin typeface="+mn-lt"/>
              <a:ea typeface="+mn-ea"/>
              <a:cs typeface="+mn-cs"/>
            </a:rPr>
            <a:t>0 </a:t>
          </a:r>
          <a:r>
            <a:rPr lang="el-GR" sz="1100" b="0" i="0">
              <a:effectLst/>
              <a:latin typeface="+mn-lt"/>
              <a:ea typeface="+mn-ea"/>
              <a:cs typeface="+mn-cs"/>
            </a:rPr>
            <a:t>μ</a:t>
          </a:r>
          <a:r>
            <a:rPr lang="en-GB" sz="1100">
              <a:effectLst/>
              <a:latin typeface="+mn-lt"/>
              <a:ea typeface="+mn-ea"/>
              <a:cs typeface="+mn-cs"/>
            </a:rPr>
            <a:t>M IPTG</a:t>
          </a:r>
          <a:endParaRPr lang="en-GB">
            <a:effectLst/>
          </a:endParaRPr>
        </a:p>
        <a:p xmlns:a="http://schemas.openxmlformats.org/drawingml/2006/main"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2"/>
  <sheetViews>
    <sheetView tabSelected="1" topLeftCell="B22" workbookViewId="0">
      <selection activeCell="B42" sqref="B42"/>
    </sheetView>
  </sheetViews>
  <sheetFormatPr defaultRowHeight="15" x14ac:dyDescent="0.25"/>
  <sheetData>
    <row r="1" spans="1:17" x14ac:dyDescent="0.25">
      <c r="A1" t="s">
        <v>0</v>
      </c>
      <c r="E1" t="s">
        <v>1</v>
      </c>
    </row>
    <row r="2" spans="1:17" x14ac:dyDescent="0.25">
      <c r="A2" t="s">
        <v>2</v>
      </c>
      <c r="E2" t="s">
        <v>3</v>
      </c>
      <c r="I2" t="s">
        <v>4</v>
      </c>
    </row>
    <row r="3" spans="1:17" x14ac:dyDescent="0.25">
      <c r="A3" t="s">
        <v>5</v>
      </c>
      <c r="E3" t="s">
        <v>6</v>
      </c>
    </row>
    <row r="5" spans="1:17" x14ac:dyDescent="0.25">
      <c r="A5" t="s">
        <v>7</v>
      </c>
      <c r="B5" t="s">
        <v>8</v>
      </c>
    </row>
    <row r="6" spans="1:17" x14ac:dyDescent="0.25">
      <c r="A6" t="s">
        <v>9</v>
      </c>
      <c r="B6" s="1" t="s">
        <v>10</v>
      </c>
    </row>
    <row r="9" spans="1:17" x14ac:dyDescent="0.25">
      <c r="A9" t="s">
        <v>11</v>
      </c>
      <c r="E9" t="s">
        <v>12</v>
      </c>
    </row>
    <row r="10" spans="1:17" x14ac:dyDescent="0.25">
      <c r="A10" t="s">
        <v>13</v>
      </c>
      <c r="E10" t="s">
        <v>14</v>
      </c>
    </row>
    <row r="11" spans="1:17" x14ac:dyDescent="0.25">
      <c r="A11" t="s">
        <v>15</v>
      </c>
      <c r="E11" t="s">
        <v>16</v>
      </c>
    </row>
    <row r="12" spans="1:17" x14ac:dyDescent="0.25">
      <c r="A12" t="s">
        <v>17</v>
      </c>
    </row>
    <row r="15" spans="1:17" x14ac:dyDescent="0.25">
      <c r="A15" t="s">
        <v>18</v>
      </c>
      <c r="Q15" t="s">
        <v>47</v>
      </c>
    </row>
    <row r="16" spans="1:17" x14ac:dyDescent="0.25">
      <c r="A16" t="s">
        <v>19</v>
      </c>
      <c r="E16" t="s">
        <v>20</v>
      </c>
    </row>
    <row r="17" spans="1:17" x14ac:dyDescent="0.25">
      <c r="A17" t="s">
        <v>21</v>
      </c>
      <c r="E17">
        <v>620</v>
      </c>
      <c r="F17" t="s">
        <v>22</v>
      </c>
    </row>
    <row r="18" spans="1:17" x14ac:dyDescent="0.25">
      <c r="A18" t="s">
        <v>23</v>
      </c>
      <c r="E18">
        <v>680</v>
      </c>
      <c r="F18" t="s">
        <v>22</v>
      </c>
    </row>
    <row r="19" spans="1:17" x14ac:dyDescent="0.25">
      <c r="A19" t="s">
        <v>24</v>
      </c>
      <c r="E19">
        <v>9</v>
      </c>
      <c r="F19" t="s">
        <v>22</v>
      </c>
    </row>
    <row r="20" spans="1:17" x14ac:dyDescent="0.25">
      <c r="A20" t="s">
        <v>25</v>
      </c>
      <c r="E20">
        <v>20</v>
      </c>
      <c r="F20" t="s">
        <v>22</v>
      </c>
      <c r="P20">
        <v>0</v>
      </c>
      <c r="Q20">
        <v>1750</v>
      </c>
    </row>
    <row r="21" spans="1:17" x14ac:dyDescent="0.25">
      <c r="A21" t="s">
        <v>26</v>
      </c>
      <c r="E21">
        <v>200</v>
      </c>
      <c r="F21" t="s">
        <v>27</v>
      </c>
      <c r="P21">
        <v>0.5</v>
      </c>
      <c r="Q21">
        <v>2430</v>
      </c>
    </row>
    <row r="22" spans="1:17" x14ac:dyDescent="0.25">
      <c r="A22" t="s">
        <v>28</v>
      </c>
      <c r="E22">
        <v>25</v>
      </c>
      <c r="P22">
        <v>1</v>
      </c>
      <c r="Q22">
        <v>3286</v>
      </c>
    </row>
    <row r="23" spans="1:17" x14ac:dyDescent="0.25">
      <c r="A23" t="s">
        <v>29</v>
      </c>
      <c r="E23">
        <v>20</v>
      </c>
      <c r="F23" t="s">
        <v>30</v>
      </c>
      <c r="P23">
        <v>2</v>
      </c>
      <c r="Q23">
        <v>4657</v>
      </c>
    </row>
    <row r="24" spans="1:17" x14ac:dyDescent="0.25">
      <c r="A24" t="s">
        <v>31</v>
      </c>
      <c r="E24">
        <v>0</v>
      </c>
      <c r="F24" t="s">
        <v>30</v>
      </c>
      <c r="P24">
        <v>4</v>
      </c>
      <c r="Q24">
        <v>9867</v>
      </c>
    </row>
    <row r="25" spans="1:17" x14ac:dyDescent="0.25">
      <c r="A25" t="s">
        <v>32</v>
      </c>
      <c r="E25">
        <v>0</v>
      </c>
      <c r="F25" t="s">
        <v>33</v>
      </c>
      <c r="P25">
        <v>6</v>
      </c>
      <c r="Q25">
        <v>11831</v>
      </c>
    </row>
    <row r="26" spans="1:17" x14ac:dyDescent="0.25">
      <c r="A26" t="s">
        <v>34</v>
      </c>
      <c r="E26" t="s">
        <v>35</v>
      </c>
      <c r="P26">
        <v>8</v>
      </c>
      <c r="Q26">
        <v>15333</v>
      </c>
    </row>
    <row r="27" spans="1:17" x14ac:dyDescent="0.25">
      <c r="A27" t="s">
        <v>36</v>
      </c>
      <c r="B27" s="1" t="s">
        <v>37</v>
      </c>
    </row>
    <row r="28" spans="1:17" x14ac:dyDescent="0.25">
      <c r="P28">
        <v>0</v>
      </c>
      <c r="Q28">
        <v>1805</v>
      </c>
    </row>
    <row r="29" spans="1:17" x14ac:dyDescent="0.25">
      <c r="B29" t="s">
        <v>38</v>
      </c>
      <c r="P29">
        <v>0.5</v>
      </c>
      <c r="Q29">
        <v>2358</v>
      </c>
    </row>
    <row r="30" spans="1:17" x14ac:dyDescent="0.25">
      <c r="A30" s="2" t="s">
        <v>39</v>
      </c>
      <c r="B30" s="2">
        <v>1</v>
      </c>
      <c r="C30" s="2">
        <v>2</v>
      </c>
      <c r="D30" s="2">
        <v>3</v>
      </c>
      <c r="E30" s="2">
        <v>4</v>
      </c>
      <c r="F30" s="2">
        <v>5</v>
      </c>
      <c r="G30" s="2">
        <v>6</v>
      </c>
      <c r="H30" s="2">
        <v>7</v>
      </c>
      <c r="I30" s="2">
        <v>8</v>
      </c>
      <c r="J30" s="2">
        <v>9</v>
      </c>
      <c r="K30" s="2">
        <v>10</v>
      </c>
      <c r="L30" s="2">
        <v>11</v>
      </c>
      <c r="M30" s="2">
        <v>12</v>
      </c>
      <c r="P30">
        <v>1</v>
      </c>
      <c r="Q30">
        <v>3647</v>
      </c>
    </row>
    <row r="31" spans="1:17" x14ac:dyDescent="0.25">
      <c r="A31" s="2" t="s">
        <v>40</v>
      </c>
      <c r="B31">
        <v>8932</v>
      </c>
      <c r="C31">
        <v>10362</v>
      </c>
      <c r="D31">
        <v>10958</v>
      </c>
      <c r="E31">
        <v>11914</v>
      </c>
      <c r="F31">
        <v>10969</v>
      </c>
      <c r="G31">
        <v>10637</v>
      </c>
      <c r="H31">
        <v>11711</v>
      </c>
      <c r="I31">
        <v>10940</v>
      </c>
      <c r="J31">
        <v>11697</v>
      </c>
      <c r="K31">
        <v>10279</v>
      </c>
      <c r="L31">
        <v>10901</v>
      </c>
      <c r="M31">
        <v>11844</v>
      </c>
      <c r="P31">
        <v>2</v>
      </c>
      <c r="Q31">
        <v>4806</v>
      </c>
    </row>
    <row r="32" spans="1:17" x14ac:dyDescent="0.25">
      <c r="A32" s="2" t="s">
        <v>41</v>
      </c>
      <c r="B32">
        <v>9360</v>
      </c>
      <c r="C32">
        <v>10050</v>
      </c>
      <c r="D32">
        <v>10506</v>
      </c>
      <c r="E32">
        <v>10431</v>
      </c>
      <c r="F32">
        <v>10289</v>
      </c>
      <c r="G32">
        <v>10287</v>
      </c>
      <c r="H32">
        <v>12800</v>
      </c>
      <c r="I32">
        <v>11275</v>
      </c>
      <c r="J32">
        <v>11933</v>
      </c>
      <c r="K32">
        <v>11204</v>
      </c>
      <c r="L32">
        <v>12028</v>
      </c>
      <c r="M32">
        <v>11106</v>
      </c>
      <c r="P32">
        <v>4</v>
      </c>
      <c r="Q32">
        <v>9195</v>
      </c>
    </row>
    <row r="33" spans="1:17" x14ac:dyDescent="0.25">
      <c r="A33" s="2" t="s">
        <v>42</v>
      </c>
      <c r="B33">
        <v>9063</v>
      </c>
      <c r="C33">
        <v>9988</v>
      </c>
      <c r="D33">
        <v>10473</v>
      </c>
      <c r="E33">
        <v>9818</v>
      </c>
      <c r="F33">
        <v>10445</v>
      </c>
      <c r="G33">
        <v>10264</v>
      </c>
      <c r="H33">
        <v>11181</v>
      </c>
      <c r="I33">
        <v>11141</v>
      </c>
      <c r="J33">
        <v>10927</v>
      </c>
      <c r="K33">
        <v>11817</v>
      </c>
      <c r="L33">
        <v>11494</v>
      </c>
      <c r="M33">
        <v>10894</v>
      </c>
      <c r="P33">
        <v>6</v>
      </c>
      <c r="Q33">
        <v>12477</v>
      </c>
    </row>
    <row r="34" spans="1:17" x14ac:dyDescent="0.25">
      <c r="A34" s="2" t="s">
        <v>43</v>
      </c>
      <c r="B34">
        <v>1750</v>
      </c>
      <c r="C34">
        <v>2430</v>
      </c>
      <c r="D34">
        <v>3286</v>
      </c>
      <c r="E34">
        <v>4657</v>
      </c>
      <c r="F34">
        <v>9867</v>
      </c>
      <c r="G34">
        <v>11831</v>
      </c>
      <c r="H34">
        <v>15333</v>
      </c>
      <c r="I34">
        <v>17491</v>
      </c>
      <c r="J34">
        <v>499</v>
      </c>
      <c r="K34">
        <v>461</v>
      </c>
      <c r="L34">
        <v>445</v>
      </c>
      <c r="M34">
        <v>445</v>
      </c>
      <c r="P34">
        <v>8</v>
      </c>
      <c r="Q34">
        <v>14472</v>
      </c>
    </row>
    <row r="35" spans="1:17" x14ac:dyDescent="0.25">
      <c r="A35" s="2" t="s">
        <v>44</v>
      </c>
      <c r="B35">
        <v>1805</v>
      </c>
      <c r="C35">
        <v>2358</v>
      </c>
      <c r="D35">
        <v>3647</v>
      </c>
      <c r="E35">
        <v>4806</v>
      </c>
      <c r="F35">
        <v>9195</v>
      </c>
      <c r="G35">
        <v>12477</v>
      </c>
      <c r="H35">
        <v>14472</v>
      </c>
      <c r="I35">
        <v>17115</v>
      </c>
      <c r="J35">
        <v>477</v>
      </c>
      <c r="K35">
        <v>262</v>
      </c>
      <c r="L35">
        <v>437</v>
      </c>
      <c r="M35">
        <v>420</v>
      </c>
    </row>
    <row r="40" spans="1:17" x14ac:dyDescent="0.25">
      <c r="A40" t="s">
        <v>45</v>
      </c>
      <c r="B40" s="1" t="s">
        <v>46</v>
      </c>
    </row>
    <row r="41" spans="1:17" x14ac:dyDescent="0.25">
      <c r="B41" t="s">
        <v>52</v>
      </c>
    </row>
    <row r="42" spans="1:17" x14ac:dyDescent="0.25">
      <c r="A42" t="s">
        <v>48</v>
      </c>
      <c r="B42">
        <f>(B31-1763.4)/1702.9*10</f>
        <v>42.096423747724472</v>
      </c>
      <c r="C42">
        <f t="shared" ref="C42:M42" si="0">(C31-1763.4)/1702.9*10</f>
        <v>50.493863409477946</v>
      </c>
      <c r="D42">
        <f t="shared" si="0"/>
        <v>53.993775324446531</v>
      </c>
      <c r="E42">
        <f t="shared" si="0"/>
        <v>59.607727993422984</v>
      </c>
      <c r="F42">
        <f t="shared" si="0"/>
        <v>54.058371014152328</v>
      </c>
      <c r="G42">
        <f t="shared" si="0"/>
        <v>52.108755652122845</v>
      </c>
      <c r="H42">
        <f t="shared" si="0"/>
        <v>58.415643901579656</v>
      </c>
      <c r="I42">
        <f t="shared" si="0"/>
        <v>53.888073286746135</v>
      </c>
      <c r="J42">
        <f t="shared" si="0"/>
        <v>58.333431205590465</v>
      </c>
      <c r="K42">
        <f t="shared" si="0"/>
        <v>50.006459568970584</v>
      </c>
      <c r="L42">
        <f t="shared" si="0"/>
        <v>53.659052205061954</v>
      </c>
      <c r="M42">
        <f t="shared" si="0"/>
        <v>59.19666451347701</v>
      </c>
    </row>
    <row r="43" spans="1:17" x14ac:dyDescent="0.25">
      <c r="B43">
        <f t="shared" ref="B43:M43" si="1">(B32-1763.4)/1702.9*10</f>
        <v>44.609783310822721</v>
      </c>
      <c r="C43">
        <f t="shared" si="1"/>
        <v>48.661694756004465</v>
      </c>
      <c r="D43">
        <f t="shared" si="1"/>
        <v>51.339479711081097</v>
      </c>
      <c r="E43">
        <f t="shared" si="1"/>
        <v>50.899054553996123</v>
      </c>
      <c r="F43">
        <f t="shared" si="1"/>
        <v>50.065182923248571</v>
      </c>
      <c r="G43">
        <f t="shared" si="1"/>
        <v>50.053438252392972</v>
      </c>
      <c r="H43">
        <f t="shared" si="1"/>
        <v>64.810617182453456</v>
      </c>
      <c r="I43">
        <f t="shared" si="1"/>
        <v>55.85530565505902</v>
      </c>
      <c r="J43">
        <f t="shared" si="1"/>
        <v>59.719302366551176</v>
      </c>
      <c r="K43">
        <f t="shared" si="1"/>
        <v>55.438369839685244</v>
      </c>
      <c r="L43">
        <f t="shared" si="1"/>
        <v>60.277174232192145</v>
      </c>
      <c r="M43">
        <f t="shared" si="1"/>
        <v>54.862880967760873</v>
      </c>
    </row>
    <row r="44" spans="1:17" x14ac:dyDescent="0.25">
      <c r="B44">
        <f t="shared" ref="B44:M44" si="2">(B33-1763.4)/1702.9*10</f>
        <v>42.865699688766227</v>
      </c>
      <c r="C44">
        <f t="shared" si="2"/>
        <v>48.297609959480887</v>
      </c>
      <c r="D44">
        <f t="shared" si="2"/>
        <v>51.145692641963706</v>
      </c>
      <c r="E44">
        <f t="shared" si="2"/>
        <v>47.299312936754951</v>
      </c>
      <c r="F44">
        <f t="shared" si="2"/>
        <v>50.981267249985322</v>
      </c>
      <c r="G44">
        <f t="shared" si="2"/>
        <v>49.918374537553582</v>
      </c>
      <c r="H44">
        <f t="shared" si="2"/>
        <v>55.303306124845847</v>
      </c>
      <c r="I44">
        <f t="shared" si="2"/>
        <v>55.068412707733863</v>
      </c>
      <c r="J44">
        <f t="shared" si="2"/>
        <v>53.811732926184739</v>
      </c>
      <c r="K44">
        <f t="shared" si="2"/>
        <v>59.038111456926423</v>
      </c>
      <c r="L44">
        <f t="shared" si="2"/>
        <v>57.14134711374713</v>
      </c>
      <c r="M44">
        <f t="shared" si="2"/>
        <v>53.617945857067355</v>
      </c>
    </row>
    <row r="45" spans="1:17" x14ac:dyDescent="0.25">
      <c r="B45" t="s">
        <v>50</v>
      </c>
      <c r="D45" t="s">
        <v>51</v>
      </c>
    </row>
    <row r="46" spans="1:17" x14ac:dyDescent="0.25">
      <c r="B46">
        <f>AVERAGE(B42:B44)</f>
        <v>43.190635582437807</v>
      </c>
      <c r="C46">
        <f t="shared" ref="C46:M46" si="3">AVERAGE(C42:C44)</f>
        <v>49.151056041654435</v>
      </c>
      <c r="D46">
        <f t="shared" si="3"/>
        <v>52.159649225830442</v>
      </c>
      <c r="E46">
        <f t="shared" si="3"/>
        <v>52.602031828058017</v>
      </c>
      <c r="F46">
        <f t="shared" si="3"/>
        <v>51.701607062462074</v>
      </c>
      <c r="G46">
        <f t="shared" si="3"/>
        <v>50.693522814023133</v>
      </c>
      <c r="H46">
        <f t="shared" si="3"/>
        <v>59.509855736292991</v>
      </c>
      <c r="I46">
        <f t="shared" si="3"/>
        <v>54.937263883179675</v>
      </c>
      <c r="J46">
        <f t="shared" si="3"/>
        <v>57.288155499442126</v>
      </c>
      <c r="K46">
        <f t="shared" si="3"/>
        <v>54.827646955194091</v>
      </c>
      <c r="L46">
        <f t="shared" si="3"/>
        <v>57.02585785033375</v>
      </c>
      <c r="M46">
        <f t="shared" si="3"/>
        <v>55.89249711276841</v>
      </c>
    </row>
    <row r="47" spans="1:17" x14ac:dyDescent="0.25">
      <c r="B47">
        <v>175.87301223997099</v>
      </c>
      <c r="C47">
        <v>181.32275321496226</v>
      </c>
      <c r="D47">
        <v>200.47618545552413</v>
      </c>
      <c r="E47">
        <v>197.46033234571027</v>
      </c>
      <c r="F47">
        <v>194.55026959616043</v>
      </c>
      <c r="G47">
        <v>222.8042430726309</v>
      </c>
      <c r="H47">
        <v>195.60847279886721</v>
      </c>
      <c r="I47">
        <v>210.15872347291815</v>
      </c>
      <c r="J47">
        <v>207.51322335036343</v>
      </c>
      <c r="K47">
        <v>170.84655885343201</v>
      </c>
      <c r="L47">
        <v>175.29099969006089</v>
      </c>
      <c r="M47">
        <v>160.582008286128</v>
      </c>
    </row>
    <row r="48" spans="1:17" x14ac:dyDescent="0.25">
      <c r="A48" t="s">
        <v>49</v>
      </c>
      <c r="B48">
        <f>B46/B47</f>
        <v>0.24557852869152025</v>
      </c>
      <c r="C48">
        <f t="shared" ref="C48:M48" si="4">C46/C47</f>
        <v>0.27106943375928522</v>
      </c>
      <c r="D48">
        <f t="shared" si="4"/>
        <v>0.2601787793762772</v>
      </c>
      <c r="E48">
        <f t="shared" si="4"/>
        <v>0.26639290637859991</v>
      </c>
      <c r="F48">
        <f t="shared" si="4"/>
        <v>0.26574934678724516</v>
      </c>
      <c r="G48">
        <f t="shared" si="4"/>
        <v>0.22752494348816235</v>
      </c>
      <c r="H48">
        <f t="shared" si="4"/>
        <v>0.30422943794200319</v>
      </c>
      <c r="I48">
        <f t="shared" si="4"/>
        <v>0.26140843918029932</v>
      </c>
      <c r="J48">
        <f>J46/J47</f>
        <v>0.27606990327896996</v>
      </c>
      <c r="K48">
        <f t="shared" si="4"/>
        <v>0.32091747895390926</v>
      </c>
      <c r="L48">
        <f>L46/L47</f>
        <v>0.32532108294871659</v>
      </c>
      <c r="M48">
        <f t="shared" si="4"/>
        <v>0.34806201335568132</v>
      </c>
    </row>
    <row r="49" spans="2:13" x14ac:dyDescent="0.25">
      <c r="B49">
        <v>0.9</v>
      </c>
      <c r="C49">
        <v>0.9</v>
      </c>
      <c r="D49">
        <v>0.9</v>
      </c>
      <c r="E49">
        <v>1.1000000000000001</v>
      </c>
      <c r="F49">
        <v>1.1000000000000001</v>
      </c>
      <c r="G49">
        <v>1.1000000000000001</v>
      </c>
      <c r="H49">
        <v>1.9</v>
      </c>
      <c r="I49">
        <v>1.9</v>
      </c>
      <c r="J49">
        <v>1.9</v>
      </c>
      <c r="K49">
        <v>2.1</v>
      </c>
      <c r="L49">
        <v>2.1</v>
      </c>
      <c r="M49">
        <v>2.1</v>
      </c>
    </row>
    <row r="50" spans="2:13" x14ac:dyDescent="0.25">
      <c r="D50">
        <f>AVERAGE(B48:D48)</f>
        <v>0.2589422472756942</v>
      </c>
      <c r="G50">
        <f>AVERAGE(E48:G48)</f>
        <v>0.25322239888466913</v>
      </c>
      <c r="J50">
        <f>AVERAGE(H48:J48)</f>
        <v>0.28056926013375749</v>
      </c>
      <c r="M50">
        <f>AVERAGE(K48:M48)</f>
        <v>0.33143352508610241</v>
      </c>
    </row>
    <row r="52" spans="2:13" x14ac:dyDescent="0.25">
      <c r="D52">
        <f>_xlfn.T.TEST(B48:G48,H48:M48,1,2)</f>
        <v>3.6174722190069689E-3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TUD205593</dc:creator>
  <cp:lastModifiedBy>Ferhat Buke</cp:lastModifiedBy>
  <dcterms:created xsi:type="dcterms:W3CDTF">2021-06-16T09:26:54Z</dcterms:created>
  <dcterms:modified xsi:type="dcterms:W3CDTF">2021-10-08T13:37:32Z</dcterms:modified>
</cp:coreProperties>
</file>