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serc\Desktop\Excel Eğitimi\Pratikler\"/>
    </mc:Choice>
  </mc:AlternateContent>
  <xr:revisionPtr revIDLastSave="0" documentId="13_ncr:1_{8E4D8201-1D72-4223-9424-1BBE7B2266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niOku" sheetId="7" r:id="rId1"/>
    <sheet name="Calisanlar" sheetId="1" r:id="rId2"/>
    <sheet name="Satislar" sheetId="4" r:id="rId3"/>
    <sheet name="Urunler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2" i="4" l="1"/>
  <c r="J4" i="4"/>
  <c r="M2" i="4"/>
  <c r="H3" i="4"/>
  <c r="I3" i="4" s="1"/>
  <c r="H4" i="4"/>
  <c r="H5" i="4"/>
  <c r="I5" i="4" s="1"/>
  <c r="H6" i="4"/>
  <c r="H7" i="4"/>
  <c r="H8" i="4"/>
  <c r="H9" i="4"/>
  <c r="I9" i="4" s="1"/>
  <c r="H10" i="4"/>
  <c r="H11" i="4"/>
  <c r="H12" i="4"/>
  <c r="H13" i="4"/>
  <c r="H14" i="4"/>
  <c r="H15" i="4"/>
  <c r="H16" i="4"/>
  <c r="H17" i="4"/>
  <c r="I17" i="4" s="1"/>
  <c r="H18" i="4"/>
  <c r="H19" i="4"/>
  <c r="H20" i="4"/>
  <c r="H21" i="4"/>
  <c r="H22" i="4"/>
  <c r="H23" i="4"/>
  <c r="H24" i="4"/>
  <c r="H25" i="4"/>
  <c r="I25" i="4" s="1"/>
  <c r="H26" i="4"/>
  <c r="H27" i="4"/>
  <c r="H28" i="4"/>
  <c r="H29" i="4"/>
  <c r="I29" i="4" s="1"/>
  <c r="H30" i="4"/>
  <c r="H31" i="4"/>
  <c r="H32" i="4"/>
  <c r="H33" i="4"/>
  <c r="H34" i="4"/>
  <c r="H35" i="4"/>
  <c r="H36" i="4"/>
  <c r="H37" i="4"/>
  <c r="I37" i="4" s="1"/>
  <c r="H38" i="4"/>
  <c r="H39" i="4"/>
  <c r="H40" i="4"/>
  <c r="H41" i="4"/>
  <c r="H42" i="4"/>
  <c r="H43" i="4"/>
  <c r="H44" i="4"/>
  <c r="I44" i="4" s="1"/>
  <c r="H45" i="4"/>
  <c r="I45" i="4" s="1"/>
  <c r="H46" i="4"/>
  <c r="H47" i="4"/>
  <c r="H48" i="4"/>
  <c r="I48" i="4" s="1"/>
  <c r="H49" i="4"/>
  <c r="I49" i="4" s="1"/>
  <c r="H50" i="4"/>
  <c r="H51" i="4"/>
  <c r="H52" i="4"/>
  <c r="H53" i="4"/>
  <c r="I53" i="4" s="1"/>
  <c r="H54" i="4"/>
  <c r="H55" i="4"/>
  <c r="H56" i="4"/>
  <c r="H57" i="4"/>
  <c r="H58" i="4"/>
  <c r="H59" i="4"/>
  <c r="H60" i="4"/>
  <c r="H61" i="4"/>
  <c r="I61" i="4" s="1"/>
  <c r="H62" i="4"/>
  <c r="H63" i="4"/>
  <c r="H64" i="4"/>
  <c r="H65" i="4"/>
  <c r="H66" i="4"/>
  <c r="H67" i="4"/>
  <c r="H68" i="4"/>
  <c r="I68" i="4" s="1"/>
  <c r="H69" i="4"/>
  <c r="H70" i="4"/>
  <c r="H71" i="4"/>
  <c r="H72" i="4"/>
  <c r="H73" i="4"/>
  <c r="H74" i="4"/>
  <c r="H75" i="4"/>
  <c r="H76" i="4"/>
  <c r="H77" i="4"/>
  <c r="I77" i="4" s="1"/>
  <c r="H78" i="4"/>
  <c r="H79" i="4"/>
  <c r="H80" i="4"/>
  <c r="H81" i="4"/>
  <c r="I81" i="4" s="1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I97" i="4" s="1"/>
  <c r="H98" i="4"/>
  <c r="H99" i="4"/>
  <c r="H100" i="4"/>
  <c r="I100" i="4" s="1"/>
  <c r="H101" i="4"/>
  <c r="H102" i="4"/>
  <c r="H103" i="4"/>
  <c r="H104" i="4"/>
  <c r="H105" i="4"/>
  <c r="I105" i="4" s="1"/>
  <c r="H106" i="4"/>
  <c r="H107" i="4"/>
  <c r="H108" i="4"/>
  <c r="H109" i="4"/>
  <c r="H110" i="4"/>
  <c r="H111" i="4"/>
  <c r="H112" i="4"/>
  <c r="I112" i="4" s="1"/>
  <c r="H113" i="4"/>
  <c r="I113" i="4" s="1"/>
  <c r="H114" i="4"/>
  <c r="H115" i="4"/>
  <c r="H116" i="4"/>
  <c r="H117" i="4"/>
  <c r="H118" i="4"/>
  <c r="H119" i="4"/>
  <c r="H120" i="4"/>
  <c r="I120" i="4" s="1"/>
  <c r="H121" i="4"/>
  <c r="I121" i="4" s="1"/>
  <c r="H122" i="4"/>
  <c r="H123" i="4"/>
  <c r="H124" i="4"/>
  <c r="H125" i="4"/>
  <c r="I125" i="4" s="1"/>
  <c r="H126" i="4"/>
  <c r="H127" i="4"/>
  <c r="H128" i="4"/>
  <c r="I128" i="4" s="1"/>
  <c r="H129" i="4"/>
  <c r="H130" i="4"/>
  <c r="H131" i="4"/>
  <c r="H132" i="4"/>
  <c r="I132" i="4" s="1"/>
  <c r="H133" i="4"/>
  <c r="H134" i="4"/>
  <c r="H135" i="4"/>
  <c r="H136" i="4"/>
  <c r="H137" i="4"/>
  <c r="H138" i="4"/>
  <c r="H139" i="4"/>
  <c r="H140" i="4"/>
  <c r="I140" i="4" s="1"/>
  <c r="H141" i="4"/>
  <c r="I141" i="4" s="1"/>
  <c r="H142" i="4"/>
  <c r="H143" i="4"/>
  <c r="H144" i="4"/>
  <c r="H145" i="4"/>
  <c r="H146" i="4"/>
  <c r="H147" i="4"/>
  <c r="H148" i="4"/>
  <c r="I148" i="4" s="1"/>
  <c r="H149" i="4"/>
  <c r="H150" i="4"/>
  <c r="H151" i="4"/>
  <c r="H152" i="4"/>
  <c r="H153" i="4"/>
  <c r="H154" i="4"/>
  <c r="H155" i="4"/>
  <c r="H156" i="4"/>
  <c r="I156" i="4" s="1"/>
  <c r="H157" i="4"/>
  <c r="H158" i="4"/>
  <c r="H159" i="4"/>
  <c r="H160" i="4"/>
  <c r="H161" i="4"/>
  <c r="I161" i="4" s="1"/>
  <c r="H162" i="4"/>
  <c r="H163" i="4"/>
  <c r="H164" i="4"/>
  <c r="I164" i="4" s="1"/>
  <c r="H165" i="4"/>
  <c r="I165" i="4" s="1"/>
  <c r="H166" i="4"/>
  <c r="H167" i="4"/>
  <c r="H168" i="4"/>
  <c r="H169" i="4"/>
  <c r="H170" i="4"/>
  <c r="H171" i="4"/>
  <c r="H172" i="4"/>
  <c r="H173" i="4"/>
  <c r="I173" i="4" s="1"/>
  <c r="H174" i="4"/>
  <c r="H175" i="4"/>
  <c r="H176" i="4"/>
  <c r="H177" i="4"/>
  <c r="I177" i="4" s="1"/>
  <c r="H178" i="4"/>
  <c r="H179" i="4"/>
  <c r="H180" i="4"/>
  <c r="H181" i="4"/>
  <c r="H182" i="4"/>
  <c r="H183" i="4"/>
  <c r="H184" i="4"/>
  <c r="I184" i="4" s="1"/>
  <c r="H185" i="4"/>
  <c r="I185" i="4" s="1"/>
  <c r="H186" i="4"/>
  <c r="H187" i="4"/>
  <c r="H188" i="4"/>
  <c r="I188" i="4" s="1"/>
  <c r="H189" i="4"/>
  <c r="I189" i="4" s="1"/>
  <c r="H190" i="4"/>
  <c r="H191" i="4"/>
  <c r="H192" i="4"/>
  <c r="I192" i="4" s="1"/>
  <c r="H193" i="4"/>
  <c r="I193" i="4" s="1"/>
  <c r="H194" i="4"/>
  <c r="H195" i="4"/>
  <c r="H196" i="4"/>
  <c r="I196" i="4" s="1"/>
  <c r="H197" i="4"/>
  <c r="H198" i="4"/>
  <c r="H199" i="4"/>
  <c r="H200" i="4"/>
  <c r="I200" i="4" s="1"/>
  <c r="H201" i="4"/>
  <c r="H202" i="4"/>
  <c r="H203" i="4"/>
  <c r="H204" i="4"/>
  <c r="I204" i="4" s="1"/>
  <c r="H205" i="4"/>
  <c r="I205" i="4" s="1"/>
  <c r="H206" i="4"/>
  <c r="H207" i="4"/>
  <c r="H208" i="4"/>
  <c r="H209" i="4"/>
  <c r="I209" i="4" s="1"/>
  <c r="H210" i="4"/>
  <c r="H211" i="4"/>
  <c r="H212" i="4"/>
  <c r="I212" i="4" s="1"/>
  <c r="H213" i="4"/>
  <c r="H214" i="4"/>
  <c r="H215" i="4"/>
  <c r="H216" i="4"/>
  <c r="I216" i="4" s="1"/>
  <c r="H217" i="4"/>
  <c r="I217" i="4" s="1"/>
  <c r="H218" i="4"/>
  <c r="H219" i="4"/>
  <c r="H220" i="4"/>
  <c r="I220" i="4" s="1"/>
  <c r="H221" i="4"/>
  <c r="H222" i="4"/>
  <c r="H223" i="4"/>
  <c r="H224" i="4"/>
  <c r="H225" i="4"/>
  <c r="I225" i="4" s="1"/>
  <c r="H226" i="4"/>
  <c r="H227" i="4"/>
  <c r="H228" i="4"/>
  <c r="I228" i="4" s="1"/>
  <c r="H229" i="4"/>
  <c r="I229" i="4" s="1"/>
  <c r="H230" i="4"/>
  <c r="H231" i="4"/>
  <c r="H232" i="4"/>
  <c r="H233" i="4"/>
  <c r="I233" i="4" s="1"/>
  <c r="H234" i="4"/>
  <c r="H235" i="4"/>
  <c r="H236" i="4"/>
  <c r="H237" i="4"/>
  <c r="I237" i="4" s="1"/>
  <c r="H238" i="4"/>
  <c r="H239" i="4"/>
  <c r="H240" i="4"/>
  <c r="H241" i="4"/>
  <c r="H242" i="4"/>
  <c r="H243" i="4"/>
  <c r="H244" i="4"/>
  <c r="I244" i="4" s="1"/>
  <c r="H245" i="4"/>
  <c r="I245" i="4" s="1"/>
  <c r="H246" i="4"/>
  <c r="H247" i="4"/>
  <c r="H248" i="4"/>
  <c r="H249" i="4"/>
  <c r="H250" i="4"/>
  <c r="H251" i="4"/>
  <c r="H252" i="4"/>
  <c r="I252" i="4" s="1"/>
  <c r="H253" i="4"/>
  <c r="H254" i="4"/>
  <c r="H255" i="4"/>
  <c r="H256" i="4"/>
  <c r="H257" i="4"/>
  <c r="H258" i="4"/>
  <c r="H259" i="4"/>
  <c r="H260" i="4"/>
  <c r="H261" i="4"/>
  <c r="I261" i="4" s="1"/>
  <c r="H262" i="4"/>
  <c r="H263" i="4"/>
  <c r="H264" i="4"/>
  <c r="H265" i="4"/>
  <c r="H266" i="4"/>
  <c r="H267" i="4"/>
  <c r="H268" i="4"/>
  <c r="I268" i="4" s="1"/>
  <c r="H269" i="4"/>
  <c r="I269" i="4" s="1"/>
  <c r="H270" i="4"/>
  <c r="H271" i="4"/>
  <c r="H272" i="4"/>
  <c r="I272" i="4" s="1"/>
  <c r="H273" i="4"/>
  <c r="I273" i="4" s="1"/>
  <c r="H274" i="4"/>
  <c r="H275" i="4"/>
  <c r="H276" i="4"/>
  <c r="H277" i="4"/>
  <c r="I277" i="4" s="1"/>
  <c r="H278" i="4"/>
  <c r="H279" i="4"/>
  <c r="H280" i="4"/>
  <c r="I280" i="4" s="1"/>
  <c r="H281" i="4"/>
  <c r="I281" i="4" s="1"/>
  <c r="H282" i="4"/>
  <c r="H283" i="4"/>
  <c r="H284" i="4"/>
  <c r="H285" i="4"/>
  <c r="I285" i="4" s="1"/>
  <c r="H286" i="4"/>
  <c r="H287" i="4"/>
  <c r="H288" i="4"/>
  <c r="H289" i="4"/>
  <c r="I289" i="4" s="1"/>
  <c r="H290" i="4"/>
  <c r="H291" i="4"/>
  <c r="H292" i="4"/>
  <c r="I292" i="4" s="1"/>
  <c r="H293" i="4"/>
  <c r="I293" i="4" s="1"/>
  <c r="H294" i="4"/>
  <c r="H295" i="4"/>
  <c r="H296" i="4"/>
  <c r="I296" i="4" s="1"/>
  <c r="H297" i="4"/>
  <c r="I297" i="4" s="1"/>
  <c r="H298" i="4"/>
  <c r="H299" i="4"/>
  <c r="H300" i="4"/>
  <c r="I300" i="4" s="1"/>
  <c r="H301" i="4"/>
  <c r="I301" i="4" s="1"/>
  <c r="H302" i="4"/>
  <c r="H303" i="4"/>
  <c r="H304" i="4"/>
  <c r="I304" i="4" s="1"/>
  <c r="H305" i="4"/>
  <c r="I305" i="4" s="1"/>
  <c r="H306" i="4"/>
  <c r="H307" i="4"/>
  <c r="H308" i="4"/>
  <c r="I308" i="4" s="1"/>
  <c r="H309" i="4"/>
  <c r="H310" i="4"/>
  <c r="H311" i="4"/>
  <c r="H312" i="4"/>
  <c r="H313" i="4"/>
  <c r="H314" i="4"/>
  <c r="H315" i="4"/>
  <c r="H316" i="4"/>
  <c r="H317" i="4"/>
  <c r="I317" i="4" s="1"/>
  <c r="H318" i="4"/>
  <c r="H319" i="4"/>
  <c r="H320" i="4"/>
  <c r="I320" i="4" s="1"/>
  <c r="H321" i="4"/>
  <c r="I321" i="4" s="1"/>
  <c r="H322" i="4"/>
  <c r="H323" i="4"/>
  <c r="H324" i="4"/>
  <c r="I324" i="4" s="1"/>
  <c r="H325" i="4"/>
  <c r="I325" i="4" s="1"/>
  <c r="H326" i="4"/>
  <c r="H327" i="4"/>
  <c r="H328" i="4"/>
  <c r="H329" i="4"/>
  <c r="I329" i="4" s="1"/>
  <c r="H330" i="4"/>
  <c r="H331" i="4"/>
  <c r="H332" i="4"/>
  <c r="I332" i="4" s="1"/>
  <c r="H333" i="4"/>
  <c r="I333" i="4" s="1"/>
  <c r="H334" i="4"/>
  <c r="H335" i="4"/>
  <c r="H336" i="4"/>
  <c r="I336" i="4" s="1"/>
  <c r="H337" i="4"/>
  <c r="I337" i="4" s="1"/>
  <c r="H338" i="4"/>
  <c r="H339" i="4"/>
  <c r="H340" i="4"/>
  <c r="H341" i="4"/>
  <c r="H342" i="4"/>
  <c r="H343" i="4"/>
  <c r="H344" i="4"/>
  <c r="I344" i="4" s="1"/>
  <c r="H345" i="4"/>
  <c r="H346" i="4"/>
  <c r="H347" i="4"/>
  <c r="H348" i="4"/>
  <c r="I348" i="4" s="1"/>
  <c r="H349" i="4"/>
  <c r="H350" i="4"/>
  <c r="H351" i="4"/>
  <c r="H352" i="4"/>
  <c r="I352" i="4" s="1"/>
  <c r="H353" i="4"/>
  <c r="H354" i="4"/>
  <c r="H355" i="4"/>
  <c r="H356" i="4"/>
  <c r="H357" i="4"/>
  <c r="I357" i="4" s="1"/>
  <c r="H358" i="4"/>
  <c r="H359" i="4"/>
  <c r="H360" i="4"/>
  <c r="H361" i="4"/>
  <c r="H362" i="4"/>
  <c r="H363" i="4"/>
  <c r="H364" i="4"/>
  <c r="H365" i="4"/>
  <c r="H366" i="4"/>
  <c r="H367" i="4"/>
  <c r="H368" i="4"/>
  <c r="I368" i="4" s="1"/>
  <c r="H369" i="4"/>
  <c r="I369" i="4" s="1"/>
  <c r="H370" i="4"/>
  <c r="H371" i="4"/>
  <c r="H372" i="4"/>
  <c r="I372" i="4" s="1"/>
  <c r="H373" i="4"/>
  <c r="H374" i="4"/>
  <c r="H375" i="4"/>
  <c r="H376" i="4"/>
  <c r="H377" i="4"/>
  <c r="H378" i="4"/>
  <c r="H379" i="4"/>
  <c r="H380" i="4"/>
  <c r="H381" i="4"/>
  <c r="I381" i="4" s="1"/>
  <c r="H382" i="4"/>
  <c r="H383" i="4"/>
  <c r="H384" i="4"/>
  <c r="H385" i="4"/>
  <c r="H386" i="4"/>
  <c r="H387" i="4"/>
  <c r="H388" i="4"/>
  <c r="H389" i="4"/>
  <c r="I389" i="4" s="1"/>
  <c r="H390" i="4"/>
  <c r="H391" i="4"/>
  <c r="H392" i="4"/>
  <c r="I392" i="4" s="1"/>
  <c r="H393" i="4"/>
  <c r="H394" i="4"/>
  <c r="H395" i="4"/>
  <c r="H396" i="4"/>
  <c r="I396" i="4" s="1"/>
  <c r="H397" i="4"/>
  <c r="I397" i="4" s="1"/>
  <c r="H398" i="4"/>
  <c r="H399" i="4"/>
  <c r="H400" i="4"/>
  <c r="H401" i="4"/>
  <c r="I401" i="4" s="1"/>
  <c r="H402" i="4"/>
  <c r="H403" i="4"/>
  <c r="I403" i="4" s="1"/>
  <c r="H404" i="4"/>
  <c r="H405" i="4"/>
  <c r="H406" i="4"/>
  <c r="H407" i="4"/>
  <c r="H408" i="4"/>
  <c r="H409" i="4"/>
  <c r="H410" i="4"/>
  <c r="H411" i="4"/>
  <c r="H412" i="4"/>
  <c r="I412" i="4" s="1"/>
  <c r="H413" i="4"/>
  <c r="I413" i="4" s="1"/>
  <c r="H414" i="4"/>
  <c r="H415" i="4"/>
  <c r="I415" i="4" s="1"/>
  <c r="H416" i="4"/>
  <c r="I416" i="4" s="1"/>
  <c r="H417" i="4"/>
  <c r="H418" i="4"/>
  <c r="H419" i="4"/>
  <c r="H420" i="4"/>
  <c r="H421" i="4"/>
  <c r="I421" i="4" s="1"/>
  <c r="H422" i="4"/>
  <c r="H423" i="4"/>
  <c r="I423" i="4" s="1"/>
  <c r="H424" i="4"/>
  <c r="I424" i="4" s="1"/>
  <c r="H425" i="4"/>
  <c r="H426" i="4"/>
  <c r="H427" i="4"/>
  <c r="I427" i="4" s="1"/>
  <c r="H428" i="4"/>
  <c r="H429" i="4"/>
  <c r="H430" i="4"/>
  <c r="H431" i="4"/>
  <c r="I431" i="4" s="1"/>
  <c r="H432" i="4"/>
  <c r="I432" i="4" s="1"/>
  <c r="H433" i="4"/>
  <c r="I433" i="4" s="1"/>
  <c r="H434" i="4"/>
  <c r="H435" i="4"/>
  <c r="H436" i="4"/>
  <c r="H437" i="4"/>
  <c r="I437" i="4" s="1"/>
  <c r="H438" i="4"/>
  <c r="H439" i="4"/>
  <c r="H440" i="4"/>
  <c r="I440" i="4" s="1"/>
  <c r="H441" i="4"/>
  <c r="I441" i="4" s="1"/>
  <c r="H442" i="4"/>
  <c r="H443" i="4"/>
  <c r="H444" i="4"/>
  <c r="I444" i="4" s="1"/>
  <c r="H445" i="4"/>
  <c r="I445" i="4" s="1"/>
  <c r="H446" i="4"/>
  <c r="H447" i="4"/>
  <c r="H448" i="4"/>
  <c r="I448" i="4" s="1"/>
  <c r="H449" i="4"/>
  <c r="I449" i="4" s="1"/>
  <c r="H450" i="4"/>
  <c r="H451" i="4"/>
  <c r="H452" i="4"/>
  <c r="H453" i="4"/>
  <c r="I453" i="4" s="1"/>
  <c r="H454" i="4"/>
  <c r="H455" i="4"/>
  <c r="H456" i="4"/>
  <c r="H457" i="4"/>
  <c r="H458" i="4"/>
  <c r="H459" i="4"/>
  <c r="H460" i="4"/>
  <c r="I460" i="4" s="1"/>
  <c r="H461" i="4"/>
  <c r="I461" i="4" s="1"/>
  <c r="H462" i="4"/>
  <c r="H463" i="4"/>
  <c r="H464" i="4"/>
  <c r="H465" i="4"/>
  <c r="I465" i="4" s="1"/>
  <c r="H466" i="4"/>
  <c r="H467" i="4"/>
  <c r="H468" i="4"/>
  <c r="I468" i="4" s="1"/>
  <c r="H469" i="4"/>
  <c r="H470" i="4"/>
  <c r="H471" i="4"/>
  <c r="H472" i="4"/>
  <c r="H473" i="4"/>
  <c r="H474" i="4"/>
  <c r="H475" i="4"/>
  <c r="H476" i="4"/>
  <c r="I476" i="4" s="1"/>
  <c r="H477" i="4"/>
  <c r="I477" i="4" s="1"/>
  <c r="H478" i="4"/>
  <c r="H479" i="4"/>
  <c r="I479" i="4" s="1"/>
  <c r="H480" i="4"/>
  <c r="I480" i="4" s="1"/>
  <c r="H481" i="4"/>
  <c r="I481" i="4" s="1"/>
  <c r="H482" i="4"/>
  <c r="H483" i="4"/>
  <c r="H484" i="4"/>
  <c r="I484" i="4" s="1"/>
  <c r="H485" i="4"/>
  <c r="I485" i="4" s="1"/>
  <c r="H486" i="4"/>
  <c r="H487" i="4"/>
  <c r="H488" i="4"/>
  <c r="I488" i="4" s="1"/>
  <c r="H489" i="4"/>
  <c r="I489" i="4" s="1"/>
  <c r="H490" i="4"/>
  <c r="H491" i="4"/>
  <c r="H492" i="4"/>
  <c r="I492" i="4" s="1"/>
  <c r="H493" i="4"/>
  <c r="I493" i="4" s="1"/>
  <c r="H494" i="4"/>
  <c r="H495" i="4"/>
  <c r="H496" i="4"/>
  <c r="H497" i="4"/>
  <c r="I497" i="4" s="1"/>
  <c r="H498" i="4"/>
  <c r="H499" i="4"/>
  <c r="H500" i="4"/>
  <c r="I500" i="4" s="1"/>
  <c r="H501" i="4"/>
  <c r="I501" i="4" s="1"/>
  <c r="H502" i="4"/>
  <c r="H503" i="4"/>
  <c r="H504" i="4"/>
  <c r="I504" i="4" s="1"/>
  <c r="H505" i="4"/>
  <c r="I505" i="4" s="1"/>
  <c r="H506" i="4"/>
  <c r="H507" i="4"/>
  <c r="I507" i="4" s="1"/>
  <c r="H508" i="4"/>
  <c r="I508" i="4" s="1"/>
  <c r="H509" i="4"/>
  <c r="I509" i="4" s="1"/>
  <c r="H510" i="4"/>
  <c r="H511" i="4"/>
  <c r="I511" i="4" s="1"/>
  <c r="H512" i="4"/>
  <c r="I512" i="4" s="1"/>
  <c r="H513" i="4"/>
  <c r="I513" i="4" s="1"/>
  <c r="H514" i="4"/>
  <c r="H515" i="4"/>
  <c r="H516" i="4"/>
  <c r="H517" i="4"/>
  <c r="I517" i="4" s="1"/>
  <c r="H518" i="4"/>
  <c r="H519" i="4"/>
  <c r="H520" i="4"/>
  <c r="I520" i="4" s="1"/>
  <c r="H521" i="4"/>
  <c r="I521" i="4" s="1"/>
  <c r="H522" i="4"/>
  <c r="H523" i="4"/>
  <c r="H524" i="4"/>
  <c r="H525" i="4"/>
  <c r="H526" i="4"/>
  <c r="H527" i="4"/>
  <c r="I527" i="4" s="1"/>
  <c r="H528" i="4"/>
  <c r="I528" i="4" s="1"/>
  <c r="H529" i="4"/>
  <c r="I529" i="4" s="1"/>
  <c r="H530" i="4"/>
  <c r="H531" i="4"/>
  <c r="H532" i="4"/>
  <c r="I532" i="4" s="1"/>
  <c r="H533" i="4"/>
  <c r="I533" i="4" s="1"/>
  <c r="H534" i="4"/>
  <c r="H535" i="4"/>
  <c r="I535" i="4" s="1"/>
  <c r="H536" i="4"/>
  <c r="I536" i="4" s="1"/>
  <c r="H537" i="4"/>
  <c r="I537" i="4" s="1"/>
  <c r="H538" i="4"/>
  <c r="H539" i="4"/>
  <c r="I539" i="4" s="1"/>
  <c r="H540" i="4"/>
  <c r="I540" i="4" s="1"/>
  <c r="H541" i="4"/>
  <c r="I541" i="4" s="1"/>
  <c r="H542" i="4"/>
  <c r="H543" i="4"/>
  <c r="H544" i="4"/>
  <c r="I544" i="4" s="1"/>
  <c r="H545" i="4"/>
  <c r="I545" i="4" s="1"/>
  <c r="H546" i="4"/>
  <c r="H547" i="4"/>
  <c r="H548" i="4"/>
  <c r="I548" i="4" s="1"/>
  <c r="H549" i="4"/>
  <c r="I549" i="4" s="1"/>
  <c r="H550" i="4"/>
  <c r="H551" i="4"/>
  <c r="I551" i="4" s="1"/>
  <c r="H552" i="4"/>
  <c r="H553" i="4"/>
  <c r="H554" i="4"/>
  <c r="H555" i="4"/>
  <c r="I555" i="4" s="1"/>
  <c r="H556" i="4"/>
  <c r="I556" i="4" s="1"/>
  <c r="H557" i="4"/>
  <c r="I557" i="4" s="1"/>
  <c r="H558" i="4"/>
  <c r="H559" i="4"/>
  <c r="H560" i="4"/>
  <c r="H561" i="4"/>
  <c r="H562" i="4"/>
  <c r="H563" i="4"/>
  <c r="H564" i="4"/>
  <c r="H565" i="4"/>
  <c r="I565" i="4" s="1"/>
  <c r="H566" i="4"/>
  <c r="H567" i="4"/>
  <c r="H568" i="4"/>
  <c r="H569" i="4"/>
  <c r="H570" i="4"/>
  <c r="H571" i="4"/>
  <c r="H572" i="4"/>
  <c r="I572" i="4" s="1"/>
  <c r="H573" i="4"/>
  <c r="I573" i="4" s="1"/>
  <c r="H574" i="4"/>
  <c r="H575" i="4"/>
  <c r="H576" i="4"/>
  <c r="H577" i="4"/>
  <c r="H578" i="4"/>
  <c r="H579" i="4"/>
  <c r="H580" i="4"/>
  <c r="I580" i="4" s="1"/>
  <c r="H581" i="4"/>
  <c r="I581" i="4" s="1"/>
  <c r="H582" i="4"/>
  <c r="H583" i="4"/>
  <c r="H584" i="4"/>
  <c r="I584" i="4" s="1"/>
  <c r="H585" i="4"/>
  <c r="I585" i="4" s="1"/>
  <c r="H586" i="4"/>
  <c r="H587" i="4"/>
  <c r="I587" i="4" s="1"/>
  <c r="H588" i="4"/>
  <c r="H589" i="4"/>
  <c r="I589" i="4" s="1"/>
  <c r="H590" i="4"/>
  <c r="H591" i="4"/>
  <c r="H592" i="4"/>
  <c r="I592" i="4" s="1"/>
  <c r="H593" i="4"/>
  <c r="H594" i="4"/>
  <c r="I594" i="4" s="1"/>
  <c r="H595" i="4"/>
  <c r="H596" i="4"/>
  <c r="I596" i="4" s="1"/>
  <c r="H597" i="4"/>
  <c r="I597" i="4" s="1"/>
  <c r="H598" i="4"/>
  <c r="H599" i="4"/>
  <c r="H600" i="4"/>
  <c r="I600" i="4" s="1"/>
  <c r="H601" i="4"/>
  <c r="H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M47" i="4"/>
  <c r="M56" i="4"/>
  <c r="M51" i="4"/>
  <c r="M57" i="4"/>
  <c r="M60" i="4"/>
  <c r="M48" i="4"/>
  <c r="M65" i="4"/>
  <c r="M43" i="4"/>
  <c r="M45" i="4"/>
  <c r="M64" i="4"/>
  <c r="M72" i="4"/>
  <c r="M66" i="4"/>
  <c r="M70" i="4"/>
  <c r="M40" i="4"/>
  <c r="M49" i="4"/>
  <c r="M41" i="4"/>
  <c r="M46" i="4"/>
  <c r="M50" i="4"/>
  <c r="M52" i="4"/>
  <c r="M67" i="4"/>
  <c r="M59" i="4"/>
  <c r="M73" i="4"/>
  <c r="M74" i="4"/>
  <c r="M63" i="4"/>
  <c r="M54" i="4"/>
  <c r="M53" i="4"/>
  <c r="M61" i="4"/>
  <c r="M71" i="4"/>
  <c r="M62" i="4"/>
  <c r="M55" i="4"/>
  <c r="M69" i="4"/>
  <c r="M68" i="4"/>
  <c r="M58" i="4"/>
  <c r="M44" i="4"/>
  <c r="M19" i="4"/>
  <c r="M18" i="4"/>
  <c r="M17" i="4"/>
  <c r="M9" i="4"/>
  <c r="M10" i="4"/>
  <c r="M11" i="4"/>
  <c r="M12" i="4"/>
  <c r="M13" i="4"/>
  <c r="M14" i="4"/>
  <c r="M8" i="4"/>
  <c r="M4" i="4"/>
  <c r="M3" i="4"/>
  <c r="M5" i="4"/>
  <c r="I404" i="4"/>
  <c r="I255" i="4"/>
  <c r="I21" i="4"/>
  <c r="I562" i="4"/>
  <c r="I73" i="4"/>
  <c r="I425" i="4"/>
  <c r="I62" i="4"/>
  <c r="I259" i="4"/>
  <c r="I258" i="4"/>
  <c r="I93" i="4"/>
  <c r="I340" i="4"/>
  <c r="I256" i="4"/>
  <c r="I107" i="4"/>
  <c r="I422" i="4"/>
  <c r="I80" i="4"/>
  <c r="I343" i="4"/>
  <c r="I279" i="4"/>
  <c r="I438" i="4"/>
  <c r="I39" i="4"/>
  <c r="I371" i="4"/>
  <c r="I69" i="4"/>
  <c r="I166" i="4"/>
  <c r="I502" i="4"/>
  <c r="I203" i="4"/>
  <c r="I83" i="4"/>
  <c r="I367" i="4"/>
  <c r="I419" i="4"/>
  <c r="I89" i="4"/>
  <c r="I26" i="4"/>
  <c r="I264" i="4"/>
  <c r="I27" i="4"/>
  <c r="I211" i="4"/>
  <c r="I531" i="4"/>
  <c r="I242" i="4"/>
  <c r="I560" i="4"/>
  <c r="I46" i="4"/>
  <c r="I330" i="4"/>
  <c r="I178" i="4"/>
  <c r="I224" i="4"/>
  <c r="I494" i="4"/>
  <c r="I64" i="4"/>
  <c r="I373" i="4"/>
  <c r="I267" i="4"/>
  <c r="I11" i="4"/>
  <c r="I451" i="4"/>
  <c r="I314" i="4"/>
  <c r="I558" i="4"/>
  <c r="I47" i="4"/>
  <c r="I327" i="4"/>
  <c r="I503" i="4"/>
  <c r="I374" i="4"/>
  <c r="I67" i="4"/>
  <c r="I463" i="4"/>
  <c r="I109" i="4"/>
  <c r="I22" i="4"/>
  <c r="I243" i="4"/>
  <c r="I356" i="4"/>
  <c r="I353" i="4"/>
  <c r="I111" i="4"/>
  <c r="I383" i="4"/>
  <c r="I354" i="4"/>
  <c r="I319" i="4"/>
  <c r="I130" i="4"/>
  <c r="I566" i="4"/>
  <c r="I334" i="4"/>
  <c r="I103" i="4"/>
  <c r="I167" i="4"/>
  <c r="I147" i="4"/>
  <c r="I149" i="4"/>
  <c r="I382" i="4"/>
  <c r="I16" i="4"/>
  <c r="I576" i="4"/>
  <c r="I231" i="4"/>
  <c r="I150" i="4"/>
  <c r="I234" i="4"/>
  <c r="I142" i="4"/>
  <c r="I471" i="4"/>
  <c r="I409" i="4"/>
  <c r="I2" i="4"/>
  <c r="I35" i="4"/>
  <c r="I175" i="4"/>
  <c r="I214" i="4"/>
  <c r="I36" i="4"/>
  <c r="I519" i="4"/>
  <c r="I315" i="4"/>
  <c r="I377" i="4"/>
  <c r="I335" i="4"/>
  <c r="I170" i="4"/>
  <c r="I358" i="4"/>
  <c r="I58" i="4"/>
  <c r="I410" i="4"/>
  <c r="I249" i="4"/>
  <c r="I466" i="4"/>
  <c r="I14" i="4"/>
  <c r="I92" i="4"/>
  <c r="I577" i="4"/>
  <c r="I119" i="4"/>
  <c r="I442" i="4"/>
  <c r="I395" i="4"/>
  <c r="I6" i="4"/>
  <c r="M31" i="4" s="1"/>
  <c r="I114" i="4"/>
  <c r="I467" i="4"/>
  <c r="I251" i="4"/>
  <c r="I309" i="4"/>
  <c r="I127" i="4"/>
  <c r="I7" i="4"/>
  <c r="I459" i="4"/>
  <c r="I187" i="4"/>
  <c r="I65" i="4"/>
  <c r="I559" i="4"/>
  <c r="I310" i="4"/>
  <c r="I515" i="4"/>
  <c r="I85" i="4"/>
  <c r="I347" i="4"/>
  <c r="I274" i="4"/>
  <c r="I117" i="4"/>
  <c r="I598" i="4"/>
  <c r="I219" i="4"/>
  <c r="I247" i="4"/>
  <c r="I316" i="4"/>
  <c r="I134" i="4"/>
  <c r="I538" i="4"/>
  <c r="I570" i="4"/>
  <c r="I599" i="4"/>
  <c r="I157" i="4"/>
  <c r="I143" i="4"/>
  <c r="I50" i="4"/>
  <c r="I524" i="4"/>
  <c r="I496" i="4"/>
  <c r="I380" i="4"/>
  <c r="I275" i="4"/>
  <c r="I30" i="4"/>
  <c r="I439" i="4"/>
  <c r="I18" i="4"/>
  <c r="I98" i="4"/>
  <c r="I176" i="4"/>
  <c r="I238" i="4"/>
  <c r="I474" i="4"/>
  <c r="I443" i="4"/>
  <c r="I154" i="4"/>
  <c r="I31" i="4"/>
  <c r="I290" i="4"/>
  <c r="I378" i="4"/>
  <c r="I291" i="4"/>
  <c r="I51" i="4"/>
  <c r="I526" i="4"/>
  <c r="I158" i="4"/>
  <c r="I168" i="4"/>
  <c r="I418" i="4"/>
  <c r="I362" i="4"/>
  <c r="I384" i="4"/>
  <c r="I414" i="4"/>
  <c r="I506" i="4"/>
  <c r="I571" i="4"/>
  <c r="I222" i="4"/>
  <c r="I123" i="4"/>
  <c r="I23" i="4"/>
  <c r="I59" i="4"/>
  <c r="I400" i="4"/>
  <c r="I63" i="4"/>
  <c r="I223" i="4"/>
  <c r="I159" i="4"/>
  <c r="I411" i="4"/>
  <c r="I171" i="4"/>
  <c r="I43" i="4"/>
  <c r="I12" i="4"/>
  <c r="I478" i="4"/>
  <c r="I131" i="4"/>
  <c r="I206" i="4"/>
  <c r="I426" i="4"/>
  <c r="I575" i="4"/>
  <c r="I339" i="4"/>
  <c r="I198" i="4"/>
  <c r="I385" i="4"/>
  <c r="I386" i="4"/>
  <c r="I331" i="4"/>
  <c r="I52" i="4"/>
  <c r="I253" i="4"/>
  <c r="I144" i="4"/>
  <c r="I457" i="4"/>
  <c r="I514" i="4"/>
  <c r="I435" i="4"/>
  <c r="I546" i="4"/>
  <c r="I15" i="4"/>
  <c r="I55" i="4"/>
  <c r="I90" i="4"/>
  <c r="I186" i="4"/>
  <c r="I406" i="4"/>
  <c r="I567" i="4"/>
  <c r="I160" i="4"/>
  <c r="I145" i="4"/>
  <c r="I323" i="4"/>
  <c r="I586" i="4"/>
  <c r="I458" i="4"/>
  <c r="I363" i="4"/>
  <c r="I543" i="4"/>
  <c r="I452" i="4"/>
  <c r="I393" i="4"/>
  <c r="I554" i="4"/>
  <c r="I60" i="4"/>
  <c r="I232" i="4"/>
  <c r="I510" i="4"/>
  <c r="I446" i="4"/>
  <c r="I182" i="4"/>
  <c r="I490" i="4"/>
  <c r="I199" i="4"/>
  <c r="I486" i="4"/>
  <c r="I447" i="4"/>
  <c r="I137" i="4"/>
  <c r="I235" i="4"/>
  <c r="I338" i="4"/>
  <c r="I495" i="4"/>
  <c r="I295" i="4"/>
  <c r="I462" i="4"/>
  <c r="I32" i="4"/>
  <c r="I341" i="4"/>
  <c r="I355" i="4"/>
  <c r="I475" i="4"/>
  <c r="I472" i="4"/>
  <c r="I94" i="4"/>
  <c r="I239" i="4"/>
  <c r="I270" i="4"/>
  <c r="I498" i="4"/>
  <c r="I302" i="4"/>
  <c r="I99" i="4"/>
  <c r="I387" i="4"/>
  <c r="I370" i="4"/>
  <c r="I298" i="4"/>
  <c r="I522" i="4"/>
  <c r="I169" i="4"/>
  <c r="I210" i="4"/>
  <c r="I287" i="4"/>
  <c r="I590" i="4"/>
  <c r="I470" i="4"/>
  <c r="I591" i="4"/>
  <c r="I183" i="4"/>
  <c r="I54" i="4"/>
  <c r="I24" i="4"/>
  <c r="I172" i="4"/>
  <c r="I303" i="4"/>
  <c r="I345" i="4"/>
  <c r="I139" i="4"/>
  <c r="I563" i="4"/>
  <c r="I568" i="4"/>
  <c r="I311" i="4"/>
  <c r="I236" i="4"/>
  <c r="I262" i="4"/>
  <c r="I487" i="4"/>
  <c r="I407" i="4"/>
  <c r="I265" i="4"/>
  <c r="I86" i="4"/>
  <c r="I70" i="4"/>
  <c r="I108" i="4"/>
  <c r="I578" i="4"/>
  <c r="I482" i="4"/>
  <c r="I408" i="4"/>
  <c r="I547" i="4"/>
  <c r="I76" i="4"/>
  <c r="I516" i="4"/>
  <c r="I349" i="4"/>
  <c r="I146" i="4"/>
  <c r="I450" i="4"/>
  <c r="I201" i="4"/>
  <c r="I523" i="4"/>
  <c r="I288" i="4"/>
  <c r="I135" i="4"/>
  <c r="I202" i="4"/>
  <c r="I163" i="4"/>
  <c r="I420" i="4"/>
  <c r="I322" i="4"/>
  <c r="I136" i="4"/>
  <c r="I248" i="4"/>
  <c r="I226" i="4"/>
  <c r="I582" i="4"/>
  <c r="I518" i="4"/>
  <c r="I491" i="4"/>
  <c r="I71" i="4"/>
  <c r="I263" i="4"/>
  <c r="I129" i="4"/>
  <c r="I95" i="4"/>
  <c r="I366" i="4"/>
  <c r="I553" i="4"/>
  <c r="I375" i="4"/>
  <c r="I405" i="4"/>
  <c r="I227" i="4"/>
  <c r="I328" i="4"/>
  <c r="I593" i="4"/>
  <c r="I499" i="4"/>
  <c r="I33" i="4"/>
  <c r="I72" i="4"/>
  <c r="I240" i="4"/>
  <c r="I101" i="4"/>
  <c r="I8" i="4"/>
  <c r="I430" i="4"/>
  <c r="I588" i="4"/>
  <c r="I388" i="4"/>
  <c r="I574" i="4"/>
  <c r="I361" i="4"/>
  <c r="I583" i="4"/>
  <c r="I299" i="4"/>
  <c r="I155" i="4"/>
  <c r="I246" i="4"/>
  <c r="I428" i="4"/>
  <c r="I207" i="4"/>
  <c r="I87" i="4"/>
  <c r="I346" i="4"/>
  <c r="I13" i="4"/>
  <c r="I283" i="4"/>
  <c r="I56" i="4"/>
  <c r="I436" i="4"/>
  <c r="I417" i="4"/>
  <c r="I75" i="4"/>
  <c r="I19" i="4"/>
  <c r="I359" i="4"/>
  <c r="I454" i="4"/>
  <c r="I104" i="4"/>
  <c r="I483" i="4"/>
  <c r="I208" i="4"/>
  <c r="I376" i="4"/>
  <c r="I78" i="4"/>
  <c r="I28" i="4"/>
  <c r="I312" i="4"/>
  <c r="I110" i="4"/>
  <c r="I534" i="4"/>
  <c r="I455" i="4"/>
  <c r="I360" i="4"/>
  <c r="I84" i="4"/>
  <c r="I276" i="4"/>
  <c r="I179" i="4"/>
  <c r="I257" i="4"/>
  <c r="I398" i="4"/>
  <c r="I266" i="4"/>
  <c r="I552" i="4"/>
  <c r="I180" i="4"/>
  <c r="I390" i="4"/>
  <c r="I34" i="4"/>
  <c r="I569" i="4"/>
  <c r="I79" i="4"/>
  <c r="I271" i="4"/>
  <c r="I191" i="4"/>
  <c r="I82" i="4"/>
  <c r="I122" i="4"/>
  <c r="I215" i="4"/>
  <c r="I260" i="4"/>
  <c r="I561" i="4"/>
  <c r="I88" i="4"/>
  <c r="I294" i="4"/>
  <c r="I365" i="4"/>
  <c r="I342" i="4"/>
  <c r="I66" i="4"/>
  <c r="I364" i="4"/>
  <c r="I115" i="4"/>
  <c r="I601" i="4"/>
  <c r="I473" i="4"/>
  <c r="I190" i="4"/>
  <c r="I40" i="4"/>
  <c r="I464" i="4"/>
  <c r="I218" i="4"/>
  <c r="I162" i="4"/>
  <c r="I10" i="4"/>
  <c r="I282" i="4"/>
  <c r="I41" i="4"/>
  <c r="I326" i="4"/>
  <c r="I391" i="4"/>
  <c r="I74" i="4"/>
  <c r="I20" i="4"/>
  <c r="I118" i="4"/>
  <c r="I350" i="4"/>
  <c r="I564" i="4"/>
  <c r="I306" i="4"/>
  <c r="I579" i="4"/>
  <c r="I434" i="4"/>
  <c r="I241" i="4"/>
  <c r="I530" i="4"/>
  <c r="I38" i="4"/>
  <c r="I286" i="4"/>
  <c r="I133" i="4"/>
  <c r="I151" i="4"/>
  <c r="I126" i="4"/>
  <c r="I550" i="4"/>
  <c r="I456" i="4"/>
  <c r="I116" i="4"/>
  <c r="I197" i="4"/>
  <c r="I402" i="4"/>
  <c r="I595" i="4"/>
  <c r="I254" i="4"/>
  <c r="I278" i="4"/>
  <c r="I469" i="4"/>
  <c r="I194" i="4"/>
  <c r="I221" i="4"/>
  <c r="I230" i="4"/>
  <c r="I351" i="4"/>
  <c r="I213" i="4"/>
  <c r="I250" i="4"/>
  <c r="I181" i="4"/>
  <c r="I429" i="4"/>
  <c r="I174" i="4"/>
  <c r="I57" i="4"/>
  <c r="I313" i="4"/>
  <c r="I307" i="4"/>
  <c r="I284" i="4"/>
  <c r="I195" i="4"/>
  <c r="I102" i="4"/>
  <c r="I379" i="4"/>
  <c r="I42" i="4"/>
  <c r="I399" i="4"/>
  <c r="I152" i="4"/>
  <c r="I153" i="4"/>
  <c r="I4" i="4"/>
  <c r="I91" i="4"/>
  <c r="I106" i="4"/>
  <c r="I525" i="4"/>
  <c r="I138" i="4"/>
  <c r="I318" i="4"/>
  <c r="I124" i="4"/>
  <c r="I394" i="4"/>
  <c r="I542" i="4"/>
  <c r="I96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J320" i="4"/>
  <c r="J544" i="4"/>
  <c r="J404" i="4"/>
  <c r="J492" i="4"/>
  <c r="J255" i="4"/>
  <c r="J594" i="4"/>
  <c r="J21" i="4"/>
  <c r="J562" i="4"/>
  <c r="J521" i="4"/>
  <c r="J73" i="4"/>
  <c r="J425" i="4"/>
  <c r="J62" i="4"/>
  <c r="J259" i="4"/>
  <c r="J501" i="4"/>
  <c r="J258" i="4"/>
  <c r="J300" i="4"/>
  <c r="J156" i="4"/>
  <c r="J93" i="4"/>
  <c r="J340" i="4"/>
  <c r="J216" i="4"/>
  <c r="J273" i="4"/>
  <c r="J256" i="4"/>
  <c r="J107" i="4"/>
  <c r="J422" i="4"/>
  <c r="J556" i="4"/>
  <c r="J80" i="4"/>
  <c r="J343" i="4"/>
  <c r="J279" i="4"/>
  <c r="J412" i="4"/>
  <c r="J438" i="4"/>
  <c r="J39" i="4"/>
  <c r="J196" i="4"/>
  <c r="J371" i="4"/>
  <c r="J69" i="4"/>
  <c r="J166" i="4"/>
  <c r="J502" i="4"/>
  <c r="J203" i="4"/>
  <c r="J83" i="4"/>
  <c r="J367" i="4"/>
  <c r="J336" i="4"/>
  <c r="J419" i="4"/>
  <c r="J89" i="4"/>
  <c r="J26" i="4"/>
  <c r="J465" i="4"/>
  <c r="J184" i="4"/>
  <c r="J264" i="4"/>
  <c r="J27" i="4"/>
  <c r="J211" i="4"/>
  <c r="J531" i="4"/>
  <c r="J242" i="4"/>
  <c r="J560" i="4"/>
  <c r="J46" i="4"/>
  <c r="J330" i="4"/>
  <c r="J178" i="4"/>
  <c r="J224" i="4"/>
  <c r="J494" i="4"/>
  <c r="J504" i="4"/>
  <c r="J64" i="4"/>
  <c r="J373" i="4"/>
  <c r="J527" i="4"/>
  <c r="J267" i="4"/>
  <c r="J11" i="4"/>
  <c r="J451" i="4"/>
  <c r="J352" i="4"/>
  <c r="J314" i="4"/>
  <c r="J558" i="4"/>
  <c r="J47" i="4"/>
  <c r="J596" i="4"/>
  <c r="J327" i="4"/>
  <c r="J503" i="4"/>
  <c r="J374" i="4"/>
  <c r="J67" i="4"/>
  <c r="J413" i="4"/>
  <c r="J463" i="4"/>
  <c r="J109" i="4"/>
  <c r="J22" i="4"/>
  <c r="J243" i="4"/>
  <c r="J356" i="4"/>
  <c r="J353" i="4"/>
  <c r="J111" i="4"/>
  <c r="J192" i="4"/>
  <c r="J383" i="4"/>
  <c r="J354" i="4"/>
  <c r="J319" i="4"/>
  <c r="J130" i="4"/>
  <c r="J193" i="4"/>
  <c r="J566" i="4"/>
  <c r="J334" i="4"/>
  <c r="J357" i="4"/>
  <c r="J537" i="4"/>
  <c r="J103" i="4"/>
  <c r="J167" i="4"/>
  <c r="J268" i="4"/>
  <c r="J147" i="4"/>
  <c r="J149" i="4"/>
  <c r="J382" i="4"/>
  <c r="J132" i="4"/>
  <c r="J16" i="4"/>
  <c r="J576" i="4"/>
  <c r="J231" i="4"/>
  <c r="J125" i="4"/>
  <c r="J150" i="4"/>
  <c r="J234" i="4"/>
  <c r="J209" i="4"/>
  <c r="J142" i="4"/>
  <c r="J471" i="4"/>
  <c r="J409" i="4"/>
  <c r="J2" i="4"/>
  <c r="J35" i="4"/>
  <c r="J585" i="4"/>
  <c r="J175" i="4"/>
  <c r="J308" i="4"/>
  <c r="J214" i="4"/>
  <c r="J36" i="4"/>
  <c r="J519" i="4"/>
  <c r="J505" i="4"/>
  <c r="J292" i="4"/>
  <c r="J315" i="4"/>
  <c r="J377" i="4"/>
  <c r="J17" i="4"/>
  <c r="J335" i="4"/>
  <c r="J170" i="4"/>
  <c r="J358" i="4"/>
  <c r="J485" i="4"/>
  <c r="J589" i="4"/>
  <c r="J545" i="4"/>
  <c r="J58" i="4"/>
  <c r="J597" i="4"/>
  <c r="J368" i="4"/>
  <c r="J410" i="4"/>
  <c r="J249" i="4"/>
  <c r="J466" i="4"/>
  <c r="J14" i="4"/>
  <c r="J92" i="4"/>
  <c r="J577" i="4"/>
  <c r="J119" i="4"/>
  <c r="J442" i="4"/>
  <c r="J395" i="4"/>
  <c r="J6" i="4"/>
  <c r="J114" i="4"/>
  <c r="J467" i="4"/>
  <c r="J251" i="4"/>
  <c r="J309" i="4"/>
  <c r="J372" i="4"/>
  <c r="J127" i="4"/>
  <c r="J7" i="4"/>
  <c r="J459" i="4"/>
  <c r="J187" i="4"/>
  <c r="J444" i="4"/>
  <c r="J65" i="4"/>
  <c r="J559" i="4"/>
  <c r="J535" i="4"/>
  <c r="J310" i="4"/>
  <c r="J453" i="4"/>
  <c r="J515" i="4"/>
  <c r="J237" i="4"/>
  <c r="J244" i="4"/>
  <c r="J85" i="4"/>
  <c r="J347" i="4"/>
  <c r="J274" i="4"/>
  <c r="J573" i="4"/>
  <c r="J117" i="4"/>
  <c r="J598" i="4"/>
  <c r="J401" i="4"/>
  <c r="J219" i="4"/>
  <c r="J247" i="4"/>
  <c r="J316" i="4"/>
  <c r="J134" i="4"/>
  <c r="J538" i="4"/>
  <c r="J570" i="4"/>
  <c r="J599" i="4"/>
  <c r="J280" i="4"/>
  <c r="J512" i="4"/>
  <c r="J301" i="4"/>
  <c r="J157" i="4"/>
  <c r="J143" i="4"/>
  <c r="J97" i="4"/>
  <c r="J50" i="4"/>
  <c r="J524" i="4"/>
  <c r="J217" i="4"/>
  <c r="J392" i="4"/>
  <c r="J496" i="4"/>
  <c r="J380" i="4"/>
  <c r="J275" i="4"/>
  <c r="J30" i="4"/>
  <c r="J439" i="4"/>
  <c r="J18" i="4"/>
  <c r="J98" i="4"/>
  <c r="J513" i="4"/>
  <c r="J176" i="4"/>
  <c r="J238" i="4"/>
  <c r="J474" i="4"/>
  <c r="J443" i="4"/>
  <c r="J337" i="4"/>
  <c r="J154" i="4"/>
  <c r="J551" i="4"/>
  <c r="J31" i="4"/>
  <c r="J290" i="4"/>
  <c r="J378" i="4"/>
  <c r="J389" i="4"/>
  <c r="J291" i="4"/>
  <c r="J51" i="4"/>
  <c r="J526" i="4"/>
  <c r="J77" i="4"/>
  <c r="J158" i="4"/>
  <c r="J168" i="4"/>
  <c r="J418" i="4"/>
  <c r="J185" i="4"/>
  <c r="J362" i="4"/>
  <c r="J384" i="4"/>
  <c r="J414" i="4"/>
  <c r="J204" i="4"/>
  <c r="J440" i="4"/>
  <c r="J506" i="4"/>
  <c r="J571" i="4"/>
  <c r="J222" i="4"/>
  <c r="J433" i="4"/>
  <c r="J269" i="4"/>
  <c r="J123" i="4"/>
  <c r="J23" i="4"/>
  <c r="J59" i="4"/>
  <c r="J400" i="4"/>
  <c r="J63" i="4"/>
  <c r="J281" i="4"/>
  <c r="J233" i="4"/>
  <c r="J223" i="4"/>
  <c r="J159" i="4"/>
  <c r="J321" i="4"/>
  <c r="J304" i="4"/>
  <c r="J411" i="4"/>
  <c r="J171" i="4"/>
  <c r="J165" i="4"/>
  <c r="J43" i="4"/>
  <c r="J12" i="4"/>
  <c r="J478" i="4"/>
  <c r="J131" i="4"/>
  <c r="J220" i="4"/>
  <c r="J206" i="4"/>
  <c r="J426" i="4"/>
  <c r="J45" i="4"/>
  <c r="J575" i="4"/>
  <c r="J339" i="4"/>
  <c r="J198" i="4"/>
  <c r="J432" i="4"/>
  <c r="J460" i="4"/>
  <c r="J441" i="4"/>
  <c r="J385" i="4"/>
  <c r="J386" i="4"/>
  <c r="J331" i="4"/>
  <c r="J52" i="4"/>
  <c r="J253" i="4"/>
  <c r="J205" i="4"/>
  <c r="J369" i="4"/>
  <c r="J144" i="4"/>
  <c r="J457" i="4"/>
  <c r="J514" i="4"/>
  <c r="J435" i="4"/>
  <c r="J546" i="4"/>
  <c r="J15" i="4"/>
  <c r="J55" i="4"/>
  <c r="J90" i="4"/>
  <c r="J186" i="4"/>
  <c r="J406" i="4"/>
  <c r="J539" i="4"/>
  <c r="J567" i="4"/>
  <c r="J160" i="4"/>
  <c r="J145" i="4"/>
  <c r="J403" i="4"/>
  <c r="J252" i="4"/>
  <c r="J481" i="4"/>
  <c r="J323" i="4"/>
  <c r="J586" i="4"/>
  <c r="J458" i="4"/>
  <c r="J363" i="4"/>
  <c r="J543" i="4"/>
  <c r="J48" i="4"/>
  <c r="J161" i="4"/>
  <c r="J452" i="4"/>
  <c r="J393" i="4"/>
  <c r="J554" i="4"/>
  <c r="J225" i="4"/>
  <c r="J60" i="4"/>
  <c r="J232" i="4"/>
  <c r="J416" i="4"/>
  <c r="J324" i="4"/>
  <c r="J510" i="4"/>
  <c r="J446" i="4"/>
  <c r="J245" i="4"/>
  <c r="J182" i="4"/>
  <c r="J490" i="4"/>
  <c r="J199" i="4"/>
  <c r="J486" i="4"/>
  <c r="J447" i="4"/>
  <c r="J137" i="4"/>
  <c r="J235" i="4"/>
  <c r="J338" i="4"/>
  <c r="J495" i="4"/>
  <c r="J295" i="4"/>
  <c r="J462" i="4"/>
  <c r="J188" i="4"/>
  <c r="J497" i="4"/>
  <c r="J32" i="4"/>
  <c r="J341" i="4"/>
  <c r="J427" i="4"/>
  <c r="J355" i="4"/>
  <c r="J475" i="4"/>
  <c r="J472" i="4"/>
  <c r="J581" i="4"/>
  <c r="J128" i="4"/>
  <c r="J189" i="4"/>
  <c r="J94" i="4"/>
  <c r="J239" i="4"/>
  <c r="J476" i="4"/>
  <c r="J270" i="4"/>
  <c r="J498" i="4"/>
  <c r="J148" i="4"/>
  <c r="J302" i="4"/>
  <c r="J99" i="4"/>
  <c r="J387" i="4"/>
  <c r="J370" i="4"/>
  <c r="J298" i="4"/>
  <c r="J522" i="4"/>
  <c r="J169" i="4"/>
  <c r="J332" i="4"/>
  <c r="J210" i="4"/>
  <c r="J287" i="4"/>
  <c r="J590" i="4"/>
  <c r="J112" i="4"/>
  <c r="J61" i="4"/>
  <c r="J449" i="4"/>
  <c r="J470" i="4"/>
  <c r="J120" i="4"/>
  <c r="J477" i="4"/>
  <c r="J591" i="4"/>
  <c r="J183" i="4"/>
  <c r="J396" i="4"/>
  <c r="J54" i="4"/>
  <c r="J24" i="4"/>
  <c r="J172" i="4"/>
  <c r="J105" i="4"/>
  <c r="J348" i="4"/>
  <c r="J303" i="4"/>
  <c r="J345" i="4"/>
  <c r="J139" i="4"/>
  <c r="J121" i="4"/>
  <c r="J563" i="4"/>
  <c r="J568" i="4"/>
  <c r="J479" i="4"/>
  <c r="J311" i="4"/>
  <c r="J236" i="4"/>
  <c r="J262" i="4"/>
  <c r="J528" i="4"/>
  <c r="J487" i="4"/>
  <c r="J407" i="4"/>
  <c r="J265" i="4"/>
  <c r="J86" i="4"/>
  <c r="J70" i="4"/>
  <c r="J108" i="4"/>
  <c r="J578" i="4"/>
  <c r="J482" i="4"/>
  <c r="J461" i="4"/>
  <c r="J408" i="4"/>
  <c r="J547" i="4"/>
  <c r="J200" i="4"/>
  <c r="J76" i="4"/>
  <c r="J516" i="4"/>
  <c r="J349" i="4"/>
  <c r="J592" i="4"/>
  <c r="J146" i="4"/>
  <c r="J450" i="4"/>
  <c r="J201" i="4"/>
  <c r="J81" i="4"/>
  <c r="J523" i="4"/>
  <c r="J288" i="4"/>
  <c r="J135" i="4"/>
  <c r="J202" i="4"/>
  <c r="J163" i="4"/>
  <c r="J420" i="4"/>
  <c r="J322" i="4"/>
  <c r="J173" i="4"/>
  <c r="J29" i="4"/>
  <c r="J136" i="4"/>
  <c r="J248" i="4"/>
  <c r="J226" i="4"/>
  <c r="J582" i="4"/>
  <c r="J3" i="4"/>
  <c r="J518" i="4"/>
  <c r="J491" i="4"/>
  <c r="J71" i="4"/>
  <c r="J49" i="4"/>
  <c r="J263" i="4"/>
  <c r="J129" i="4"/>
  <c r="J548" i="4"/>
  <c r="J95" i="4"/>
  <c r="J366" i="4"/>
  <c r="J553" i="4"/>
  <c r="J507" i="4"/>
  <c r="J375" i="4"/>
  <c r="J437" i="4"/>
  <c r="J405" i="4"/>
  <c r="J9" i="4"/>
  <c r="J488" i="4"/>
  <c r="J557" i="4"/>
  <c r="J227" i="4"/>
  <c r="J228" i="4"/>
  <c r="J517" i="4"/>
  <c r="J328" i="4"/>
  <c r="J593" i="4"/>
  <c r="J53" i="4"/>
  <c r="J468" i="4"/>
  <c r="J499" i="4"/>
  <c r="J33" i="4"/>
  <c r="J520" i="4"/>
  <c r="J72" i="4"/>
  <c r="J240" i="4"/>
  <c r="J101" i="4"/>
  <c r="J555" i="4"/>
  <c r="J8" i="4"/>
  <c r="J430" i="4"/>
  <c r="J588" i="4"/>
  <c r="J140" i="4"/>
  <c r="J572" i="4"/>
  <c r="J489" i="4"/>
  <c r="J388" i="4"/>
  <c r="J587" i="4"/>
  <c r="J536" i="4"/>
  <c r="J574" i="4"/>
  <c r="J361" i="4"/>
  <c r="J333" i="4"/>
  <c r="J583" i="4"/>
  <c r="J299" i="4"/>
  <c r="J155" i="4"/>
  <c r="J600" i="4"/>
  <c r="J508" i="4"/>
  <c r="J246" i="4"/>
  <c r="J428" i="4"/>
  <c r="J207" i="4"/>
  <c r="J87" i="4"/>
  <c r="J346" i="4"/>
  <c r="J13" i="4"/>
  <c r="J283" i="4"/>
  <c r="J56" i="4"/>
  <c r="J436" i="4"/>
  <c r="J417" i="4"/>
  <c r="J75" i="4"/>
  <c r="J229" i="4"/>
  <c r="J19" i="4"/>
  <c r="J359" i="4"/>
  <c r="J454" i="4"/>
  <c r="J104" i="4"/>
  <c r="J483" i="4"/>
  <c r="J208" i="4"/>
  <c r="J44" i="4"/>
  <c r="J113" i="4"/>
  <c r="J376" i="4"/>
  <c r="J78" i="4"/>
  <c r="J448" i="4"/>
  <c r="J28" i="4"/>
  <c r="J312" i="4"/>
  <c r="J110" i="4"/>
  <c r="J534" i="4"/>
  <c r="J305" i="4"/>
  <c r="J455" i="4"/>
  <c r="J360" i="4"/>
  <c r="J509" i="4"/>
  <c r="J141" i="4"/>
  <c r="J84" i="4"/>
  <c r="J276" i="4"/>
  <c r="J179" i="4"/>
  <c r="J37" i="4"/>
  <c r="J397" i="4"/>
  <c r="J257" i="4"/>
  <c r="J398" i="4"/>
  <c r="J266" i="4"/>
  <c r="J552" i="4"/>
  <c r="J180" i="4"/>
  <c r="J325" i="4"/>
  <c r="J390" i="4"/>
  <c r="J34" i="4"/>
  <c r="J569" i="4"/>
  <c r="J79" i="4"/>
  <c r="J177" i="4"/>
  <c r="J533" i="4"/>
  <c r="J271" i="4"/>
  <c r="J191" i="4"/>
  <c r="J540" i="4"/>
  <c r="J289" i="4"/>
  <c r="J82" i="4"/>
  <c r="J122" i="4"/>
  <c r="J215" i="4"/>
  <c r="J260" i="4"/>
  <c r="J561" i="4"/>
  <c r="J100" i="4"/>
  <c r="J88" i="4"/>
  <c r="J294" i="4"/>
  <c r="J365" i="4"/>
  <c r="J342" i="4"/>
  <c r="J532" i="4"/>
  <c r="J66" i="4"/>
  <c r="J364" i="4"/>
  <c r="J493" i="4"/>
  <c r="J115" i="4"/>
  <c r="J421" i="4"/>
  <c r="J601" i="4"/>
  <c r="J68" i="4"/>
  <c r="J25" i="4"/>
  <c r="J293" i="4"/>
  <c r="J473" i="4"/>
  <c r="J190" i="4"/>
  <c r="J40" i="4"/>
  <c r="J464" i="4"/>
  <c r="J218" i="4"/>
  <c r="J162" i="4"/>
  <c r="J10" i="4"/>
  <c r="J282" i="4"/>
  <c r="J41" i="4"/>
  <c r="J326" i="4"/>
  <c r="J391" i="4"/>
  <c r="J74" i="4"/>
  <c r="J20" i="4"/>
  <c r="J423" i="4"/>
  <c r="J296" i="4"/>
  <c r="J277" i="4"/>
  <c r="J118" i="4"/>
  <c r="J350" i="4"/>
  <c r="J329" i="4"/>
  <c r="J564" i="4"/>
  <c r="J306" i="4"/>
  <c r="J415" i="4"/>
  <c r="J529" i="4"/>
  <c r="J579" i="4"/>
  <c r="J434" i="4"/>
  <c r="J381" i="4"/>
  <c r="J580" i="4"/>
  <c r="J549" i="4"/>
  <c r="J241" i="4"/>
  <c r="J285" i="4"/>
  <c r="J530" i="4"/>
  <c r="J38" i="4"/>
  <c r="J286" i="4"/>
  <c r="J424" i="4"/>
  <c r="J317" i="4"/>
  <c r="J133" i="4"/>
  <c r="J151" i="4"/>
  <c r="J297" i="4"/>
  <c r="J126" i="4"/>
  <c r="J550" i="4"/>
  <c r="J456" i="4"/>
  <c r="J431" i="4"/>
  <c r="J565" i="4"/>
  <c r="J116" i="4"/>
  <c r="J197" i="4"/>
  <c r="J541" i="4"/>
  <c r="J212" i="4"/>
  <c r="J402" i="4"/>
  <c r="J595" i="4"/>
  <c r="J445" i="4"/>
  <c r="J254" i="4"/>
  <c r="J278" i="4"/>
  <c r="J469" i="4"/>
  <c r="J484" i="4"/>
  <c r="J194" i="4"/>
  <c r="J261" i="4"/>
  <c r="J221" i="4"/>
  <c r="J230" i="4"/>
  <c r="J344" i="4"/>
  <c r="J351" i="4"/>
  <c r="J213" i="4"/>
  <c r="J250" i="4"/>
  <c r="J272" i="4"/>
  <c r="J181" i="4"/>
  <c r="J429" i="4"/>
  <c r="J174" i="4"/>
  <c r="J584" i="4"/>
  <c r="J57" i="4"/>
  <c r="J313" i="4"/>
  <c r="J500" i="4"/>
  <c r="J307" i="4"/>
  <c r="J284" i="4"/>
  <c r="J195" i="4"/>
  <c r="J102" i="4"/>
  <c r="J379" i="4"/>
  <c r="J42" i="4"/>
  <c r="J399" i="4"/>
  <c r="J164" i="4"/>
  <c r="J152" i="4"/>
  <c r="J153" i="4"/>
  <c r="J5" i="4"/>
  <c r="J91" i="4"/>
  <c r="J106" i="4"/>
  <c r="J525" i="4"/>
  <c r="J511" i="4"/>
  <c r="J138" i="4"/>
  <c r="J318" i="4"/>
  <c r="J124" i="4"/>
  <c r="J394" i="4"/>
  <c r="J480" i="4"/>
  <c r="J542" i="4"/>
  <c r="J96" i="4"/>
  <c r="M22" i="4" l="1"/>
  <c r="M27" i="4"/>
  <c r="M26" i="4"/>
  <c r="M25" i="4"/>
  <c r="M23" i="4"/>
  <c r="M24" i="4"/>
  <c r="M28" i="4"/>
  <c r="M37" i="4"/>
  <c r="M36" i="4"/>
</calcChain>
</file>

<file path=xl/sharedStrings.xml><?xml version="1.0" encoding="utf-8"?>
<sst xmlns="http://schemas.openxmlformats.org/spreadsheetml/2006/main" count="3299" uniqueCount="125">
  <si>
    <t>Ad</t>
  </si>
  <si>
    <t>Departman</t>
  </si>
  <si>
    <t>Bölge</t>
  </si>
  <si>
    <t>Maaş</t>
  </si>
  <si>
    <t>Prim</t>
  </si>
  <si>
    <t>Performans</t>
  </si>
  <si>
    <t>Eğitim</t>
  </si>
  <si>
    <t>Ali</t>
  </si>
  <si>
    <t>Ayşe</t>
  </si>
  <si>
    <t>Mehmet</t>
  </si>
  <si>
    <t>Zeynep</t>
  </si>
  <si>
    <t>Ahmet</t>
  </si>
  <si>
    <t>Elif</t>
  </si>
  <si>
    <t>Mert</t>
  </si>
  <si>
    <t>Fatma</t>
  </si>
  <si>
    <t>Can</t>
  </si>
  <si>
    <t>Ece</t>
  </si>
  <si>
    <t>Deniz</t>
  </si>
  <si>
    <t>Berk</t>
  </si>
  <si>
    <t>Selin</t>
  </si>
  <si>
    <t>Emre</t>
  </si>
  <si>
    <t>Naz</t>
  </si>
  <si>
    <t>Oğuz</t>
  </si>
  <si>
    <t>Damla</t>
  </si>
  <si>
    <t>Baran</t>
  </si>
  <si>
    <t>Seda</t>
  </si>
  <si>
    <t>Kerem</t>
  </si>
  <si>
    <t>Melis</t>
  </si>
  <si>
    <t>Gökhan</t>
  </si>
  <si>
    <t>Cem</t>
  </si>
  <si>
    <t>Sinem</t>
  </si>
  <si>
    <t>Yasin</t>
  </si>
  <si>
    <t>Aslı</t>
  </si>
  <si>
    <t>Burak</t>
  </si>
  <si>
    <t>Hale</t>
  </si>
  <si>
    <t>Tunç</t>
  </si>
  <si>
    <t>Pelin</t>
  </si>
  <si>
    <t>Arda</t>
  </si>
  <si>
    <t>Derya</t>
  </si>
  <si>
    <t>Kaan</t>
  </si>
  <si>
    <t>Işıl</t>
  </si>
  <si>
    <t>Onur</t>
  </si>
  <si>
    <t>Operasyon</t>
  </si>
  <si>
    <t>Satış</t>
  </si>
  <si>
    <t>Finans</t>
  </si>
  <si>
    <t>Pazarlama</t>
  </si>
  <si>
    <t>IT</t>
  </si>
  <si>
    <t>İK</t>
  </si>
  <si>
    <t>Marmara</t>
  </si>
  <si>
    <t>İç Anadolu</t>
  </si>
  <si>
    <t>Ege</t>
  </si>
  <si>
    <t>Doğu Anadolu</t>
  </si>
  <si>
    <t>Akdeniz</t>
  </si>
  <si>
    <t>Karadeniz</t>
  </si>
  <si>
    <t>Güneydoğu</t>
  </si>
  <si>
    <t>Orta</t>
  </si>
  <si>
    <t>Düşük</t>
  </si>
  <si>
    <t>Yüksek</t>
  </si>
  <si>
    <t>Lise</t>
  </si>
  <si>
    <t>Önlisans</t>
  </si>
  <si>
    <t>Yüksek Lisans</t>
  </si>
  <si>
    <t>Lisans</t>
  </si>
  <si>
    <t>MNZ-100</t>
  </si>
  <si>
    <t>KTY-200</t>
  </si>
  <si>
    <t>KTY-300</t>
  </si>
  <si>
    <t>KTP-110</t>
  </si>
  <si>
    <t>KTP-120</t>
  </si>
  <si>
    <t>APP-001</t>
  </si>
  <si>
    <t>APP-002</t>
  </si>
  <si>
    <t>Meditasyon Minderi</t>
  </si>
  <si>
    <t>Küçük Tütsü</t>
  </si>
  <si>
    <t>Büyük Tütsü</t>
  </si>
  <si>
    <t>Sanat Kartı Seti</t>
  </si>
  <si>
    <t>Kanal</t>
  </si>
  <si>
    <t>E-Ticaret</t>
  </si>
  <si>
    <t>Mağaza</t>
  </si>
  <si>
    <t>Bayi</t>
  </si>
  <si>
    <t>Kurumsal</t>
  </si>
  <si>
    <t>Tarih</t>
  </si>
  <si>
    <t>Adet</t>
  </si>
  <si>
    <t>Notlar</t>
  </si>
  <si>
    <t>Bu proje, gerçekçi bir satış senaryosu üstünden Excel fonksiyonları pratikleri içindir.</t>
  </si>
  <si>
    <t>Deneyim Yılı</t>
  </si>
  <si>
    <t>İşe Giriş Tarihi</t>
  </si>
  <si>
    <t>Satış Temsilcisi</t>
  </si>
  <si>
    <t>Ürün Kodu</t>
  </si>
  <si>
    <t>Ürün Adı</t>
  </si>
  <si>
    <t>Birim Fiyat</t>
  </si>
  <si>
    <t>Tutar (TL)</t>
  </si>
  <si>
    <t>Satış Türü</t>
  </si>
  <si>
    <t>Toplam</t>
  </si>
  <si>
    <t>Kıdemli Satış</t>
  </si>
  <si>
    <t>Normal Satış</t>
  </si>
  <si>
    <t>Harf Notu</t>
  </si>
  <si>
    <t>Etiket</t>
  </si>
  <si>
    <t>Kanallara Göre Satış Verileri</t>
  </si>
  <si>
    <t>Bölgelere Göre Satış Verileri</t>
  </si>
  <si>
    <t>Kanallara ve Bölgelere Göre Satış Verileri</t>
  </si>
  <si>
    <t>Kurumsal - Marmara</t>
  </si>
  <si>
    <t>E-Ticaret - Ege</t>
  </si>
  <si>
    <t>Bayi - Akdeniz</t>
  </si>
  <si>
    <t>Bölgelere Göre Toplam Ciro (TL)</t>
  </si>
  <si>
    <t>Adı</t>
  </si>
  <si>
    <t>Toplam Ciro (TL)</t>
  </si>
  <si>
    <t>Lütfen cirosunu bulmak istediğiniz çalışanın adını giriniz.</t>
  </si>
  <si>
    <t>Çalışanların Yaptığı Toplam Satış Adetleri</t>
  </si>
  <si>
    <t>Terfi Durumları</t>
  </si>
  <si>
    <t>Kullanılan Fonksiyonlar: EĞER, VE, İç İçe EĞER, BİRLEŞTİR, DÜŞEYARA, EĞERSAY, ÇOKEĞERSAY, ETOPLA, ÇOKETOPLA.</t>
  </si>
  <si>
    <t>Tablolar: Calisanlar, Satislar, Urunler</t>
  </si>
  <si>
    <t>"Calisanlar" sayfasında kullanılan formüller ve amacı</t>
  </si>
  <si>
    <t>"Harf Notu" sütununda "=EĞER(F2="Yüksek";"A";EĞER(F2="Orta";"B";"C"))" fonksiyonu kullanıldı. Bu şekilde ilgili çalışanın performansına göre A, B veya C harfleri verildi.</t>
  </si>
  <si>
    <t>"Etiket" sütununda "=BİRLEŞTİR(A5;" - ";B5)" fonksiyonu kullanıldı. Bu şekilde ilgili çalışanın adı ve departmanı birleştirilip basit bir etiket oluşturuldu.</t>
  </si>
  <si>
    <t>"Terfi Durumları" sütununda "=EĞER(VE(DÜŞEYARA(A2;$A$1:$D$36;4;0)&gt;17000;DÜŞEYARA(A2;$A$1:$G$36;7;0)&gt;=6);"Terfi Adayı";"-")" fonksiyonu kullanıldı. Bu şekilde ilgili çalışanın maaşı 17000'den yüksekse ve 6 yıl ve daha uzun süre deneyime sahipse o çalışanın terfi durumu "Terfi Adayı" olarak güncellenmektedir. Kriterlerin karşılanmadığı bir durumda ise "-" işareti ile güncellenmektedir.</t>
  </si>
  <si>
    <t>"Satislar" sayfasında kullanılan formüller ve amacı</t>
  </si>
  <si>
    <t>"Birim Fiyat" sütunundaki veriler "=DÜŞEYARA(E4;Urunler!$A$1:$C$8;3;0)" formülü ile "Urunler" ismindeki excel sayfasından çekildi.</t>
  </si>
  <si>
    <t>"Satış Türü" sütununda "=EĞER(VE(DÜŞEYARA(B4;Calisanlar!$A$1:$I$36;6;0)="Yüksek";DÜŞEYARA(B4;Calisanlar!$A$1:$I$36;7;0)&gt;5);"Kıdemli Satış";"Normal Satış")" fonksiyonu kullanıldı. Bu formül ile satışı eğer "Calisanlar" sayfasındaki performansı yüksek ve deneyim yılı 5'in üzerinde olan çalışanlar yaptıysa o satış kıdemli satış olarak nitelendiriliyor. Bunun için de "Calisanlar" sayfasından "Satislar" sayfasına veri çekildi.</t>
  </si>
  <si>
    <t>"Kanallara Göre Satış Verileri" tablosunda "=EĞERSAY(D1:D601;L2)" formülü kullanıldı. Bu sayede kanal bazlı satışlar elde edildi.</t>
  </si>
  <si>
    <t>"Kanallara Göre Satış Verileri" ve "Bölgelere Göre Satış Verileri" tablolarında sırasıyla "=EĞERSAY(D1:D601;L2)"  ve "=EĞERSAY(C2:C601;L8)" formülleri kullanıldı. Bu sayede kanal ve bölge bazlı ve satışlar elde edildi. Ardından "Kanallara ve Bölgelere Göre Satış Verileri" tablosu oluşturuldu ve bu 2 tablo "=ÇOKEĞERSAY(D2:D601;"Kurumsal";C2:C601;"Marmara")" formülü ile düzenlendi.</t>
  </si>
  <si>
    <t>"Bölgelere Göre Toplam Ciro (TL)" tablosu "=ETOPLA(C2:C601;L22;I2:I601)" formülü ile oluşturuldu. Bu şekilde bölgelere göre toplam ciro hesabı yapıldı.</t>
  </si>
  <si>
    <t>Çalışanların toplam cirosunu hesaplamak için dinamik bir tablo oluşturuldu ve "=ETOPLA(B2:B601;L31;I2:I601)" formülü kullanıldı. İsim yazan yere istediğiniz çalışanın ismini girdiğinizde şimdiye kadar ne kadar ciro yaptığını görebilirsiniz.</t>
  </si>
  <si>
    <t>Formül kullanarak kıdemli ve normal satış olarak etiketlediğimiz satışların adedini öğrenmek için "=EĞERSAY(J1:J601;"Kıdemli Satış")" ve "=EĞERSAY(J1:J601;"Normal Satış")" formülleri kullanıldı. Bu sayede toplam satışların kaç tanesinin kıdemli veya normal olduğu rahatça görülebilir.</t>
  </si>
  <si>
    <t>Çalışanların yaptığı toplam satış adetini öğrenmek için "=ETOPLA(B2:B601;L40;G2:G601)" formülü kullanıldı. Bu sayede hangi çalışanın toplamda kaç tane satış yaptığı öğrenildi.</t>
  </si>
  <si>
    <t>Lumera Poster</t>
  </si>
  <si>
    <t>Lumera Plus (Yıllık)</t>
  </si>
  <si>
    <t>Lumera Plus (Aylık)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</si>
</sst>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alibri"/>
      <family val="2"/>
      <charset val="162"/>
      <scheme val="minor"/>
    </font>
    <font>
      <b/>
      <sz val="11"/>
      <color rgb="FFC00000"/>
      <name val="Calibri"/>
      <family val="2"/>
      <charset val="16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2" fillId="3" borderId="1" xfId="0" applyFont="1" applyFill="1" applyBorder="1" applyAlignment="1">
      <alignment horizontal="center" vertical="top"/>
    </xf>
    <xf numFmtId="0" fontId="3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2" borderId="1" xfId="0" applyFont="1" applyFill="1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4" fontId="2" fillId="3" borderId="1" xfId="0" applyNumberFormat="1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6" fillId="3" borderId="3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6"/>
  <sheetViews>
    <sheetView tabSelected="1" workbookViewId="0">
      <selection activeCell="L13" sqref="L13:U18"/>
    </sheetView>
  </sheetViews>
  <sheetFormatPr defaultRowHeight="14.4" x14ac:dyDescent="0.3"/>
  <sheetData>
    <row r="1" spans="1:21" ht="15.6" x14ac:dyDescent="0.3">
      <c r="A1" s="17" t="s">
        <v>80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21" x14ac:dyDescent="0.3">
      <c r="A2" s="16" t="s">
        <v>81</v>
      </c>
      <c r="B2" s="16"/>
      <c r="C2" s="16"/>
      <c r="D2" s="16"/>
      <c r="E2" s="16"/>
      <c r="F2" s="16"/>
      <c r="G2" s="16"/>
      <c r="H2" s="16"/>
    </row>
    <row r="3" spans="1:21" x14ac:dyDescent="0.3">
      <c r="A3" s="16" t="s">
        <v>107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1" x14ac:dyDescent="0.3">
      <c r="A4" s="16" t="s">
        <v>108</v>
      </c>
      <c r="B4" s="16"/>
      <c r="C4" s="16"/>
      <c r="D4" s="16"/>
      <c r="E4" s="16"/>
      <c r="F4" s="16"/>
      <c r="G4" s="16"/>
      <c r="H4" s="16"/>
      <c r="I4" s="16"/>
      <c r="J4" s="16"/>
      <c r="K4" s="16"/>
    </row>
    <row r="6" spans="1:21" x14ac:dyDescent="0.3">
      <c r="A6" s="15" t="s">
        <v>109</v>
      </c>
      <c r="B6" s="15"/>
      <c r="C6" s="15"/>
      <c r="D6" s="15"/>
      <c r="E6" s="15"/>
      <c r="F6" s="15"/>
      <c r="G6" s="15"/>
      <c r="H6" s="15"/>
      <c r="I6" s="15"/>
      <c r="J6" s="15"/>
      <c r="L6" s="15" t="s">
        <v>113</v>
      </c>
      <c r="M6" s="15"/>
      <c r="N6" s="15"/>
      <c r="O6" s="15"/>
      <c r="P6" s="15"/>
      <c r="Q6" s="15"/>
      <c r="R6" s="15"/>
      <c r="S6" s="15"/>
      <c r="T6" s="15"/>
      <c r="U6" s="15"/>
    </row>
    <row r="8" spans="1:21" ht="14.4" customHeight="1" x14ac:dyDescent="0.3">
      <c r="A8" s="14" t="s">
        <v>110</v>
      </c>
      <c r="B8" s="14"/>
      <c r="C8" s="14"/>
      <c r="D8" s="14"/>
      <c r="E8" s="14"/>
      <c r="F8" s="14"/>
      <c r="G8" s="14"/>
      <c r="H8" s="14"/>
      <c r="I8" s="14"/>
      <c r="J8" s="14"/>
      <c r="L8" s="14" t="s">
        <v>114</v>
      </c>
      <c r="M8" s="14"/>
      <c r="N8" s="14"/>
      <c r="O8" s="14"/>
      <c r="P8" s="14"/>
      <c r="Q8" s="14"/>
      <c r="R8" s="14"/>
      <c r="S8" s="14"/>
      <c r="T8" s="14"/>
      <c r="U8" s="14"/>
    </row>
    <row r="9" spans="1:2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3" spans="1:21" ht="14.4" customHeight="1" x14ac:dyDescent="0.3">
      <c r="A13" s="14" t="s">
        <v>111</v>
      </c>
      <c r="B13" s="14"/>
      <c r="C13" s="14"/>
      <c r="D13" s="14"/>
      <c r="E13" s="14"/>
      <c r="F13" s="14"/>
      <c r="G13" s="14"/>
      <c r="H13" s="14"/>
      <c r="I13" s="14"/>
      <c r="J13" s="14"/>
      <c r="L13" s="14" t="s">
        <v>115</v>
      </c>
      <c r="M13" s="14"/>
      <c r="N13" s="14"/>
      <c r="O13" s="14"/>
      <c r="P13" s="14"/>
      <c r="Q13" s="14"/>
      <c r="R13" s="14"/>
      <c r="S13" s="14"/>
      <c r="T13" s="14"/>
      <c r="U13" s="14"/>
    </row>
    <row r="14" spans="1:21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x14ac:dyDescent="0.3"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14.4" customHeight="1" x14ac:dyDescent="0.3">
      <c r="A18" s="14" t="s">
        <v>112</v>
      </c>
      <c r="B18" s="14"/>
      <c r="C18" s="14"/>
      <c r="D18" s="14"/>
      <c r="E18" s="14"/>
      <c r="F18" s="14"/>
      <c r="G18" s="14"/>
      <c r="H18" s="14"/>
      <c r="I18" s="14"/>
      <c r="J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1:2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 spans="1:2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L20" s="14" t="s">
        <v>116</v>
      </c>
      <c r="M20" s="14"/>
      <c r="N20" s="14"/>
      <c r="O20" s="14"/>
      <c r="P20" s="14"/>
      <c r="Q20" s="14"/>
      <c r="R20" s="14"/>
      <c r="S20" s="14"/>
      <c r="T20" s="14"/>
      <c r="U20" s="14"/>
    </row>
    <row r="21" spans="1:2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1:2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1:21" x14ac:dyDescent="0.3"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1:21" x14ac:dyDescent="0.3"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8" spans="1:21" x14ac:dyDescent="0.3">
      <c r="L28" s="14" t="s">
        <v>117</v>
      </c>
      <c r="M28" s="14"/>
      <c r="N28" s="14"/>
      <c r="O28" s="14"/>
      <c r="P28" s="14"/>
      <c r="Q28" s="14"/>
      <c r="R28" s="14"/>
      <c r="S28" s="14"/>
      <c r="T28" s="14"/>
      <c r="U28" s="14"/>
    </row>
    <row r="29" spans="1:21" x14ac:dyDescent="0.3"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 spans="1:21" x14ac:dyDescent="0.3"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 spans="1:21" x14ac:dyDescent="0.3"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spans="1:21" x14ac:dyDescent="0.3"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 spans="12:21" x14ac:dyDescent="0.3">
      <c r="L33" s="14"/>
      <c r="M33" s="14"/>
      <c r="N33" s="14"/>
      <c r="O33" s="14"/>
      <c r="P33" s="14"/>
      <c r="Q33" s="14"/>
      <c r="R33" s="14"/>
      <c r="S33" s="14"/>
      <c r="T33" s="14"/>
      <c r="U33" s="14"/>
    </row>
    <row r="34" spans="12:21" x14ac:dyDescent="0.3">
      <c r="L34" s="14"/>
      <c r="M34" s="14"/>
      <c r="N34" s="14"/>
      <c r="O34" s="14"/>
      <c r="P34" s="14"/>
      <c r="Q34" s="14"/>
      <c r="R34" s="14"/>
      <c r="S34" s="14"/>
      <c r="T34" s="14"/>
      <c r="U34" s="14"/>
    </row>
    <row r="36" spans="12:21" x14ac:dyDescent="0.3">
      <c r="L36" s="14" t="s">
        <v>118</v>
      </c>
      <c r="M36" s="14"/>
      <c r="N36" s="14"/>
      <c r="O36" s="14"/>
      <c r="P36" s="14"/>
      <c r="Q36" s="14"/>
      <c r="R36" s="14"/>
      <c r="S36" s="14"/>
      <c r="T36" s="14"/>
      <c r="U36" s="14"/>
    </row>
    <row r="37" spans="12:21" x14ac:dyDescent="0.3"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 spans="12:21" x14ac:dyDescent="0.3"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 spans="12:21" x14ac:dyDescent="0.3">
      <c r="L39" s="14"/>
      <c r="M39" s="14"/>
      <c r="N39" s="14"/>
      <c r="O39" s="14"/>
      <c r="P39" s="14"/>
      <c r="Q39" s="14"/>
      <c r="R39" s="14"/>
      <c r="S39" s="14"/>
      <c r="T39" s="14"/>
      <c r="U39" s="14"/>
    </row>
    <row r="40" spans="12:21" x14ac:dyDescent="0.3">
      <c r="L40" s="14"/>
      <c r="M40" s="14"/>
      <c r="N40" s="14"/>
      <c r="O40" s="14"/>
      <c r="P40" s="14"/>
      <c r="Q40" s="14"/>
      <c r="R40" s="14"/>
      <c r="S40" s="14"/>
      <c r="T40" s="14"/>
      <c r="U40" s="14"/>
    </row>
    <row r="41" spans="12:21" x14ac:dyDescent="0.3">
      <c r="L41" s="14"/>
      <c r="M41" s="14"/>
      <c r="N41" s="14"/>
      <c r="O41" s="14"/>
      <c r="P41" s="14"/>
      <c r="Q41" s="14"/>
      <c r="R41" s="14"/>
      <c r="S41" s="14"/>
      <c r="T41" s="14"/>
      <c r="U41" s="14"/>
    </row>
    <row r="42" spans="12:21" x14ac:dyDescent="0.3">
      <c r="L42" s="14"/>
      <c r="M42" s="14"/>
      <c r="N42" s="14"/>
      <c r="O42" s="14"/>
      <c r="P42" s="14"/>
      <c r="Q42" s="14"/>
      <c r="R42" s="14"/>
      <c r="S42" s="14"/>
      <c r="T42" s="14"/>
      <c r="U42" s="14"/>
    </row>
    <row r="44" spans="12:21" x14ac:dyDescent="0.3">
      <c r="L44" s="14" t="s">
        <v>119</v>
      </c>
      <c r="M44" s="14"/>
      <c r="N44" s="14"/>
      <c r="O44" s="14"/>
      <c r="P44" s="14"/>
      <c r="Q44" s="14"/>
      <c r="R44" s="14"/>
      <c r="S44" s="14"/>
      <c r="T44" s="14"/>
      <c r="U44" s="14"/>
    </row>
    <row r="45" spans="12:21" x14ac:dyDescent="0.3">
      <c r="L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2:21" x14ac:dyDescent="0.3">
      <c r="L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2:21" x14ac:dyDescent="0.3">
      <c r="L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2:21" x14ac:dyDescent="0.3">
      <c r="L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2:21" x14ac:dyDescent="0.3">
      <c r="L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2:21" x14ac:dyDescent="0.3">
      <c r="L50" s="14"/>
      <c r="M50" s="14"/>
      <c r="N50" s="14"/>
      <c r="O50" s="14"/>
      <c r="P50" s="14"/>
      <c r="Q50" s="14"/>
      <c r="R50" s="14"/>
      <c r="S50" s="14"/>
      <c r="T50" s="14"/>
      <c r="U50" s="14"/>
    </row>
    <row r="52" spans="12:21" x14ac:dyDescent="0.3">
      <c r="L52" s="14" t="s">
        <v>120</v>
      </c>
      <c r="M52" s="14"/>
      <c r="N52" s="14"/>
      <c r="O52" s="14"/>
      <c r="P52" s="14"/>
      <c r="Q52" s="14"/>
      <c r="R52" s="14"/>
      <c r="S52" s="14"/>
      <c r="T52" s="14"/>
      <c r="U52" s="14"/>
    </row>
    <row r="53" spans="12:21" x14ac:dyDescent="0.3">
      <c r="L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2:21" x14ac:dyDescent="0.3">
      <c r="L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2:21" x14ac:dyDescent="0.3"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2:21" x14ac:dyDescent="0.3"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2:21" x14ac:dyDescent="0.3"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2:21" x14ac:dyDescent="0.3"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60" spans="12:21" x14ac:dyDescent="0.3">
      <c r="L60" s="14" t="s">
        <v>121</v>
      </c>
      <c r="M60" s="14"/>
      <c r="N60" s="14"/>
      <c r="O60" s="14"/>
      <c r="P60" s="14"/>
      <c r="Q60" s="14"/>
      <c r="R60" s="14"/>
      <c r="S60" s="14"/>
      <c r="T60" s="14"/>
      <c r="U60" s="14"/>
    </row>
    <row r="61" spans="12:21" x14ac:dyDescent="0.3"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2:21" x14ac:dyDescent="0.3"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2:21" x14ac:dyDescent="0.3"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2:21" x14ac:dyDescent="0.3"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2:21" x14ac:dyDescent="0.3"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2:21" x14ac:dyDescent="0.3">
      <c r="L66" s="14"/>
      <c r="M66" s="14"/>
      <c r="N66" s="14"/>
      <c r="O66" s="14"/>
      <c r="P66" s="14"/>
      <c r="Q66" s="14"/>
      <c r="R66" s="14"/>
      <c r="S66" s="14"/>
      <c r="T66" s="14"/>
      <c r="U66" s="14"/>
    </row>
  </sheetData>
  <mergeCells count="17">
    <mergeCell ref="A3:T3"/>
    <mergeCell ref="A4:K4"/>
    <mergeCell ref="A2:H2"/>
    <mergeCell ref="A1:K1"/>
    <mergeCell ref="A6:J6"/>
    <mergeCell ref="L60:U66"/>
    <mergeCell ref="A8:J11"/>
    <mergeCell ref="A13:J16"/>
    <mergeCell ref="A18:J24"/>
    <mergeCell ref="L6:U6"/>
    <mergeCell ref="L8:U11"/>
    <mergeCell ref="L13:U18"/>
    <mergeCell ref="L20:U26"/>
    <mergeCell ref="L28:U34"/>
    <mergeCell ref="L36:U42"/>
    <mergeCell ref="L44:U50"/>
    <mergeCell ref="L52:U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K8" sqref="K8"/>
    </sheetView>
  </sheetViews>
  <sheetFormatPr defaultRowHeight="14.4" x14ac:dyDescent="0.3"/>
  <cols>
    <col min="1" max="1" width="13.21875" style="5" customWidth="1"/>
    <col min="2" max="2" width="16" style="5" customWidth="1"/>
    <col min="3" max="3" width="18.21875" style="5" customWidth="1"/>
    <col min="4" max="4" width="11.33203125" style="5" customWidth="1"/>
    <col min="5" max="5" width="14.6640625" style="5" customWidth="1"/>
    <col min="6" max="6" width="15" style="5" customWidth="1"/>
    <col min="7" max="7" width="14.5546875" style="5" customWidth="1"/>
    <col min="8" max="8" width="11.88671875" style="5" bestFit="1" customWidth="1"/>
    <col min="9" max="9" width="15.77734375" style="5" customWidth="1"/>
    <col min="10" max="10" width="12.44140625" style="5" bestFit="1" customWidth="1"/>
    <col min="11" max="11" width="17.33203125" bestFit="1" customWidth="1"/>
    <col min="12" max="12" width="13.6640625" bestFit="1" customWidth="1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82</v>
      </c>
      <c r="H1" s="4" t="s">
        <v>6</v>
      </c>
      <c r="I1" s="4" t="s">
        <v>83</v>
      </c>
      <c r="J1" s="4" t="s">
        <v>93</v>
      </c>
      <c r="K1" s="4" t="s">
        <v>94</v>
      </c>
      <c r="L1" s="4" t="s">
        <v>106</v>
      </c>
    </row>
    <row r="2" spans="1:12" x14ac:dyDescent="0.3">
      <c r="A2" s="5" t="s">
        <v>7</v>
      </c>
      <c r="B2" s="5" t="s">
        <v>42</v>
      </c>
      <c r="C2" s="5" t="s">
        <v>48</v>
      </c>
      <c r="D2" s="5">
        <v>12860</v>
      </c>
      <c r="E2" s="5">
        <v>500</v>
      </c>
      <c r="F2" s="5" t="s">
        <v>55</v>
      </c>
      <c r="G2" s="5">
        <v>7</v>
      </c>
      <c r="H2" s="5" t="s">
        <v>58</v>
      </c>
      <c r="I2" s="6">
        <v>45104</v>
      </c>
      <c r="J2" s="5" t="str">
        <f>IF(F2="Yüksek","A",IF(F2="Orta","B","C"))</f>
        <v>B</v>
      </c>
      <c r="K2" t="str">
        <f>CONCATENATE(A2," - ",B2)</f>
        <v>Ali - Operasyon</v>
      </c>
      <c r="L2" t="str">
        <f>IF(AND(VLOOKUP(A2,$A$1:$D$36,4,0)&gt;17000,VLOOKUP(A2,$A$1:$G$36,7,0)&gt;=6),"Terfi Adayı","-")</f>
        <v>-</v>
      </c>
    </row>
    <row r="3" spans="1:12" x14ac:dyDescent="0.3">
      <c r="A3" s="5" t="s">
        <v>8</v>
      </c>
      <c r="B3" s="5" t="s">
        <v>42</v>
      </c>
      <c r="C3" s="5" t="s">
        <v>49</v>
      </c>
      <c r="D3" s="5">
        <v>12466</v>
      </c>
      <c r="E3" s="5">
        <v>500</v>
      </c>
      <c r="F3" s="5" t="s">
        <v>55</v>
      </c>
      <c r="G3" s="5">
        <v>10</v>
      </c>
      <c r="H3" s="5" t="s">
        <v>59</v>
      </c>
      <c r="I3" s="6">
        <v>45105</v>
      </c>
      <c r="J3" s="5" t="str">
        <f t="shared" ref="J3:J36" si="0">IF(F3="Yüksek","A",IF(F3="Orta","B","C"))</f>
        <v>B</v>
      </c>
      <c r="K3" t="str">
        <f t="shared" ref="K3:K36" si="1">CONCATENATE(A3," - ",B3)</f>
        <v>Ayşe - Operasyon</v>
      </c>
      <c r="L3" t="str">
        <f t="shared" ref="L3:L36" si="2">IF(AND(VLOOKUP(A3,$A$1:$D$36,4,0)&gt;17000,VLOOKUP(A3,$A$1:$G$36,7,0)&gt;=6),"Terfi Adayı","-")</f>
        <v>-</v>
      </c>
    </row>
    <row r="4" spans="1:12" x14ac:dyDescent="0.3">
      <c r="A4" s="5" t="s">
        <v>9</v>
      </c>
      <c r="B4" s="5" t="s">
        <v>43</v>
      </c>
      <c r="C4" s="5" t="s">
        <v>50</v>
      </c>
      <c r="D4" s="5">
        <v>12769</v>
      </c>
      <c r="E4" s="5">
        <v>2000</v>
      </c>
      <c r="F4" s="5" t="s">
        <v>56</v>
      </c>
      <c r="G4" s="5">
        <v>6</v>
      </c>
      <c r="H4" s="5" t="s">
        <v>58</v>
      </c>
      <c r="I4" s="6">
        <v>45106</v>
      </c>
      <c r="J4" s="5" t="str">
        <f t="shared" si="0"/>
        <v>C</v>
      </c>
      <c r="K4" t="str">
        <f t="shared" si="1"/>
        <v>Mehmet - Satış</v>
      </c>
      <c r="L4" t="str">
        <f t="shared" si="2"/>
        <v>-</v>
      </c>
    </row>
    <row r="5" spans="1:12" x14ac:dyDescent="0.3">
      <c r="A5" s="5" t="s">
        <v>10</v>
      </c>
      <c r="B5" s="5" t="s">
        <v>42</v>
      </c>
      <c r="C5" s="5" t="s">
        <v>51</v>
      </c>
      <c r="D5" s="5">
        <v>13184</v>
      </c>
      <c r="E5" s="5">
        <v>1000</v>
      </c>
      <c r="F5" s="5" t="s">
        <v>55</v>
      </c>
      <c r="G5" s="5">
        <v>5</v>
      </c>
      <c r="H5" s="5" t="s">
        <v>58</v>
      </c>
      <c r="I5" s="6">
        <v>45107</v>
      </c>
      <c r="J5" s="5" t="str">
        <f t="shared" si="0"/>
        <v>B</v>
      </c>
      <c r="K5" t="str">
        <f t="shared" si="1"/>
        <v>Zeynep - Operasyon</v>
      </c>
      <c r="L5" t="str">
        <f t="shared" si="2"/>
        <v>-</v>
      </c>
    </row>
    <row r="6" spans="1:12" x14ac:dyDescent="0.3">
      <c r="A6" s="5" t="s">
        <v>11</v>
      </c>
      <c r="B6" s="5" t="s">
        <v>42</v>
      </c>
      <c r="C6" s="5" t="s">
        <v>52</v>
      </c>
      <c r="D6" s="5">
        <v>20666</v>
      </c>
      <c r="E6" s="5">
        <v>2000</v>
      </c>
      <c r="F6" s="5" t="s">
        <v>57</v>
      </c>
      <c r="G6" s="5">
        <v>9</v>
      </c>
      <c r="H6" s="5" t="s">
        <v>58</v>
      </c>
      <c r="I6" s="6">
        <v>45108</v>
      </c>
      <c r="J6" s="5" t="str">
        <f t="shared" si="0"/>
        <v>A</v>
      </c>
      <c r="K6" t="str">
        <f t="shared" si="1"/>
        <v>Ahmet - Operasyon</v>
      </c>
      <c r="L6" t="str">
        <f t="shared" si="2"/>
        <v>Terfi Adayı</v>
      </c>
    </row>
    <row r="7" spans="1:12" x14ac:dyDescent="0.3">
      <c r="A7" s="5" t="s">
        <v>12</v>
      </c>
      <c r="B7" s="5" t="s">
        <v>43</v>
      </c>
      <c r="C7" s="5" t="s">
        <v>48</v>
      </c>
      <c r="D7" s="5">
        <v>13899</v>
      </c>
      <c r="E7" s="5">
        <v>1500</v>
      </c>
      <c r="F7" s="5" t="s">
        <v>55</v>
      </c>
      <c r="G7" s="5">
        <v>3</v>
      </c>
      <c r="H7" s="5" t="s">
        <v>59</v>
      </c>
      <c r="I7" s="6">
        <v>45109</v>
      </c>
      <c r="J7" s="5" t="str">
        <f t="shared" si="0"/>
        <v>B</v>
      </c>
      <c r="K7" t="str">
        <f t="shared" si="1"/>
        <v>Elif - Satış</v>
      </c>
      <c r="L7" t="str">
        <f t="shared" si="2"/>
        <v>-</v>
      </c>
    </row>
    <row r="8" spans="1:12" x14ac:dyDescent="0.3">
      <c r="A8" s="5" t="s">
        <v>13</v>
      </c>
      <c r="B8" s="5" t="s">
        <v>43</v>
      </c>
      <c r="C8" s="5" t="s">
        <v>53</v>
      </c>
      <c r="D8" s="5">
        <v>23080</v>
      </c>
      <c r="E8" s="5">
        <v>500</v>
      </c>
      <c r="F8" s="5" t="s">
        <v>56</v>
      </c>
      <c r="G8" s="5">
        <v>5</v>
      </c>
      <c r="H8" s="5" t="s">
        <v>58</v>
      </c>
      <c r="I8" s="6">
        <v>45110</v>
      </c>
      <c r="J8" s="5" t="str">
        <f t="shared" si="0"/>
        <v>C</v>
      </c>
      <c r="K8" t="str">
        <f t="shared" si="1"/>
        <v>Mert - Satış</v>
      </c>
      <c r="L8" t="str">
        <f t="shared" si="2"/>
        <v>-</v>
      </c>
    </row>
    <row r="9" spans="1:12" x14ac:dyDescent="0.3">
      <c r="A9" s="5" t="s">
        <v>14</v>
      </c>
      <c r="B9" s="5" t="s">
        <v>42</v>
      </c>
      <c r="C9" s="5" t="s">
        <v>50</v>
      </c>
      <c r="D9" s="5">
        <v>22233</v>
      </c>
      <c r="E9" s="5">
        <v>1000</v>
      </c>
      <c r="F9" s="5" t="s">
        <v>57</v>
      </c>
      <c r="G9" s="5">
        <v>2</v>
      </c>
      <c r="H9" s="5" t="s">
        <v>60</v>
      </c>
      <c r="I9" s="6">
        <v>45111</v>
      </c>
      <c r="J9" s="5" t="str">
        <f t="shared" si="0"/>
        <v>A</v>
      </c>
      <c r="K9" t="str">
        <f t="shared" si="1"/>
        <v>Fatma - Operasyon</v>
      </c>
      <c r="L9" t="str">
        <f t="shared" si="2"/>
        <v>-</v>
      </c>
    </row>
    <row r="10" spans="1:12" x14ac:dyDescent="0.3">
      <c r="A10" s="5" t="s">
        <v>15</v>
      </c>
      <c r="B10" s="5" t="s">
        <v>44</v>
      </c>
      <c r="C10" s="5" t="s">
        <v>52</v>
      </c>
      <c r="D10" s="5">
        <v>22748</v>
      </c>
      <c r="E10" s="5">
        <v>2500</v>
      </c>
      <c r="F10" s="5" t="s">
        <v>57</v>
      </c>
      <c r="G10" s="5">
        <v>7</v>
      </c>
      <c r="H10" s="5" t="s">
        <v>61</v>
      </c>
      <c r="I10" s="6">
        <v>45112</v>
      </c>
      <c r="J10" s="5" t="str">
        <f t="shared" si="0"/>
        <v>A</v>
      </c>
      <c r="K10" t="str">
        <f t="shared" si="1"/>
        <v>Can - Finans</v>
      </c>
      <c r="L10" t="str">
        <f t="shared" si="2"/>
        <v>Terfi Adayı</v>
      </c>
    </row>
    <row r="11" spans="1:12" x14ac:dyDescent="0.3">
      <c r="A11" s="5" t="s">
        <v>16</v>
      </c>
      <c r="B11" s="5" t="s">
        <v>43</v>
      </c>
      <c r="C11" s="5" t="s">
        <v>54</v>
      </c>
      <c r="D11" s="5">
        <v>15943</v>
      </c>
      <c r="E11" s="5">
        <v>2000</v>
      </c>
      <c r="F11" s="5" t="s">
        <v>57</v>
      </c>
      <c r="G11" s="5">
        <v>2</v>
      </c>
      <c r="H11" s="5" t="s">
        <v>59</v>
      </c>
      <c r="I11" s="6">
        <v>45113</v>
      </c>
      <c r="J11" s="5" t="str">
        <f t="shared" si="0"/>
        <v>A</v>
      </c>
      <c r="K11" t="str">
        <f t="shared" si="1"/>
        <v>Ece - Satış</v>
      </c>
      <c r="L11" t="str">
        <f t="shared" si="2"/>
        <v>-</v>
      </c>
    </row>
    <row r="12" spans="1:12" x14ac:dyDescent="0.3">
      <c r="A12" s="5" t="s">
        <v>17</v>
      </c>
      <c r="B12" s="5" t="s">
        <v>45</v>
      </c>
      <c r="C12" s="5" t="s">
        <v>52</v>
      </c>
      <c r="D12" s="5">
        <v>19989</v>
      </c>
      <c r="E12" s="5">
        <v>1500</v>
      </c>
      <c r="F12" s="5" t="s">
        <v>55</v>
      </c>
      <c r="G12" s="5">
        <v>4</v>
      </c>
      <c r="H12" s="5" t="s">
        <v>61</v>
      </c>
      <c r="I12" s="6">
        <v>45114</v>
      </c>
      <c r="J12" s="5" t="str">
        <f t="shared" si="0"/>
        <v>B</v>
      </c>
      <c r="K12" t="str">
        <f t="shared" si="1"/>
        <v>Deniz - Pazarlama</v>
      </c>
      <c r="L12" t="str">
        <f t="shared" si="2"/>
        <v>-</v>
      </c>
    </row>
    <row r="13" spans="1:12" x14ac:dyDescent="0.3">
      <c r="A13" s="5" t="s">
        <v>18</v>
      </c>
      <c r="B13" s="5" t="s">
        <v>46</v>
      </c>
      <c r="C13" s="5" t="s">
        <v>50</v>
      </c>
      <c r="D13" s="5">
        <v>16297</v>
      </c>
      <c r="E13" s="5">
        <v>2500</v>
      </c>
      <c r="F13" s="5" t="s">
        <v>55</v>
      </c>
      <c r="G13" s="5">
        <v>2</v>
      </c>
      <c r="H13" s="5" t="s">
        <v>59</v>
      </c>
      <c r="I13" s="6">
        <v>45115</v>
      </c>
      <c r="J13" s="5" t="str">
        <f t="shared" si="0"/>
        <v>B</v>
      </c>
      <c r="K13" t="str">
        <f t="shared" si="1"/>
        <v>Berk - IT</v>
      </c>
      <c r="L13" t="str">
        <f t="shared" si="2"/>
        <v>-</v>
      </c>
    </row>
    <row r="14" spans="1:12" x14ac:dyDescent="0.3">
      <c r="A14" s="5" t="s">
        <v>19</v>
      </c>
      <c r="B14" s="5" t="s">
        <v>46</v>
      </c>
      <c r="C14" s="5" t="s">
        <v>48</v>
      </c>
      <c r="D14" s="5">
        <v>19629</v>
      </c>
      <c r="E14" s="5">
        <v>500</v>
      </c>
      <c r="F14" s="5" t="s">
        <v>57</v>
      </c>
      <c r="G14" s="5">
        <v>8</v>
      </c>
      <c r="H14" s="5" t="s">
        <v>58</v>
      </c>
      <c r="I14" s="6">
        <v>45116</v>
      </c>
      <c r="J14" s="5" t="str">
        <f t="shared" si="0"/>
        <v>A</v>
      </c>
      <c r="K14" t="str">
        <f t="shared" si="1"/>
        <v>Selin - IT</v>
      </c>
      <c r="L14" t="str">
        <f t="shared" si="2"/>
        <v>Terfi Adayı</v>
      </c>
    </row>
    <row r="15" spans="1:12" x14ac:dyDescent="0.3">
      <c r="A15" s="5" t="s">
        <v>20</v>
      </c>
      <c r="B15" s="5" t="s">
        <v>47</v>
      </c>
      <c r="C15" s="5" t="s">
        <v>48</v>
      </c>
      <c r="D15" s="5">
        <v>16887</v>
      </c>
      <c r="E15" s="5">
        <v>1000</v>
      </c>
      <c r="F15" s="5" t="s">
        <v>57</v>
      </c>
      <c r="G15" s="5">
        <v>5</v>
      </c>
      <c r="H15" s="5" t="s">
        <v>61</v>
      </c>
      <c r="I15" s="6">
        <v>45117</v>
      </c>
      <c r="J15" s="5" t="str">
        <f t="shared" si="0"/>
        <v>A</v>
      </c>
      <c r="K15" t="str">
        <f t="shared" si="1"/>
        <v>Emre - İK</v>
      </c>
      <c r="L15" t="str">
        <f t="shared" si="2"/>
        <v>-</v>
      </c>
    </row>
    <row r="16" spans="1:12" x14ac:dyDescent="0.3">
      <c r="A16" s="5" t="s">
        <v>21</v>
      </c>
      <c r="B16" s="5" t="s">
        <v>46</v>
      </c>
      <c r="C16" s="5" t="s">
        <v>53</v>
      </c>
      <c r="D16" s="5">
        <v>17276</v>
      </c>
      <c r="E16" s="5">
        <v>2500</v>
      </c>
      <c r="F16" s="5" t="s">
        <v>57</v>
      </c>
      <c r="G16" s="5">
        <v>9</v>
      </c>
      <c r="H16" s="5" t="s">
        <v>61</v>
      </c>
      <c r="I16" s="6">
        <v>45118</v>
      </c>
      <c r="J16" s="5" t="str">
        <f t="shared" si="0"/>
        <v>A</v>
      </c>
      <c r="K16" t="str">
        <f t="shared" si="1"/>
        <v>Naz - IT</v>
      </c>
      <c r="L16" t="str">
        <f t="shared" si="2"/>
        <v>Terfi Adayı</v>
      </c>
    </row>
    <row r="17" spans="1:12" x14ac:dyDescent="0.3">
      <c r="A17" s="5" t="s">
        <v>22</v>
      </c>
      <c r="B17" s="5" t="s">
        <v>43</v>
      </c>
      <c r="C17" s="5" t="s">
        <v>51</v>
      </c>
      <c r="D17" s="5">
        <v>14027</v>
      </c>
      <c r="E17" s="5">
        <v>1000</v>
      </c>
      <c r="F17" s="5" t="s">
        <v>57</v>
      </c>
      <c r="G17" s="5">
        <v>1</v>
      </c>
      <c r="H17" s="5" t="s">
        <v>60</v>
      </c>
      <c r="I17" s="6">
        <v>45119</v>
      </c>
      <c r="J17" s="5" t="str">
        <f t="shared" si="0"/>
        <v>A</v>
      </c>
      <c r="K17" t="str">
        <f t="shared" si="1"/>
        <v>Oğuz - Satış</v>
      </c>
      <c r="L17" t="str">
        <f t="shared" si="2"/>
        <v>-</v>
      </c>
    </row>
    <row r="18" spans="1:12" x14ac:dyDescent="0.3">
      <c r="A18" s="5" t="s">
        <v>23</v>
      </c>
      <c r="B18" s="5" t="s">
        <v>42</v>
      </c>
      <c r="C18" s="5" t="s">
        <v>48</v>
      </c>
      <c r="D18" s="5">
        <v>12391</v>
      </c>
      <c r="E18" s="5">
        <v>2000</v>
      </c>
      <c r="F18" s="5" t="s">
        <v>55</v>
      </c>
      <c r="G18" s="5">
        <v>1</v>
      </c>
      <c r="H18" s="5" t="s">
        <v>60</v>
      </c>
      <c r="I18" s="6">
        <v>45120</v>
      </c>
      <c r="J18" s="5" t="str">
        <f t="shared" si="0"/>
        <v>B</v>
      </c>
      <c r="K18" t="str">
        <f t="shared" si="1"/>
        <v>Damla - Operasyon</v>
      </c>
      <c r="L18" t="str">
        <f t="shared" si="2"/>
        <v>-</v>
      </c>
    </row>
    <row r="19" spans="1:12" x14ac:dyDescent="0.3">
      <c r="A19" s="5" t="s">
        <v>24</v>
      </c>
      <c r="B19" s="5" t="s">
        <v>43</v>
      </c>
      <c r="C19" s="5" t="s">
        <v>53</v>
      </c>
      <c r="D19" s="5">
        <v>22470</v>
      </c>
      <c r="E19" s="5">
        <v>2000</v>
      </c>
      <c r="F19" s="5" t="s">
        <v>56</v>
      </c>
      <c r="G19" s="5">
        <v>10</v>
      </c>
      <c r="H19" s="5" t="s">
        <v>61</v>
      </c>
      <c r="I19" s="6">
        <v>45121</v>
      </c>
      <c r="J19" s="5" t="str">
        <f t="shared" si="0"/>
        <v>C</v>
      </c>
      <c r="K19" t="str">
        <f t="shared" si="1"/>
        <v>Baran - Satış</v>
      </c>
      <c r="L19" t="str">
        <f t="shared" si="2"/>
        <v>Terfi Adayı</v>
      </c>
    </row>
    <row r="20" spans="1:12" x14ac:dyDescent="0.3">
      <c r="A20" s="5" t="s">
        <v>25</v>
      </c>
      <c r="B20" s="5" t="s">
        <v>45</v>
      </c>
      <c r="C20" s="5" t="s">
        <v>53</v>
      </c>
      <c r="D20" s="5">
        <v>25067</v>
      </c>
      <c r="E20" s="5">
        <v>1000</v>
      </c>
      <c r="F20" s="5" t="s">
        <v>57</v>
      </c>
      <c r="G20" s="5">
        <v>8</v>
      </c>
      <c r="H20" s="5" t="s">
        <v>61</v>
      </c>
      <c r="I20" s="6">
        <v>45122</v>
      </c>
      <c r="J20" s="5" t="str">
        <f t="shared" si="0"/>
        <v>A</v>
      </c>
      <c r="K20" t="str">
        <f t="shared" si="1"/>
        <v>Seda - Pazarlama</v>
      </c>
      <c r="L20" t="str">
        <f t="shared" si="2"/>
        <v>Terfi Adayı</v>
      </c>
    </row>
    <row r="21" spans="1:12" x14ac:dyDescent="0.3">
      <c r="A21" s="5" t="s">
        <v>26</v>
      </c>
      <c r="B21" s="5" t="s">
        <v>42</v>
      </c>
      <c r="C21" s="5" t="s">
        <v>50</v>
      </c>
      <c r="D21" s="5">
        <v>14731</v>
      </c>
      <c r="E21" s="5">
        <v>2000</v>
      </c>
      <c r="F21" s="5" t="s">
        <v>56</v>
      </c>
      <c r="G21" s="5">
        <v>5</v>
      </c>
      <c r="H21" s="5" t="s">
        <v>58</v>
      </c>
      <c r="I21" s="6">
        <v>45123</v>
      </c>
      <c r="J21" s="5" t="str">
        <f t="shared" si="0"/>
        <v>C</v>
      </c>
      <c r="K21" t="str">
        <f t="shared" si="1"/>
        <v>Kerem - Operasyon</v>
      </c>
      <c r="L21" t="str">
        <f t="shared" si="2"/>
        <v>-</v>
      </c>
    </row>
    <row r="22" spans="1:12" x14ac:dyDescent="0.3">
      <c r="A22" s="5" t="s">
        <v>27</v>
      </c>
      <c r="B22" s="5" t="s">
        <v>43</v>
      </c>
      <c r="C22" s="5" t="s">
        <v>51</v>
      </c>
      <c r="D22" s="5">
        <v>20110</v>
      </c>
      <c r="E22" s="5">
        <v>2000</v>
      </c>
      <c r="F22" s="5" t="s">
        <v>55</v>
      </c>
      <c r="G22" s="5">
        <v>3</v>
      </c>
      <c r="H22" s="5" t="s">
        <v>59</v>
      </c>
      <c r="I22" s="6">
        <v>45124</v>
      </c>
      <c r="J22" s="5" t="str">
        <f t="shared" si="0"/>
        <v>B</v>
      </c>
      <c r="K22" t="str">
        <f t="shared" si="1"/>
        <v>Melis - Satış</v>
      </c>
      <c r="L22" t="str">
        <f t="shared" si="2"/>
        <v>-</v>
      </c>
    </row>
    <row r="23" spans="1:12" x14ac:dyDescent="0.3">
      <c r="A23" s="5" t="s">
        <v>28</v>
      </c>
      <c r="B23" s="5" t="s">
        <v>46</v>
      </c>
      <c r="C23" s="5" t="s">
        <v>48</v>
      </c>
      <c r="D23" s="5">
        <v>18938</v>
      </c>
      <c r="E23" s="5">
        <v>1500</v>
      </c>
      <c r="F23" s="5" t="s">
        <v>57</v>
      </c>
      <c r="G23" s="5">
        <v>7</v>
      </c>
      <c r="H23" s="5" t="s">
        <v>59</v>
      </c>
      <c r="I23" s="6">
        <v>45125</v>
      </c>
      <c r="J23" s="5" t="str">
        <f t="shared" si="0"/>
        <v>A</v>
      </c>
      <c r="K23" t="str">
        <f t="shared" si="1"/>
        <v>Gökhan - IT</v>
      </c>
      <c r="L23" t="str">
        <f t="shared" si="2"/>
        <v>Terfi Adayı</v>
      </c>
    </row>
    <row r="24" spans="1:12" x14ac:dyDescent="0.3">
      <c r="A24" s="5" t="s">
        <v>29</v>
      </c>
      <c r="B24" s="5" t="s">
        <v>43</v>
      </c>
      <c r="C24" s="5" t="s">
        <v>52</v>
      </c>
      <c r="D24" s="5">
        <v>12863</v>
      </c>
      <c r="E24" s="5">
        <v>2000</v>
      </c>
      <c r="F24" s="5" t="s">
        <v>57</v>
      </c>
      <c r="G24" s="5">
        <v>3</v>
      </c>
      <c r="H24" s="5" t="s">
        <v>61</v>
      </c>
      <c r="I24" s="6">
        <v>45126</v>
      </c>
      <c r="J24" s="5" t="str">
        <f t="shared" si="0"/>
        <v>A</v>
      </c>
      <c r="K24" t="str">
        <f t="shared" si="1"/>
        <v>Cem - Satış</v>
      </c>
      <c r="L24" t="str">
        <f t="shared" si="2"/>
        <v>-</v>
      </c>
    </row>
    <row r="25" spans="1:12" x14ac:dyDescent="0.3">
      <c r="A25" s="5" t="s">
        <v>30</v>
      </c>
      <c r="B25" s="5" t="s">
        <v>47</v>
      </c>
      <c r="C25" s="5" t="s">
        <v>51</v>
      </c>
      <c r="D25" s="5">
        <v>13757</v>
      </c>
      <c r="E25" s="5">
        <v>500</v>
      </c>
      <c r="F25" s="5" t="s">
        <v>55</v>
      </c>
      <c r="G25" s="5">
        <v>4</v>
      </c>
      <c r="H25" s="5" t="s">
        <v>61</v>
      </c>
      <c r="I25" s="6">
        <v>45127</v>
      </c>
      <c r="J25" s="5" t="str">
        <f t="shared" si="0"/>
        <v>B</v>
      </c>
      <c r="K25" t="str">
        <f t="shared" si="1"/>
        <v>Sinem - İK</v>
      </c>
      <c r="L25" t="str">
        <f t="shared" si="2"/>
        <v>-</v>
      </c>
    </row>
    <row r="26" spans="1:12" x14ac:dyDescent="0.3">
      <c r="A26" s="5" t="s">
        <v>31</v>
      </c>
      <c r="B26" s="5" t="s">
        <v>44</v>
      </c>
      <c r="C26" s="5" t="s">
        <v>49</v>
      </c>
      <c r="D26" s="5">
        <v>16636</v>
      </c>
      <c r="E26" s="5">
        <v>1000</v>
      </c>
      <c r="F26" s="5" t="s">
        <v>57</v>
      </c>
      <c r="G26" s="5">
        <v>11</v>
      </c>
      <c r="H26" s="5" t="s">
        <v>61</v>
      </c>
      <c r="I26" s="6">
        <v>45128</v>
      </c>
      <c r="J26" s="5" t="str">
        <f t="shared" si="0"/>
        <v>A</v>
      </c>
      <c r="K26" t="str">
        <f t="shared" si="1"/>
        <v>Yasin - Finans</v>
      </c>
      <c r="L26" t="str">
        <f t="shared" si="2"/>
        <v>-</v>
      </c>
    </row>
    <row r="27" spans="1:12" x14ac:dyDescent="0.3">
      <c r="A27" s="5" t="s">
        <v>32</v>
      </c>
      <c r="B27" s="5" t="s">
        <v>44</v>
      </c>
      <c r="C27" s="5" t="s">
        <v>51</v>
      </c>
      <c r="D27" s="5">
        <v>15157</v>
      </c>
      <c r="E27" s="5">
        <v>2500</v>
      </c>
      <c r="F27" s="5" t="s">
        <v>55</v>
      </c>
      <c r="G27" s="5">
        <v>3</v>
      </c>
      <c r="H27" s="5" t="s">
        <v>61</v>
      </c>
      <c r="I27" s="6">
        <v>45129</v>
      </c>
      <c r="J27" s="5" t="str">
        <f t="shared" si="0"/>
        <v>B</v>
      </c>
      <c r="K27" t="str">
        <f t="shared" si="1"/>
        <v>Aslı - Finans</v>
      </c>
      <c r="L27" t="str">
        <f t="shared" si="2"/>
        <v>-</v>
      </c>
    </row>
    <row r="28" spans="1:12" x14ac:dyDescent="0.3">
      <c r="A28" s="5" t="s">
        <v>33</v>
      </c>
      <c r="B28" s="5" t="s">
        <v>45</v>
      </c>
      <c r="C28" s="5" t="s">
        <v>51</v>
      </c>
      <c r="D28" s="5">
        <v>23252</v>
      </c>
      <c r="E28" s="5">
        <v>2500</v>
      </c>
      <c r="F28" s="5" t="s">
        <v>55</v>
      </c>
      <c r="G28" s="5">
        <v>9</v>
      </c>
      <c r="H28" s="5" t="s">
        <v>58</v>
      </c>
      <c r="I28" s="6">
        <v>45130</v>
      </c>
      <c r="J28" s="5" t="str">
        <f t="shared" si="0"/>
        <v>B</v>
      </c>
      <c r="K28" t="str">
        <f t="shared" si="1"/>
        <v>Burak - Pazarlama</v>
      </c>
      <c r="L28" t="str">
        <f t="shared" si="2"/>
        <v>Terfi Adayı</v>
      </c>
    </row>
    <row r="29" spans="1:12" x14ac:dyDescent="0.3">
      <c r="A29" s="5" t="s">
        <v>34</v>
      </c>
      <c r="B29" s="5" t="s">
        <v>42</v>
      </c>
      <c r="C29" s="5" t="s">
        <v>51</v>
      </c>
      <c r="D29" s="5">
        <v>13663</v>
      </c>
      <c r="E29" s="5">
        <v>2500</v>
      </c>
      <c r="F29" s="5" t="s">
        <v>56</v>
      </c>
      <c r="G29" s="5">
        <v>11</v>
      </c>
      <c r="H29" s="5" t="s">
        <v>59</v>
      </c>
      <c r="I29" s="6">
        <v>45131</v>
      </c>
      <c r="J29" s="5" t="str">
        <f t="shared" si="0"/>
        <v>C</v>
      </c>
      <c r="K29" t="str">
        <f t="shared" si="1"/>
        <v>Hale - Operasyon</v>
      </c>
      <c r="L29" t="str">
        <f t="shared" si="2"/>
        <v>-</v>
      </c>
    </row>
    <row r="30" spans="1:12" x14ac:dyDescent="0.3">
      <c r="A30" s="5" t="s">
        <v>35</v>
      </c>
      <c r="B30" s="5" t="s">
        <v>42</v>
      </c>
      <c r="C30" s="5" t="s">
        <v>51</v>
      </c>
      <c r="D30" s="5">
        <v>13306</v>
      </c>
      <c r="E30" s="5">
        <v>1500</v>
      </c>
      <c r="F30" s="5" t="s">
        <v>55</v>
      </c>
      <c r="G30" s="5">
        <v>9</v>
      </c>
      <c r="H30" s="5" t="s">
        <v>59</v>
      </c>
      <c r="I30" s="6">
        <v>45132</v>
      </c>
      <c r="J30" s="5" t="str">
        <f t="shared" si="0"/>
        <v>B</v>
      </c>
      <c r="K30" t="str">
        <f t="shared" si="1"/>
        <v>Tunç - Operasyon</v>
      </c>
      <c r="L30" t="str">
        <f t="shared" si="2"/>
        <v>-</v>
      </c>
    </row>
    <row r="31" spans="1:12" x14ac:dyDescent="0.3">
      <c r="A31" s="5" t="s">
        <v>36</v>
      </c>
      <c r="B31" s="5" t="s">
        <v>44</v>
      </c>
      <c r="C31" s="5" t="s">
        <v>52</v>
      </c>
      <c r="D31" s="5">
        <v>19526</v>
      </c>
      <c r="E31" s="5">
        <v>500</v>
      </c>
      <c r="F31" s="5" t="s">
        <v>55</v>
      </c>
      <c r="G31" s="5">
        <v>3</v>
      </c>
      <c r="H31" s="5" t="s">
        <v>60</v>
      </c>
      <c r="I31" s="6">
        <v>45133</v>
      </c>
      <c r="J31" s="5" t="str">
        <f t="shared" si="0"/>
        <v>B</v>
      </c>
      <c r="K31" t="str">
        <f t="shared" si="1"/>
        <v>Pelin - Finans</v>
      </c>
      <c r="L31" t="str">
        <f t="shared" si="2"/>
        <v>-</v>
      </c>
    </row>
    <row r="32" spans="1:12" x14ac:dyDescent="0.3">
      <c r="A32" s="5" t="s">
        <v>37</v>
      </c>
      <c r="B32" s="5" t="s">
        <v>46</v>
      </c>
      <c r="C32" s="5" t="s">
        <v>51</v>
      </c>
      <c r="D32" s="5">
        <v>25545</v>
      </c>
      <c r="E32" s="5">
        <v>1000</v>
      </c>
      <c r="F32" s="5" t="s">
        <v>56</v>
      </c>
      <c r="G32" s="5">
        <v>5</v>
      </c>
      <c r="H32" s="5" t="s">
        <v>59</v>
      </c>
      <c r="I32" s="6">
        <v>45134</v>
      </c>
      <c r="J32" s="5" t="str">
        <f t="shared" si="0"/>
        <v>C</v>
      </c>
      <c r="K32" t="str">
        <f t="shared" si="1"/>
        <v>Arda - IT</v>
      </c>
      <c r="L32" t="str">
        <f t="shared" si="2"/>
        <v>-</v>
      </c>
    </row>
    <row r="33" spans="1:12" x14ac:dyDescent="0.3">
      <c r="A33" s="5" t="s">
        <v>38</v>
      </c>
      <c r="B33" s="5" t="s">
        <v>45</v>
      </c>
      <c r="C33" s="5" t="s">
        <v>49</v>
      </c>
      <c r="D33" s="5">
        <v>15304</v>
      </c>
      <c r="E33" s="5">
        <v>1500</v>
      </c>
      <c r="F33" s="5" t="s">
        <v>57</v>
      </c>
      <c r="G33" s="5">
        <v>8</v>
      </c>
      <c r="H33" s="5" t="s">
        <v>58</v>
      </c>
      <c r="I33" s="6">
        <v>45135</v>
      </c>
      <c r="J33" s="5" t="str">
        <f t="shared" si="0"/>
        <v>A</v>
      </c>
      <c r="K33" t="str">
        <f t="shared" si="1"/>
        <v>Derya - Pazarlama</v>
      </c>
      <c r="L33" t="str">
        <f t="shared" si="2"/>
        <v>-</v>
      </c>
    </row>
    <row r="34" spans="1:12" x14ac:dyDescent="0.3">
      <c r="A34" s="5" t="s">
        <v>39</v>
      </c>
      <c r="B34" s="5" t="s">
        <v>44</v>
      </c>
      <c r="C34" s="5" t="s">
        <v>54</v>
      </c>
      <c r="D34" s="5">
        <v>23649</v>
      </c>
      <c r="E34" s="5">
        <v>2000</v>
      </c>
      <c r="F34" s="5" t="s">
        <v>57</v>
      </c>
      <c r="G34" s="5">
        <v>7</v>
      </c>
      <c r="H34" s="5" t="s">
        <v>58</v>
      </c>
      <c r="I34" s="6">
        <v>45136</v>
      </c>
      <c r="J34" s="5" t="str">
        <f t="shared" si="0"/>
        <v>A</v>
      </c>
      <c r="K34" t="str">
        <f t="shared" si="1"/>
        <v>Kaan - Finans</v>
      </c>
      <c r="L34" t="str">
        <f t="shared" si="2"/>
        <v>Terfi Adayı</v>
      </c>
    </row>
    <row r="35" spans="1:12" x14ac:dyDescent="0.3">
      <c r="A35" s="5" t="s">
        <v>40</v>
      </c>
      <c r="B35" s="5" t="s">
        <v>46</v>
      </c>
      <c r="C35" s="5" t="s">
        <v>52</v>
      </c>
      <c r="D35" s="5">
        <v>24289</v>
      </c>
      <c r="E35" s="5">
        <v>1500</v>
      </c>
      <c r="F35" s="5" t="s">
        <v>57</v>
      </c>
      <c r="G35" s="5">
        <v>1</v>
      </c>
      <c r="H35" s="5" t="s">
        <v>61</v>
      </c>
      <c r="I35" s="6">
        <v>45137</v>
      </c>
      <c r="J35" s="5" t="str">
        <f t="shared" si="0"/>
        <v>A</v>
      </c>
      <c r="K35" t="str">
        <f t="shared" si="1"/>
        <v>Işıl - IT</v>
      </c>
      <c r="L35" t="str">
        <f t="shared" si="2"/>
        <v>-</v>
      </c>
    </row>
    <row r="36" spans="1:12" x14ac:dyDescent="0.3">
      <c r="A36" s="5" t="s">
        <v>41</v>
      </c>
      <c r="B36" s="5" t="s">
        <v>43</v>
      </c>
      <c r="C36" s="5" t="s">
        <v>50</v>
      </c>
      <c r="D36" s="5">
        <v>18528</v>
      </c>
      <c r="E36" s="5">
        <v>1000</v>
      </c>
      <c r="F36" s="5" t="s">
        <v>57</v>
      </c>
      <c r="G36" s="5">
        <v>1</v>
      </c>
      <c r="H36" s="5" t="s">
        <v>61</v>
      </c>
      <c r="I36" s="6">
        <v>45138</v>
      </c>
      <c r="J36" s="5" t="str">
        <f t="shared" si="0"/>
        <v>A</v>
      </c>
      <c r="K36" t="str">
        <f t="shared" si="1"/>
        <v>Onur - Satış</v>
      </c>
      <c r="L36" t="str">
        <f t="shared" si="2"/>
        <v>-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01"/>
  <sheetViews>
    <sheetView workbookViewId="0">
      <selection activeCell="H9" sqref="H9"/>
    </sheetView>
  </sheetViews>
  <sheetFormatPr defaultRowHeight="14.4" x14ac:dyDescent="0.3"/>
  <cols>
    <col min="1" max="1" width="17.21875" style="1" customWidth="1"/>
    <col min="2" max="2" width="13.88671875" bestFit="1" customWidth="1"/>
    <col min="3" max="3" width="12.33203125" bestFit="1" customWidth="1"/>
    <col min="5" max="5" width="10.6640625" bestFit="1" customWidth="1"/>
    <col min="6" max="6" width="17.44140625" bestFit="1" customWidth="1"/>
    <col min="8" max="8" width="9.77734375" bestFit="1" customWidth="1"/>
    <col min="10" max="10" width="11.33203125" bestFit="1" customWidth="1"/>
    <col min="12" max="12" width="23.77734375" bestFit="1" customWidth="1"/>
    <col min="13" max="13" width="35.21875" bestFit="1" customWidth="1"/>
  </cols>
  <sheetData>
    <row r="1" spans="1:13" x14ac:dyDescent="0.3">
      <c r="A1" s="10" t="s">
        <v>78</v>
      </c>
      <c r="B1" s="2" t="s">
        <v>84</v>
      </c>
      <c r="C1" s="2" t="s">
        <v>2</v>
      </c>
      <c r="D1" s="2" t="s">
        <v>73</v>
      </c>
      <c r="E1" s="2" t="s">
        <v>85</v>
      </c>
      <c r="F1" s="2" t="s">
        <v>86</v>
      </c>
      <c r="G1" s="2" t="s">
        <v>79</v>
      </c>
      <c r="H1" s="2" t="s">
        <v>87</v>
      </c>
      <c r="I1" s="2" t="s">
        <v>88</v>
      </c>
      <c r="J1" s="2" t="s">
        <v>89</v>
      </c>
      <c r="M1" s="2" t="s">
        <v>95</v>
      </c>
    </row>
    <row r="2" spans="1:13" x14ac:dyDescent="0.3">
      <c r="A2" s="1">
        <v>45658</v>
      </c>
      <c r="B2" t="s">
        <v>11</v>
      </c>
      <c r="C2" t="s">
        <v>52</v>
      </c>
      <c r="D2" t="s">
        <v>76</v>
      </c>
      <c r="E2" t="s">
        <v>63</v>
      </c>
      <c r="F2" t="s">
        <v>70</v>
      </c>
      <c r="G2">
        <v>5</v>
      </c>
      <c r="H2">
        <f>VLOOKUP(E2,Urunler!$A$1:$C$8,3,0)</f>
        <v>120</v>
      </c>
      <c r="I2">
        <f t="shared" ref="I2:I65" si="0">G2*H2</f>
        <v>600</v>
      </c>
      <c r="J2" t="str">
        <f>IF(AND(VLOOKUP(B2,Calisanlar!$A$1:$I$36,6,0)="Yüksek",VLOOKUP(B2,Calisanlar!$A$1:$I$36,7,0)&gt;5),"Kıdemli Satış","Normal Satış")</f>
        <v>Kıdemli Satış</v>
      </c>
      <c r="L2" s="3" t="s">
        <v>74</v>
      </c>
      <c r="M2" s="8">
        <f>COUNTIF(D1:D601,L2)</f>
        <v>145</v>
      </c>
    </row>
    <row r="3" spans="1:13" x14ac:dyDescent="0.3">
      <c r="A3" s="1">
        <v>45658</v>
      </c>
      <c r="B3" t="s">
        <v>10</v>
      </c>
      <c r="C3" t="s">
        <v>51</v>
      </c>
      <c r="D3" t="s">
        <v>77</v>
      </c>
      <c r="E3" t="s">
        <v>65</v>
      </c>
      <c r="F3" t="s">
        <v>122</v>
      </c>
      <c r="G3">
        <v>9</v>
      </c>
      <c r="H3">
        <f>VLOOKUP(E3,Urunler!$A$1:$C$8,3,0)</f>
        <v>320</v>
      </c>
      <c r="I3">
        <f t="shared" si="0"/>
        <v>2880</v>
      </c>
      <c r="J3" t="str">
        <f>IF(AND(VLOOKUP(B3,Calisanlar!$A$1:$I$36,6,0)="Yüksek",VLOOKUP(B3,Calisanlar!$A$1:$I$36,7,0)&gt;5),"Kıdemli Satış","Normal Satış")</f>
        <v>Normal Satış</v>
      </c>
      <c r="L3" s="3" t="s">
        <v>75</v>
      </c>
      <c r="M3" s="8">
        <f t="shared" ref="M3:M5" si="1">COUNTIF(D2:D602,L3)</f>
        <v>154</v>
      </c>
    </row>
    <row r="4" spans="1:13" x14ac:dyDescent="0.3">
      <c r="A4" s="1">
        <v>45658</v>
      </c>
      <c r="B4" t="s">
        <v>24</v>
      </c>
      <c r="C4" t="s">
        <v>53</v>
      </c>
      <c r="D4" t="s">
        <v>77</v>
      </c>
      <c r="E4" t="s">
        <v>66</v>
      </c>
      <c r="F4" t="s">
        <v>72</v>
      </c>
      <c r="G4">
        <v>8</v>
      </c>
      <c r="H4">
        <f>VLOOKUP(E4,Urunler!$A$1:$C$8,3,0)</f>
        <v>180</v>
      </c>
      <c r="I4">
        <f t="shared" si="0"/>
        <v>1440</v>
      </c>
      <c r="J4" t="str">
        <f>IF(AND(VLOOKUP(B4,Calisanlar!$A$1:$I$36,6,0)="Yüksek",VLOOKUP(B4,Calisanlar!$A$1:$I$36,7,0)&gt;5),"Kıdemli Satış","Normal Satış")</f>
        <v>Normal Satış</v>
      </c>
      <c r="L4" s="3" t="s">
        <v>77</v>
      </c>
      <c r="M4" s="8">
        <f>COUNTIF(D3:D603,L4)</f>
        <v>158</v>
      </c>
    </row>
    <row r="5" spans="1:13" x14ac:dyDescent="0.3">
      <c r="A5" s="1">
        <v>45659</v>
      </c>
      <c r="B5" t="s">
        <v>23</v>
      </c>
      <c r="C5" t="s">
        <v>48</v>
      </c>
      <c r="D5" t="s">
        <v>75</v>
      </c>
      <c r="E5" t="s">
        <v>68</v>
      </c>
      <c r="F5" t="s">
        <v>123</v>
      </c>
      <c r="G5">
        <v>3</v>
      </c>
      <c r="H5">
        <f>VLOOKUP(E5,Urunler!$A$1:$C$8,3,0)</f>
        <v>890</v>
      </c>
      <c r="I5">
        <f t="shared" si="0"/>
        <v>2670</v>
      </c>
      <c r="J5" t="str">
        <f>IF(AND(VLOOKUP(B5,Calisanlar!$A$1:$I$36,6,0)="Yüksek",VLOOKUP(B5,Calisanlar!$A$1:$I$36,7,0)&gt;5),"Kıdemli Satış","Normal Satış")</f>
        <v>Normal Satış</v>
      </c>
      <c r="L5" s="3" t="s">
        <v>76</v>
      </c>
      <c r="M5" s="8">
        <f t="shared" si="1"/>
        <v>142</v>
      </c>
    </row>
    <row r="6" spans="1:13" x14ac:dyDescent="0.3">
      <c r="A6" s="1">
        <v>45660</v>
      </c>
      <c r="B6" t="s">
        <v>27</v>
      </c>
      <c r="C6" t="s">
        <v>51</v>
      </c>
      <c r="D6" t="s">
        <v>77</v>
      </c>
      <c r="E6" t="s">
        <v>65</v>
      </c>
      <c r="F6" t="s">
        <v>122</v>
      </c>
      <c r="G6">
        <v>14</v>
      </c>
      <c r="H6">
        <f>VLOOKUP(E6,Urunler!$A$1:$C$8,3,0)</f>
        <v>320</v>
      </c>
      <c r="I6">
        <f t="shared" si="0"/>
        <v>4480</v>
      </c>
      <c r="J6" t="str">
        <f>IF(AND(VLOOKUP(B6,Calisanlar!$A$1:$I$36,6,0)="Yüksek",VLOOKUP(B6,Calisanlar!$A$1:$I$36,7,0)&gt;5),"Kıdemli Satış","Normal Satış")</f>
        <v>Normal Satış</v>
      </c>
    </row>
    <row r="7" spans="1:13" x14ac:dyDescent="0.3">
      <c r="A7" s="1">
        <v>45660</v>
      </c>
      <c r="B7" t="s">
        <v>9</v>
      </c>
      <c r="C7" t="s">
        <v>50</v>
      </c>
      <c r="D7" t="s">
        <v>75</v>
      </c>
      <c r="E7" t="s">
        <v>68</v>
      </c>
      <c r="F7" t="s">
        <v>123</v>
      </c>
      <c r="G7">
        <v>6</v>
      </c>
      <c r="H7">
        <f>VLOOKUP(E7,Urunler!$A$1:$C$8,3,0)</f>
        <v>890</v>
      </c>
      <c r="I7">
        <f t="shared" si="0"/>
        <v>5340</v>
      </c>
      <c r="J7" t="str">
        <f>IF(AND(VLOOKUP(B7,Calisanlar!$A$1:$I$36,6,0)="Yüksek",VLOOKUP(B7,Calisanlar!$A$1:$I$36,7,0)&gt;5),"Kıdemli Satış","Normal Satış")</f>
        <v>Normal Satış</v>
      </c>
      <c r="M7" s="2" t="s">
        <v>96</v>
      </c>
    </row>
    <row r="8" spans="1:13" x14ac:dyDescent="0.3">
      <c r="A8" s="1">
        <v>45660</v>
      </c>
      <c r="B8" t="s">
        <v>7</v>
      </c>
      <c r="C8" t="s">
        <v>48</v>
      </c>
      <c r="D8" t="s">
        <v>74</v>
      </c>
      <c r="E8" t="s">
        <v>68</v>
      </c>
      <c r="F8" t="s">
        <v>123</v>
      </c>
      <c r="G8">
        <v>12</v>
      </c>
      <c r="H8">
        <f>VLOOKUP(E8,Urunler!$A$1:$C$8,3,0)</f>
        <v>890</v>
      </c>
      <c r="I8">
        <f t="shared" si="0"/>
        <v>10680</v>
      </c>
      <c r="J8" t="str">
        <f>IF(AND(VLOOKUP(B8,Calisanlar!$A$1:$I$36,6,0)="Yüksek",VLOOKUP(B8,Calisanlar!$A$1:$I$36,7,0)&gt;5),"Kıdemli Satış","Normal Satış")</f>
        <v>Normal Satış</v>
      </c>
      <c r="L8" s="7" t="s">
        <v>48</v>
      </c>
      <c r="M8" s="8">
        <f>COUNTIF(C2:C601,L8)</f>
        <v>80</v>
      </c>
    </row>
    <row r="9" spans="1:13" x14ac:dyDescent="0.3">
      <c r="A9" s="1">
        <v>45661</v>
      </c>
      <c r="B9" t="s">
        <v>24</v>
      </c>
      <c r="C9" t="s">
        <v>53</v>
      </c>
      <c r="D9" t="s">
        <v>77</v>
      </c>
      <c r="E9" t="s">
        <v>65</v>
      </c>
      <c r="F9" t="s">
        <v>122</v>
      </c>
      <c r="G9">
        <v>5</v>
      </c>
      <c r="H9">
        <f>VLOOKUP(E9,Urunler!$A$1:$C$8,3,0)</f>
        <v>320</v>
      </c>
      <c r="I9">
        <f t="shared" si="0"/>
        <v>1600</v>
      </c>
      <c r="J9" t="str">
        <f>IF(AND(VLOOKUP(B9,Calisanlar!$A$1:$I$36,6,0)="Yüksek",VLOOKUP(B9,Calisanlar!$A$1:$I$36,7,0)&gt;5),"Kıdemli Satış","Normal Satış")</f>
        <v>Normal Satış</v>
      </c>
      <c r="L9" s="7" t="s">
        <v>50</v>
      </c>
      <c r="M9" s="8">
        <f t="shared" ref="M9:M14" si="2">COUNTIF(C3:C602,L9)</f>
        <v>105</v>
      </c>
    </row>
    <row r="10" spans="1:13" x14ac:dyDescent="0.3">
      <c r="A10" s="1">
        <v>45661</v>
      </c>
      <c r="B10" t="s">
        <v>24</v>
      </c>
      <c r="C10" t="s">
        <v>53</v>
      </c>
      <c r="D10" t="s">
        <v>74</v>
      </c>
      <c r="E10" t="s">
        <v>62</v>
      </c>
      <c r="F10" t="s">
        <v>69</v>
      </c>
      <c r="G10">
        <v>2</v>
      </c>
      <c r="H10">
        <f>VLOOKUP(E10,Urunler!$A$1:$C$8,3,0)</f>
        <v>950</v>
      </c>
      <c r="I10">
        <f t="shared" si="0"/>
        <v>1900</v>
      </c>
      <c r="J10" t="str">
        <f>IF(AND(VLOOKUP(B10,Calisanlar!$A$1:$I$36,6,0)="Yüksek",VLOOKUP(B10,Calisanlar!$A$1:$I$36,7,0)&gt;5),"Kıdemli Satış","Normal Satış")</f>
        <v>Normal Satış</v>
      </c>
      <c r="L10" s="7" t="s">
        <v>52</v>
      </c>
      <c r="M10" s="8">
        <f t="shared" si="2"/>
        <v>76</v>
      </c>
    </row>
    <row r="11" spans="1:13" x14ac:dyDescent="0.3">
      <c r="A11" s="1">
        <v>45662</v>
      </c>
      <c r="B11" t="s">
        <v>16</v>
      </c>
      <c r="C11" t="s">
        <v>54</v>
      </c>
      <c r="D11" t="s">
        <v>76</v>
      </c>
      <c r="E11" t="s">
        <v>67</v>
      </c>
      <c r="F11" t="s">
        <v>124</v>
      </c>
      <c r="G11">
        <v>12</v>
      </c>
      <c r="H11">
        <f>VLOOKUP(E11,Urunler!$A$1:$C$8,3,0)</f>
        <v>89</v>
      </c>
      <c r="I11">
        <f t="shared" si="0"/>
        <v>1068</v>
      </c>
      <c r="J11" t="str">
        <f>IF(AND(VLOOKUP(B11,Calisanlar!$A$1:$I$36,6,0)="Yüksek",VLOOKUP(B11,Calisanlar!$A$1:$I$36,7,0)&gt;5),"Kıdemli Satış","Normal Satış")</f>
        <v>Normal Satış</v>
      </c>
      <c r="L11" s="7" t="s">
        <v>49</v>
      </c>
      <c r="M11" s="8">
        <f t="shared" si="2"/>
        <v>55</v>
      </c>
    </row>
    <row r="12" spans="1:13" x14ac:dyDescent="0.3">
      <c r="A12" s="1">
        <v>45662</v>
      </c>
      <c r="B12" t="s">
        <v>7</v>
      </c>
      <c r="C12" t="s">
        <v>48</v>
      </c>
      <c r="D12" t="s">
        <v>76</v>
      </c>
      <c r="E12" t="s">
        <v>63</v>
      </c>
      <c r="F12" t="s">
        <v>70</v>
      </c>
      <c r="G12">
        <v>11</v>
      </c>
      <c r="H12">
        <f>VLOOKUP(E12,Urunler!$A$1:$C$8,3,0)</f>
        <v>120</v>
      </c>
      <c r="I12">
        <f t="shared" si="0"/>
        <v>1320</v>
      </c>
      <c r="J12" t="str">
        <f>IF(AND(VLOOKUP(B12,Calisanlar!$A$1:$I$36,6,0)="Yüksek",VLOOKUP(B12,Calisanlar!$A$1:$I$36,7,0)&gt;5),"Kıdemli Satış","Normal Satış")</f>
        <v>Normal Satış</v>
      </c>
      <c r="L12" s="7" t="s">
        <v>53</v>
      </c>
      <c r="M12" s="8">
        <f t="shared" si="2"/>
        <v>89</v>
      </c>
    </row>
    <row r="13" spans="1:13" x14ac:dyDescent="0.3">
      <c r="A13" s="1">
        <v>45662</v>
      </c>
      <c r="B13" t="s">
        <v>35</v>
      </c>
      <c r="C13" t="s">
        <v>51</v>
      </c>
      <c r="D13" t="s">
        <v>75</v>
      </c>
      <c r="E13" t="s">
        <v>62</v>
      </c>
      <c r="F13" t="s">
        <v>69</v>
      </c>
      <c r="G13">
        <v>2</v>
      </c>
      <c r="H13">
        <f>VLOOKUP(E13,Urunler!$A$1:$C$8,3,0)</f>
        <v>950</v>
      </c>
      <c r="I13">
        <f t="shared" si="0"/>
        <v>1900</v>
      </c>
      <c r="J13" t="str">
        <f>IF(AND(VLOOKUP(B13,Calisanlar!$A$1:$I$36,6,0)="Yüksek",VLOOKUP(B13,Calisanlar!$A$1:$I$36,7,0)&gt;5),"Kıdemli Satış","Normal Satış")</f>
        <v>Normal Satış</v>
      </c>
      <c r="L13" s="7" t="s">
        <v>51</v>
      </c>
      <c r="M13" s="8">
        <f t="shared" si="2"/>
        <v>161</v>
      </c>
    </row>
    <row r="14" spans="1:13" x14ac:dyDescent="0.3">
      <c r="A14" s="1">
        <v>45663</v>
      </c>
      <c r="B14" t="s">
        <v>22</v>
      </c>
      <c r="C14" t="s">
        <v>51</v>
      </c>
      <c r="D14" t="s">
        <v>74</v>
      </c>
      <c r="E14" t="s">
        <v>64</v>
      </c>
      <c r="F14" t="s">
        <v>71</v>
      </c>
      <c r="G14">
        <v>10</v>
      </c>
      <c r="H14">
        <f>VLOOKUP(E14,Urunler!$A$1:$C$8,3,0)</f>
        <v>210</v>
      </c>
      <c r="I14">
        <f t="shared" si="0"/>
        <v>2100</v>
      </c>
      <c r="J14" t="str">
        <f>IF(AND(VLOOKUP(B14,Calisanlar!$A$1:$I$36,6,0)="Yüksek",VLOOKUP(B14,Calisanlar!$A$1:$I$36,7,0)&gt;5),"Kıdemli Satış","Normal Satış")</f>
        <v>Normal Satış</v>
      </c>
      <c r="L14" s="7" t="s">
        <v>54</v>
      </c>
      <c r="M14" s="8">
        <f t="shared" si="2"/>
        <v>30</v>
      </c>
    </row>
    <row r="15" spans="1:13" x14ac:dyDescent="0.3">
      <c r="A15" s="1">
        <v>45663</v>
      </c>
      <c r="B15" t="s">
        <v>41</v>
      </c>
      <c r="C15" t="s">
        <v>50</v>
      </c>
      <c r="D15" t="s">
        <v>76</v>
      </c>
      <c r="E15" t="s">
        <v>67</v>
      </c>
      <c r="F15" t="s">
        <v>124</v>
      </c>
      <c r="G15">
        <v>13</v>
      </c>
      <c r="H15">
        <f>VLOOKUP(E15,Urunler!$A$1:$C$8,3,0)</f>
        <v>89</v>
      </c>
      <c r="I15">
        <f t="shared" si="0"/>
        <v>1157</v>
      </c>
      <c r="J15" t="str">
        <f>IF(AND(VLOOKUP(B15,Calisanlar!$A$1:$I$36,6,0)="Yüksek",VLOOKUP(B15,Calisanlar!$A$1:$I$36,7,0)&gt;5),"Kıdemli Satış","Normal Satış")</f>
        <v>Normal Satış</v>
      </c>
    </row>
    <row r="16" spans="1:13" x14ac:dyDescent="0.3">
      <c r="A16" s="1">
        <v>45665</v>
      </c>
      <c r="B16" t="s">
        <v>17</v>
      </c>
      <c r="C16" t="s">
        <v>52</v>
      </c>
      <c r="D16" t="s">
        <v>74</v>
      </c>
      <c r="E16" t="s">
        <v>65</v>
      </c>
      <c r="F16" t="s">
        <v>122</v>
      </c>
      <c r="G16">
        <v>9</v>
      </c>
      <c r="H16">
        <f>VLOOKUP(E16,Urunler!$A$1:$C$8,3,0)</f>
        <v>320</v>
      </c>
      <c r="I16">
        <f t="shared" si="0"/>
        <v>2880</v>
      </c>
      <c r="J16" t="str">
        <f>IF(AND(VLOOKUP(B16,Calisanlar!$A$1:$I$36,6,0)="Yüksek",VLOOKUP(B16,Calisanlar!$A$1:$I$36,7,0)&gt;5),"Kıdemli Satış","Normal Satış")</f>
        <v>Normal Satış</v>
      </c>
      <c r="M16" s="2" t="s">
        <v>97</v>
      </c>
    </row>
    <row r="17" spans="1:13" x14ac:dyDescent="0.3">
      <c r="A17" s="1">
        <v>45665</v>
      </c>
      <c r="B17" t="s">
        <v>41</v>
      </c>
      <c r="C17" t="s">
        <v>50</v>
      </c>
      <c r="D17" t="s">
        <v>74</v>
      </c>
      <c r="E17" t="s">
        <v>68</v>
      </c>
      <c r="F17" t="s">
        <v>123</v>
      </c>
      <c r="G17">
        <v>12</v>
      </c>
      <c r="H17">
        <f>VLOOKUP(E17,Urunler!$A$1:$C$8,3,0)</f>
        <v>890</v>
      </c>
      <c r="I17">
        <f t="shared" si="0"/>
        <v>10680</v>
      </c>
      <c r="J17" t="str">
        <f>IF(AND(VLOOKUP(B17,Calisanlar!$A$1:$I$36,6,0)="Yüksek",VLOOKUP(B17,Calisanlar!$A$1:$I$36,7,0)&gt;5),"Kıdemli Satış","Normal Satış")</f>
        <v>Normal Satış</v>
      </c>
      <c r="L17" s="7" t="s">
        <v>98</v>
      </c>
      <c r="M17" s="8">
        <f>COUNTIFS(D2:D601,"Kurumsal",C2:C601,"Marmara")</f>
        <v>25</v>
      </c>
    </row>
    <row r="18" spans="1:13" x14ac:dyDescent="0.3">
      <c r="A18" s="1">
        <v>45665</v>
      </c>
      <c r="B18" t="s">
        <v>16</v>
      </c>
      <c r="C18" t="s">
        <v>54</v>
      </c>
      <c r="D18" t="s">
        <v>75</v>
      </c>
      <c r="E18" t="s">
        <v>64</v>
      </c>
      <c r="F18" t="s">
        <v>71</v>
      </c>
      <c r="G18">
        <v>13</v>
      </c>
      <c r="H18">
        <f>VLOOKUP(E18,Urunler!$A$1:$C$8,3,0)</f>
        <v>210</v>
      </c>
      <c r="I18">
        <f t="shared" si="0"/>
        <v>2730</v>
      </c>
      <c r="J18" t="str">
        <f>IF(AND(VLOOKUP(B18,Calisanlar!$A$1:$I$36,6,0)="Yüksek",VLOOKUP(B18,Calisanlar!$A$1:$I$36,7,0)&gt;5),"Kıdemli Satış","Normal Satış")</f>
        <v>Normal Satış</v>
      </c>
      <c r="L18" s="7" t="s">
        <v>99</v>
      </c>
      <c r="M18" s="8">
        <f>COUNTIFS(D2:D601,"E-Ticaret",C2:C601,"Ege")</f>
        <v>28</v>
      </c>
    </row>
    <row r="19" spans="1:13" x14ac:dyDescent="0.3">
      <c r="A19" s="1">
        <v>45666</v>
      </c>
      <c r="B19" t="s">
        <v>24</v>
      </c>
      <c r="C19" t="s">
        <v>53</v>
      </c>
      <c r="D19" t="s">
        <v>75</v>
      </c>
      <c r="E19" t="s">
        <v>67</v>
      </c>
      <c r="F19" t="s">
        <v>124</v>
      </c>
      <c r="G19">
        <v>14</v>
      </c>
      <c r="H19">
        <f>VLOOKUP(E19,Urunler!$A$1:$C$8,3,0)</f>
        <v>89</v>
      </c>
      <c r="I19">
        <f t="shared" si="0"/>
        <v>1246</v>
      </c>
      <c r="J19" t="str">
        <f>IF(AND(VLOOKUP(B19,Calisanlar!$A$1:$I$36,6,0)="Yüksek",VLOOKUP(B19,Calisanlar!$A$1:$I$36,7,0)&gt;5),"Kıdemli Satış","Normal Satış")</f>
        <v>Normal Satış</v>
      </c>
      <c r="L19" s="7" t="s">
        <v>100</v>
      </c>
      <c r="M19" s="8">
        <f>COUNTIFS(D2:D601,"Bayi",C2:C601,"Akdeniz")</f>
        <v>19</v>
      </c>
    </row>
    <row r="20" spans="1:13" x14ac:dyDescent="0.3">
      <c r="A20" s="1">
        <v>45666</v>
      </c>
      <c r="B20" t="s">
        <v>22</v>
      </c>
      <c r="C20" t="s">
        <v>51</v>
      </c>
      <c r="D20" t="s">
        <v>77</v>
      </c>
      <c r="E20" t="s">
        <v>64</v>
      </c>
      <c r="F20" t="s">
        <v>71</v>
      </c>
      <c r="G20">
        <v>11</v>
      </c>
      <c r="H20">
        <f>VLOOKUP(E20,Urunler!$A$1:$C$8,3,0)</f>
        <v>210</v>
      </c>
      <c r="I20">
        <f t="shared" si="0"/>
        <v>2310</v>
      </c>
      <c r="J20" t="str">
        <f>IF(AND(VLOOKUP(B20,Calisanlar!$A$1:$I$36,6,0)="Yüksek",VLOOKUP(B20,Calisanlar!$A$1:$I$36,7,0)&gt;5),"Kıdemli Satış","Normal Satış")</f>
        <v>Normal Satış</v>
      </c>
    </row>
    <row r="21" spans="1:13" x14ac:dyDescent="0.3">
      <c r="A21" s="1">
        <v>45667</v>
      </c>
      <c r="B21" t="s">
        <v>9</v>
      </c>
      <c r="C21" t="s">
        <v>50</v>
      </c>
      <c r="D21" t="s">
        <v>75</v>
      </c>
      <c r="E21" t="s">
        <v>68</v>
      </c>
      <c r="F21" t="s">
        <v>123</v>
      </c>
      <c r="G21">
        <v>8</v>
      </c>
      <c r="H21">
        <f>VLOOKUP(E21,Urunler!$A$1:$C$8,3,0)</f>
        <v>890</v>
      </c>
      <c r="I21">
        <f t="shared" si="0"/>
        <v>7120</v>
      </c>
      <c r="J21" t="str">
        <f>IF(AND(VLOOKUP(B21,Calisanlar!$A$1:$I$36,6,0)="Yüksek",VLOOKUP(B21,Calisanlar!$A$1:$I$36,7,0)&gt;5),"Kıdemli Satış","Normal Satış")</f>
        <v>Normal Satış</v>
      </c>
      <c r="M21" s="2" t="s">
        <v>101</v>
      </c>
    </row>
    <row r="22" spans="1:13" x14ac:dyDescent="0.3">
      <c r="A22" s="1">
        <v>45667</v>
      </c>
      <c r="B22" t="s">
        <v>41</v>
      </c>
      <c r="C22" t="s">
        <v>50</v>
      </c>
      <c r="D22" t="s">
        <v>74</v>
      </c>
      <c r="E22" t="s">
        <v>68</v>
      </c>
      <c r="F22" t="s">
        <v>123</v>
      </c>
      <c r="G22">
        <v>5</v>
      </c>
      <c r="H22">
        <f>VLOOKUP(E22,Urunler!$A$1:$C$8,3,0)</f>
        <v>890</v>
      </c>
      <c r="I22">
        <f t="shared" si="0"/>
        <v>4450</v>
      </c>
      <c r="J22" t="str">
        <f>IF(AND(VLOOKUP(B22,Calisanlar!$A$1:$I$36,6,0)="Yüksek",VLOOKUP(B22,Calisanlar!$A$1:$I$36,7,0)&gt;5),"Kıdemli Satış","Normal Satış")</f>
        <v>Normal Satış</v>
      </c>
      <c r="L22" s="7" t="s">
        <v>48</v>
      </c>
      <c r="M22" s="9">
        <f>SUMIF(C2:C601,L22,I2:I601)</f>
        <v>247249</v>
      </c>
    </row>
    <row r="23" spans="1:13" x14ac:dyDescent="0.3">
      <c r="A23" s="1">
        <v>45667</v>
      </c>
      <c r="B23" t="s">
        <v>11</v>
      </c>
      <c r="C23" t="s">
        <v>52</v>
      </c>
      <c r="D23" t="s">
        <v>77</v>
      </c>
      <c r="E23" t="s">
        <v>64</v>
      </c>
      <c r="F23" t="s">
        <v>71</v>
      </c>
      <c r="G23">
        <v>7</v>
      </c>
      <c r="H23">
        <f>VLOOKUP(E23,Urunler!$A$1:$C$8,3,0)</f>
        <v>210</v>
      </c>
      <c r="I23">
        <f t="shared" si="0"/>
        <v>1470</v>
      </c>
      <c r="J23" t="str">
        <f>IF(AND(VLOOKUP(B23,Calisanlar!$A$1:$I$36,6,0)="Yüksek",VLOOKUP(B23,Calisanlar!$A$1:$I$36,7,0)&gt;5),"Kıdemli Satış","Normal Satış")</f>
        <v>Kıdemli Satış</v>
      </c>
      <c r="L23" s="7" t="s">
        <v>50</v>
      </c>
      <c r="M23" s="9">
        <f t="shared" ref="M23:M28" si="3">SUMIF(C3:C602,L23,I3:I602)</f>
        <v>304107</v>
      </c>
    </row>
    <row r="24" spans="1:13" x14ac:dyDescent="0.3">
      <c r="A24" s="1">
        <v>45667</v>
      </c>
      <c r="B24" t="s">
        <v>9</v>
      </c>
      <c r="C24" t="s">
        <v>50</v>
      </c>
      <c r="D24" t="s">
        <v>77</v>
      </c>
      <c r="E24" t="s">
        <v>65</v>
      </c>
      <c r="F24" t="s">
        <v>122</v>
      </c>
      <c r="G24">
        <v>9</v>
      </c>
      <c r="H24">
        <f>VLOOKUP(E24,Urunler!$A$1:$C$8,3,0)</f>
        <v>320</v>
      </c>
      <c r="I24">
        <f t="shared" si="0"/>
        <v>2880</v>
      </c>
      <c r="J24" t="str">
        <f>IF(AND(VLOOKUP(B24,Calisanlar!$A$1:$I$36,6,0)="Yüksek",VLOOKUP(B24,Calisanlar!$A$1:$I$36,7,0)&gt;5),"Kıdemli Satış","Normal Satış")</f>
        <v>Normal Satış</v>
      </c>
      <c r="L24" s="7" t="s">
        <v>52</v>
      </c>
      <c r="M24" s="9">
        <f t="shared" si="3"/>
        <v>202559</v>
      </c>
    </row>
    <row r="25" spans="1:13" x14ac:dyDescent="0.3">
      <c r="A25" s="1">
        <v>45667</v>
      </c>
      <c r="B25" t="s">
        <v>7</v>
      </c>
      <c r="C25" t="s">
        <v>48</v>
      </c>
      <c r="D25" t="s">
        <v>75</v>
      </c>
      <c r="E25" t="s">
        <v>62</v>
      </c>
      <c r="F25" t="s">
        <v>69</v>
      </c>
      <c r="G25">
        <v>1</v>
      </c>
      <c r="H25">
        <f>VLOOKUP(E25,Urunler!$A$1:$C$8,3,0)</f>
        <v>950</v>
      </c>
      <c r="I25">
        <f t="shared" si="0"/>
        <v>950</v>
      </c>
      <c r="J25" t="str">
        <f>IF(AND(VLOOKUP(B25,Calisanlar!$A$1:$I$36,6,0)="Yüksek",VLOOKUP(B25,Calisanlar!$A$1:$I$36,7,0)&gt;5),"Kıdemli Satış","Normal Satış")</f>
        <v>Normal Satış</v>
      </c>
      <c r="L25" s="7" t="s">
        <v>49</v>
      </c>
      <c r="M25" s="9">
        <f t="shared" si="3"/>
        <v>160353</v>
      </c>
    </row>
    <row r="26" spans="1:13" x14ac:dyDescent="0.3">
      <c r="A26" s="1">
        <v>45669</v>
      </c>
      <c r="B26" t="s">
        <v>38</v>
      </c>
      <c r="C26" t="s">
        <v>49</v>
      </c>
      <c r="D26" t="s">
        <v>75</v>
      </c>
      <c r="E26" t="s">
        <v>67</v>
      </c>
      <c r="F26" t="s">
        <v>124</v>
      </c>
      <c r="G26">
        <v>2</v>
      </c>
      <c r="H26">
        <f>VLOOKUP(E26,Urunler!$A$1:$C$8,3,0)</f>
        <v>89</v>
      </c>
      <c r="I26">
        <f t="shared" si="0"/>
        <v>178</v>
      </c>
      <c r="J26" t="str">
        <f>IF(AND(VLOOKUP(B26,Calisanlar!$A$1:$I$36,6,0)="Yüksek",VLOOKUP(B26,Calisanlar!$A$1:$I$36,7,0)&gt;5),"Kıdemli Satış","Normal Satış")</f>
        <v>Kıdemli Satış</v>
      </c>
      <c r="L26" s="7" t="s">
        <v>53</v>
      </c>
      <c r="M26" s="9">
        <f t="shared" si="3"/>
        <v>297687</v>
      </c>
    </row>
    <row r="27" spans="1:13" x14ac:dyDescent="0.3">
      <c r="A27" s="1">
        <v>45669</v>
      </c>
      <c r="B27" t="s">
        <v>9</v>
      </c>
      <c r="C27" t="s">
        <v>50</v>
      </c>
      <c r="D27" t="s">
        <v>74</v>
      </c>
      <c r="E27" t="s">
        <v>68</v>
      </c>
      <c r="F27" t="s">
        <v>123</v>
      </c>
      <c r="G27">
        <v>7</v>
      </c>
      <c r="H27">
        <f>VLOOKUP(E27,Urunler!$A$1:$C$8,3,0)</f>
        <v>890</v>
      </c>
      <c r="I27">
        <f t="shared" si="0"/>
        <v>6230</v>
      </c>
      <c r="J27" t="str">
        <f>IF(AND(VLOOKUP(B27,Calisanlar!$A$1:$I$36,6,0)="Yüksek",VLOOKUP(B27,Calisanlar!$A$1:$I$36,7,0)&gt;5),"Kıdemli Satış","Normal Satış")</f>
        <v>Normal Satış</v>
      </c>
      <c r="L27" s="7" t="s">
        <v>51</v>
      </c>
      <c r="M27" s="9">
        <f t="shared" si="3"/>
        <v>434216</v>
      </c>
    </row>
    <row r="28" spans="1:13" x14ac:dyDescent="0.3">
      <c r="A28" s="1">
        <v>45670</v>
      </c>
      <c r="B28" t="s">
        <v>41</v>
      </c>
      <c r="C28" t="s">
        <v>50</v>
      </c>
      <c r="D28" t="s">
        <v>75</v>
      </c>
      <c r="E28" t="s">
        <v>64</v>
      </c>
      <c r="F28" t="s">
        <v>71</v>
      </c>
      <c r="G28">
        <v>3</v>
      </c>
      <c r="H28">
        <f>VLOOKUP(E28,Urunler!$A$1:$C$8,3,0)</f>
        <v>210</v>
      </c>
      <c r="I28">
        <f t="shared" si="0"/>
        <v>630</v>
      </c>
      <c r="J28" t="str">
        <f>IF(AND(VLOOKUP(B28,Calisanlar!$A$1:$I$36,6,0)="Yüksek",VLOOKUP(B28,Calisanlar!$A$1:$I$36,7,0)&gt;5),"Kıdemli Satış","Normal Satış")</f>
        <v>Normal Satış</v>
      </c>
      <c r="L28" s="7" t="s">
        <v>54</v>
      </c>
      <c r="M28" s="9">
        <f t="shared" si="3"/>
        <v>69003</v>
      </c>
    </row>
    <row r="29" spans="1:13" x14ac:dyDescent="0.3">
      <c r="A29" s="1">
        <v>45671</v>
      </c>
      <c r="B29" t="s">
        <v>11</v>
      </c>
      <c r="C29" t="s">
        <v>52</v>
      </c>
      <c r="D29" t="s">
        <v>77</v>
      </c>
      <c r="E29" t="s">
        <v>64</v>
      </c>
      <c r="F29" t="s">
        <v>71</v>
      </c>
      <c r="G29">
        <v>10</v>
      </c>
      <c r="H29">
        <f>VLOOKUP(E29,Urunler!$A$1:$C$8,3,0)</f>
        <v>210</v>
      </c>
      <c r="I29">
        <f t="shared" si="0"/>
        <v>2100</v>
      </c>
      <c r="J29" t="str">
        <f>IF(AND(VLOOKUP(B29,Calisanlar!$A$1:$I$36,6,0)="Yüksek",VLOOKUP(B29,Calisanlar!$A$1:$I$36,7,0)&gt;5),"Kıdemli Satış","Normal Satış")</f>
        <v>Kıdemli Satış</v>
      </c>
    </row>
    <row r="30" spans="1:13" x14ac:dyDescent="0.3">
      <c r="A30" s="1">
        <v>45672</v>
      </c>
      <c r="B30" t="s">
        <v>8</v>
      </c>
      <c r="C30" t="s">
        <v>49</v>
      </c>
      <c r="D30" t="s">
        <v>76</v>
      </c>
      <c r="E30" t="s">
        <v>62</v>
      </c>
      <c r="F30" t="s">
        <v>69</v>
      </c>
      <c r="G30">
        <v>12</v>
      </c>
      <c r="H30">
        <f>VLOOKUP(E30,Urunler!$A$1:$C$8,3,0)</f>
        <v>950</v>
      </c>
      <c r="I30">
        <f t="shared" si="0"/>
        <v>11400</v>
      </c>
      <c r="J30" t="str">
        <f>IF(AND(VLOOKUP(B30,Calisanlar!$A$1:$I$36,6,0)="Yüksek",VLOOKUP(B30,Calisanlar!$A$1:$I$36,7,0)&gt;5),"Kıdemli Satış","Normal Satış")</f>
        <v>Normal Satış</v>
      </c>
      <c r="L30" s="2" t="s">
        <v>102</v>
      </c>
      <c r="M30" s="2" t="s">
        <v>103</v>
      </c>
    </row>
    <row r="31" spans="1:13" x14ac:dyDescent="0.3">
      <c r="A31" s="1">
        <v>45672</v>
      </c>
      <c r="B31" t="s">
        <v>16</v>
      </c>
      <c r="C31" t="s">
        <v>54</v>
      </c>
      <c r="D31" t="s">
        <v>76</v>
      </c>
      <c r="E31" t="s">
        <v>67</v>
      </c>
      <c r="F31" t="s">
        <v>124</v>
      </c>
      <c r="G31">
        <v>7</v>
      </c>
      <c r="H31">
        <f>VLOOKUP(E31,Urunler!$A$1:$C$8,3,0)</f>
        <v>89</v>
      </c>
      <c r="I31">
        <f t="shared" si="0"/>
        <v>623</v>
      </c>
      <c r="J31" t="str">
        <f>IF(AND(VLOOKUP(B31,Calisanlar!$A$1:$I$36,6,0)="Yüksek",VLOOKUP(B31,Calisanlar!$A$1:$I$36,7,0)&gt;5),"Kıdemli Satış","Normal Satış")</f>
        <v>Normal Satış</v>
      </c>
      <c r="L31" s="3" t="s">
        <v>27</v>
      </c>
      <c r="M31" s="9">
        <f>SUMIF(B2:B601,L31,I2:I601)</f>
        <v>76106</v>
      </c>
    </row>
    <row r="32" spans="1:13" x14ac:dyDescent="0.3">
      <c r="A32" s="1">
        <v>45672</v>
      </c>
      <c r="B32" t="s">
        <v>41</v>
      </c>
      <c r="C32" t="s">
        <v>50</v>
      </c>
      <c r="D32" t="s">
        <v>77</v>
      </c>
      <c r="E32" t="s">
        <v>65</v>
      </c>
      <c r="F32" t="s">
        <v>122</v>
      </c>
      <c r="G32">
        <v>9</v>
      </c>
      <c r="H32">
        <f>VLOOKUP(E32,Urunler!$A$1:$C$8,3,0)</f>
        <v>320</v>
      </c>
      <c r="I32">
        <f t="shared" si="0"/>
        <v>2880</v>
      </c>
      <c r="J32" t="str">
        <f>IF(AND(VLOOKUP(B32,Calisanlar!$A$1:$I$36,6,0)="Yüksek",VLOOKUP(B32,Calisanlar!$A$1:$I$36,7,0)&gt;5),"Kıdemli Satış","Normal Satış")</f>
        <v>Normal Satış</v>
      </c>
    </row>
    <row r="33" spans="1:13" x14ac:dyDescent="0.3">
      <c r="A33" s="1">
        <v>45672</v>
      </c>
      <c r="B33" t="s">
        <v>27</v>
      </c>
      <c r="C33" t="s">
        <v>51</v>
      </c>
      <c r="D33" t="s">
        <v>75</v>
      </c>
      <c r="E33" t="s">
        <v>62</v>
      </c>
      <c r="F33" t="s">
        <v>69</v>
      </c>
      <c r="G33">
        <v>2</v>
      </c>
      <c r="H33">
        <f>VLOOKUP(E33,Urunler!$A$1:$C$8,3,0)</f>
        <v>950</v>
      </c>
      <c r="I33">
        <f t="shared" si="0"/>
        <v>1900</v>
      </c>
      <c r="J33" t="str">
        <f>IF(AND(VLOOKUP(B33,Calisanlar!$A$1:$I$36,6,0)="Yüksek",VLOOKUP(B33,Calisanlar!$A$1:$I$36,7,0)&gt;5),"Kıdemli Satış","Normal Satış")</f>
        <v>Normal Satış</v>
      </c>
      <c r="L33" s="19" t="s">
        <v>104</v>
      </c>
      <c r="M33" s="19"/>
    </row>
    <row r="34" spans="1:13" x14ac:dyDescent="0.3">
      <c r="A34" s="1">
        <v>45672</v>
      </c>
      <c r="B34" t="s">
        <v>11</v>
      </c>
      <c r="C34" t="s">
        <v>52</v>
      </c>
      <c r="D34" t="s">
        <v>77</v>
      </c>
      <c r="E34" t="s">
        <v>65</v>
      </c>
      <c r="F34" t="s">
        <v>122</v>
      </c>
      <c r="G34">
        <v>11</v>
      </c>
      <c r="H34">
        <f>VLOOKUP(E34,Urunler!$A$1:$C$8,3,0)</f>
        <v>320</v>
      </c>
      <c r="I34">
        <f t="shared" si="0"/>
        <v>3520</v>
      </c>
      <c r="J34" t="str">
        <f>IF(AND(VLOOKUP(B34,Calisanlar!$A$1:$I$36,6,0)="Yüksek",VLOOKUP(B34,Calisanlar!$A$1:$I$36,7,0)&gt;5),"Kıdemli Satış","Normal Satış")</f>
        <v>Kıdemli Satış</v>
      </c>
    </row>
    <row r="35" spans="1:13" x14ac:dyDescent="0.3">
      <c r="A35" s="1">
        <v>45673</v>
      </c>
      <c r="B35" t="s">
        <v>23</v>
      </c>
      <c r="C35" t="s">
        <v>48</v>
      </c>
      <c r="D35" t="s">
        <v>74</v>
      </c>
      <c r="E35" t="s">
        <v>62</v>
      </c>
      <c r="F35" t="s">
        <v>69</v>
      </c>
      <c r="G35">
        <v>2</v>
      </c>
      <c r="H35">
        <f>VLOOKUP(E35,Urunler!$A$1:$C$8,3,0)</f>
        <v>950</v>
      </c>
      <c r="I35">
        <f t="shared" si="0"/>
        <v>1900</v>
      </c>
      <c r="J35" t="str">
        <f>IF(AND(VLOOKUP(B35,Calisanlar!$A$1:$I$36,6,0)="Yüksek",VLOOKUP(B35,Calisanlar!$A$1:$I$36,7,0)&gt;5),"Kıdemli Satış","Normal Satış")</f>
        <v>Normal Satış</v>
      </c>
      <c r="M35" s="11" t="s">
        <v>90</v>
      </c>
    </row>
    <row r="36" spans="1:13" x14ac:dyDescent="0.3">
      <c r="A36" s="1">
        <v>45673</v>
      </c>
      <c r="B36" t="s">
        <v>22</v>
      </c>
      <c r="C36" t="s">
        <v>51</v>
      </c>
      <c r="D36" t="s">
        <v>75</v>
      </c>
      <c r="E36" t="s">
        <v>65</v>
      </c>
      <c r="F36" t="s">
        <v>122</v>
      </c>
      <c r="G36">
        <v>9</v>
      </c>
      <c r="H36">
        <f>VLOOKUP(E36,Urunler!$A$1:$C$8,3,0)</f>
        <v>320</v>
      </c>
      <c r="I36">
        <f t="shared" si="0"/>
        <v>2880</v>
      </c>
      <c r="J36" t="str">
        <f>IF(AND(VLOOKUP(B36,Calisanlar!$A$1:$I$36,6,0)="Yüksek",VLOOKUP(B36,Calisanlar!$A$1:$I$36,7,0)&gt;5),"Kıdemli Satış","Normal Satış")</f>
        <v>Normal Satış</v>
      </c>
      <c r="L36" s="3" t="s">
        <v>91</v>
      </c>
      <c r="M36" s="8">
        <f>COUNTIF(J1:J601,"Kıdemli Satış")</f>
        <v>76</v>
      </c>
    </row>
    <row r="37" spans="1:13" x14ac:dyDescent="0.3">
      <c r="A37" s="1">
        <v>45673</v>
      </c>
      <c r="B37" t="s">
        <v>13</v>
      </c>
      <c r="C37" t="s">
        <v>53</v>
      </c>
      <c r="D37" t="s">
        <v>74</v>
      </c>
      <c r="E37" t="s">
        <v>65</v>
      </c>
      <c r="F37" t="s">
        <v>122</v>
      </c>
      <c r="G37">
        <v>12</v>
      </c>
      <c r="H37">
        <f>VLOOKUP(E37,Urunler!$A$1:$C$8,3,0)</f>
        <v>320</v>
      </c>
      <c r="I37">
        <f t="shared" si="0"/>
        <v>3840</v>
      </c>
      <c r="J37" t="str">
        <f>IF(AND(VLOOKUP(B37,Calisanlar!$A$1:$I$36,6,0)="Yüksek",VLOOKUP(B37,Calisanlar!$A$1:$I$36,7,0)&gt;5),"Kıdemli Satış","Normal Satış")</f>
        <v>Normal Satış</v>
      </c>
      <c r="L37" s="3" t="s">
        <v>92</v>
      </c>
      <c r="M37" s="8">
        <f>COUNTIF(J1:J601,"Normal Satış")</f>
        <v>524</v>
      </c>
    </row>
    <row r="38" spans="1:13" x14ac:dyDescent="0.3">
      <c r="A38" s="1">
        <v>45673</v>
      </c>
      <c r="B38" t="s">
        <v>23</v>
      </c>
      <c r="C38" t="s">
        <v>48</v>
      </c>
      <c r="D38" t="s">
        <v>75</v>
      </c>
      <c r="E38" t="s">
        <v>62</v>
      </c>
      <c r="F38" t="s">
        <v>69</v>
      </c>
      <c r="G38">
        <v>12</v>
      </c>
      <c r="H38">
        <f>VLOOKUP(E38,Urunler!$A$1:$C$8,3,0)</f>
        <v>950</v>
      </c>
      <c r="I38">
        <f t="shared" si="0"/>
        <v>11400</v>
      </c>
      <c r="J38" t="str">
        <f>IF(AND(VLOOKUP(B38,Calisanlar!$A$1:$I$36,6,0)="Yüksek",VLOOKUP(B38,Calisanlar!$A$1:$I$36,7,0)&gt;5),"Kıdemli Satış","Normal Satış")</f>
        <v>Normal Satış</v>
      </c>
    </row>
    <row r="39" spans="1:13" x14ac:dyDescent="0.3">
      <c r="A39" s="1">
        <v>45674</v>
      </c>
      <c r="B39" t="s">
        <v>33</v>
      </c>
      <c r="C39" t="s">
        <v>51</v>
      </c>
      <c r="D39" t="s">
        <v>76</v>
      </c>
      <c r="E39" t="s">
        <v>66</v>
      </c>
      <c r="F39" t="s">
        <v>72</v>
      </c>
      <c r="G39">
        <v>10</v>
      </c>
      <c r="H39">
        <f>VLOOKUP(E39,Urunler!$A$1:$C$8,3,0)</f>
        <v>180</v>
      </c>
      <c r="I39">
        <f t="shared" si="0"/>
        <v>1800</v>
      </c>
      <c r="J39" t="str">
        <f>IF(AND(VLOOKUP(B39,Calisanlar!$A$1:$I$36,6,0)="Yüksek",VLOOKUP(B39,Calisanlar!$A$1:$I$36,7,0)&gt;5),"Kıdemli Satış","Normal Satış")</f>
        <v>Normal Satış</v>
      </c>
      <c r="M39" s="11" t="s">
        <v>105</v>
      </c>
    </row>
    <row r="40" spans="1:13" x14ac:dyDescent="0.3">
      <c r="A40" s="1">
        <v>45674</v>
      </c>
      <c r="B40" t="s">
        <v>27</v>
      </c>
      <c r="C40" t="s">
        <v>51</v>
      </c>
      <c r="D40" t="s">
        <v>76</v>
      </c>
      <c r="E40" t="s">
        <v>65</v>
      </c>
      <c r="F40" t="s">
        <v>122</v>
      </c>
      <c r="G40">
        <v>5</v>
      </c>
      <c r="H40">
        <f>VLOOKUP(E40,Urunler!$A$1:$C$8,3,0)</f>
        <v>320</v>
      </c>
      <c r="I40">
        <f t="shared" si="0"/>
        <v>1600</v>
      </c>
      <c r="J40" t="str">
        <f>IF(AND(VLOOKUP(B40,Calisanlar!$A$1:$I$36,6,0)="Yüksek",VLOOKUP(B40,Calisanlar!$A$1:$I$36,7,0)&gt;5),"Kıdemli Satış","Normal Satış")</f>
        <v>Normal Satış</v>
      </c>
      <c r="L40" s="13" t="s">
        <v>22</v>
      </c>
      <c r="M40" s="12">
        <f t="shared" ref="M40:M74" si="4">SUMIF(B2:B601,L40,G2:G601)</f>
        <v>312</v>
      </c>
    </row>
    <row r="41" spans="1:13" x14ac:dyDescent="0.3">
      <c r="A41" s="1">
        <v>45674</v>
      </c>
      <c r="B41" t="s">
        <v>10</v>
      </c>
      <c r="C41" t="s">
        <v>51</v>
      </c>
      <c r="D41" t="s">
        <v>77</v>
      </c>
      <c r="E41" t="s">
        <v>67</v>
      </c>
      <c r="F41" t="s">
        <v>124</v>
      </c>
      <c r="G41">
        <v>10</v>
      </c>
      <c r="H41">
        <f>VLOOKUP(E41,Urunler!$A$1:$C$8,3,0)</f>
        <v>89</v>
      </c>
      <c r="I41">
        <f t="shared" si="0"/>
        <v>890</v>
      </c>
      <c r="J41" t="str">
        <f>IF(AND(VLOOKUP(B41,Calisanlar!$A$1:$I$36,6,0)="Yüksek",VLOOKUP(B41,Calisanlar!$A$1:$I$36,7,0)&gt;5),"Kıdemli Satış","Normal Satış")</f>
        <v>Normal Satış</v>
      </c>
      <c r="L41" s="13" t="s">
        <v>24</v>
      </c>
      <c r="M41" s="12">
        <f t="shared" si="4"/>
        <v>289</v>
      </c>
    </row>
    <row r="42" spans="1:13" x14ac:dyDescent="0.3">
      <c r="A42" s="1">
        <v>45674</v>
      </c>
      <c r="B42" t="s">
        <v>22</v>
      </c>
      <c r="C42" t="s">
        <v>51</v>
      </c>
      <c r="D42" t="s">
        <v>75</v>
      </c>
      <c r="E42" t="s">
        <v>65</v>
      </c>
      <c r="F42" t="s">
        <v>122</v>
      </c>
      <c r="G42">
        <v>2</v>
      </c>
      <c r="H42">
        <f>VLOOKUP(E42,Urunler!$A$1:$C$8,3,0)</f>
        <v>320</v>
      </c>
      <c r="I42">
        <f t="shared" si="0"/>
        <v>640</v>
      </c>
      <c r="J42" t="str">
        <f>IF(AND(VLOOKUP(B42,Calisanlar!$A$1:$I$36,6,0)="Yüksek",VLOOKUP(B42,Calisanlar!$A$1:$I$36,7,0)&gt;5),"Kıdemli Satış","Normal Satış")</f>
        <v>Normal Satış</v>
      </c>
      <c r="L42" s="13" t="s">
        <v>14</v>
      </c>
      <c r="M42" s="12">
        <f>SUMIF(B4:B603,L42,G4:G603)</f>
        <v>255</v>
      </c>
    </row>
    <row r="43" spans="1:13" x14ac:dyDescent="0.3">
      <c r="A43" s="1">
        <v>45675</v>
      </c>
      <c r="B43" t="s">
        <v>26</v>
      </c>
      <c r="C43" t="s">
        <v>50</v>
      </c>
      <c r="D43" t="s">
        <v>74</v>
      </c>
      <c r="E43" t="s">
        <v>64</v>
      </c>
      <c r="F43" t="s">
        <v>71</v>
      </c>
      <c r="G43">
        <v>9</v>
      </c>
      <c r="H43">
        <f>VLOOKUP(E43,Urunler!$A$1:$C$8,3,0)</f>
        <v>210</v>
      </c>
      <c r="I43">
        <f t="shared" si="0"/>
        <v>1890</v>
      </c>
      <c r="J43" t="str">
        <f>IF(AND(VLOOKUP(B43,Calisanlar!$A$1:$I$36,6,0)="Yüksek",VLOOKUP(B43,Calisanlar!$A$1:$I$36,7,0)&gt;5),"Kıdemli Satış","Normal Satış")</f>
        <v>Normal Satış</v>
      </c>
      <c r="L43" s="13" t="s">
        <v>16</v>
      </c>
      <c r="M43" s="12">
        <f t="shared" si="4"/>
        <v>251</v>
      </c>
    </row>
    <row r="44" spans="1:13" x14ac:dyDescent="0.3">
      <c r="A44" s="1">
        <v>45675</v>
      </c>
      <c r="B44" t="s">
        <v>35</v>
      </c>
      <c r="C44" t="s">
        <v>51</v>
      </c>
      <c r="D44" t="s">
        <v>77</v>
      </c>
      <c r="E44" t="s">
        <v>63</v>
      </c>
      <c r="F44" t="s">
        <v>70</v>
      </c>
      <c r="G44">
        <v>10</v>
      </c>
      <c r="H44">
        <f>VLOOKUP(E44,Urunler!$A$1:$C$8,3,0)</f>
        <v>120</v>
      </c>
      <c r="I44">
        <f t="shared" si="0"/>
        <v>1200</v>
      </c>
      <c r="J44" t="str">
        <f>IF(AND(VLOOKUP(B44,Calisanlar!$A$1:$I$36,6,0)="Yüksek",VLOOKUP(B44,Calisanlar!$A$1:$I$36,7,0)&gt;5),"Kıdemli Satış","Normal Satış")</f>
        <v>Normal Satış</v>
      </c>
      <c r="L44" s="13" t="s">
        <v>7</v>
      </c>
      <c r="M44" s="12">
        <f t="shared" si="4"/>
        <v>229</v>
      </c>
    </row>
    <row r="45" spans="1:13" x14ac:dyDescent="0.3">
      <c r="A45" s="1">
        <v>45676</v>
      </c>
      <c r="B45" t="s">
        <v>14</v>
      </c>
      <c r="C45" t="s">
        <v>50</v>
      </c>
      <c r="D45" t="s">
        <v>75</v>
      </c>
      <c r="E45" t="s">
        <v>62</v>
      </c>
      <c r="F45" t="s">
        <v>69</v>
      </c>
      <c r="G45">
        <v>13</v>
      </c>
      <c r="H45">
        <f>VLOOKUP(E45,Urunler!$A$1:$C$8,3,0)</f>
        <v>950</v>
      </c>
      <c r="I45">
        <f t="shared" si="0"/>
        <v>12350</v>
      </c>
      <c r="J45" t="str">
        <f>IF(AND(VLOOKUP(B45,Calisanlar!$A$1:$I$36,6,0)="Yüksek",VLOOKUP(B45,Calisanlar!$A$1:$I$36,7,0)&gt;5),"Kıdemli Satış","Normal Satış")</f>
        <v>Normal Satış</v>
      </c>
      <c r="L45" s="13" t="s">
        <v>17</v>
      </c>
      <c r="M45" s="12">
        <f t="shared" si="4"/>
        <v>228</v>
      </c>
    </row>
    <row r="46" spans="1:13" x14ac:dyDescent="0.3">
      <c r="A46" s="1">
        <v>45677</v>
      </c>
      <c r="B46" t="s">
        <v>24</v>
      </c>
      <c r="C46" t="s">
        <v>53</v>
      </c>
      <c r="D46" t="s">
        <v>74</v>
      </c>
      <c r="E46" t="s">
        <v>66</v>
      </c>
      <c r="F46" t="s">
        <v>72</v>
      </c>
      <c r="G46">
        <v>10</v>
      </c>
      <c r="H46">
        <f>VLOOKUP(E46,Urunler!$A$1:$C$8,3,0)</f>
        <v>180</v>
      </c>
      <c r="I46">
        <f t="shared" si="0"/>
        <v>1800</v>
      </c>
      <c r="J46" t="str">
        <f>IF(AND(VLOOKUP(B46,Calisanlar!$A$1:$I$36,6,0)="Yüksek",VLOOKUP(B46,Calisanlar!$A$1:$I$36,7,0)&gt;5),"Kıdemli Satış","Normal Satış")</f>
        <v>Normal Satış</v>
      </c>
      <c r="L46" s="13" t="s">
        <v>25</v>
      </c>
      <c r="M46" s="12">
        <f t="shared" si="4"/>
        <v>221</v>
      </c>
    </row>
    <row r="47" spans="1:13" x14ac:dyDescent="0.3">
      <c r="A47" s="1">
        <v>45677</v>
      </c>
      <c r="B47" t="s">
        <v>17</v>
      </c>
      <c r="C47" t="s">
        <v>52</v>
      </c>
      <c r="D47" t="s">
        <v>77</v>
      </c>
      <c r="E47" t="s">
        <v>63</v>
      </c>
      <c r="F47" t="s">
        <v>70</v>
      </c>
      <c r="G47">
        <v>2</v>
      </c>
      <c r="H47">
        <f>VLOOKUP(E47,Urunler!$A$1:$C$8,3,0)</f>
        <v>120</v>
      </c>
      <c r="I47">
        <f t="shared" si="0"/>
        <v>240</v>
      </c>
      <c r="J47" t="str">
        <f>IF(AND(VLOOKUP(B47,Calisanlar!$A$1:$I$36,6,0)="Yüksek",VLOOKUP(B47,Calisanlar!$A$1:$I$36,7,0)&gt;5),"Kıdemli Satış","Normal Satış")</f>
        <v>Normal Satış</v>
      </c>
      <c r="L47" s="13" t="s">
        <v>8</v>
      </c>
      <c r="M47" s="12">
        <f t="shared" si="4"/>
        <v>220</v>
      </c>
    </row>
    <row r="48" spans="1:13" x14ac:dyDescent="0.3">
      <c r="A48" s="1">
        <v>45677</v>
      </c>
      <c r="B48" t="s">
        <v>10</v>
      </c>
      <c r="C48" t="s">
        <v>51</v>
      </c>
      <c r="D48" t="s">
        <v>75</v>
      </c>
      <c r="E48" t="s">
        <v>67</v>
      </c>
      <c r="F48" t="s">
        <v>124</v>
      </c>
      <c r="G48">
        <v>13</v>
      </c>
      <c r="H48">
        <f>VLOOKUP(E48,Urunler!$A$1:$C$8,3,0)</f>
        <v>89</v>
      </c>
      <c r="I48">
        <f t="shared" si="0"/>
        <v>1157</v>
      </c>
      <c r="J48" t="str">
        <f>IF(AND(VLOOKUP(B48,Calisanlar!$A$1:$I$36,6,0)="Yüksek",VLOOKUP(B48,Calisanlar!$A$1:$I$36,7,0)&gt;5),"Kıdemli Satış","Normal Satış")</f>
        <v>Normal Satış</v>
      </c>
      <c r="L48" s="13" t="s">
        <v>13</v>
      </c>
      <c r="M48" s="12">
        <f t="shared" si="4"/>
        <v>210</v>
      </c>
    </row>
    <row r="49" spans="1:13" x14ac:dyDescent="0.3">
      <c r="A49" s="1">
        <v>45677</v>
      </c>
      <c r="B49" t="s">
        <v>38</v>
      </c>
      <c r="C49" t="s">
        <v>49</v>
      </c>
      <c r="D49" t="s">
        <v>74</v>
      </c>
      <c r="E49" t="s">
        <v>68</v>
      </c>
      <c r="F49" t="s">
        <v>123</v>
      </c>
      <c r="G49">
        <v>2</v>
      </c>
      <c r="H49">
        <f>VLOOKUP(E49,Urunler!$A$1:$C$8,3,0)</f>
        <v>890</v>
      </c>
      <c r="I49">
        <f t="shared" si="0"/>
        <v>1780</v>
      </c>
      <c r="J49" t="str">
        <f>IF(AND(VLOOKUP(B49,Calisanlar!$A$1:$I$36,6,0)="Yüksek",VLOOKUP(B49,Calisanlar!$A$1:$I$36,7,0)&gt;5),"Kıdemli Satış","Normal Satış")</f>
        <v>Kıdemli Satış</v>
      </c>
      <c r="L49" s="13" t="s">
        <v>23</v>
      </c>
      <c r="M49" s="12">
        <f t="shared" si="4"/>
        <v>207</v>
      </c>
    </row>
    <row r="50" spans="1:13" x14ac:dyDescent="0.3">
      <c r="A50" s="1">
        <v>45678</v>
      </c>
      <c r="B50" t="s">
        <v>8</v>
      </c>
      <c r="C50" t="s">
        <v>49</v>
      </c>
      <c r="D50" t="s">
        <v>74</v>
      </c>
      <c r="E50" t="s">
        <v>66</v>
      </c>
      <c r="F50" t="s">
        <v>72</v>
      </c>
      <c r="G50">
        <v>5</v>
      </c>
      <c r="H50">
        <f>VLOOKUP(E50,Urunler!$A$1:$C$8,3,0)</f>
        <v>180</v>
      </c>
      <c r="I50">
        <f t="shared" si="0"/>
        <v>900</v>
      </c>
      <c r="J50" t="str">
        <f>IF(AND(VLOOKUP(B50,Calisanlar!$A$1:$I$36,6,0)="Yüksek",VLOOKUP(B50,Calisanlar!$A$1:$I$36,7,0)&gt;5),"Kıdemli Satış","Normal Satış")</f>
        <v>Normal Satış</v>
      </c>
      <c r="L50" s="13" t="s">
        <v>26</v>
      </c>
      <c r="M50" s="12">
        <f t="shared" si="4"/>
        <v>204</v>
      </c>
    </row>
    <row r="51" spans="1:13" x14ac:dyDescent="0.3">
      <c r="A51" s="1">
        <v>45678</v>
      </c>
      <c r="B51" t="s">
        <v>27</v>
      </c>
      <c r="C51" t="s">
        <v>51</v>
      </c>
      <c r="D51" t="s">
        <v>76</v>
      </c>
      <c r="E51" t="s">
        <v>63</v>
      </c>
      <c r="F51" t="s">
        <v>70</v>
      </c>
      <c r="G51">
        <v>10</v>
      </c>
      <c r="H51">
        <f>VLOOKUP(E51,Urunler!$A$1:$C$8,3,0)</f>
        <v>120</v>
      </c>
      <c r="I51">
        <f t="shared" si="0"/>
        <v>1200</v>
      </c>
      <c r="J51" t="str">
        <f>IF(AND(VLOOKUP(B51,Calisanlar!$A$1:$I$36,6,0)="Yüksek",VLOOKUP(B51,Calisanlar!$A$1:$I$36,7,0)&gt;5),"Kıdemli Satış","Normal Satış")</f>
        <v>Normal Satış</v>
      </c>
      <c r="L51" s="13" t="s">
        <v>10</v>
      </c>
      <c r="M51" s="12">
        <f t="shared" si="4"/>
        <v>200</v>
      </c>
    </row>
    <row r="52" spans="1:13" x14ac:dyDescent="0.3">
      <c r="A52" s="1">
        <v>45679</v>
      </c>
      <c r="B52" t="s">
        <v>17</v>
      </c>
      <c r="C52" t="s">
        <v>52</v>
      </c>
      <c r="D52" t="s">
        <v>76</v>
      </c>
      <c r="E52" t="s">
        <v>68</v>
      </c>
      <c r="F52" t="s">
        <v>123</v>
      </c>
      <c r="G52">
        <v>11</v>
      </c>
      <c r="H52">
        <f>VLOOKUP(E52,Urunler!$A$1:$C$8,3,0)</f>
        <v>890</v>
      </c>
      <c r="I52">
        <f t="shared" si="0"/>
        <v>9790</v>
      </c>
      <c r="J52" t="str">
        <f>IF(AND(VLOOKUP(B52,Calisanlar!$A$1:$I$36,6,0)="Yüksek",VLOOKUP(B52,Calisanlar!$A$1:$I$36,7,0)&gt;5),"Kıdemli Satış","Normal Satış")</f>
        <v>Normal Satış</v>
      </c>
      <c r="L52" s="13" t="s">
        <v>27</v>
      </c>
      <c r="M52" s="12">
        <f t="shared" si="4"/>
        <v>194</v>
      </c>
    </row>
    <row r="53" spans="1:13" x14ac:dyDescent="0.3">
      <c r="A53" s="1">
        <v>45679</v>
      </c>
      <c r="B53" t="s">
        <v>41</v>
      </c>
      <c r="C53" t="s">
        <v>50</v>
      </c>
      <c r="D53" t="s">
        <v>77</v>
      </c>
      <c r="E53" t="s">
        <v>67</v>
      </c>
      <c r="F53" t="s">
        <v>124</v>
      </c>
      <c r="G53">
        <v>6</v>
      </c>
      <c r="H53">
        <f>VLOOKUP(E53,Urunler!$A$1:$C$8,3,0)</f>
        <v>89</v>
      </c>
      <c r="I53">
        <f t="shared" si="0"/>
        <v>534</v>
      </c>
      <c r="J53" t="str">
        <f>IF(AND(VLOOKUP(B53,Calisanlar!$A$1:$I$36,6,0)="Yüksek",VLOOKUP(B53,Calisanlar!$A$1:$I$36,7,0)&gt;5),"Kıdemli Satış","Normal Satış")</f>
        <v>Normal Satış</v>
      </c>
      <c r="L53" s="13" t="s">
        <v>34</v>
      </c>
      <c r="M53" s="12">
        <f t="shared" si="4"/>
        <v>188</v>
      </c>
    </row>
    <row r="54" spans="1:13" x14ac:dyDescent="0.3">
      <c r="A54" s="1">
        <v>45680</v>
      </c>
      <c r="B54" t="s">
        <v>34</v>
      </c>
      <c r="C54" t="s">
        <v>51</v>
      </c>
      <c r="D54" t="s">
        <v>77</v>
      </c>
      <c r="E54" t="s">
        <v>62</v>
      </c>
      <c r="F54" t="s">
        <v>69</v>
      </c>
      <c r="G54">
        <v>13</v>
      </c>
      <c r="H54">
        <f>VLOOKUP(E54,Urunler!$A$1:$C$8,3,0)</f>
        <v>950</v>
      </c>
      <c r="I54">
        <f t="shared" si="0"/>
        <v>12350</v>
      </c>
      <c r="J54" t="str">
        <f>IF(AND(VLOOKUP(B54,Calisanlar!$A$1:$I$36,6,0)="Yüksek",VLOOKUP(B54,Calisanlar!$A$1:$I$36,7,0)&gt;5),"Kıdemli Satış","Normal Satış")</f>
        <v>Normal Satış</v>
      </c>
      <c r="L54" s="13" t="s">
        <v>33</v>
      </c>
      <c r="M54" s="12">
        <f t="shared" si="4"/>
        <v>178</v>
      </c>
    </row>
    <row r="55" spans="1:13" x14ac:dyDescent="0.3">
      <c r="A55" s="1">
        <v>45681</v>
      </c>
      <c r="B55" t="s">
        <v>24</v>
      </c>
      <c r="C55" t="s">
        <v>53</v>
      </c>
      <c r="D55" t="s">
        <v>76</v>
      </c>
      <c r="E55" t="s">
        <v>68</v>
      </c>
      <c r="F55" t="s">
        <v>123</v>
      </c>
      <c r="G55">
        <v>10</v>
      </c>
      <c r="H55">
        <f>VLOOKUP(E55,Urunler!$A$1:$C$8,3,0)</f>
        <v>890</v>
      </c>
      <c r="I55">
        <f t="shared" si="0"/>
        <v>8900</v>
      </c>
      <c r="J55" t="str">
        <f>IF(AND(VLOOKUP(B55,Calisanlar!$A$1:$I$36,6,0)="Yüksek",VLOOKUP(B55,Calisanlar!$A$1:$I$36,7,0)&gt;5),"Kıdemli Satış","Normal Satış")</f>
        <v>Normal Satış</v>
      </c>
      <c r="L55" s="13" t="s">
        <v>38</v>
      </c>
      <c r="M55" s="12">
        <f t="shared" si="4"/>
        <v>178</v>
      </c>
    </row>
    <row r="56" spans="1:13" x14ac:dyDescent="0.3">
      <c r="A56" s="1">
        <v>45681</v>
      </c>
      <c r="B56" t="s">
        <v>25</v>
      </c>
      <c r="C56" t="s">
        <v>53</v>
      </c>
      <c r="D56" t="s">
        <v>74</v>
      </c>
      <c r="E56" t="s">
        <v>67</v>
      </c>
      <c r="F56" t="s">
        <v>124</v>
      </c>
      <c r="G56">
        <v>12</v>
      </c>
      <c r="H56">
        <f>VLOOKUP(E56,Urunler!$A$1:$C$8,3,0)</f>
        <v>89</v>
      </c>
      <c r="I56">
        <f t="shared" si="0"/>
        <v>1068</v>
      </c>
      <c r="J56" t="str">
        <f>IF(AND(VLOOKUP(B56,Calisanlar!$A$1:$I$36,6,0)="Yüksek",VLOOKUP(B56,Calisanlar!$A$1:$I$36,7,0)&gt;5),"Kıdemli Satış","Normal Satış")</f>
        <v>Kıdemli Satış</v>
      </c>
      <c r="L56" s="13" t="s">
        <v>9</v>
      </c>
      <c r="M56" s="12">
        <f t="shared" si="4"/>
        <v>178</v>
      </c>
    </row>
    <row r="57" spans="1:13" x14ac:dyDescent="0.3">
      <c r="A57" s="1">
        <v>45681</v>
      </c>
      <c r="B57" t="s">
        <v>11</v>
      </c>
      <c r="C57" t="s">
        <v>52</v>
      </c>
      <c r="D57" t="s">
        <v>77</v>
      </c>
      <c r="E57" t="s">
        <v>68</v>
      </c>
      <c r="F57" t="s">
        <v>123</v>
      </c>
      <c r="G57">
        <v>2</v>
      </c>
      <c r="H57">
        <f>VLOOKUP(E57,Urunler!$A$1:$C$8,3,0)</f>
        <v>890</v>
      </c>
      <c r="I57">
        <f t="shared" si="0"/>
        <v>1780</v>
      </c>
      <c r="J57" t="str">
        <f>IF(AND(VLOOKUP(B57,Calisanlar!$A$1:$I$36,6,0)="Yüksek",VLOOKUP(B57,Calisanlar!$A$1:$I$36,7,0)&gt;5),"Kıdemli Satış","Normal Satış")</f>
        <v>Kıdemli Satış</v>
      </c>
      <c r="L57" s="13" t="s">
        <v>11</v>
      </c>
      <c r="M57" s="12">
        <f t="shared" si="4"/>
        <v>156</v>
      </c>
    </row>
    <row r="58" spans="1:13" x14ac:dyDescent="0.3">
      <c r="A58" s="1">
        <v>45682</v>
      </c>
      <c r="B58" t="s">
        <v>8</v>
      </c>
      <c r="C58" t="s">
        <v>49</v>
      </c>
      <c r="D58" t="s">
        <v>75</v>
      </c>
      <c r="E58" t="s">
        <v>62</v>
      </c>
      <c r="F58" t="s">
        <v>69</v>
      </c>
      <c r="G58">
        <v>11</v>
      </c>
      <c r="H58">
        <f>VLOOKUP(E58,Urunler!$A$1:$C$8,3,0)</f>
        <v>950</v>
      </c>
      <c r="I58">
        <f t="shared" si="0"/>
        <v>10450</v>
      </c>
      <c r="J58" t="str">
        <f>IF(AND(VLOOKUP(B58,Calisanlar!$A$1:$I$36,6,0)="Yüksek",VLOOKUP(B58,Calisanlar!$A$1:$I$36,7,0)&gt;5),"Kıdemli Satış","Normal Satış")</f>
        <v>Normal Satış</v>
      </c>
      <c r="L58" s="13" t="s">
        <v>41</v>
      </c>
      <c r="M58" s="12">
        <f t="shared" si="4"/>
        <v>168</v>
      </c>
    </row>
    <row r="59" spans="1:13" x14ac:dyDescent="0.3">
      <c r="A59" s="1">
        <v>45682</v>
      </c>
      <c r="B59" t="s">
        <v>11</v>
      </c>
      <c r="C59" t="s">
        <v>52</v>
      </c>
      <c r="D59" t="s">
        <v>74</v>
      </c>
      <c r="E59" t="s">
        <v>67</v>
      </c>
      <c r="F59" t="s">
        <v>124</v>
      </c>
      <c r="G59">
        <v>5</v>
      </c>
      <c r="H59">
        <f>VLOOKUP(E59,Urunler!$A$1:$C$8,3,0)</f>
        <v>89</v>
      </c>
      <c r="I59">
        <f t="shared" si="0"/>
        <v>445</v>
      </c>
      <c r="J59" t="str">
        <f>IF(AND(VLOOKUP(B59,Calisanlar!$A$1:$I$36,6,0)="Yüksek",VLOOKUP(B59,Calisanlar!$A$1:$I$36,7,0)&gt;5),"Kıdemli Satış","Normal Satış")</f>
        <v>Kıdemli Satış</v>
      </c>
      <c r="L59" s="13" t="s">
        <v>29</v>
      </c>
      <c r="M59" s="12">
        <f t="shared" si="4"/>
        <v>156</v>
      </c>
    </row>
    <row r="60" spans="1:13" x14ac:dyDescent="0.3">
      <c r="A60" s="1">
        <v>45682</v>
      </c>
      <c r="B60" t="s">
        <v>27</v>
      </c>
      <c r="C60" t="s">
        <v>51</v>
      </c>
      <c r="D60" t="s">
        <v>76</v>
      </c>
      <c r="E60" t="s">
        <v>68</v>
      </c>
      <c r="F60" t="s">
        <v>123</v>
      </c>
      <c r="G60">
        <v>11</v>
      </c>
      <c r="H60">
        <f>VLOOKUP(E60,Urunler!$A$1:$C$8,3,0)</f>
        <v>890</v>
      </c>
      <c r="I60">
        <f t="shared" si="0"/>
        <v>9790</v>
      </c>
      <c r="J60" t="str">
        <f>IF(AND(VLOOKUP(B60,Calisanlar!$A$1:$I$36,6,0)="Yüksek",VLOOKUP(B60,Calisanlar!$A$1:$I$36,7,0)&gt;5),"Kıdemli Satış","Normal Satış")</f>
        <v>Normal Satış</v>
      </c>
      <c r="L60" s="13" t="s">
        <v>12</v>
      </c>
      <c r="M60" s="12">
        <f t="shared" si="4"/>
        <v>136</v>
      </c>
    </row>
    <row r="61" spans="1:13" x14ac:dyDescent="0.3">
      <c r="A61" s="1">
        <v>45682</v>
      </c>
      <c r="B61" t="s">
        <v>13</v>
      </c>
      <c r="C61" t="s">
        <v>53</v>
      </c>
      <c r="D61" t="s">
        <v>75</v>
      </c>
      <c r="E61" t="s">
        <v>68</v>
      </c>
      <c r="F61" t="s">
        <v>123</v>
      </c>
      <c r="G61">
        <v>12</v>
      </c>
      <c r="H61">
        <f>VLOOKUP(E61,Urunler!$A$1:$C$8,3,0)</f>
        <v>890</v>
      </c>
      <c r="I61">
        <f t="shared" si="0"/>
        <v>10680</v>
      </c>
      <c r="J61" t="str">
        <f>IF(AND(VLOOKUP(B61,Calisanlar!$A$1:$I$36,6,0)="Yüksek",VLOOKUP(B61,Calisanlar!$A$1:$I$36,7,0)&gt;5),"Kıdemli Satış","Normal Satış")</f>
        <v>Normal Satış</v>
      </c>
      <c r="L61" s="13" t="s">
        <v>35</v>
      </c>
      <c r="M61" s="12">
        <f t="shared" si="4"/>
        <v>104</v>
      </c>
    </row>
    <row r="62" spans="1:13" x14ac:dyDescent="0.3">
      <c r="A62" s="1">
        <v>45683</v>
      </c>
      <c r="B62" t="s">
        <v>10</v>
      </c>
      <c r="C62" t="s">
        <v>51</v>
      </c>
      <c r="D62" t="s">
        <v>75</v>
      </c>
      <c r="E62" t="s">
        <v>63</v>
      </c>
      <c r="F62" t="s">
        <v>70</v>
      </c>
      <c r="G62">
        <v>4</v>
      </c>
      <c r="H62">
        <f>VLOOKUP(E62,Urunler!$A$1:$C$8,3,0)</f>
        <v>120</v>
      </c>
      <c r="I62">
        <f t="shared" si="0"/>
        <v>480</v>
      </c>
      <c r="J62" t="str">
        <f>IF(AND(VLOOKUP(B62,Calisanlar!$A$1:$I$36,6,0)="Yüksek",VLOOKUP(B62,Calisanlar!$A$1:$I$36,7,0)&gt;5),"Kıdemli Satış","Normal Satış")</f>
        <v>Normal Satış</v>
      </c>
      <c r="L62" s="13" t="s">
        <v>37</v>
      </c>
      <c r="M62" s="12">
        <f t="shared" si="4"/>
        <v>0</v>
      </c>
    </row>
    <row r="63" spans="1:13" x14ac:dyDescent="0.3">
      <c r="A63" s="1">
        <v>45683</v>
      </c>
      <c r="B63" t="s">
        <v>34</v>
      </c>
      <c r="C63" t="s">
        <v>51</v>
      </c>
      <c r="D63" t="s">
        <v>74</v>
      </c>
      <c r="E63" t="s">
        <v>62</v>
      </c>
      <c r="F63" t="s">
        <v>69</v>
      </c>
      <c r="G63">
        <v>9</v>
      </c>
      <c r="H63">
        <f>VLOOKUP(E63,Urunler!$A$1:$C$8,3,0)</f>
        <v>950</v>
      </c>
      <c r="I63">
        <f t="shared" si="0"/>
        <v>8550</v>
      </c>
      <c r="J63" t="str">
        <f>IF(AND(VLOOKUP(B63,Calisanlar!$A$1:$I$36,6,0)="Yüksek",VLOOKUP(B63,Calisanlar!$A$1:$I$36,7,0)&gt;5),"Kıdemli Satış","Normal Satış")</f>
        <v>Normal Satış</v>
      </c>
      <c r="L63" s="13" t="s">
        <v>32</v>
      </c>
      <c r="M63" s="12">
        <f t="shared" si="4"/>
        <v>0</v>
      </c>
    </row>
    <row r="64" spans="1:13" x14ac:dyDescent="0.3">
      <c r="A64" s="1">
        <v>45684</v>
      </c>
      <c r="B64" t="s">
        <v>7</v>
      </c>
      <c r="C64" t="s">
        <v>48</v>
      </c>
      <c r="D64" t="s">
        <v>75</v>
      </c>
      <c r="E64" t="s">
        <v>64</v>
      </c>
      <c r="F64" t="s">
        <v>71</v>
      </c>
      <c r="G64">
        <v>13</v>
      </c>
      <c r="H64">
        <f>VLOOKUP(E64,Urunler!$A$1:$C$8,3,0)</f>
        <v>210</v>
      </c>
      <c r="I64">
        <f t="shared" si="0"/>
        <v>2730</v>
      </c>
      <c r="J64" t="str">
        <f>IF(AND(VLOOKUP(B64,Calisanlar!$A$1:$I$36,6,0)="Yüksek",VLOOKUP(B64,Calisanlar!$A$1:$I$36,7,0)&gt;5),"Kıdemli Satış","Normal Satış")</f>
        <v>Normal Satış</v>
      </c>
      <c r="L64" s="13" t="s">
        <v>18</v>
      </c>
      <c r="M64" s="12">
        <f t="shared" si="4"/>
        <v>0</v>
      </c>
    </row>
    <row r="65" spans="1:13" x14ac:dyDescent="0.3">
      <c r="A65" s="1">
        <v>45684</v>
      </c>
      <c r="B65" t="s">
        <v>38</v>
      </c>
      <c r="C65" t="s">
        <v>49</v>
      </c>
      <c r="D65" t="s">
        <v>74</v>
      </c>
      <c r="E65" t="s">
        <v>67</v>
      </c>
      <c r="F65" t="s">
        <v>124</v>
      </c>
      <c r="G65">
        <v>4</v>
      </c>
      <c r="H65">
        <f>VLOOKUP(E65,Urunler!$A$1:$C$8,3,0)</f>
        <v>89</v>
      </c>
      <c r="I65">
        <f t="shared" si="0"/>
        <v>356</v>
      </c>
      <c r="J65" t="str">
        <f>IF(AND(VLOOKUP(B65,Calisanlar!$A$1:$I$36,6,0)="Yüksek",VLOOKUP(B65,Calisanlar!$A$1:$I$36,7,0)&gt;5),"Kıdemli Satış","Normal Satış")</f>
        <v>Kıdemli Satış</v>
      </c>
      <c r="L65" s="13" t="s">
        <v>15</v>
      </c>
      <c r="M65" s="12">
        <f t="shared" si="4"/>
        <v>0</v>
      </c>
    </row>
    <row r="66" spans="1:13" x14ac:dyDescent="0.3">
      <c r="A66" s="1">
        <v>45684</v>
      </c>
      <c r="B66" t="s">
        <v>12</v>
      </c>
      <c r="C66" t="s">
        <v>48</v>
      </c>
      <c r="D66" t="s">
        <v>77</v>
      </c>
      <c r="E66" t="s">
        <v>62</v>
      </c>
      <c r="F66" t="s">
        <v>69</v>
      </c>
      <c r="G66">
        <v>6</v>
      </c>
      <c r="H66">
        <f>VLOOKUP(E66,Urunler!$A$1:$C$8,3,0)</f>
        <v>950</v>
      </c>
      <c r="I66">
        <f t="shared" ref="I66:I129" si="5">G66*H66</f>
        <v>5700</v>
      </c>
      <c r="J66" t="str">
        <f>IF(AND(VLOOKUP(B66,Calisanlar!$A$1:$I$36,6,0)="Yüksek",VLOOKUP(B66,Calisanlar!$A$1:$I$36,7,0)&gt;5),"Kıdemli Satış","Normal Satış")</f>
        <v>Normal Satış</v>
      </c>
      <c r="L66" s="13" t="s">
        <v>20</v>
      </c>
      <c r="M66" s="12">
        <f t="shared" si="4"/>
        <v>0</v>
      </c>
    </row>
    <row r="67" spans="1:13" x14ac:dyDescent="0.3">
      <c r="A67" s="1">
        <v>45685</v>
      </c>
      <c r="B67" t="s">
        <v>17</v>
      </c>
      <c r="C67" t="s">
        <v>52</v>
      </c>
      <c r="D67" t="s">
        <v>75</v>
      </c>
      <c r="E67" t="s">
        <v>63</v>
      </c>
      <c r="F67" t="s">
        <v>70</v>
      </c>
      <c r="G67">
        <v>3</v>
      </c>
      <c r="H67">
        <f>VLOOKUP(E67,Urunler!$A$1:$C$8,3,0)</f>
        <v>120</v>
      </c>
      <c r="I67">
        <f t="shared" si="5"/>
        <v>360</v>
      </c>
      <c r="J67" t="str">
        <f>IF(AND(VLOOKUP(B67,Calisanlar!$A$1:$I$36,6,0)="Yüksek",VLOOKUP(B67,Calisanlar!$A$1:$I$36,7,0)&gt;5),"Kıdemli Satış","Normal Satış")</f>
        <v>Normal Satış</v>
      </c>
      <c r="L67" s="13" t="s">
        <v>28</v>
      </c>
      <c r="M67" s="12">
        <f t="shared" si="4"/>
        <v>0</v>
      </c>
    </row>
    <row r="68" spans="1:13" x14ac:dyDescent="0.3">
      <c r="A68" s="1">
        <v>45685</v>
      </c>
      <c r="B68" t="s">
        <v>34</v>
      </c>
      <c r="C68" t="s">
        <v>51</v>
      </c>
      <c r="D68" t="s">
        <v>77</v>
      </c>
      <c r="E68" t="s">
        <v>64</v>
      </c>
      <c r="F68" t="s">
        <v>71</v>
      </c>
      <c r="G68">
        <v>6</v>
      </c>
      <c r="H68">
        <f>VLOOKUP(E68,Urunler!$A$1:$C$8,3,0)</f>
        <v>210</v>
      </c>
      <c r="I68">
        <f t="shared" si="5"/>
        <v>1260</v>
      </c>
      <c r="J68" t="str">
        <f>IF(AND(VLOOKUP(B68,Calisanlar!$A$1:$I$36,6,0)="Yüksek",VLOOKUP(B68,Calisanlar!$A$1:$I$36,7,0)&gt;5),"Kıdemli Satış","Normal Satış")</f>
        <v>Normal Satış</v>
      </c>
      <c r="L68" s="13" t="s">
        <v>40</v>
      </c>
      <c r="M68" s="12">
        <f t="shared" si="4"/>
        <v>0</v>
      </c>
    </row>
    <row r="69" spans="1:13" x14ac:dyDescent="0.3">
      <c r="A69" s="1">
        <v>45686</v>
      </c>
      <c r="B69" t="s">
        <v>25</v>
      </c>
      <c r="C69" t="s">
        <v>53</v>
      </c>
      <c r="D69" t="s">
        <v>77</v>
      </c>
      <c r="E69" t="s">
        <v>62</v>
      </c>
      <c r="F69" t="s">
        <v>69</v>
      </c>
      <c r="G69">
        <v>14</v>
      </c>
      <c r="H69">
        <f>VLOOKUP(E69,Urunler!$A$1:$C$8,3,0)</f>
        <v>950</v>
      </c>
      <c r="I69">
        <f t="shared" si="5"/>
        <v>13300</v>
      </c>
      <c r="J69" t="str">
        <f>IF(AND(VLOOKUP(B69,Calisanlar!$A$1:$I$36,6,0)="Yüksek",VLOOKUP(B69,Calisanlar!$A$1:$I$36,7,0)&gt;5),"Kıdemli Satış","Normal Satış")</f>
        <v>Kıdemli Satış</v>
      </c>
      <c r="L69" s="13" t="s">
        <v>39</v>
      </c>
      <c r="M69" s="12">
        <f t="shared" si="4"/>
        <v>0</v>
      </c>
    </row>
    <row r="70" spans="1:13" x14ac:dyDescent="0.3">
      <c r="A70" s="1">
        <v>45686</v>
      </c>
      <c r="B70" t="s">
        <v>29</v>
      </c>
      <c r="C70" t="s">
        <v>52</v>
      </c>
      <c r="D70" t="s">
        <v>76</v>
      </c>
      <c r="E70" t="s">
        <v>67</v>
      </c>
      <c r="F70" t="s">
        <v>124</v>
      </c>
      <c r="G70">
        <v>7</v>
      </c>
      <c r="H70">
        <f>VLOOKUP(E70,Urunler!$A$1:$C$8,3,0)</f>
        <v>89</v>
      </c>
      <c r="I70">
        <f t="shared" si="5"/>
        <v>623</v>
      </c>
      <c r="J70" t="str">
        <f>IF(AND(VLOOKUP(B70,Calisanlar!$A$1:$I$36,6,0)="Yüksek",VLOOKUP(B70,Calisanlar!$A$1:$I$36,7,0)&gt;5),"Kıdemli Satış","Normal Satış")</f>
        <v>Normal Satış</v>
      </c>
      <c r="L70" s="13" t="s">
        <v>21</v>
      </c>
      <c r="M70" s="12">
        <f t="shared" si="4"/>
        <v>0</v>
      </c>
    </row>
    <row r="71" spans="1:13" x14ac:dyDescent="0.3">
      <c r="A71" s="1">
        <v>45686</v>
      </c>
      <c r="B71" t="s">
        <v>22</v>
      </c>
      <c r="C71" t="s">
        <v>51</v>
      </c>
      <c r="D71" t="s">
        <v>77</v>
      </c>
      <c r="E71" t="s">
        <v>68</v>
      </c>
      <c r="F71" t="s">
        <v>123</v>
      </c>
      <c r="G71">
        <v>10</v>
      </c>
      <c r="H71">
        <f>VLOOKUP(E71,Urunler!$A$1:$C$8,3,0)</f>
        <v>890</v>
      </c>
      <c r="I71">
        <f t="shared" si="5"/>
        <v>8900</v>
      </c>
      <c r="J71" t="str">
        <f>IF(AND(VLOOKUP(B71,Calisanlar!$A$1:$I$36,6,0)="Yüksek",VLOOKUP(B71,Calisanlar!$A$1:$I$36,7,0)&gt;5),"Kıdemli Satış","Normal Satış")</f>
        <v>Normal Satış</v>
      </c>
      <c r="L71" s="13" t="s">
        <v>36</v>
      </c>
      <c r="M71" s="12">
        <f t="shared" si="4"/>
        <v>0</v>
      </c>
    </row>
    <row r="72" spans="1:13" x14ac:dyDescent="0.3">
      <c r="A72" s="1">
        <v>45686</v>
      </c>
      <c r="B72" t="s">
        <v>33</v>
      </c>
      <c r="C72" t="s">
        <v>51</v>
      </c>
      <c r="D72" t="s">
        <v>75</v>
      </c>
      <c r="E72" t="s">
        <v>64</v>
      </c>
      <c r="F72" t="s">
        <v>71</v>
      </c>
      <c r="G72">
        <v>3</v>
      </c>
      <c r="H72">
        <f>VLOOKUP(E72,Urunler!$A$1:$C$8,3,0)</f>
        <v>210</v>
      </c>
      <c r="I72">
        <f t="shared" si="5"/>
        <v>630</v>
      </c>
      <c r="J72" t="str">
        <f>IF(AND(VLOOKUP(B72,Calisanlar!$A$1:$I$36,6,0)="Yüksek",VLOOKUP(B72,Calisanlar!$A$1:$I$36,7,0)&gt;5),"Kıdemli Satış","Normal Satış")</f>
        <v>Normal Satış</v>
      </c>
      <c r="L72" s="13" t="s">
        <v>19</v>
      </c>
      <c r="M72" s="12">
        <f t="shared" si="4"/>
        <v>0</v>
      </c>
    </row>
    <row r="73" spans="1:13" x14ac:dyDescent="0.3">
      <c r="A73" s="1">
        <v>45687</v>
      </c>
      <c r="B73" t="s">
        <v>7</v>
      </c>
      <c r="C73" t="s">
        <v>48</v>
      </c>
      <c r="D73" t="s">
        <v>77</v>
      </c>
      <c r="E73" t="s">
        <v>66</v>
      </c>
      <c r="F73" t="s">
        <v>72</v>
      </c>
      <c r="G73">
        <v>7</v>
      </c>
      <c r="H73">
        <f>VLOOKUP(E73,Urunler!$A$1:$C$8,3,0)</f>
        <v>180</v>
      </c>
      <c r="I73">
        <f t="shared" si="5"/>
        <v>1260</v>
      </c>
      <c r="J73" t="str">
        <f>IF(AND(VLOOKUP(B73,Calisanlar!$A$1:$I$36,6,0)="Yüksek",VLOOKUP(B73,Calisanlar!$A$1:$I$36,7,0)&gt;5),"Kıdemli Satış","Normal Satış")</f>
        <v>Normal Satış</v>
      </c>
      <c r="L73" s="13" t="s">
        <v>30</v>
      </c>
      <c r="M73" s="12">
        <f t="shared" si="4"/>
        <v>0</v>
      </c>
    </row>
    <row r="74" spans="1:13" x14ac:dyDescent="0.3">
      <c r="A74" s="1">
        <v>45688</v>
      </c>
      <c r="B74" t="s">
        <v>7</v>
      </c>
      <c r="C74" t="s">
        <v>48</v>
      </c>
      <c r="D74" t="s">
        <v>77</v>
      </c>
      <c r="E74" t="s">
        <v>62</v>
      </c>
      <c r="F74" t="s">
        <v>69</v>
      </c>
      <c r="G74">
        <v>12</v>
      </c>
      <c r="H74">
        <f>VLOOKUP(E74,Urunler!$A$1:$C$8,3,0)</f>
        <v>950</v>
      </c>
      <c r="I74">
        <f t="shared" si="5"/>
        <v>11400</v>
      </c>
      <c r="J74" t="str">
        <f>IF(AND(VLOOKUP(B74,Calisanlar!$A$1:$I$36,6,0)="Yüksek",VLOOKUP(B74,Calisanlar!$A$1:$I$36,7,0)&gt;5),"Kıdemli Satış","Normal Satış")</f>
        <v>Normal Satış</v>
      </c>
      <c r="L74" s="13" t="s">
        <v>31</v>
      </c>
      <c r="M74" s="12">
        <f t="shared" si="4"/>
        <v>0</v>
      </c>
    </row>
    <row r="75" spans="1:13" x14ac:dyDescent="0.3">
      <c r="A75" s="1">
        <v>45689</v>
      </c>
      <c r="B75" t="s">
        <v>22</v>
      </c>
      <c r="C75" t="s">
        <v>51</v>
      </c>
      <c r="D75" t="s">
        <v>75</v>
      </c>
      <c r="E75" t="s">
        <v>62</v>
      </c>
      <c r="F75" t="s">
        <v>69</v>
      </c>
      <c r="G75">
        <v>1</v>
      </c>
      <c r="H75">
        <f>VLOOKUP(E75,Urunler!$A$1:$C$8,3,0)</f>
        <v>950</v>
      </c>
      <c r="I75">
        <f t="shared" si="5"/>
        <v>950</v>
      </c>
      <c r="J75" t="str">
        <f>IF(AND(VLOOKUP(B75,Calisanlar!$A$1:$I$36,6,0)="Yüksek",VLOOKUP(B75,Calisanlar!$A$1:$I$36,7,0)&gt;5),"Kıdemli Satış","Normal Satış")</f>
        <v>Normal Satış</v>
      </c>
    </row>
    <row r="76" spans="1:13" x14ac:dyDescent="0.3">
      <c r="A76" s="1">
        <v>45690</v>
      </c>
      <c r="B76" t="s">
        <v>25</v>
      </c>
      <c r="C76" t="s">
        <v>53</v>
      </c>
      <c r="D76" t="s">
        <v>75</v>
      </c>
      <c r="E76" t="s">
        <v>63</v>
      </c>
      <c r="F76" t="s">
        <v>70</v>
      </c>
      <c r="G76">
        <v>4</v>
      </c>
      <c r="H76">
        <f>VLOOKUP(E76,Urunler!$A$1:$C$8,3,0)</f>
        <v>120</v>
      </c>
      <c r="I76">
        <f t="shared" si="5"/>
        <v>480</v>
      </c>
      <c r="J76" t="str">
        <f>IF(AND(VLOOKUP(B76,Calisanlar!$A$1:$I$36,6,0)="Yüksek",VLOOKUP(B76,Calisanlar!$A$1:$I$36,7,0)&gt;5),"Kıdemli Satış","Normal Satış")</f>
        <v>Kıdemli Satış</v>
      </c>
    </row>
    <row r="77" spans="1:13" x14ac:dyDescent="0.3">
      <c r="A77" s="1">
        <v>45691</v>
      </c>
      <c r="B77" t="s">
        <v>11</v>
      </c>
      <c r="C77" t="s">
        <v>52</v>
      </c>
      <c r="D77" t="s">
        <v>76</v>
      </c>
      <c r="E77" t="s">
        <v>67</v>
      </c>
      <c r="F77" t="s">
        <v>124</v>
      </c>
      <c r="G77">
        <v>9</v>
      </c>
      <c r="H77">
        <f>VLOOKUP(E77,Urunler!$A$1:$C$8,3,0)</f>
        <v>89</v>
      </c>
      <c r="I77">
        <f t="shared" si="5"/>
        <v>801</v>
      </c>
      <c r="J77" t="str">
        <f>IF(AND(VLOOKUP(B77,Calisanlar!$A$1:$I$36,6,0)="Yüksek",VLOOKUP(B77,Calisanlar!$A$1:$I$36,7,0)&gt;5),"Kıdemli Satış","Normal Satış")</f>
        <v>Kıdemli Satış</v>
      </c>
    </row>
    <row r="78" spans="1:13" x14ac:dyDescent="0.3">
      <c r="A78" s="1">
        <v>45692</v>
      </c>
      <c r="B78" t="s">
        <v>29</v>
      </c>
      <c r="C78" t="s">
        <v>52</v>
      </c>
      <c r="D78" t="s">
        <v>75</v>
      </c>
      <c r="E78" t="s">
        <v>68</v>
      </c>
      <c r="F78" t="s">
        <v>123</v>
      </c>
      <c r="G78">
        <v>1</v>
      </c>
      <c r="H78">
        <f>VLOOKUP(E78,Urunler!$A$1:$C$8,3,0)</f>
        <v>890</v>
      </c>
      <c r="I78">
        <f t="shared" si="5"/>
        <v>890</v>
      </c>
      <c r="J78" t="str">
        <f>IF(AND(VLOOKUP(B78,Calisanlar!$A$1:$I$36,6,0)="Yüksek",VLOOKUP(B78,Calisanlar!$A$1:$I$36,7,0)&gt;5),"Kıdemli Satış","Normal Satış")</f>
        <v>Normal Satış</v>
      </c>
    </row>
    <row r="79" spans="1:13" x14ac:dyDescent="0.3">
      <c r="A79" s="1">
        <v>45692</v>
      </c>
      <c r="B79" t="s">
        <v>12</v>
      </c>
      <c r="C79" t="s">
        <v>48</v>
      </c>
      <c r="D79" t="s">
        <v>77</v>
      </c>
      <c r="E79" t="s">
        <v>66</v>
      </c>
      <c r="F79" t="s">
        <v>72</v>
      </c>
      <c r="G79">
        <v>1</v>
      </c>
      <c r="H79">
        <f>VLOOKUP(E79,Urunler!$A$1:$C$8,3,0)</f>
        <v>180</v>
      </c>
      <c r="I79">
        <f t="shared" si="5"/>
        <v>180</v>
      </c>
      <c r="J79" t="str">
        <f>IF(AND(VLOOKUP(B79,Calisanlar!$A$1:$I$36,6,0)="Yüksek",VLOOKUP(B79,Calisanlar!$A$1:$I$36,7,0)&gt;5),"Kıdemli Satış","Normal Satış")</f>
        <v>Normal Satış</v>
      </c>
    </row>
    <row r="80" spans="1:13" x14ac:dyDescent="0.3">
      <c r="A80" s="1">
        <v>45693</v>
      </c>
      <c r="B80" t="s">
        <v>16</v>
      </c>
      <c r="C80" t="s">
        <v>54</v>
      </c>
      <c r="D80" t="s">
        <v>74</v>
      </c>
      <c r="E80" t="s">
        <v>63</v>
      </c>
      <c r="F80" t="s">
        <v>70</v>
      </c>
      <c r="G80">
        <v>13</v>
      </c>
      <c r="H80">
        <f>VLOOKUP(E80,Urunler!$A$1:$C$8,3,0)</f>
        <v>120</v>
      </c>
      <c r="I80">
        <f t="shared" si="5"/>
        <v>1560</v>
      </c>
      <c r="J80" t="str">
        <f>IF(AND(VLOOKUP(B80,Calisanlar!$A$1:$I$36,6,0)="Yüksek",VLOOKUP(B80,Calisanlar!$A$1:$I$36,7,0)&gt;5),"Kıdemli Satış","Normal Satış")</f>
        <v>Normal Satış</v>
      </c>
    </row>
    <row r="81" spans="1:10" x14ac:dyDescent="0.3">
      <c r="A81" s="1">
        <v>45693</v>
      </c>
      <c r="B81" t="s">
        <v>34</v>
      </c>
      <c r="C81" t="s">
        <v>51</v>
      </c>
      <c r="D81" t="s">
        <v>76</v>
      </c>
      <c r="E81" t="s">
        <v>63</v>
      </c>
      <c r="F81" t="s">
        <v>70</v>
      </c>
      <c r="G81">
        <v>3</v>
      </c>
      <c r="H81">
        <f>VLOOKUP(E81,Urunler!$A$1:$C$8,3,0)</f>
        <v>120</v>
      </c>
      <c r="I81">
        <f t="shared" si="5"/>
        <v>360</v>
      </c>
      <c r="J81" t="str">
        <f>IF(AND(VLOOKUP(B81,Calisanlar!$A$1:$I$36,6,0)="Yüksek",VLOOKUP(B81,Calisanlar!$A$1:$I$36,7,0)&gt;5),"Kıdemli Satış","Normal Satış")</f>
        <v>Normal Satış</v>
      </c>
    </row>
    <row r="82" spans="1:10" x14ac:dyDescent="0.3">
      <c r="A82" s="1">
        <v>45693</v>
      </c>
      <c r="B82" t="s">
        <v>33</v>
      </c>
      <c r="C82" t="s">
        <v>51</v>
      </c>
      <c r="D82" t="s">
        <v>77</v>
      </c>
      <c r="E82" t="s">
        <v>68</v>
      </c>
      <c r="F82" t="s">
        <v>123</v>
      </c>
      <c r="G82">
        <v>1</v>
      </c>
      <c r="H82">
        <f>VLOOKUP(E82,Urunler!$A$1:$C$8,3,0)</f>
        <v>890</v>
      </c>
      <c r="I82">
        <f t="shared" si="5"/>
        <v>890</v>
      </c>
      <c r="J82" t="str">
        <f>IF(AND(VLOOKUP(B82,Calisanlar!$A$1:$I$36,6,0)="Yüksek",VLOOKUP(B82,Calisanlar!$A$1:$I$36,7,0)&gt;5),"Kıdemli Satış","Normal Satış")</f>
        <v>Normal Satış</v>
      </c>
    </row>
    <row r="83" spans="1:10" x14ac:dyDescent="0.3">
      <c r="A83" s="1">
        <v>45694</v>
      </c>
      <c r="B83" t="s">
        <v>14</v>
      </c>
      <c r="C83" t="s">
        <v>50</v>
      </c>
      <c r="D83" t="s">
        <v>74</v>
      </c>
      <c r="E83" t="s">
        <v>68</v>
      </c>
      <c r="F83" t="s">
        <v>123</v>
      </c>
      <c r="G83">
        <v>12</v>
      </c>
      <c r="H83">
        <f>VLOOKUP(E83,Urunler!$A$1:$C$8,3,0)</f>
        <v>890</v>
      </c>
      <c r="I83">
        <f t="shared" si="5"/>
        <v>10680</v>
      </c>
      <c r="J83" t="str">
        <f>IF(AND(VLOOKUP(B83,Calisanlar!$A$1:$I$36,6,0)="Yüksek",VLOOKUP(B83,Calisanlar!$A$1:$I$36,7,0)&gt;5),"Kıdemli Satış","Normal Satış")</f>
        <v>Normal Satış</v>
      </c>
    </row>
    <row r="84" spans="1:10" x14ac:dyDescent="0.3">
      <c r="A84" s="1">
        <v>45694</v>
      </c>
      <c r="B84" t="s">
        <v>22</v>
      </c>
      <c r="C84" t="s">
        <v>51</v>
      </c>
      <c r="D84" t="s">
        <v>75</v>
      </c>
      <c r="E84" t="s">
        <v>64</v>
      </c>
      <c r="F84" t="s">
        <v>71</v>
      </c>
      <c r="G84">
        <v>14</v>
      </c>
      <c r="H84">
        <f>VLOOKUP(E84,Urunler!$A$1:$C$8,3,0)</f>
        <v>210</v>
      </c>
      <c r="I84">
        <f t="shared" si="5"/>
        <v>2940</v>
      </c>
      <c r="J84" t="str">
        <f>IF(AND(VLOOKUP(B84,Calisanlar!$A$1:$I$36,6,0)="Yüksek",VLOOKUP(B84,Calisanlar!$A$1:$I$36,7,0)&gt;5),"Kıdemli Satış","Normal Satış")</f>
        <v>Normal Satış</v>
      </c>
    </row>
    <row r="85" spans="1:10" x14ac:dyDescent="0.3">
      <c r="A85" s="1">
        <v>45695</v>
      </c>
      <c r="B85" t="s">
        <v>23</v>
      </c>
      <c r="C85" t="s">
        <v>48</v>
      </c>
      <c r="D85" t="s">
        <v>74</v>
      </c>
      <c r="E85" t="s">
        <v>67</v>
      </c>
      <c r="F85" t="s">
        <v>124</v>
      </c>
      <c r="G85">
        <v>3</v>
      </c>
      <c r="H85">
        <f>VLOOKUP(E85,Urunler!$A$1:$C$8,3,0)</f>
        <v>89</v>
      </c>
      <c r="I85">
        <f t="shared" si="5"/>
        <v>267</v>
      </c>
      <c r="J85" t="str">
        <f>IF(AND(VLOOKUP(B85,Calisanlar!$A$1:$I$36,6,0)="Yüksek",VLOOKUP(B85,Calisanlar!$A$1:$I$36,7,0)&gt;5),"Kıdemli Satış","Normal Satış")</f>
        <v>Normal Satış</v>
      </c>
    </row>
    <row r="86" spans="1:10" x14ac:dyDescent="0.3">
      <c r="A86" s="1">
        <v>45695</v>
      </c>
      <c r="B86" t="s">
        <v>10</v>
      </c>
      <c r="C86" t="s">
        <v>51</v>
      </c>
      <c r="D86" t="s">
        <v>77</v>
      </c>
      <c r="E86" t="s">
        <v>65</v>
      </c>
      <c r="F86" t="s">
        <v>122</v>
      </c>
      <c r="G86">
        <v>9</v>
      </c>
      <c r="H86">
        <f>VLOOKUP(E86,Urunler!$A$1:$C$8,3,0)</f>
        <v>320</v>
      </c>
      <c r="I86">
        <f t="shared" si="5"/>
        <v>2880</v>
      </c>
      <c r="J86" t="str">
        <f>IF(AND(VLOOKUP(B86,Calisanlar!$A$1:$I$36,6,0)="Yüksek",VLOOKUP(B86,Calisanlar!$A$1:$I$36,7,0)&gt;5),"Kıdemli Satış","Normal Satış")</f>
        <v>Normal Satış</v>
      </c>
    </row>
    <row r="87" spans="1:10" x14ac:dyDescent="0.3">
      <c r="A87" s="1">
        <v>45695</v>
      </c>
      <c r="B87" t="s">
        <v>24</v>
      </c>
      <c r="C87" t="s">
        <v>53</v>
      </c>
      <c r="D87" t="s">
        <v>74</v>
      </c>
      <c r="E87" t="s">
        <v>64</v>
      </c>
      <c r="F87" t="s">
        <v>71</v>
      </c>
      <c r="G87">
        <v>5</v>
      </c>
      <c r="H87">
        <f>VLOOKUP(E87,Urunler!$A$1:$C$8,3,0)</f>
        <v>210</v>
      </c>
      <c r="I87">
        <f t="shared" si="5"/>
        <v>1050</v>
      </c>
      <c r="J87" t="str">
        <f>IF(AND(VLOOKUP(B87,Calisanlar!$A$1:$I$36,6,0)="Yüksek",VLOOKUP(B87,Calisanlar!$A$1:$I$36,7,0)&gt;5),"Kıdemli Satış","Normal Satış")</f>
        <v>Normal Satış</v>
      </c>
    </row>
    <row r="88" spans="1:10" x14ac:dyDescent="0.3">
      <c r="A88" s="1">
        <v>45695</v>
      </c>
      <c r="B88" t="s">
        <v>9</v>
      </c>
      <c r="C88" t="s">
        <v>50</v>
      </c>
      <c r="D88" t="s">
        <v>74</v>
      </c>
      <c r="E88" t="s">
        <v>67</v>
      </c>
      <c r="F88" t="s">
        <v>124</v>
      </c>
      <c r="G88">
        <v>3</v>
      </c>
      <c r="H88">
        <f>VLOOKUP(E88,Urunler!$A$1:$C$8,3,0)</f>
        <v>89</v>
      </c>
      <c r="I88">
        <f t="shared" si="5"/>
        <v>267</v>
      </c>
      <c r="J88" t="str">
        <f>IF(AND(VLOOKUP(B88,Calisanlar!$A$1:$I$36,6,0)="Yüksek",VLOOKUP(B88,Calisanlar!$A$1:$I$36,7,0)&gt;5),"Kıdemli Satış","Normal Satış")</f>
        <v>Normal Satış</v>
      </c>
    </row>
    <row r="89" spans="1:10" x14ac:dyDescent="0.3">
      <c r="A89" s="1">
        <v>45696</v>
      </c>
      <c r="B89" t="s">
        <v>17</v>
      </c>
      <c r="C89" t="s">
        <v>52</v>
      </c>
      <c r="D89" t="s">
        <v>76</v>
      </c>
      <c r="E89" t="s">
        <v>66</v>
      </c>
      <c r="F89" t="s">
        <v>72</v>
      </c>
      <c r="G89">
        <v>7</v>
      </c>
      <c r="H89">
        <f>VLOOKUP(E89,Urunler!$A$1:$C$8,3,0)</f>
        <v>180</v>
      </c>
      <c r="I89">
        <f t="shared" si="5"/>
        <v>1260</v>
      </c>
      <c r="J89" t="str">
        <f>IF(AND(VLOOKUP(B89,Calisanlar!$A$1:$I$36,6,0)="Yüksek",VLOOKUP(B89,Calisanlar!$A$1:$I$36,7,0)&gt;5),"Kıdemli Satış","Normal Satış")</f>
        <v>Normal Satış</v>
      </c>
    </row>
    <row r="90" spans="1:10" x14ac:dyDescent="0.3">
      <c r="A90" s="1">
        <v>45696</v>
      </c>
      <c r="B90" t="s">
        <v>12</v>
      </c>
      <c r="C90" t="s">
        <v>48</v>
      </c>
      <c r="D90" t="s">
        <v>75</v>
      </c>
      <c r="E90" t="s">
        <v>64</v>
      </c>
      <c r="F90" t="s">
        <v>71</v>
      </c>
      <c r="G90">
        <v>3</v>
      </c>
      <c r="H90">
        <f>VLOOKUP(E90,Urunler!$A$1:$C$8,3,0)</f>
        <v>210</v>
      </c>
      <c r="I90">
        <f t="shared" si="5"/>
        <v>630</v>
      </c>
      <c r="J90" t="str">
        <f>IF(AND(VLOOKUP(B90,Calisanlar!$A$1:$I$36,6,0)="Yüksek",VLOOKUP(B90,Calisanlar!$A$1:$I$36,7,0)&gt;5),"Kıdemli Satış","Normal Satış")</f>
        <v>Normal Satış</v>
      </c>
    </row>
    <row r="91" spans="1:10" x14ac:dyDescent="0.3">
      <c r="A91" s="1">
        <v>45696</v>
      </c>
      <c r="B91" t="s">
        <v>10</v>
      </c>
      <c r="C91" t="s">
        <v>51</v>
      </c>
      <c r="D91" t="s">
        <v>77</v>
      </c>
      <c r="E91" t="s">
        <v>67</v>
      </c>
      <c r="F91" t="s">
        <v>124</v>
      </c>
      <c r="G91">
        <v>2</v>
      </c>
      <c r="H91">
        <f>VLOOKUP(E91,Urunler!$A$1:$C$8,3,0)</f>
        <v>89</v>
      </c>
      <c r="I91">
        <f t="shared" si="5"/>
        <v>178</v>
      </c>
      <c r="J91" t="str">
        <f>IF(AND(VLOOKUP(B91,Calisanlar!$A$1:$I$36,6,0)="Yüksek",VLOOKUP(B91,Calisanlar!$A$1:$I$36,7,0)&gt;5),"Kıdemli Satış","Normal Satış")</f>
        <v>Normal Satış</v>
      </c>
    </row>
    <row r="92" spans="1:10" x14ac:dyDescent="0.3">
      <c r="A92" s="1">
        <v>45698</v>
      </c>
      <c r="B92" t="s">
        <v>7</v>
      </c>
      <c r="C92" t="s">
        <v>48</v>
      </c>
      <c r="D92" t="s">
        <v>75</v>
      </c>
      <c r="E92" t="s">
        <v>62</v>
      </c>
      <c r="F92" t="s">
        <v>69</v>
      </c>
      <c r="G92">
        <v>6</v>
      </c>
      <c r="H92">
        <f>VLOOKUP(E92,Urunler!$A$1:$C$8,3,0)</f>
        <v>950</v>
      </c>
      <c r="I92">
        <f t="shared" si="5"/>
        <v>5700</v>
      </c>
      <c r="J92" t="str">
        <f>IF(AND(VLOOKUP(B92,Calisanlar!$A$1:$I$36,6,0)="Yüksek",VLOOKUP(B92,Calisanlar!$A$1:$I$36,7,0)&gt;5),"Kıdemli Satış","Normal Satış")</f>
        <v>Normal Satış</v>
      </c>
    </row>
    <row r="93" spans="1:10" x14ac:dyDescent="0.3">
      <c r="A93" s="1">
        <v>45699</v>
      </c>
      <c r="B93" t="s">
        <v>29</v>
      </c>
      <c r="C93" t="s">
        <v>52</v>
      </c>
      <c r="D93" t="s">
        <v>75</v>
      </c>
      <c r="E93" t="s">
        <v>65</v>
      </c>
      <c r="F93" t="s">
        <v>122</v>
      </c>
      <c r="G93">
        <v>9</v>
      </c>
      <c r="H93">
        <f>VLOOKUP(E93,Urunler!$A$1:$C$8,3,0)</f>
        <v>320</v>
      </c>
      <c r="I93">
        <f t="shared" si="5"/>
        <v>2880</v>
      </c>
      <c r="J93" t="str">
        <f>IF(AND(VLOOKUP(B93,Calisanlar!$A$1:$I$36,6,0)="Yüksek",VLOOKUP(B93,Calisanlar!$A$1:$I$36,7,0)&gt;5),"Kıdemli Satış","Normal Satış")</f>
        <v>Normal Satış</v>
      </c>
    </row>
    <row r="94" spans="1:10" x14ac:dyDescent="0.3">
      <c r="A94" s="1">
        <v>45699</v>
      </c>
      <c r="B94" t="s">
        <v>33</v>
      </c>
      <c r="C94" t="s">
        <v>51</v>
      </c>
      <c r="D94" t="s">
        <v>74</v>
      </c>
      <c r="E94" t="s">
        <v>64</v>
      </c>
      <c r="F94" t="s">
        <v>71</v>
      </c>
      <c r="G94">
        <v>12</v>
      </c>
      <c r="H94">
        <f>VLOOKUP(E94,Urunler!$A$1:$C$8,3,0)</f>
        <v>210</v>
      </c>
      <c r="I94">
        <f t="shared" si="5"/>
        <v>2520</v>
      </c>
      <c r="J94" t="str">
        <f>IF(AND(VLOOKUP(B94,Calisanlar!$A$1:$I$36,6,0)="Yüksek",VLOOKUP(B94,Calisanlar!$A$1:$I$36,7,0)&gt;5),"Kıdemli Satış","Normal Satış")</f>
        <v>Normal Satış</v>
      </c>
    </row>
    <row r="95" spans="1:10" x14ac:dyDescent="0.3">
      <c r="A95" s="1">
        <v>45699</v>
      </c>
      <c r="B95" t="s">
        <v>24</v>
      </c>
      <c r="C95" t="s">
        <v>53</v>
      </c>
      <c r="D95" t="s">
        <v>74</v>
      </c>
      <c r="E95" t="s">
        <v>62</v>
      </c>
      <c r="F95" t="s">
        <v>69</v>
      </c>
      <c r="G95">
        <v>11</v>
      </c>
      <c r="H95">
        <f>VLOOKUP(E95,Urunler!$A$1:$C$8,3,0)</f>
        <v>950</v>
      </c>
      <c r="I95">
        <f t="shared" si="5"/>
        <v>10450</v>
      </c>
      <c r="J95" t="str">
        <f>IF(AND(VLOOKUP(B95,Calisanlar!$A$1:$I$36,6,0)="Yüksek",VLOOKUP(B95,Calisanlar!$A$1:$I$36,7,0)&gt;5),"Kıdemli Satış","Normal Satış")</f>
        <v>Normal Satış</v>
      </c>
    </row>
    <row r="96" spans="1:10" x14ac:dyDescent="0.3">
      <c r="A96" s="1">
        <v>45700</v>
      </c>
      <c r="B96" t="s">
        <v>16</v>
      </c>
      <c r="C96" t="s">
        <v>54</v>
      </c>
      <c r="D96" t="s">
        <v>75</v>
      </c>
      <c r="E96" t="s">
        <v>68</v>
      </c>
      <c r="F96" t="s">
        <v>123</v>
      </c>
      <c r="G96">
        <v>12</v>
      </c>
      <c r="H96">
        <f>VLOOKUP(E96,Urunler!$A$1:$C$8,3,0)</f>
        <v>890</v>
      </c>
      <c r="I96">
        <f t="shared" si="5"/>
        <v>10680</v>
      </c>
      <c r="J96" t="str">
        <f>IF(AND(VLOOKUP(B96,Calisanlar!$A$1:$I$36,6,0)="Yüksek",VLOOKUP(B96,Calisanlar!$A$1:$I$36,7,0)&gt;5),"Kıdemli Satış","Normal Satış")</f>
        <v>Normal Satış</v>
      </c>
    </row>
    <row r="97" spans="1:10" x14ac:dyDescent="0.3">
      <c r="A97" s="1">
        <v>45700</v>
      </c>
      <c r="B97" t="s">
        <v>34</v>
      </c>
      <c r="C97" t="s">
        <v>51</v>
      </c>
      <c r="D97" t="s">
        <v>74</v>
      </c>
      <c r="E97" t="s">
        <v>64</v>
      </c>
      <c r="F97" t="s">
        <v>71</v>
      </c>
      <c r="G97">
        <v>1</v>
      </c>
      <c r="H97">
        <f>VLOOKUP(E97,Urunler!$A$1:$C$8,3,0)</f>
        <v>210</v>
      </c>
      <c r="I97">
        <f t="shared" si="5"/>
        <v>210</v>
      </c>
      <c r="J97" t="str">
        <f>IF(AND(VLOOKUP(B97,Calisanlar!$A$1:$I$36,6,0)="Yüksek",VLOOKUP(B97,Calisanlar!$A$1:$I$36,7,0)&gt;5),"Kıdemli Satış","Normal Satış")</f>
        <v>Normal Satış</v>
      </c>
    </row>
    <row r="98" spans="1:10" x14ac:dyDescent="0.3">
      <c r="A98" s="1">
        <v>45700</v>
      </c>
      <c r="B98" t="s">
        <v>8</v>
      </c>
      <c r="C98" t="s">
        <v>49</v>
      </c>
      <c r="D98" t="s">
        <v>76</v>
      </c>
      <c r="E98" t="s">
        <v>67</v>
      </c>
      <c r="F98" t="s">
        <v>124</v>
      </c>
      <c r="G98">
        <v>3</v>
      </c>
      <c r="H98">
        <f>VLOOKUP(E98,Urunler!$A$1:$C$8,3,0)</f>
        <v>89</v>
      </c>
      <c r="I98">
        <f t="shared" si="5"/>
        <v>267</v>
      </c>
      <c r="J98" t="str">
        <f>IF(AND(VLOOKUP(B98,Calisanlar!$A$1:$I$36,6,0)="Yüksek",VLOOKUP(B98,Calisanlar!$A$1:$I$36,7,0)&gt;5),"Kıdemli Satış","Normal Satış")</f>
        <v>Normal Satış</v>
      </c>
    </row>
    <row r="99" spans="1:10" x14ac:dyDescent="0.3">
      <c r="A99" s="1">
        <v>45700</v>
      </c>
      <c r="B99" t="s">
        <v>34</v>
      </c>
      <c r="C99" t="s">
        <v>51</v>
      </c>
      <c r="D99" t="s">
        <v>77</v>
      </c>
      <c r="E99" t="s">
        <v>66</v>
      </c>
      <c r="F99" t="s">
        <v>72</v>
      </c>
      <c r="G99">
        <v>10</v>
      </c>
      <c r="H99">
        <f>VLOOKUP(E99,Urunler!$A$1:$C$8,3,0)</f>
        <v>180</v>
      </c>
      <c r="I99">
        <f t="shared" si="5"/>
        <v>1800</v>
      </c>
      <c r="J99" t="str">
        <f>IF(AND(VLOOKUP(B99,Calisanlar!$A$1:$I$36,6,0)="Yüksek",VLOOKUP(B99,Calisanlar!$A$1:$I$36,7,0)&gt;5),"Kıdemli Satış","Normal Satış")</f>
        <v>Normal Satış</v>
      </c>
    </row>
    <row r="100" spans="1:10" x14ac:dyDescent="0.3">
      <c r="A100" s="1">
        <v>45701</v>
      </c>
      <c r="B100" t="s">
        <v>14</v>
      </c>
      <c r="C100" t="s">
        <v>50</v>
      </c>
      <c r="D100" t="s">
        <v>75</v>
      </c>
      <c r="E100" t="s">
        <v>68</v>
      </c>
      <c r="F100" t="s">
        <v>123</v>
      </c>
      <c r="G100">
        <v>9</v>
      </c>
      <c r="H100">
        <f>VLOOKUP(E100,Urunler!$A$1:$C$8,3,0)</f>
        <v>890</v>
      </c>
      <c r="I100">
        <f t="shared" si="5"/>
        <v>8010</v>
      </c>
      <c r="J100" t="str">
        <f>IF(AND(VLOOKUP(B100,Calisanlar!$A$1:$I$36,6,0)="Yüksek",VLOOKUP(B100,Calisanlar!$A$1:$I$36,7,0)&gt;5),"Kıdemli Satış","Normal Satış")</f>
        <v>Normal Satış</v>
      </c>
    </row>
    <row r="101" spans="1:10" x14ac:dyDescent="0.3">
      <c r="A101" s="1">
        <v>45702</v>
      </c>
      <c r="B101" t="s">
        <v>12</v>
      </c>
      <c r="C101" t="s">
        <v>48</v>
      </c>
      <c r="D101" t="s">
        <v>77</v>
      </c>
      <c r="E101" t="s">
        <v>62</v>
      </c>
      <c r="F101" t="s">
        <v>69</v>
      </c>
      <c r="G101">
        <v>13</v>
      </c>
      <c r="H101">
        <f>VLOOKUP(E101,Urunler!$A$1:$C$8,3,0)</f>
        <v>950</v>
      </c>
      <c r="I101">
        <f t="shared" si="5"/>
        <v>12350</v>
      </c>
      <c r="J101" t="str">
        <f>IF(AND(VLOOKUP(B101,Calisanlar!$A$1:$I$36,6,0)="Yüksek",VLOOKUP(B101,Calisanlar!$A$1:$I$36,7,0)&gt;5),"Kıdemli Satış","Normal Satış")</f>
        <v>Normal Satış</v>
      </c>
    </row>
    <row r="102" spans="1:10" x14ac:dyDescent="0.3">
      <c r="A102" s="1">
        <v>45702</v>
      </c>
      <c r="B102" t="s">
        <v>23</v>
      </c>
      <c r="C102" t="s">
        <v>48</v>
      </c>
      <c r="D102" t="s">
        <v>74</v>
      </c>
      <c r="E102" t="s">
        <v>67</v>
      </c>
      <c r="F102" t="s">
        <v>124</v>
      </c>
      <c r="G102">
        <v>10</v>
      </c>
      <c r="H102">
        <f>VLOOKUP(E102,Urunler!$A$1:$C$8,3,0)</f>
        <v>89</v>
      </c>
      <c r="I102">
        <f t="shared" si="5"/>
        <v>890</v>
      </c>
      <c r="J102" t="str">
        <f>IF(AND(VLOOKUP(B102,Calisanlar!$A$1:$I$36,6,0)="Yüksek",VLOOKUP(B102,Calisanlar!$A$1:$I$36,7,0)&gt;5),"Kıdemli Satış","Normal Satış")</f>
        <v>Normal Satış</v>
      </c>
    </row>
    <row r="103" spans="1:10" x14ac:dyDescent="0.3">
      <c r="A103" s="1">
        <v>45703</v>
      </c>
      <c r="B103" t="s">
        <v>17</v>
      </c>
      <c r="C103" t="s">
        <v>52</v>
      </c>
      <c r="D103" t="s">
        <v>75</v>
      </c>
      <c r="E103" t="s">
        <v>62</v>
      </c>
      <c r="F103" t="s">
        <v>69</v>
      </c>
      <c r="G103">
        <v>6</v>
      </c>
      <c r="H103">
        <f>VLOOKUP(E103,Urunler!$A$1:$C$8,3,0)</f>
        <v>950</v>
      </c>
      <c r="I103">
        <f t="shared" si="5"/>
        <v>5700</v>
      </c>
      <c r="J103" t="str">
        <f>IF(AND(VLOOKUP(B103,Calisanlar!$A$1:$I$36,6,0)="Yüksek",VLOOKUP(B103,Calisanlar!$A$1:$I$36,7,0)&gt;5),"Kıdemli Satış","Normal Satış")</f>
        <v>Normal Satış</v>
      </c>
    </row>
    <row r="104" spans="1:10" x14ac:dyDescent="0.3">
      <c r="A104" s="1">
        <v>45704</v>
      </c>
      <c r="B104" t="s">
        <v>35</v>
      </c>
      <c r="C104" t="s">
        <v>51</v>
      </c>
      <c r="D104" t="s">
        <v>77</v>
      </c>
      <c r="E104" t="s">
        <v>64</v>
      </c>
      <c r="F104" t="s">
        <v>71</v>
      </c>
      <c r="G104">
        <v>7</v>
      </c>
      <c r="H104">
        <f>VLOOKUP(E104,Urunler!$A$1:$C$8,3,0)</f>
        <v>210</v>
      </c>
      <c r="I104">
        <f t="shared" si="5"/>
        <v>1470</v>
      </c>
      <c r="J104" t="str">
        <f>IF(AND(VLOOKUP(B104,Calisanlar!$A$1:$I$36,6,0)="Yüksek",VLOOKUP(B104,Calisanlar!$A$1:$I$36,7,0)&gt;5),"Kıdemli Satış","Normal Satış")</f>
        <v>Normal Satış</v>
      </c>
    </row>
    <row r="105" spans="1:10" x14ac:dyDescent="0.3">
      <c r="A105" s="1">
        <v>45705</v>
      </c>
      <c r="B105" t="s">
        <v>33</v>
      </c>
      <c r="C105" t="s">
        <v>51</v>
      </c>
      <c r="D105" t="s">
        <v>77</v>
      </c>
      <c r="E105" t="s">
        <v>62</v>
      </c>
      <c r="F105" t="s">
        <v>69</v>
      </c>
      <c r="G105">
        <v>10</v>
      </c>
      <c r="H105">
        <f>VLOOKUP(E105,Urunler!$A$1:$C$8,3,0)</f>
        <v>950</v>
      </c>
      <c r="I105">
        <f t="shared" si="5"/>
        <v>9500</v>
      </c>
      <c r="J105" t="str">
        <f>IF(AND(VLOOKUP(B105,Calisanlar!$A$1:$I$36,6,0)="Yüksek",VLOOKUP(B105,Calisanlar!$A$1:$I$36,7,0)&gt;5),"Kıdemli Satış","Normal Satış")</f>
        <v>Normal Satış</v>
      </c>
    </row>
    <row r="106" spans="1:10" x14ac:dyDescent="0.3">
      <c r="A106" s="1">
        <v>45705</v>
      </c>
      <c r="B106" t="s">
        <v>38</v>
      </c>
      <c r="C106" t="s">
        <v>49</v>
      </c>
      <c r="D106" t="s">
        <v>77</v>
      </c>
      <c r="E106" t="s">
        <v>67</v>
      </c>
      <c r="F106" t="s">
        <v>124</v>
      </c>
      <c r="G106">
        <v>13</v>
      </c>
      <c r="H106">
        <f>VLOOKUP(E106,Urunler!$A$1:$C$8,3,0)</f>
        <v>89</v>
      </c>
      <c r="I106">
        <f t="shared" si="5"/>
        <v>1157</v>
      </c>
      <c r="J106" t="str">
        <f>IF(AND(VLOOKUP(B106,Calisanlar!$A$1:$I$36,6,0)="Yüksek",VLOOKUP(B106,Calisanlar!$A$1:$I$36,7,0)&gt;5),"Kıdemli Satış","Normal Satış")</f>
        <v>Kıdemli Satış</v>
      </c>
    </row>
    <row r="107" spans="1:10" x14ac:dyDescent="0.3">
      <c r="A107" s="1">
        <v>45706</v>
      </c>
      <c r="B107" t="s">
        <v>25</v>
      </c>
      <c r="C107" t="s">
        <v>53</v>
      </c>
      <c r="D107" t="s">
        <v>77</v>
      </c>
      <c r="E107" t="s">
        <v>67</v>
      </c>
      <c r="F107" t="s">
        <v>124</v>
      </c>
      <c r="G107">
        <v>7</v>
      </c>
      <c r="H107">
        <f>VLOOKUP(E107,Urunler!$A$1:$C$8,3,0)</f>
        <v>89</v>
      </c>
      <c r="I107">
        <f t="shared" si="5"/>
        <v>623</v>
      </c>
      <c r="J107" t="str">
        <f>IF(AND(VLOOKUP(B107,Calisanlar!$A$1:$I$36,6,0)="Yüksek",VLOOKUP(B107,Calisanlar!$A$1:$I$36,7,0)&gt;5),"Kıdemli Satış","Normal Satış")</f>
        <v>Kıdemli Satış</v>
      </c>
    </row>
    <row r="108" spans="1:10" x14ac:dyDescent="0.3">
      <c r="A108" s="1">
        <v>45706</v>
      </c>
      <c r="B108" t="s">
        <v>16</v>
      </c>
      <c r="C108" t="s">
        <v>54</v>
      </c>
      <c r="D108" t="s">
        <v>77</v>
      </c>
      <c r="E108" t="s">
        <v>67</v>
      </c>
      <c r="F108" t="s">
        <v>124</v>
      </c>
      <c r="G108">
        <v>9</v>
      </c>
      <c r="H108">
        <f>VLOOKUP(E108,Urunler!$A$1:$C$8,3,0)</f>
        <v>89</v>
      </c>
      <c r="I108">
        <f t="shared" si="5"/>
        <v>801</v>
      </c>
      <c r="J108" t="str">
        <f>IF(AND(VLOOKUP(B108,Calisanlar!$A$1:$I$36,6,0)="Yüksek",VLOOKUP(B108,Calisanlar!$A$1:$I$36,7,0)&gt;5),"Kıdemli Satış","Normal Satış")</f>
        <v>Normal Satış</v>
      </c>
    </row>
    <row r="109" spans="1:10" x14ac:dyDescent="0.3">
      <c r="A109" s="1">
        <v>45707</v>
      </c>
      <c r="B109" t="s">
        <v>17</v>
      </c>
      <c r="C109" t="s">
        <v>52</v>
      </c>
      <c r="D109" t="s">
        <v>76</v>
      </c>
      <c r="E109" t="s">
        <v>65</v>
      </c>
      <c r="F109" t="s">
        <v>122</v>
      </c>
      <c r="G109">
        <v>3</v>
      </c>
      <c r="H109">
        <f>VLOOKUP(E109,Urunler!$A$1:$C$8,3,0)</f>
        <v>320</v>
      </c>
      <c r="I109">
        <f t="shared" si="5"/>
        <v>960</v>
      </c>
      <c r="J109" t="str">
        <f>IF(AND(VLOOKUP(B109,Calisanlar!$A$1:$I$36,6,0)="Yüksek",VLOOKUP(B109,Calisanlar!$A$1:$I$36,7,0)&gt;5),"Kıdemli Satış","Normal Satış")</f>
        <v>Normal Satış</v>
      </c>
    </row>
    <row r="110" spans="1:10" x14ac:dyDescent="0.3">
      <c r="A110" s="1">
        <v>45707</v>
      </c>
      <c r="B110" t="s">
        <v>24</v>
      </c>
      <c r="C110" t="s">
        <v>53</v>
      </c>
      <c r="D110" t="s">
        <v>74</v>
      </c>
      <c r="E110" t="s">
        <v>66</v>
      </c>
      <c r="F110" t="s">
        <v>72</v>
      </c>
      <c r="G110">
        <v>5</v>
      </c>
      <c r="H110">
        <f>VLOOKUP(E110,Urunler!$A$1:$C$8,3,0)</f>
        <v>180</v>
      </c>
      <c r="I110">
        <f t="shared" si="5"/>
        <v>900</v>
      </c>
      <c r="J110" t="str">
        <f>IF(AND(VLOOKUP(B110,Calisanlar!$A$1:$I$36,6,0)="Yüksek",VLOOKUP(B110,Calisanlar!$A$1:$I$36,7,0)&gt;5),"Kıdemli Satış","Normal Satış")</f>
        <v>Normal Satış</v>
      </c>
    </row>
    <row r="111" spans="1:10" x14ac:dyDescent="0.3">
      <c r="A111" s="1">
        <v>45708</v>
      </c>
      <c r="B111" t="s">
        <v>38</v>
      </c>
      <c r="C111" t="s">
        <v>49</v>
      </c>
      <c r="D111" t="s">
        <v>74</v>
      </c>
      <c r="E111" t="s">
        <v>65</v>
      </c>
      <c r="F111" t="s">
        <v>122</v>
      </c>
      <c r="G111">
        <v>5</v>
      </c>
      <c r="H111">
        <f>VLOOKUP(E111,Urunler!$A$1:$C$8,3,0)</f>
        <v>320</v>
      </c>
      <c r="I111">
        <f t="shared" si="5"/>
        <v>1600</v>
      </c>
      <c r="J111" t="str">
        <f>IF(AND(VLOOKUP(B111,Calisanlar!$A$1:$I$36,6,0)="Yüksek",VLOOKUP(B111,Calisanlar!$A$1:$I$36,7,0)&gt;5),"Kıdemli Satış","Normal Satış")</f>
        <v>Kıdemli Satış</v>
      </c>
    </row>
    <row r="112" spans="1:10" x14ac:dyDescent="0.3">
      <c r="A112" s="1">
        <v>45708</v>
      </c>
      <c r="B112" t="s">
        <v>24</v>
      </c>
      <c r="C112" t="s">
        <v>53</v>
      </c>
      <c r="D112" t="s">
        <v>76</v>
      </c>
      <c r="E112" t="s">
        <v>64</v>
      </c>
      <c r="F112" t="s">
        <v>71</v>
      </c>
      <c r="G112">
        <v>9</v>
      </c>
      <c r="H112">
        <f>VLOOKUP(E112,Urunler!$A$1:$C$8,3,0)</f>
        <v>210</v>
      </c>
      <c r="I112">
        <f t="shared" si="5"/>
        <v>1890</v>
      </c>
      <c r="J112" t="str">
        <f>IF(AND(VLOOKUP(B112,Calisanlar!$A$1:$I$36,6,0)="Yüksek",VLOOKUP(B112,Calisanlar!$A$1:$I$36,7,0)&gt;5),"Kıdemli Satış","Normal Satış")</f>
        <v>Normal Satış</v>
      </c>
    </row>
    <row r="113" spans="1:10" x14ac:dyDescent="0.3">
      <c r="A113" s="1">
        <v>45708</v>
      </c>
      <c r="B113" t="s">
        <v>27</v>
      </c>
      <c r="C113" t="s">
        <v>51</v>
      </c>
      <c r="D113" t="s">
        <v>76</v>
      </c>
      <c r="E113" t="s">
        <v>67</v>
      </c>
      <c r="F113" t="s">
        <v>124</v>
      </c>
      <c r="G113">
        <v>4</v>
      </c>
      <c r="H113">
        <f>VLOOKUP(E113,Urunler!$A$1:$C$8,3,0)</f>
        <v>89</v>
      </c>
      <c r="I113">
        <f t="shared" si="5"/>
        <v>356</v>
      </c>
      <c r="J113" t="str">
        <f>IF(AND(VLOOKUP(B113,Calisanlar!$A$1:$I$36,6,0)="Yüksek",VLOOKUP(B113,Calisanlar!$A$1:$I$36,7,0)&gt;5),"Kıdemli Satış","Normal Satış")</f>
        <v>Normal Satış</v>
      </c>
    </row>
    <row r="114" spans="1:10" x14ac:dyDescent="0.3">
      <c r="A114" s="1">
        <v>45709</v>
      </c>
      <c r="B114" t="s">
        <v>34</v>
      </c>
      <c r="C114" t="s">
        <v>51</v>
      </c>
      <c r="D114" t="s">
        <v>76</v>
      </c>
      <c r="E114" t="s">
        <v>65</v>
      </c>
      <c r="F114" t="s">
        <v>122</v>
      </c>
      <c r="G114">
        <v>8</v>
      </c>
      <c r="H114">
        <f>VLOOKUP(E114,Urunler!$A$1:$C$8,3,0)</f>
        <v>320</v>
      </c>
      <c r="I114">
        <f t="shared" si="5"/>
        <v>2560</v>
      </c>
      <c r="J114" t="str">
        <f>IF(AND(VLOOKUP(B114,Calisanlar!$A$1:$I$36,6,0)="Yüksek",VLOOKUP(B114,Calisanlar!$A$1:$I$36,7,0)&gt;5),"Kıdemli Satış","Normal Satış")</f>
        <v>Normal Satış</v>
      </c>
    </row>
    <row r="115" spans="1:10" x14ac:dyDescent="0.3">
      <c r="A115" s="1">
        <v>45709</v>
      </c>
      <c r="B115" t="s">
        <v>7</v>
      </c>
      <c r="C115" t="s">
        <v>48</v>
      </c>
      <c r="D115" t="s">
        <v>77</v>
      </c>
      <c r="E115" t="s">
        <v>66</v>
      </c>
      <c r="F115" t="s">
        <v>72</v>
      </c>
      <c r="G115">
        <v>13</v>
      </c>
      <c r="H115">
        <f>VLOOKUP(E115,Urunler!$A$1:$C$8,3,0)</f>
        <v>180</v>
      </c>
      <c r="I115">
        <f t="shared" si="5"/>
        <v>2340</v>
      </c>
      <c r="J115" t="str">
        <f>IF(AND(VLOOKUP(B115,Calisanlar!$A$1:$I$36,6,0)="Yüksek",VLOOKUP(B115,Calisanlar!$A$1:$I$36,7,0)&gt;5),"Kıdemli Satış","Normal Satış")</f>
        <v>Normal Satış</v>
      </c>
    </row>
    <row r="116" spans="1:10" x14ac:dyDescent="0.3">
      <c r="A116" s="1">
        <v>45709</v>
      </c>
      <c r="B116" t="s">
        <v>7</v>
      </c>
      <c r="C116" t="s">
        <v>48</v>
      </c>
      <c r="D116" t="s">
        <v>75</v>
      </c>
      <c r="E116" t="s">
        <v>65</v>
      </c>
      <c r="F116" t="s">
        <v>122</v>
      </c>
      <c r="G116">
        <v>14</v>
      </c>
      <c r="H116">
        <f>VLOOKUP(E116,Urunler!$A$1:$C$8,3,0)</f>
        <v>320</v>
      </c>
      <c r="I116">
        <f t="shared" si="5"/>
        <v>4480</v>
      </c>
      <c r="J116" t="str">
        <f>IF(AND(VLOOKUP(B116,Calisanlar!$A$1:$I$36,6,0)="Yüksek",VLOOKUP(B116,Calisanlar!$A$1:$I$36,7,0)&gt;5),"Kıdemli Satış","Normal Satış")</f>
        <v>Normal Satış</v>
      </c>
    </row>
    <row r="117" spans="1:10" x14ac:dyDescent="0.3">
      <c r="A117" s="1">
        <v>45710</v>
      </c>
      <c r="B117" t="s">
        <v>16</v>
      </c>
      <c r="C117" t="s">
        <v>54</v>
      </c>
      <c r="D117" t="s">
        <v>75</v>
      </c>
      <c r="E117" t="s">
        <v>66</v>
      </c>
      <c r="F117" t="s">
        <v>72</v>
      </c>
      <c r="G117">
        <v>7</v>
      </c>
      <c r="H117">
        <f>VLOOKUP(E117,Urunler!$A$1:$C$8,3,0)</f>
        <v>180</v>
      </c>
      <c r="I117">
        <f t="shared" si="5"/>
        <v>1260</v>
      </c>
      <c r="J117" t="str">
        <f>IF(AND(VLOOKUP(B117,Calisanlar!$A$1:$I$36,6,0)="Yüksek",VLOOKUP(B117,Calisanlar!$A$1:$I$36,7,0)&gt;5),"Kıdemli Satış","Normal Satış")</f>
        <v>Normal Satış</v>
      </c>
    </row>
    <row r="118" spans="1:10" x14ac:dyDescent="0.3">
      <c r="A118" s="1">
        <v>45710</v>
      </c>
      <c r="B118" t="s">
        <v>34</v>
      </c>
      <c r="C118" t="s">
        <v>51</v>
      </c>
      <c r="D118" t="s">
        <v>76</v>
      </c>
      <c r="E118" t="s">
        <v>64</v>
      </c>
      <c r="F118" t="s">
        <v>71</v>
      </c>
      <c r="G118">
        <v>2</v>
      </c>
      <c r="H118">
        <f>VLOOKUP(E118,Urunler!$A$1:$C$8,3,0)</f>
        <v>210</v>
      </c>
      <c r="I118">
        <f t="shared" si="5"/>
        <v>420</v>
      </c>
      <c r="J118" t="str">
        <f>IF(AND(VLOOKUP(B118,Calisanlar!$A$1:$I$36,6,0)="Yüksek",VLOOKUP(B118,Calisanlar!$A$1:$I$36,7,0)&gt;5),"Kıdemli Satış","Normal Satış")</f>
        <v>Normal Satış</v>
      </c>
    </row>
    <row r="119" spans="1:10" x14ac:dyDescent="0.3">
      <c r="A119" s="1">
        <v>45711</v>
      </c>
      <c r="B119" t="s">
        <v>11</v>
      </c>
      <c r="C119" t="s">
        <v>52</v>
      </c>
      <c r="D119" t="s">
        <v>74</v>
      </c>
      <c r="E119" t="s">
        <v>64</v>
      </c>
      <c r="F119" t="s">
        <v>71</v>
      </c>
      <c r="G119">
        <v>2</v>
      </c>
      <c r="H119">
        <f>VLOOKUP(E119,Urunler!$A$1:$C$8,3,0)</f>
        <v>210</v>
      </c>
      <c r="I119">
        <f t="shared" si="5"/>
        <v>420</v>
      </c>
      <c r="J119" t="str">
        <f>IF(AND(VLOOKUP(B119,Calisanlar!$A$1:$I$36,6,0)="Yüksek",VLOOKUP(B119,Calisanlar!$A$1:$I$36,7,0)&gt;5),"Kıdemli Satış","Normal Satış")</f>
        <v>Kıdemli Satış</v>
      </c>
    </row>
    <row r="120" spans="1:10" x14ac:dyDescent="0.3">
      <c r="A120" s="1">
        <v>45711</v>
      </c>
      <c r="B120" t="s">
        <v>9</v>
      </c>
      <c r="C120" t="s">
        <v>50</v>
      </c>
      <c r="D120" t="s">
        <v>74</v>
      </c>
      <c r="E120" t="s">
        <v>64</v>
      </c>
      <c r="F120" t="s">
        <v>71</v>
      </c>
      <c r="G120">
        <v>4</v>
      </c>
      <c r="H120">
        <f>VLOOKUP(E120,Urunler!$A$1:$C$8,3,0)</f>
        <v>210</v>
      </c>
      <c r="I120">
        <f t="shared" si="5"/>
        <v>840</v>
      </c>
      <c r="J120" t="str">
        <f>IF(AND(VLOOKUP(B120,Calisanlar!$A$1:$I$36,6,0)="Yüksek",VLOOKUP(B120,Calisanlar!$A$1:$I$36,7,0)&gt;5),"Kıdemli Satış","Normal Satış")</f>
        <v>Normal Satış</v>
      </c>
    </row>
    <row r="121" spans="1:10" x14ac:dyDescent="0.3">
      <c r="A121" s="1">
        <v>45711</v>
      </c>
      <c r="B121" t="s">
        <v>13</v>
      </c>
      <c r="C121" t="s">
        <v>53</v>
      </c>
      <c r="D121" t="s">
        <v>74</v>
      </c>
      <c r="E121" t="s">
        <v>63</v>
      </c>
      <c r="F121" t="s">
        <v>70</v>
      </c>
      <c r="G121">
        <v>8</v>
      </c>
      <c r="H121">
        <f>VLOOKUP(E121,Urunler!$A$1:$C$8,3,0)</f>
        <v>120</v>
      </c>
      <c r="I121">
        <f t="shared" si="5"/>
        <v>960</v>
      </c>
      <c r="J121" t="str">
        <f>IF(AND(VLOOKUP(B121,Calisanlar!$A$1:$I$36,6,0)="Yüksek",VLOOKUP(B121,Calisanlar!$A$1:$I$36,7,0)&gt;5),"Kıdemli Satış","Normal Satış")</f>
        <v>Normal Satış</v>
      </c>
    </row>
    <row r="122" spans="1:10" x14ac:dyDescent="0.3">
      <c r="A122" s="1">
        <v>45711</v>
      </c>
      <c r="B122" t="s">
        <v>10</v>
      </c>
      <c r="C122" t="s">
        <v>51</v>
      </c>
      <c r="D122" t="s">
        <v>77</v>
      </c>
      <c r="E122" t="s">
        <v>68</v>
      </c>
      <c r="F122" t="s">
        <v>123</v>
      </c>
      <c r="G122">
        <v>5</v>
      </c>
      <c r="H122">
        <f>VLOOKUP(E122,Urunler!$A$1:$C$8,3,0)</f>
        <v>890</v>
      </c>
      <c r="I122">
        <f t="shared" si="5"/>
        <v>4450</v>
      </c>
      <c r="J122" t="str">
        <f>IF(AND(VLOOKUP(B122,Calisanlar!$A$1:$I$36,6,0)="Yüksek",VLOOKUP(B122,Calisanlar!$A$1:$I$36,7,0)&gt;5),"Kıdemli Satış","Normal Satış")</f>
        <v>Normal Satış</v>
      </c>
    </row>
    <row r="123" spans="1:10" x14ac:dyDescent="0.3">
      <c r="A123" s="1">
        <v>45712</v>
      </c>
      <c r="B123" t="s">
        <v>14</v>
      </c>
      <c r="C123" t="s">
        <v>50</v>
      </c>
      <c r="D123" t="s">
        <v>77</v>
      </c>
      <c r="E123" t="s">
        <v>67</v>
      </c>
      <c r="F123" t="s">
        <v>124</v>
      </c>
      <c r="G123">
        <v>10</v>
      </c>
      <c r="H123">
        <f>VLOOKUP(E123,Urunler!$A$1:$C$8,3,0)</f>
        <v>89</v>
      </c>
      <c r="I123">
        <f t="shared" si="5"/>
        <v>890</v>
      </c>
      <c r="J123" t="str">
        <f>IF(AND(VLOOKUP(B123,Calisanlar!$A$1:$I$36,6,0)="Yüksek",VLOOKUP(B123,Calisanlar!$A$1:$I$36,7,0)&gt;5),"Kıdemli Satış","Normal Satış")</f>
        <v>Normal Satış</v>
      </c>
    </row>
    <row r="124" spans="1:10" x14ac:dyDescent="0.3">
      <c r="A124" s="1">
        <v>45712</v>
      </c>
      <c r="B124" t="s">
        <v>22</v>
      </c>
      <c r="C124" t="s">
        <v>51</v>
      </c>
      <c r="D124" t="s">
        <v>74</v>
      </c>
      <c r="E124" t="s">
        <v>62</v>
      </c>
      <c r="F124" t="s">
        <v>69</v>
      </c>
      <c r="G124">
        <v>4</v>
      </c>
      <c r="H124">
        <f>VLOOKUP(E124,Urunler!$A$1:$C$8,3,0)</f>
        <v>950</v>
      </c>
      <c r="I124">
        <f t="shared" si="5"/>
        <v>3800</v>
      </c>
      <c r="J124" t="str">
        <f>IF(AND(VLOOKUP(B124,Calisanlar!$A$1:$I$36,6,0)="Yüksek",VLOOKUP(B124,Calisanlar!$A$1:$I$36,7,0)&gt;5),"Kıdemli Satış","Normal Satış")</f>
        <v>Normal Satış</v>
      </c>
    </row>
    <row r="125" spans="1:10" x14ac:dyDescent="0.3">
      <c r="A125" s="1">
        <v>45713</v>
      </c>
      <c r="B125" t="s">
        <v>34</v>
      </c>
      <c r="C125" t="s">
        <v>51</v>
      </c>
      <c r="D125" t="s">
        <v>77</v>
      </c>
      <c r="E125" t="s">
        <v>66</v>
      </c>
      <c r="F125" t="s">
        <v>72</v>
      </c>
      <c r="G125">
        <v>1</v>
      </c>
      <c r="H125">
        <f>VLOOKUP(E125,Urunler!$A$1:$C$8,3,0)</f>
        <v>180</v>
      </c>
      <c r="I125">
        <f t="shared" si="5"/>
        <v>180</v>
      </c>
      <c r="J125" t="str">
        <f>IF(AND(VLOOKUP(B125,Calisanlar!$A$1:$I$36,6,0)="Yüksek",VLOOKUP(B125,Calisanlar!$A$1:$I$36,7,0)&gt;5),"Kıdemli Satış","Normal Satış")</f>
        <v>Normal Satış</v>
      </c>
    </row>
    <row r="126" spans="1:10" x14ac:dyDescent="0.3">
      <c r="A126" s="1">
        <v>45713</v>
      </c>
      <c r="B126" t="s">
        <v>23</v>
      </c>
      <c r="C126" t="s">
        <v>48</v>
      </c>
      <c r="D126" t="s">
        <v>75</v>
      </c>
      <c r="E126" t="s">
        <v>66</v>
      </c>
      <c r="F126" t="s">
        <v>72</v>
      </c>
      <c r="G126">
        <v>4</v>
      </c>
      <c r="H126">
        <f>VLOOKUP(E126,Urunler!$A$1:$C$8,3,0)</f>
        <v>180</v>
      </c>
      <c r="I126">
        <f t="shared" si="5"/>
        <v>720</v>
      </c>
      <c r="J126" t="str">
        <f>IF(AND(VLOOKUP(B126,Calisanlar!$A$1:$I$36,6,0)="Yüksek",VLOOKUP(B126,Calisanlar!$A$1:$I$36,7,0)&gt;5),"Kıdemli Satış","Normal Satış")</f>
        <v>Normal Satış</v>
      </c>
    </row>
    <row r="127" spans="1:10" x14ac:dyDescent="0.3">
      <c r="A127" s="1">
        <v>45714</v>
      </c>
      <c r="B127" t="s">
        <v>10</v>
      </c>
      <c r="C127" t="s">
        <v>51</v>
      </c>
      <c r="D127" t="s">
        <v>76</v>
      </c>
      <c r="E127" t="s">
        <v>65</v>
      </c>
      <c r="F127" t="s">
        <v>122</v>
      </c>
      <c r="G127">
        <v>8</v>
      </c>
      <c r="H127">
        <f>VLOOKUP(E127,Urunler!$A$1:$C$8,3,0)</f>
        <v>320</v>
      </c>
      <c r="I127">
        <f t="shared" si="5"/>
        <v>2560</v>
      </c>
      <c r="J127" t="str">
        <f>IF(AND(VLOOKUP(B127,Calisanlar!$A$1:$I$36,6,0)="Yüksek",VLOOKUP(B127,Calisanlar!$A$1:$I$36,7,0)&gt;5),"Kıdemli Satış","Normal Satış")</f>
        <v>Normal Satış</v>
      </c>
    </row>
    <row r="128" spans="1:10" x14ac:dyDescent="0.3">
      <c r="A128" s="1">
        <v>45714</v>
      </c>
      <c r="B128" t="s">
        <v>33</v>
      </c>
      <c r="C128" t="s">
        <v>51</v>
      </c>
      <c r="D128" t="s">
        <v>76</v>
      </c>
      <c r="E128" t="s">
        <v>62</v>
      </c>
      <c r="F128" t="s">
        <v>69</v>
      </c>
      <c r="G128">
        <v>2</v>
      </c>
      <c r="H128">
        <f>VLOOKUP(E128,Urunler!$A$1:$C$8,3,0)</f>
        <v>950</v>
      </c>
      <c r="I128">
        <f t="shared" si="5"/>
        <v>1900</v>
      </c>
      <c r="J128" t="str">
        <f>IF(AND(VLOOKUP(B128,Calisanlar!$A$1:$I$36,6,0)="Yüksek",VLOOKUP(B128,Calisanlar!$A$1:$I$36,7,0)&gt;5),"Kıdemli Satış","Normal Satış")</f>
        <v>Normal Satış</v>
      </c>
    </row>
    <row r="129" spans="1:10" x14ac:dyDescent="0.3">
      <c r="A129" s="1">
        <v>45714</v>
      </c>
      <c r="B129" t="s">
        <v>17</v>
      </c>
      <c r="C129" t="s">
        <v>52</v>
      </c>
      <c r="D129" t="s">
        <v>77</v>
      </c>
      <c r="E129" t="s">
        <v>67</v>
      </c>
      <c r="F129" t="s">
        <v>124</v>
      </c>
      <c r="G129">
        <v>10</v>
      </c>
      <c r="H129">
        <f>VLOOKUP(E129,Urunler!$A$1:$C$8,3,0)</f>
        <v>89</v>
      </c>
      <c r="I129">
        <f t="shared" si="5"/>
        <v>890</v>
      </c>
      <c r="J129" t="str">
        <f>IF(AND(VLOOKUP(B129,Calisanlar!$A$1:$I$36,6,0)="Yüksek",VLOOKUP(B129,Calisanlar!$A$1:$I$36,7,0)&gt;5),"Kıdemli Satış","Normal Satış")</f>
        <v>Normal Satış</v>
      </c>
    </row>
    <row r="130" spans="1:10" x14ac:dyDescent="0.3">
      <c r="A130" s="1">
        <v>45715</v>
      </c>
      <c r="B130" t="s">
        <v>25</v>
      </c>
      <c r="C130" t="s">
        <v>53</v>
      </c>
      <c r="D130" t="s">
        <v>76</v>
      </c>
      <c r="E130" t="s">
        <v>66</v>
      </c>
      <c r="F130" t="s">
        <v>72</v>
      </c>
      <c r="G130">
        <v>12</v>
      </c>
      <c r="H130">
        <f>VLOOKUP(E130,Urunler!$A$1:$C$8,3,0)</f>
        <v>180</v>
      </c>
      <c r="I130">
        <f t="shared" ref="I130:I193" si="6">G130*H130</f>
        <v>2160</v>
      </c>
      <c r="J130" t="str">
        <f>IF(AND(VLOOKUP(B130,Calisanlar!$A$1:$I$36,6,0)="Yüksek",VLOOKUP(B130,Calisanlar!$A$1:$I$36,7,0)&gt;5),"Kıdemli Satış","Normal Satış")</f>
        <v>Kıdemli Satış</v>
      </c>
    </row>
    <row r="131" spans="1:10" x14ac:dyDescent="0.3">
      <c r="A131" s="1">
        <v>45715</v>
      </c>
      <c r="B131" t="s">
        <v>8</v>
      </c>
      <c r="C131" t="s">
        <v>49</v>
      </c>
      <c r="D131" t="s">
        <v>75</v>
      </c>
      <c r="E131" t="s">
        <v>65</v>
      </c>
      <c r="F131" t="s">
        <v>122</v>
      </c>
      <c r="G131">
        <v>14</v>
      </c>
      <c r="H131">
        <f>VLOOKUP(E131,Urunler!$A$1:$C$8,3,0)</f>
        <v>320</v>
      </c>
      <c r="I131">
        <f t="shared" si="6"/>
        <v>4480</v>
      </c>
      <c r="J131" t="str">
        <f>IF(AND(VLOOKUP(B131,Calisanlar!$A$1:$I$36,6,0)="Yüksek",VLOOKUP(B131,Calisanlar!$A$1:$I$36,7,0)&gt;5),"Kıdemli Satış","Normal Satış")</f>
        <v>Normal Satış</v>
      </c>
    </row>
    <row r="132" spans="1:10" x14ac:dyDescent="0.3">
      <c r="A132" s="1">
        <v>45716</v>
      </c>
      <c r="B132" t="s">
        <v>24</v>
      </c>
      <c r="C132" t="s">
        <v>53</v>
      </c>
      <c r="D132" t="s">
        <v>74</v>
      </c>
      <c r="E132" t="s">
        <v>64</v>
      </c>
      <c r="F132" t="s">
        <v>71</v>
      </c>
      <c r="G132">
        <v>7</v>
      </c>
      <c r="H132">
        <f>VLOOKUP(E132,Urunler!$A$1:$C$8,3,0)</f>
        <v>210</v>
      </c>
      <c r="I132">
        <f t="shared" si="6"/>
        <v>1470</v>
      </c>
      <c r="J132" t="str">
        <f>IF(AND(VLOOKUP(B132,Calisanlar!$A$1:$I$36,6,0)="Yüksek",VLOOKUP(B132,Calisanlar!$A$1:$I$36,7,0)&gt;5),"Kıdemli Satış","Normal Satış")</f>
        <v>Normal Satış</v>
      </c>
    </row>
    <row r="133" spans="1:10" x14ac:dyDescent="0.3">
      <c r="A133" s="1">
        <v>45716</v>
      </c>
      <c r="B133" t="s">
        <v>24</v>
      </c>
      <c r="C133" t="s">
        <v>53</v>
      </c>
      <c r="D133" t="s">
        <v>74</v>
      </c>
      <c r="E133" t="s">
        <v>67</v>
      </c>
      <c r="F133" t="s">
        <v>124</v>
      </c>
      <c r="G133">
        <v>4</v>
      </c>
      <c r="H133">
        <f>VLOOKUP(E133,Urunler!$A$1:$C$8,3,0)</f>
        <v>89</v>
      </c>
      <c r="I133">
        <f t="shared" si="6"/>
        <v>356</v>
      </c>
      <c r="J133" t="str">
        <f>IF(AND(VLOOKUP(B133,Calisanlar!$A$1:$I$36,6,0)="Yüksek",VLOOKUP(B133,Calisanlar!$A$1:$I$36,7,0)&gt;5),"Kıdemli Satış","Normal Satış")</f>
        <v>Normal Satış</v>
      </c>
    </row>
    <row r="134" spans="1:10" x14ac:dyDescent="0.3">
      <c r="A134" s="1">
        <v>45718</v>
      </c>
      <c r="B134" t="s">
        <v>27</v>
      </c>
      <c r="C134" t="s">
        <v>51</v>
      </c>
      <c r="D134" t="s">
        <v>75</v>
      </c>
      <c r="E134" t="s">
        <v>63</v>
      </c>
      <c r="F134" t="s">
        <v>70</v>
      </c>
      <c r="G134">
        <v>5</v>
      </c>
      <c r="H134">
        <f>VLOOKUP(E134,Urunler!$A$1:$C$8,3,0)</f>
        <v>120</v>
      </c>
      <c r="I134">
        <f t="shared" si="6"/>
        <v>600</v>
      </c>
      <c r="J134" t="str">
        <f>IF(AND(VLOOKUP(B134,Calisanlar!$A$1:$I$36,6,0)="Yüksek",VLOOKUP(B134,Calisanlar!$A$1:$I$36,7,0)&gt;5),"Kıdemli Satış","Normal Satış")</f>
        <v>Normal Satış</v>
      </c>
    </row>
    <row r="135" spans="1:10" x14ac:dyDescent="0.3">
      <c r="A135" s="1">
        <v>45718</v>
      </c>
      <c r="B135" t="s">
        <v>26</v>
      </c>
      <c r="C135" t="s">
        <v>50</v>
      </c>
      <c r="D135" t="s">
        <v>76</v>
      </c>
      <c r="E135" t="s">
        <v>67</v>
      </c>
      <c r="F135" t="s">
        <v>124</v>
      </c>
      <c r="G135">
        <v>6</v>
      </c>
      <c r="H135">
        <f>VLOOKUP(E135,Urunler!$A$1:$C$8,3,0)</f>
        <v>89</v>
      </c>
      <c r="I135">
        <f t="shared" si="6"/>
        <v>534</v>
      </c>
      <c r="J135" t="str">
        <f>IF(AND(VLOOKUP(B135,Calisanlar!$A$1:$I$36,6,0)="Yüksek",VLOOKUP(B135,Calisanlar!$A$1:$I$36,7,0)&gt;5),"Kıdemli Satış","Normal Satış")</f>
        <v>Normal Satış</v>
      </c>
    </row>
    <row r="136" spans="1:10" x14ac:dyDescent="0.3">
      <c r="A136" s="1">
        <v>45718</v>
      </c>
      <c r="B136" t="s">
        <v>33</v>
      </c>
      <c r="C136" t="s">
        <v>51</v>
      </c>
      <c r="D136" t="s">
        <v>75</v>
      </c>
      <c r="E136" t="s">
        <v>68</v>
      </c>
      <c r="F136" t="s">
        <v>123</v>
      </c>
      <c r="G136">
        <v>4</v>
      </c>
      <c r="H136">
        <f>VLOOKUP(E136,Urunler!$A$1:$C$8,3,0)</f>
        <v>890</v>
      </c>
      <c r="I136">
        <f t="shared" si="6"/>
        <v>3560</v>
      </c>
      <c r="J136" t="str">
        <f>IF(AND(VLOOKUP(B136,Calisanlar!$A$1:$I$36,6,0)="Yüksek",VLOOKUP(B136,Calisanlar!$A$1:$I$36,7,0)&gt;5),"Kıdemli Satış","Normal Satış")</f>
        <v>Normal Satış</v>
      </c>
    </row>
    <row r="137" spans="1:10" x14ac:dyDescent="0.3">
      <c r="A137" s="1">
        <v>45719</v>
      </c>
      <c r="B137" t="s">
        <v>41</v>
      </c>
      <c r="C137" t="s">
        <v>50</v>
      </c>
      <c r="D137" t="s">
        <v>74</v>
      </c>
      <c r="E137" t="s">
        <v>62</v>
      </c>
      <c r="F137" t="s">
        <v>69</v>
      </c>
      <c r="G137">
        <v>10</v>
      </c>
      <c r="H137">
        <f>VLOOKUP(E137,Urunler!$A$1:$C$8,3,0)</f>
        <v>950</v>
      </c>
      <c r="I137">
        <f t="shared" si="6"/>
        <v>9500</v>
      </c>
      <c r="J137" t="str">
        <f>IF(AND(VLOOKUP(B137,Calisanlar!$A$1:$I$36,6,0)="Yüksek",VLOOKUP(B137,Calisanlar!$A$1:$I$36,7,0)&gt;5),"Kıdemli Satış","Normal Satış")</f>
        <v>Normal Satış</v>
      </c>
    </row>
    <row r="138" spans="1:10" x14ac:dyDescent="0.3">
      <c r="A138" s="1">
        <v>45719</v>
      </c>
      <c r="B138" t="s">
        <v>25</v>
      </c>
      <c r="C138" t="s">
        <v>53</v>
      </c>
      <c r="D138" t="s">
        <v>77</v>
      </c>
      <c r="E138" t="s">
        <v>66</v>
      </c>
      <c r="F138" t="s">
        <v>72</v>
      </c>
      <c r="G138">
        <v>2</v>
      </c>
      <c r="H138">
        <f>VLOOKUP(E138,Urunler!$A$1:$C$8,3,0)</f>
        <v>180</v>
      </c>
      <c r="I138">
        <f t="shared" si="6"/>
        <v>360</v>
      </c>
      <c r="J138" t="str">
        <f>IF(AND(VLOOKUP(B138,Calisanlar!$A$1:$I$36,6,0)="Yüksek",VLOOKUP(B138,Calisanlar!$A$1:$I$36,7,0)&gt;5),"Kıdemli Satış","Normal Satış")</f>
        <v>Kıdemli Satış</v>
      </c>
    </row>
    <row r="139" spans="1:10" x14ac:dyDescent="0.3">
      <c r="A139" s="1">
        <v>45720</v>
      </c>
      <c r="B139" t="s">
        <v>13</v>
      </c>
      <c r="C139" t="s">
        <v>53</v>
      </c>
      <c r="D139" t="s">
        <v>75</v>
      </c>
      <c r="E139" t="s">
        <v>68</v>
      </c>
      <c r="F139" t="s">
        <v>123</v>
      </c>
      <c r="G139">
        <v>8</v>
      </c>
      <c r="H139">
        <f>VLOOKUP(E139,Urunler!$A$1:$C$8,3,0)</f>
        <v>890</v>
      </c>
      <c r="I139">
        <f t="shared" si="6"/>
        <v>7120</v>
      </c>
      <c r="J139" t="str">
        <f>IF(AND(VLOOKUP(B139,Calisanlar!$A$1:$I$36,6,0)="Yüksek",VLOOKUP(B139,Calisanlar!$A$1:$I$36,7,0)&gt;5),"Kıdemli Satış","Normal Satış")</f>
        <v>Normal Satış</v>
      </c>
    </row>
    <row r="140" spans="1:10" x14ac:dyDescent="0.3">
      <c r="A140" s="1">
        <v>45720</v>
      </c>
      <c r="B140" t="s">
        <v>33</v>
      </c>
      <c r="C140" t="s">
        <v>51</v>
      </c>
      <c r="D140" t="s">
        <v>77</v>
      </c>
      <c r="E140" t="s">
        <v>62</v>
      </c>
      <c r="F140" t="s">
        <v>69</v>
      </c>
      <c r="G140">
        <v>6</v>
      </c>
      <c r="H140">
        <f>VLOOKUP(E140,Urunler!$A$1:$C$8,3,0)</f>
        <v>950</v>
      </c>
      <c r="I140">
        <f t="shared" si="6"/>
        <v>5700</v>
      </c>
      <c r="J140" t="str">
        <f>IF(AND(VLOOKUP(B140,Calisanlar!$A$1:$I$36,6,0)="Yüksek",VLOOKUP(B140,Calisanlar!$A$1:$I$36,7,0)&gt;5),"Kıdemli Satış","Normal Satış")</f>
        <v>Normal Satış</v>
      </c>
    </row>
    <row r="141" spans="1:10" x14ac:dyDescent="0.3">
      <c r="A141" s="1">
        <v>45720</v>
      </c>
      <c r="B141" t="s">
        <v>25</v>
      </c>
      <c r="C141" t="s">
        <v>53</v>
      </c>
      <c r="D141" t="s">
        <v>74</v>
      </c>
      <c r="E141" t="s">
        <v>68</v>
      </c>
      <c r="F141" t="s">
        <v>123</v>
      </c>
      <c r="G141">
        <v>12</v>
      </c>
      <c r="H141">
        <f>VLOOKUP(E141,Urunler!$A$1:$C$8,3,0)</f>
        <v>890</v>
      </c>
      <c r="I141">
        <f t="shared" si="6"/>
        <v>10680</v>
      </c>
      <c r="J141" t="str">
        <f>IF(AND(VLOOKUP(B141,Calisanlar!$A$1:$I$36,6,0)="Yüksek",VLOOKUP(B141,Calisanlar!$A$1:$I$36,7,0)&gt;5),"Kıdemli Satış","Normal Satış")</f>
        <v>Kıdemli Satış</v>
      </c>
    </row>
    <row r="142" spans="1:10" x14ac:dyDescent="0.3">
      <c r="A142" s="1">
        <v>45721</v>
      </c>
      <c r="B142" t="s">
        <v>29</v>
      </c>
      <c r="C142" t="s">
        <v>52</v>
      </c>
      <c r="D142" t="s">
        <v>74</v>
      </c>
      <c r="E142" t="s">
        <v>64</v>
      </c>
      <c r="F142" t="s">
        <v>71</v>
      </c>
      <c r="G142">
        <v>11</v>
      </c>
      <c r="H142">
        <f>VLOOKUP(E142,Urunler!$A$1:$C$8,3,0)</f>
        <v>210</v>
      </c>
      <c r="I142">
        <f t="shared" si="6"/>
        <v>2310</v>
      </c>
      <c r="J142" t="str">
        <f>IF(AND(VLOOKUP(B142,Calisanlar!$A$1:$I$36,6,0)="Yüksek",VLOOKUP(B142,Calisanlar!$A$1:$I$36,7,0)&gt;5),"Kıdemli Satış","Normal Satış")</f>
        <v>Normal Satış</v>
      </c>
    </row>
    <row r="143" spans="1:10" x14ac:dyDescent="0.3">
      <c r="A143" s="1">
        <v>45721</v>
      </c>
      <c r="B143" t="s">
        <v>12</v>
      </c>
      <c r="C143" t="s">
        <v>48</v>
      </c>
      <c r="D143" t="s">
        <v>76</v>
      </c>
      <c r="E143" t="s">
        <v>63</v>
      </c>
      <c r="F143" t="s">
        <v>70</v>
      </c>
      <c r="G143">
        <v>2</v>
      </c>
      <c r="H143">
        <f>VLOOKUP(E143,Urunler!$A$1:$C$8,3,0)</f>
        <v>120</v>
      </c>
      <c r="I143">
        <f t="shared" si="6"/>
        <v>240</v>
      </c>
      <c r="J143" t="str">
        <f>IF(AND(VLOOKUP(B143,Calisanlar!$A$1:$I$36,6,0)="Yüksek",VLOOKUP(B143,Calisanlar!$A$1:$I$36,7,0)&gt;5),"Kıdemli Satış","Normal Satış")</f>
        <v>Normal Satış</v>
      </c>
    </row>
    <row r="144" spans="1:10" x14ac:dyDescent="0.3">
      <c r="A144" s="1">
        <v>45721</v>
      </c>
      <c r="B144" t="s">
        <v>34</v>
      </c>
      <c r="C144" t="s">
        <v>51</v>
      </c>
      <c r="D144" t="s">
        <v>74</v>
      </c>
      <c r="E144" t="s">
        <v>65</v>
      </c>
      <c r="F144" t="s">
        <v>122</v>
      </c>
      <c r="G144">
        <v>13</v>
      </c>
      <c r="H144">
        <f>VLOOKUP(E144,Urunler!$A$1:$C$8,3,0)</f>
        <v>320</v>
      </c>
      <c r="I144">
        <f t="shared" si="6"/>
        <v>4160</v>
      </c>
      <c r="J144" t="str">
        <f>IF(AND(VLOOKUP(B144,Calisanlar!$A$1:$I$36,6,0)="Yüksek",VLOOKUP(B144,Calisanlar!$A$1:$I$36,7,0)&gt;5),"Kıdemli Satış","Normal Satış")</f>
        <v>Normal Satış</v>
      </c>
    </row>
    <row r="145" spans="1:10" x14ac:dyDescent="0.3">
      <c r="A145" s="1">
        <v>45721</v>
      </c>
      <c r="B145" t="s">
        <v>22</v>
      </c>
      <c r="C145" t="s">
        <v>51</v>
      </c>
      <c r="D145" t="s">
        <v>76</v>
      </c>
      <c r="E145" t="s">
        <v>64</v>
      </c>
      <c r="F145" t="s">
        <v>71</v>
      </c>
      <c r="G145">
        <v>12</v>
      </c>
      <c r="H145">
        <f>VLOOKUP(E145,Urunler!$A$1:$C$8,3,0)</f>
        <v>210</v>
      </c>
      <c r="I145">
        <f t="shared" si="6"/>
        <v>2520</v>
      </c>
      <c r="J145" t="str">
        <f>IF(AND(VLOOKUP(B145,Calisanlar!$A$1:$I$36,6,0)="Yüksek",VLOOKUP(B145,Calisanlar!$A$1:$I$36,7,0)&gt;5),"Kıdemli Satış","Normal Satış")</f>
        <v>Normal Satış</v>
      </c>
    </row>
    <row r="146" spans="1:10" x14ac:dyDescent="0.3">
      <c r="A146" s="1">
        <v>45721</v>
      </c>
      <c r="B146" t="s">
        <v>33</v>
      </c>
      <c r="C146" t="s">
        <v>51</v>
      </c>
      <c r="D146" t="s">
        <v>76</v>
      </c>
      <c r="E146" t="s">
        <v>66</v>
      </c>
      <c r="F146" t="s">
        <v>72</v>
      </c>
      <c r="G146">
        <v>11</v>
      </c>
      <c r="H146">
        <f>VLOOKUP(E146,Urunler!$A$1:$C$8,3,0)</f>
        <v>180</v>
      </c>
      <c r="I146">
        <f t="shared" si="6"/>
        <v>1980</v>
      </c>
      <c r="J146" t="str">
        <f>IF(AND(VLOOKUP(B146,Calisanlar!$A$1:$I$36,6,0)="Yüksek",VLOOKUP(B146,Calisanlar!$A$1:$I$36,7,0)&gt;5),"Kıdemli Satış","Normal Satış")</f>
        <v>Normal Satış</v>
      </c>
    </row>
    <row r="147" spans="1:10" x14ac:dyDescent="0.3">
      <c r="A147" s="1">
        <v>45722</v>
      </c>
      <c r="B147" t="s">
        <v>26</v>
      </c>
      <c r="C147" t="s">
        <v>50</v>
      </c>
      <c r="D147" t="s">
        <v>77</v>
      </c>
      <c r="E147" t="s">
        <v>67</v>
      </c>
      <c r="F147" t="s">
        <v>124</v>
      </c>
      <c r="G147">
        <v>8</v>
      </c>
      <c r="H147">
        <f>VLOOKUP(E147,Urunler!$A$1:$C$8,3,0)</f>
        <v>89</v>
      </c>
      <c r="I147">
        <f t="shared" si="6"/>
        <v>712</v>
      </c>
      <c r="J147" t="str">
        <f>IF(AND(VLOOKUP(B147,Calisanlar!$A$1:$I$36,6,0)="Yüksek",VLOOKUP(B147,Calisanlar!$A$1:$I$36,7,0)&gt;5),"Kıdemli Satış","Normal Satış")</f>
        <v>Normal Satış</v>
      </c>
    </row>
    <row r="148" spans="1:10" x14ac:dyDescent="0.3">
      <c r="A148" s="1">
        <v>45722</v>
      </c>
      <c r="B148" t="s">
        <v>22</v>
      </c>
      <c r="C148" t="s">
        <v>51</v>
      </c>
      <c r="D148" t="s">
        <v>76</v>
      </c>
      <c r="E148" t="s">
        <v>65</v>
      </c>
      <c r="F148" t="s">
        <v>122</v>
      </c>
      <c r="G148">
        <v>4</v>
      </c>
      <c r="H148">
        <f>VLOOKUP(E148,Urunler!$A$1:$C$8,3,0)</f>
        <v>320</v>
      </c>
      <c r="I148">
        <f t="shared" si="6"/>
        <v>1280</v>
      </c>
      <c r="J148" t="str">
        <f>IF(AND(VLOOKUP(B148,Calisanlar!$A$1:$I$36,6,0)="Yüksek",VLOOKUP(B148,Calisanlar!$A$1:$I$36,7,0)&gt;5),"Kıdemli Satış","Normal Satış")</f>
        <v>Normal Satış</v>
      </c>
    </row>
    <row r="149" spans="1:10" x14ac:dyDescent="0.3">
      <c r="A149" s="1">
        <v>45724</v>
      </c>
      <c r="B149" t="s">
        <v>13</v>
      </c>
      <c r="C149" t="s">
        <v>53</v>
      </c>
      <c r="D149" t="s">
        <v>77</v>
      </c>
      <c r="E149" t="s">
        <v>62</v>
      </c>
      <c r="F149" t="s">
        <v>69</v>
      </c>
      <c r="G149">
        <v>6</v>
      </c>
      <c r="H149">
        <f>VLOOKUP(E149,Urunler!$A$1:$C$8,3,0)</f>
        <v>950</v>
      </c>
      <c r="I149">
        <f t="shared" si="6"/>
        <v>5700</v>
      </c>
      <c r="J149" t="str">
        <f>IF(AND(VLOOKUP(B149,Calisanlar!$A$1:$I$36,6,0)="Yüksek",VLOOKUP(B149,Calisanlar!$A$1:$I$36,7,0)&gt;5),"Kıdemli Satış","Normal Satış")</f>
        <v>Normal Satış</v>
      </c>
    </row>
    <row r="150" spans="1:10" x14ac:dyDescent="0.3">
      <c r="A150" s="1">
        <v>45724</v>
      </c>
      <c r="B150" t="s">
        <v>16</v>
      </c>
      <c r="C150" t="s">
        <v>54</v>
      </c>
      <c r="D150" t="s">
        <v>77</v>
      </c>
      <c r="E150" t="s">
        <v>64</v>
      </c>
      <c r="F150" t="s">
        <v>71</v>
      </c>
      <c r="G150">
        <v>11</v>
      </c>
      <c r="H150">
        <f>VLOOKUP(E150,Urunler!$A$1:$C$8,3,0)</f>
        <v>210</v>
      </c>
      <c r="I150">
        <f t="shared" si="6"/>
        <v>2310</v>
      </c>
      <c r="J150" t="str">
        <f>IF(AND(VLOOKUP(B150,Calisanlar!$A$1:$I$36,6,0)="Yüksek",VLOOKUP(B150,Calisanlar!$A$1:$I$36,7,0)&gt;5),"Kıdemli Satış","Normal Satış")</f>
        <v>Normal Satış</v>
      </c>
    </row>
    <row r="151" spans="1:10" x14ac:dyDescent="0.3">
      <c r="A151" s="1">
        <v>45724</v>
      </c>
      <c r="B151" t="s">
        <v>9</v>
      </c>
      <c r="C151" t="s">
        <v>50</v>
      </c>
      <c r="D151" t="s">
        <v>75</v>
      </c>
      <c r="E151" t="s">
        <v>66</v>
      </c>
      <c r="F151" t="s">
        <v>72</v>
      </c>
      <c r="G151">
        <v>1</v>
      </c>
      <c r="H151">
        <f>VLOOKUP(E151,Urunler!$A$1:$C$8,3,0)</f>
        <v>180</v>
      </c>
      <c r="I151">
        <f t="shared" si="6"/>
        <v>180</v>
      </c>
      <c r="J151" t="str">
        <f>IF(AND(VLOOKUP(B151,Calisanlar!$A$1:$I$36,6,0)="Yüksek",VLOOKUP(B151,Calisanlar!$A$1:$I$36,7,0)&gt;5),"Kıdemli Satış","Normal Satış")</f>
        <v>Normal Satış</v>
      </c>
    </row>
    <row r="152" spans="1:10" x14ac:dyDescent="0.3">
      <c r="A152" s="1">
        <v>45724</v>
      </c>
      <c r="B152" t="s">
        <v>41</v>
      </c>
      <c r="C152" t="s">
        <v>50</v>
      </c>
      <c r="D152" t="s">
        <v>75</v>
      </c>
      <c r="E152" t="s">
        <v>62</v>
      </c>
      <c r="F152" t="s">
        <v>69</v>
      </c>
      <c r="G152">
        <v>8</v>
      </c>
      <c r="H152">
        <f>VLOOKUP(E152,Urunler!$A$1:$C$8,3,0)</f>
        <v>950</v>
      </c>
      <c r="I152">
        <f t="shared" si="6"/>
        <v>7600</v>
      </c>
      <c r="J152" t="str">
        <f>IF(AND(VLOOKUP(B152,Calisanlar!$A$1:$I$36,6,0)="Yüksek",VLOOKUP(B152,Calisanlar!$A$1:$I$36,7,0)&gt;5),"Kıdemli Satış","Normal Satış")</f>
        <v>Normal Satış</v>
      </c>
    </row>
    <row r="153" spans="1:10" x14ac:dyDescent="0.3">
      <c r="A153" s="1">
        <v>45724</v>
      </c>
      <c r="B153" t="s">
        <v>7</v>
      </c>
      <c r="C153" t="s">
        <v>48</v>
      </c>
      <c r="D153" t="s">
        <v>74</v>
      </c>
      <c r="E153" t="s">
        <v>63</v>
      </c>
      <c r="F153" t="s">
        <v>70</v>
      </c>
      <c r="G153">
        <v>7</v>
      </c>
      <c r="H153">
        <f>VLOOKUP(E153,Urunler!$A$1:$C$8,3,0)</f>
        <v>120</v>
      </c>
      <c r="I153">
        <f t="shared" si="6"/>
        <v>840</v>
      </c>
      <c r="J153" t="str">
        <f>IF(AND(VLOOKUP(B153,Calisanlar!$A$1:$I$36,6,0)="Yüksek",VLOOKUP(B153,Calisanlar!$A$1:$I$36,7,0)&gt;5),"Kıdemli Satış","Normal Satış")</f>
        <v>Normal Satış</v>
      </c>
    </row>
    <row r="154" spans="1:10" x14ac:dyDescent="0.3">
      <c r="A154" s="1">
        <v>45725</v>
      </c>
      <c r="B154" t="s">
        <v>14</v>
      </c>
      <c r="C154" t="s">
        <v>50</v>
      </c>
      <c r="D154" t="s">
        <v>74</v>
      </c>
      <c r="E154" t="s">
        <v>67</v>
      </c>
      <c r="F154" t="s">
        <v>124</v>
      </c>
      <c r="G154">
        <v>11</v>
      </c>
      <c r="H154">
        <f>VLOOKUP(E154,Urunler!$A$1:$C$8,3,0)</f>
        <v>89</v>
      </c>
      <c r="I154">
        <f t="shared" si="6"/>
        <v>979</v>
      </c>
      <c r="J154" t="str">
        <f>IF(AND(VLOOKUP(B154,Calisanlar!$A$1:$I$36,6,0)="Yüksek",VLOOKUP(B154,Calisanlar!$A$1:$I$36,7,0)&gt;5),"Kıdemli Satış","Normal Satış")</f>
        <v>Normal Satış</v>
      </c>
    </row>
    <row r="155" spans="1:10" x14ac:dyDescent="0.3">
      <c r="A155" s="1">
        <v>45725</v>
      </c>
      <c r="B155" t="s">
        <v>13</v>
      </c>
      <c r="C155" t="s">
        <v>53</v>
      </c>
      <c r="D155" t="s">
        <v>76</v>
      </c>
      <c r="E155" t="s">
        <v>67</v>
      </c>
      <c r="F155" t="s">
        <v>124</v>
      </c>
      <c r="G155">
        <v>13</v>
      </c>
      <c r="H155">
        <f>VLOOKUP(E155,Urunler!$A$1:$C$8,3,0)</f>
        <v>89</v>
      </c>
      <c r="I155">
        <f t="shared" si="6"/>
        <v>1157</v>
      </c>
      <c r="J155" t="str">
        <f>IF(AND(VLOOKUP(B155,Calisanlar!$A$1:$I$36,6,0)="Yüksek",VLOOKUP(B155,Calisanlar!$A$1:$I$36,7,0)&gt;5),"Kıdemli Satış","Normal Satış")</f>
        <v>Normal Satış</v>
      </c>
    </row>
    <row r="156" spans="1:10" x14ac:dyDescent="0.3">
      <c r="A156" s="1">
        <v>45726</v>
      </c>
      <c r="B156" t="s">
        <v>25</v>
      </c>
      <c r="C156" t="s">
        <v>53</v>
      </c>
      <c r="D156" t="s">
        <v>74</v>
      </c>
      <c r="E156" t="s">
        <v>65</v>
      </c>
      <c r="F156" t="s">
        <v>122</v>
      </c>
      <c r="G156">
        <v>14</v>
      </c>
      <c r="H156">
        <f>VLOOKUP(E156,Urunler!$A$1:$C$8,3,0)</f>
        <v>320</v>
      </c>
      <c r="I156">
        <f t="shared" si="6"/>
        <v>4480</v>
      </c>
      <c r="J156" t="str">
        <f>IF(AND(VLOOKUP(B156,Calisanlar!$A$1:$I$36,6,0)="Yüksek",VLOOKUP(B156,Calisanlar!$A$1:$I$36,7,0)&gt;5),"Kıdemli Satış","Normal Satış")</f>
        <v>Kıdemli Satış</v>
      </c>
    </row>
    <row r="157" spans="1:10" x14ac:dyDescent="0.3">
      <c r="A157" s="1">
        <v>45726</v>
      </c>
      <c r="B157" t="s">
        <v>23</v>
      </c>
      <c r="C157" t="s">
        <v>48</v>
      </c>
      <c r="D157" t="s">
        <v>77</v>
      </c>
      <c r="E157" t="s">
        <v>66</v>
      </c>
      <c r="F157" t="s">
        <v>72</v>
      </c>
      <c r="G157">
        <v>4</v>
      </c>
      <c r="H157">
        <f>VLOOKUP(E157,Urunler!$A$1:$C$8,3,0)</f>
        <v>180</v>
      </c>
      <c r="I157">
        <f t="shared" si="6"/>
        <v>720</v>
      </c>
      <c r="J157" t="str">
        <f>IF(AND(VLOOKUP(B157,Calisanlar!$A$1:$I$36,6,0)="Yüksek",VLOOKUP(B157,Calisanlar!$A$1:$I$36,7,0)&gt;5),"Kıdemli Satış","Normal Satış")</f>
        <v>Normal Satış</v>
      </c>
    </row>
    <row r="158" spans="1:10" x14ac:dyDescent="0.3">
      <c r="A158" s="1">
        <v>45726</v>
      </c>
      <c r="B158" t="s">
        <v>41</v>
      </c>
      <c r="C158" t="s">
        <v>50</v>
      </c>
      <c r="D158" t="s">
        <v>75</v>
      </c>
      <c r="E158" t="s">
        <v>67</v>
      </c>
      <c r="F158" t="s">
        <v>124</v>
      </c>
      <c r="G158">
        <v>7</v>
      </c>
      <c r="H158">
        <f>VLOOKUP(E158,Urunler!$A$1:$C$8,3,0)</f>
        <v>89</v>
      </c>
      <c r="I158">
        <f t="shared" si="6"/>
        <v>623</v>
      </c>
      <c r="J158" t="str">
        <f>IF(AND(VLOOKUP(B158,Calisanlar!$A$1:$I$36,6,0)="Yüksek",VLOOKUP(B158,Calisanlar!$A$1:$I$36,7,0)&gt;5),"Kıdemli Satış","Normal Satış")</f>
        <v>Normal Satış</v>
      </c>
    </row>
    <row r="159" spans="1:10" x14ac:dyDescent="0.3">
      <c r="A159" s="1">
        <v>45726</v>
      </c>
      <c r="B159" t="s">
        <v>29</v>
      </c>
      <c r="C159" t="s">
        <v>52</v>
      </c>
      <c r="D159" t="s">
        <v>75</v>
      </c>
      <c r="E159" t="s">
        <v>62</v>
      </c>
      <c r="F159" t="s">
        <v>69</v>
      </c>
      <c r="G159">
        <v>7</v>
      </c>
      <c r="H159">
        <f>VLOOKUP(E159,Urunler!$A$1:$C$8,3,0)</f>
        <v>950</v>
      </c>
      <c r="I159">
        <f t="shared" si="6"/>
        <v>6650</v>
      </c>
      <c r="J159" t="str">
        <f>IF(AND(VLOOKUP(B159,Calisanlar!$A$1:$I$36,6,0)="Yüksek",VLOOKUP(B159,Calisanlar!$A$1:$I$36,7,0)&gt;5),"Kıdemli Satış","Normal Satış")</f>
        <v>Normal Satış</v>
      </c>
    </row>
    <row r="160" spans="1:10" x14ac:dyDescent="0.3">
      <c r="A160" s="1">
        <v>45726</v>
      </c>
      <c r="B160" t="s">
        <v>38</v>
      </c>
      <c r="C160" t="s">
        <v>49</v>
      </c>
      <c r="D160" t="s">
        <v>76</v>
      </c>
      <c r="E160" t="s">
        <v>66</v>
      </c>
      <c r="F160" t="s">
        <v>72</v>
      </c>
      <c r="G160">
        <v>13</v>
      </c>
      <c r="H160">
        <f>VLOOKUP(E160,Urunler!$A$1:$C$8,3,0)</f>
        <v>180</v>
      </c>
      <c r="I160">
        <f t="shared" si="6"/>
        <v>2340</v>
      </c>
      <c r="J160" t="str">
        <f>IF(AND(VLOOKUP(B160,Calisanlar!$A$1:$I$36,6,0)="Yüksek",VLOOKUP(B160,Calisanlar!$A$1:$I$36,7,0)&gt;5),"Kıdemli Satış","Normal Satış")</f>
        <v>Kıdemli Satış</v>
      </c>
    </row>
    <row r="161" spans="1:10" x14ac:dyDescent="0.3">
      <c r="A161" s="1">
        <v>45726</v>
      </c>
      <c r="B161" t="s">
        <v>14</v>
      </c>
      <c r="C161" t="s">
        <v>50</v>
      </c>
      <c r="D161" t="s">
        <v>76</v>
      </c>
      <c r="E161" t="s">
        <v>68</v>
      </c>
      <c r="F161" t="s">
        <v>123</v>
      </c>
      <c r="G161">
        <v>8</v>
      </c>
      <c r="H161">
        <f>VLOOKUP(E161,Urunler!$A$1:$C$8,3,0)</f>
        <v>890</v>
      </c>
      <c r="I161">
        <f t="shared" si="6"/>
        <v>7120</v>
      </c>
      <c r="J161" t="str">
        <f>IF(AND(VLOOKUP(B161,Calisanlar!$A$1:$I$36,6,0)="Yüksek",VLOOKUP(B161,Calisanlar!$A$1:$I$36,7,0)&gt;5),"Kıdemli Satış","Normal Satış")</f>
        <v>Normal Satış</v>
      </c>
    </row>
    <row r="162" spans="1:10" x14ac:dyDescent="0.3">
      <c r="A162" s="1">
        <v>45727</v>
      </c>
      <c r="B162" t="s">
        <v>13</v>
      </c>
      <c r="C162" t="s">
        <v>53</v>
      </c>
      <c r="D162" t="s">
        <v>75</v>
      </c>
      <c r="E162" t="s">
        <v>66</v>
      </c>
      <c r="F162" t="s">
        <v>72</v>
      </c>
      <c r="G162">
        <v>11</v>
      </c>
      <c r="H162">
        <f>VLOOKUP(E162,Urunler!$A$1:$C$8,3,0)</f>
        <v>180</v>
      </c>
      <c r="I162">
        <f t="shared" si="6"/>
        <v>1980</v>
      </c>
      <c r="J162" t="str">
        <f>IF(AND(VLOOKUP(B162,Calisanlar!$A$1:$I$36,6,0)="Yüksek",VLOOKUP(B162,Calisanlar!$A$1:$I$36,7,0)&gt;5),"Kıdemli Satış","Normal Satış")</f>
        <v>Normal Satış</v>
      </c>
    </row>
    <row r="163" spans="1:10" x14ac:dyDescent="0.3">
      <c r="A163" s="1">
        <v>45728</v>
      </c>
      <c r="B163" t="s">
        <v>16</v>
      </c>
      <c r="C163" t="s">
        <v>54</v>
      </c>
      <c r="D163" t="s">
        <v>74</v>
      </c>
      <c r="E163" t="s">
        <v>66</v>
      </c>
      <c r="F163" t="s">
        <v>72</v>
      </c>
      <c r="G163">
        <v>6</v>
      </c>
      <c r="H163">
        <f>VLOOKUP(E163,Urunler!$A$1:$C$8,3,0)</f>
        <v>180</v>
      </c>
      <c r="I163">
        <f t="shared" si="6"/>
        <v>1080</v>
      </c>
      <c r="J163" t="str">
        <f>IF(AND(VLOOKUP(B163,Calisanlar!$A$1:$I$36,6,0)="Yüksek",VLOOKUP(B163,Calisanlar!$A$1:$I$36,7,0)&gt;5),"Kıdemli Satış","Normal Satış")</f>
        <v>Normal Satış</v>
      </c>
    </row>
    <row r="164" spans="1:10" x14ac:dyDescent="0.3">
      <c r="A164" s="1">
        <v>45728</v>
      </c>
      <c r="B164" t="s">
        <v>25</v>
      </c>
      <c r="C164" t="s">
        <v>53</v>
      </c>
      <c r="D164" t="s">
        <v>74</v>
      </c>
      <c r="E164" t="s">
        <v>66</v>
      </c>
      <c r="F164" t="s">
        <v>72</v>
      </c>
      <c r="G164">
        <v>8</v>
      </c>
      <c r="H164">
        <f>VLOOKUP(E164,Urunler!$A$1:$C$8,3,0)</f>
        <v>180</v>
      </c>
      <c r="I164">
        <f t="shared" si="6"/>
        <v>1440</v>
      </c>
      <c r="J164" t="str">
        <f>IF(AND(VLOOKUP(B164,Calisanlar!$A$1:$I$36,6,0)="Yüksek",VLOOKUP(B164,Calisanlar!$A$1:$I$36,7,0)&gt;5),"Kıdemli Satış","Normal Satış")</f>
        <v>Kıdemli Satış</v>
      </c>
    </row>
    <row r="165" spans="1:10" x14ac:dyDescent="0.3">
      <c r="A165" s="1">
        <v>45729</v>
      </c>
      <c r="B165" t="s">
        <v>10</v>
      </c>
      <c r="C165" t="s">
        <v>51</v>
      </c>
      <c r="D165" t="s">
        <v>76</v>
      </c>
      <c r="E165" t="s">
        <v>62</v>
      </c>
      <c r="F165" t="s">
        <v>69</v>
      </c>
      <c r="G165">
        <v>13</v>
      </c>
      <c r="H165">
        <f>VLOOKUP(E165,Urunler!$A$1:$C$8,3,0)</f>
        <v>950</v>
      </c>
      <c r="I165">
        <f t="shared" si="6"/>
        <v>12350</v>
      </c>
      <c r="J165" t="str">
        <f>IF(AND(VLOOKUP(B165,Calisanlar!$A$1:$I$36,6,0)="Yüksek",VLOOKUP(B165,Calisanlar!$A$1:$I$36,7,0)&gt;5),"Kıdemli Satış","Normal Satış")</f>
        <v>Normal Satış</v>
      </c>
    </row>
    <row r="166" spans="1:10" x14ac:dyDescent="0.3">
      <c r="A166" s="1">
        <v>45730</v>
      </c>
      <c r="B166" t="s">
        <v>29</v>
      </c>
      <c r="C166" t="s">
        <v>52</v>
      </c>
      <c r="D166" t="s">
        <v>74</v>
      </c>
      <c r="E166" t="s">
        <v>64</v>
      </c>
      <c r="F166" t="s">
        <v>71</v>
      </c>
      <c r="G166">
        <v>1</v>
      </c>
      <c r="H166">
        <f>VLOOKUP(E166,Urunler!$A$1:$C$8,3,0)</f>
        <v>210</v>
      </c>
      <c r="I166">
        <f t="shared" si="6"/>
        <v>210</v>
      </c>
      <c r="J166" t="str">
        <f>IF(AND(VLOOKUP(B166,Calisanlar!$A$1:$I$36,6,0)="Yüksek",VLOOKUP(B166,Calisanlar!$A$1:$I$36,7,0)&gt;5),"Kıdemli Satış","Normal Satış")</f>
        <v>Normal Satış</v>
      </c>
    </row>
    <row r="167" spans="1:10" x14ac:dyDescent="0.3">
      <c r="A167" s="1">
        <v>45730</v>
      </c>
      <c r="B167" t="s">
        <v>41</v>
      </c>
      <c r="C167" t="s">
        <v>50</v>
      </c>
      <c r="D167" t="s">
        <v>77</v>
      </c>
      <c r="E167" t="s">
        <v>67</v>
      </c>
      <c r="F167" t="s">
        <v>124</v>
      </c>
      <c r="G167">
        <v>11</v>
      </c>
      <c r="H167">
        <f>VLOOKUP(E167,Urunler!$A$1:$C$8,3,0)</f>
        <v>89</v>
      </c>
      <c r="I167">
        <f t="shared" si="6"/>
        <v>979</v>
      </c>
      <c r="J167" t="str">
        <f>IF(AND(VLOOKUP(B167,Calisanlar!$A$1:$I$36,6,0)="Yüksek",VLOOKUP(B167,Calisanlar!$A$1:$I$36,7,0)&gt;5),"Kıdemli Satış","Normal Satış")</f>
        <v>Normal Satış</v>
      </c>
    </row>
    <row r="168" spans="1:10" x14ac:dyDescent="0.3">
      <c r="A168" s="1">
        <v>45730</v>
      </c>
      <c r="B168" t="s">
        <v>13</v>
      </c>
      <c r="C168" t="s">
        <v>53</v>
      </c>
      <c r="D168" t="s">
        <v>76</v>
      </c>
      <c r="E168" t="s">
        <v>64</v>
      </c>
      <c r="F168" t="s">
        <v>71</v>
      </c>
      <c r="G168">
        <v>4</v>
      </c>
      <c r="H168">
        <f>VLOOKUP(E168,Urunler!$A$1:$C$8,3,0)</f>
        <v>210</v>
      </c>
      <c r="I168">
        <f t="shared" si="6"/>
        <v>840</v>
      </c>
      <c r="J168" t="str">
        <f>IF(AND(VLOOKUP(B168,Calisanlar!$A$1:$I$36,6,0)="Yüksek",VLOOKUP(B168,Calisanlar!$A$1:$I$36,7,0)&gt;5),"Kıdemli Satış","Normal Satış")</f>
        <v>Normal Satış</v>
      </c>
    </row>
    <row r="169" spans="1:10" x14ac:dyDescent="0.3">
      <c r="A169" s="1">
        <v>45730</v>
      </c>
      <c r="B169" t="s">
        <v>8</v>
      </c>
      <c r="C169" t="s">
        <v>49</v>
      </c>
      <c r="D169" t="s">
        <v>74</v>
      </c>
      <c r="E169" t="s">
        <v>63</v>
      </c>
      <c r="F169" t="s">
        <v>70</v>
      </c>
      <c r="G169">
        <v>4</v>
      </c>
      <c r="H169">
        <f>VLOOKUP(E169,Urunler!$A$1:$C$8,3,0)</f>
        <v>120</v>
      </c>
      <c r="I169">
        <f t="shared" si="6"/>
        <v>480</v>
      </c>
      <c r="J169" t="str">
        <f>IF(AND(VLOOKUP(B169,Calisanlar!$A$1:$I$36,6,0)="Yüksek",VLOOKUP(B169,Calisanlar!$A$1:$I$36,7,0)&gt;5),"Kıdemli Satış","Normal Satış")</f>
        <v>Normal Satış</v>
      </c>
    </row>
    <row r="170" spans="1:10" x14ac:dyDescent="0.3">
      <c r="A170" s="1">
        <v>45731</v>
      </c>
      <c r="B170" t="s">
        <v>25</v>
      </c>
      <c r="C170" t="s">
        <v>53</v>
      </c>
      <c r="D170" t="s">
        <v>74</v>
      </c>
      <c r="E170" t="s">
        <v>68</v>
      </c>
      <c r="F170" t="s">
        <v>123</v>
      </c>
      <c r="G170">
        <v>4</v>
      </c>
      <c r="H170">
        <f>VLOOKUP(E170,Urunler!$A$1:$C$8,3,0)</f>
        <v>890</v>
      </c>
      <c r="I170">
        <f t="shared" si="6"/>
        <v>3560</v>
      </c>
      <c r="J170" t="str">
        <f>IF(AND(VLOOKUP(B170,Calisanlar!$A$1:$I$36,6,0)="Yüksek",VLOOKUP(B170,Calisanlar!$A$1:$I$36,7,0)&gt;5),"Kıdemli Satış","Normal Satış")</f>
        <v>Kıdemli Satış</v>
      </c>
    </row>
    <row r="171" spans="1:10" x14ac:dyDescent="0.3">
      <c r="A171" s="1">
        <v>45731</v>
      </c>
      <c r="B171" t="s">
        <v>25</v>
      </c>
      <c r="C171" t="s">
        <v>53</v>
      </c>
      <c r="D171" t="s">
        <v>76</v>
      </c>
      <c r="E171" t="s">
        <v>64</v>
      </c>
      <c r="F171" t="s">
        <v>71</v>
      </c>
      <c r="G171">
        <v>14</v>
      </c>
      <c r="H171">
        <f>VLOOKUP(E171,Urunler!$A$1:$C$8,3,0)</f>
        <v>210</v>
      </c>
      <c r="I171">
        <f t="shared" si="6"/>
        <v>2940</v>
      </c>
      <c r="J171" t="str">
        <f>IF(AND(VLOOKUP(B171,Calisanlar!$A$1:$I$36,6,0)="Yüksek",VLOOKUP(B171,Calisanlar!$A$1:$I$36,7,0)&gt;5),"Kıdemli Satış","Normal Satış")</f>
        <v>Kıdemli Satış</v>
      </c>
    </row>
    <row r="172" spans="1:10" x14ac:dyDescent="0.3">
      <c r="A172" s="1">
        <v>45731</v>
      </c>
      <c r="B172" t="s">
        <v>17</v>
      </c>
      <c r="C172" t="s">
        <v>52</v>
      </c>
      <c r="D172" t="s">
        <v>75</v>
      </c>
      <c r="E172" t="s">
        <v>67</v>
      </c>
      <c r="F172" t="s">
        <v>124</v>
      </c>
      <c r="G172">
        <v>11</v>
      </c>
      <c r="H172">
        <f>VLOOKUP(E172,Urunler!$A$1:$C$8,3,0)</f>
        <v>89</v>
      </c>
      <c r="I172">
        <f t="shared" si="6"/>
        <v>979</v>
      </c>
      <c r="J172" t="str">
        <f>IF(AND(VLOOKUP(B172,Calisanlar!$A$1:$I$36,6,0)="Yüksek",VLOOKUP(B172,Calisanlar!$A$1:$I$36,7,0)&gt;5),"Kıdemli Satış","Normal Satış")</f>
        <v>Normal Satış</v>
      </c>
    </row>
    <row r="173" spans="1:10" x14ac:dyDescent="0.3">
      <c r="A173" s="1">
        <v>45731</v>
      </c>
      <c r="B173" t="s">
        <v>14</v>
      </c>
      <c r="C173" t="s">
        <v>50</v>
      </c>
      <c r="D173" t="s">
        <v>75</v>
      </c>
      <c r="E173" t="s">
        <v>66</v>
      </c>
      <c r="F173" t="s">
        <v>72</v>
      </c>
      <c r="G173">
        <v>4</v>
      </c>
      <c r="H173">
        <f>VLOOKUP(E173,Urunler!$A$1:$C$8,3,0)</f>
        <v>180</v>
      </c>
      <c r="I173">
        <f t="shared" si="6"/>
        <v>720</v>
      </c>
      <c r="J173" t="str">
        <f>IF(AND(VLOOKUP(B173,Calisanlar!$A$1:$I$36,6,0)="Yüksek",VLOOKUP(B173,Calisanlar!$A$1:$I$36,7,0)&gt;5),"Kıdemli Satış","Normal Satış")</f>
        <v>Normal Satış</v>
      </c>
    </row>
    <row r="174" spans="1:10" x14ac:dyDescent="0.3">
      <c r="A174" s="1">
        <v>45731</v>
      </c>
      <c r="B174" t="s">
        <v>38</v>
      </c>
      <c r="C174" t="s">
        <v>49</v>
      </c>
      <c r="D174" t="s">
        <v>74</v>
      </c>
      <c r="E174" t="s">
        <v>63</v>
      </c>
      <c r="F174" t="s">
        <v>70</v>
      </c>
      <c r="G174">
        <v>5</v>
      </c>
      <c r="H174">
        <f>VLOOKUP(E174,Urunler!$A$1:$C$8,3,0)</f>
        <v>120</v>
      </c>
      <c r="I174">
        <f t="shared" si="6"/>
        <v>600</v>
      </c>
      <c r="J174" t="str">
        <f>IF(AND(VLOOKUP(B174,Calisanlar!$A$1:$I$36,6,0)="Yüksek",VLOOKUP(B174,Calisanlar!$A$1:$I$36,7,0)&gt;5),"Kıdemli Satış","Normal Satış")</f>
        <v>Kıdemli Satış</v>
      </c>
    </row>
    <row r="175" spans="1:10" x14ac:dyDescent="0.3">
      <c r="A175" s="1">
        <v>45732</v>
      </c>
      <c r="B175" t="s">
        <v>22</v>
      </c>
      <c r="C175" t="s">
        <v>51</v>
      </c>
      <c r="D175" t="s">
        <v>75</v>
      </c>
      <c r="E175" t="s">
        <v>64</v>
      </c>
      <c r="F175" t="s">
        <v>71</v>
      </c>
      <c r="G175">
        <v>9</v>
      </c>
      <c r="H175">
        <f>VLOOKUP(E175,Urunler!$A$1:$C$8,3,0)</f>
        <v>210</v>
      </c>
      <c r="I175">
        <f t="shared" si="6"/>
        <v>1890</v>
      </c>
      <c r="J175" t="str">
        <f>IF(AND(VLOOKUP(B175,Calisanlar!$A$1:$I$36,6,0)="Yüksek",VLOOKUP(B175,Calisanlar!$A$1:$I$36,7,0)&gt;5),"Kıdemli Satış","Normal Satış")</f>
        <v>Normal Satış</v>
      </c>
    </row>
    <row r="176" spans="1:10" x14ac:dyDescent="0.3">
      <c r="A176" s="1">
        <v>45732</v>
      </c>
      <c r="B176" t="s">
        <v>8</v>
      </c>
      <c r="C176" t="s">
        <v>49</v>
      </c>
      <c r="D176" t="s">
        <v>75</v>
      </c>
      <c r="E176" t="s">
        <v>67</v>
      </c>
      <c r="F176" t="s">
        <v>124</v>
      </c>
      <c r="G176">
        <v>1</v>
      </c>
      <c r="H176">
        <f>VLOOKUP(E176,Urunler!$A$1:$C$8,3,0)</f>
        <v>89</v>
      </c>
      <c r="I176">
        <f t="shared" si="6"/>
        <v>89</v>
      </c>
      <c r="J176" t="str">
        <f>IF(AND(VLOOKUP(B176,Calisanlar!$A$1:$I$36,6,0)="Yüksek",VLOOKUP(B176,Calisanlar!$A$1:$I$36,7,0)&gt;5),"Kıdemli Satış","Normal Satış")</f>
        <v>Normal Satış</v>
      </c>
    </row>
    <row r="177" spans="1:10" x14ac:dyDescent="0.3">
      <c r="A177" s="1">
        <v>45732</v>
      </c>
      <c r="B177" t="s">
        <v>16</v>
      </c>
      <c r="C177" t="s">
        <v>54</v>
      </c>
      <c r="D177" t="s">
        <v>76</v>
      </c>
      <c r="E177" t="s">
        <v>65</v>
      </c>
      <c r="F177" t="s">
        <v>122</v>
      </c>
      <c r="G177">
        <v>8</v>
      </c>
      <c r="H177">
        <f>VLOOKUP(E177,Urunler!$A$1:$C$8,3,0)</f>
        <v>320</v>
      </c>
      <c r="I177">
        <f t="shared" si="6"/>
        <v>2560</v>
      </c>
      <c r="J177" t="str">
        <f>IF(AND(VLOOKUP(B177,Calisanlar!$A$1:$I$36,6,0)="Yüksek",VLOOKUP(B177,Calisanlar!$A$1:$I$36,7,0)&gt;5),"Kıdemli Satış","Normal Satış")</f>
        <v>Normal Satış</v>
      </c>
    </row>
    <row r="178" spans="1:10" x14ac:dyDescent="0.3">
      <c r="A178" s="1">
        <v>45733</v>
      </c>
      <c r="B178" t="s">
        <v>16</v>
      </c>
      <c r="C178" t="s">
        <v>54</v>
      </c>
      <c r="D178" t="s">
        <v>74</v>
      </c>
      <c r="E178" t="s">
        <v>67</v>
      </c>
      <c r="F178" t="s">
        <v>124</v>
      </c>
      <c r="G178">
        <v>11</v>
      </c>
      <c r="H178">
        <f>VLOOKUP(E178,Urunler!$A$1:$C$8,3,0)</f>
        <v>89</v>
      </c>
      <c r="I178">
        <f t="shared" si="6"/>
        <v>979</v>
      </c>
      <c r="J178" t="str">
        <f>IF(AND(VLOOKUP(B178,Calisanlar!$A$1:$I$36,6,0)="Yüksek",VLOOKUP(B178,Calisanlar!$A$1:$I$36,7,0)&gt;5),"Kıdemli Satış","Normal Satış")</f>
        <v>Normal Satış</v>
      </c>
    </row>
    <row r="179" spans="1:10" x14ac:dyDescent="0.3">
      <c r="A179" s="1">
        <v>45733</v>
      </c>
      <c r="B179" t="s">
        <v>16</v>
      </c>
      <c r="C179" t="s">
        <v>54</v>
      </c>
      <c r="D179" t="s">
        <v>76</v>
      </c>
      <c r="E179" t="s">
        <v>63</v>
      </c>
      <c r="F179" t="s">
        <v>70</v>
      </c>
      <c r="G179">
        <v>5</v>
      </c>
      <c r="H179">
        <f>VLOOKUP(E179,Urunler!$A$1:$C$8,3,0)</f>
        <v>120</v>
      </c>
      <c r="I179">
        <f t="shared" si="6"/>
        <v>600</v>
      </c>
      <c r="J179" t="str">
        <f>IF(AND(VLOOKUP(B179,Calisanlar!$A$1:$I$36,6,0)="Yüksek",VLOOKUP(B179,Calisanlar!$A$1:$I$36,7,0)&gt;5),"Kıdemli Satış","Normal Satış")</f>
        <v>Normal Satış</v>
      </c>
    </row>
    <row r="180" spans="1:10" x14ac:dyDescent="0.3">
      <c r="A180" s="1">
        <v>45734</v>
      </c>
      <c r="B180" t="s">
        <v>16</v>
      </c>
      <c r="C180" t="s">
        <v>54</v>
      </c>
      <c r="D180" t="s">
        <v>76</v>
      </c>
      <c r="E180" t="s">
        <v>68</v>
      </c>
      <c r="F180" t="s">
        <v>123</v>
      </c>
      <c r="G180">
        <v>4</v>
      </c>
      <c r="H180">
        <f>VLOOKUP(E180,Urunler!$A$1:$C$8,3,0)</f>
        <v>890</v>
      </c>
      <c r="I180">
        <f t="shared" si="6"/>
        <v>3560</v>
      </c>
      <c r="J180" t="str">
        <f>IF(AND(VLOOKUP(B180,Calisanlar!$A$1:$I$36,6,0)="Yüksek",VLOOKUP(B180,Calisanlar!$A$1:$I$36,7,0)&gt;5),"Kıdemli Satış","Normal Satış")</f>
        <v>Normal Satış</v>
      </c>
    </row>
    <row r="181" spans="1:10" x14ac:dyDescent="0.3">
      <c r="A181" s="1">
        <v>45734</v>
      </c>
      <c r="B181" t="s">
        <v>24</v>
      </c>
      <c r="C181" t="s">
        <v>53</v>
      </c>
      <c r="D181" t="s">
        <v>76</v>
      </c>
      <c r="E181" t="s">
        <v>66</v>
      </c>
      <c r="F181" t="s">
        <v>72</v>
      </c>
      <c r="G181">
        <v>11</v>
      </c>
      <c r="H181">
        <f>VLOOKUP(E181,Urunler!$A$1:$C$8,3,0)</f>
        <v>180</v>
      </c>
      <c r="I181">
        <f t="shared" si="6"/>
        <v>1980</v>
      </c>
      <c r="J181" t="str">
        <f>IF(AND(VLOOKUP(B181,Calisanlar!$A$1:$I$36,6,0)="Yüksek",VLOOKUP(B181,Calisanlar!$A$1:$I$36,7,0)&gt;5),"Kıdemli Satış","Normal Satış")</f>
        <v>Normal Satış</v>
      </c>
    </row>
    <row r="182" spans="1:10" x14ac:dyDescent="0.3">
      <c r="A182" s="1">
        <v>45735</v>
      </c>
      <c r="B182" t="s">
        <v>7</v>
      </c>
      <c r="C182" t="s">
        <v>48</v>
      </c>
      <c r="D182" t="s">
        <v>77</v>
      </c>
      <c r="E182" t="s">
        <v>67</v>
      </c>
      <c r="F182" t="s">
        <v>124</v>
      </c>
      <c r="G182">
        <v>12</v>
      </c>
      <c r="H182">
        <f>VLOOKUP(E182,Urunler!$A$1:$C$8,3,0)</f>
        <v>89</v>
      </c>
      <c r="I182">
        <f t="shared" si="6"/>
        <v>1068</v>
      </c>
      <c r="J182" t="str">
        <f>IF(AND(VLOOKUP(B182,Calisanlar!$A$1:$I$36,6,0)="Yüksek",VLOOKUP(B182,Calisanlar!$A$1:$I$36,7,0)&gt;5),"Kıdemli Satış","Normal Satış")</f>
        <v>Normal Satış</v>
      </c>
    </row>
    <row r="183" spans="1:10" x14ac:dyDescent="0.3">
      <c r="A183" s="1">
        <v>45735</v>
      </c>
      <c r="B183" t="s">
        <v>13</v>
      </c>
      <c r="C183" t="s">
        <v>53</v>
      </c>
      <c r="D183" t="s">
        <v>77</v>
      </c>
      <c r="E183" t="s">
        <v>65</v>
      </c>
      <c r="F183" t="s">
        <v>122</v>
      </c>
      <c r="G183">
        <v>12</v>
      </c>
      <c r="H183">
        <f>VLOOKUP(E183,Urunler!$A$1:$C$8,3,0)</f>
        <v>320</v>
      </c>
      <c r="I183">
        <f t="shared" si="6"/>
        <v>3840</v>
      </c>
      <c r="J183" t="str">
        <f>IF(AND(VLOOKUP(B183,Calisanlar!$A$1:$I$36,6,0)="Yüksek",VLOOKUP(B183,Calisanlar!$A$1:$I$36,7,0)&gt;5),"Kıdemli Satış","Normal Satış")</f>
        <v>Normal Satış</v>
      </c>
    </row>
    <row r="184" spans="1:10" x14ac:dyDescent="0.3">
      <c r="A184" s="1">
        <v>45737</v>
      </c>
      <c r="B184" t="s">
        <v>13</v>
      </c>
      <c r="C184" t="s">
        <v>53</v>
      </c>
      <c r="D184" t="s">
        <v>76</v>
      </c>
      <c r="E184" t="s">
        <v>66</v>
      </c>
      <c r="F184" t="s">
        <v>72</v>
      </c>
      <c r="G184">
        <v>6</v>
      </c>
      <c r="H184">
        <f>VLOOKUP(E184,Urunler!$A$1:$C$8,3,0)</f>
        <v>180</v>
      </c>
      <c r="I184">
        <f t="shared" si="6"/>
        <v>1080</v>
      </c>
      <c r="J184" t="str">
        <f>IF(AND(VLOOKUP(B184,Calisanlar!$A$1:$I$36,6,0)="Yüksek",VLOOKUP(B184,Calisanlar!$A$1:$I$36,7,0)&gt;5),"Kıdemli Satış","Normal Satış")</f>
        <v>Normal Satış</v>
      </c>
    </row>
    <row r="185" spans="1:10" x14ac:dyDescent="0.3">
      <c r="A185" s="1">
        <v>45737</v>
      </c>
      <c r="B185" t="s">
        <v>11</v>
      </c>
      <c r="C185" t="s">
        <v>52</v>
      </c>
      <c r="D185" t="s">
        <v>76</v>
      </c>
      <c r="E185" t="s">
        <v>62</v>
      </c>
      <c r="F185" t="s">
        <v>69</v>
      </c>
      <c r="G185">
        <v>4</v>
      </c>
      <c r="H185">
        <f>VLOOKUP(E185,Urunler!$A$1:$C$8,3,0)</f>
        <v>950</v>
      </c>
      <c r="I185">
        <f t="shared" si="6"/>
        <v>3800</v>
      </c>
      <c r="J185" t="str">
        <f>IF(AND(VLOOKUP(B185,Calisanlar!$A$1:$I$36,6,0)="Yüksek",VLOOKUP(B185,Calisanlar!$A$1:$I$36,7,0)&gt;5),"Kıdemli Satış","Normal Satış")</f>
        <v>Kıdemli Satış</v>
      </c>
    </row>
    <row r="186" spans="1:10" x14ac:dyDescent="0.3">
      <c r="A186" s="1">
        <v>45737</v>
      </c>
      <c r="B186" t="s">
        <v>12</v>
      </c>
      <c r="C186" t="s">
        <v>48</v>
      </c>
      <c r="D186" t="s">
        <v>75</v>
      </c>
      <c r="E186" t="s">
        <v>63</v>
      </c>
      <c r="F186" t="s">
        <v>70</v>
      </c>
      <c r="G186">
        <v>10</v>
      </c>
      <c r="H186">
        <f>VLOOKUP(E186,Urunler!$A$1:$C$8,3,0)</f>
        <v>120</v>
      </c>
      <c r="I186">
        <f t="shared" si="6"/>
        <v>1200</v>
      </c>
      <c r="J186" t="str">
        <f>IF(AND(VLOOKUP(B186,Calisanlar!$A$1:$I$36,6,0)="Yüksek",VLOOKUP(B186,Calisanlar!$A$1:$I$36,7,0)&gt;5),"Kıdemli Satış","Normal Satış")</f>
        <v>Normal Satış</v>
      </c>
    </row>
    <row r="187" spans="1:10" x14ac:dyDescent="0.3">
      <c r="A187" s="1">
        <v>45738</v>
      </c>
      <c r="B187" t="s">
        <v>38</v>
      </c>
      <c r="C187" t="s">
        <v>49</v>
      </c>
      <c r="D187" t="s">
        <v>74</v>
      </c>
      <c r="E187" t="s">
        <v>66</v>
      </c>
      <c r="F187" t="s">
        <v>72</v>
      </c>
      <c r="G187">
        <v>10</v>
      </c>
      <c r="H187">
        <f>VLOOKUP(E187,Urunler!$A$1:$C$8,3,0)</f>
        <v>180</v>
      </c>
      <c r="I187">
        <f t="shared" si="6"/>
        <v>1800</v>
      </c>
      <c r="J187" t="str">
        <f>IF(AND(VLOOKUP(B187,Calisanlar!$A$1:$I$36,6,0)="Yüksek",VLOOKUP(B187,Calisanlar!$A$1:$I$36,7,0)&gt;5),"Kıdemli Satış","Normal Satış")</f>
        <v>Kıdemli Satış</v>
      </c>
    </row>
    <row r="188" spans="1:10" x14ac:dyDescent="0.3">
      <c r="A188" s="1">
        <v>45739</v>
      </c>
      <c r="B188" t="s">
        <v>11</v>
      </c>
      <c r="C188" t="s">
        <v>52</v>
      </c>
      <c r="D188" t="s">
        <v>77</v>
      </c>
      <c r="E188" t="s">
        <v>63</v>
      </c>
      <c r="F188" t="s">
        <v>70</v>
      </c>
      <c r="G188">
        <v>5</v>
      </c>
      <c r="H188">
        <f>VLOOKUP(E188,Urunler!$A$1:$C$8,3,0)</f>
        <v>120</v>
      </c>
      <c r="I188">
        <f t="shared" si="6"/>
        <v>600</v>
      </c>
      <c r="J188" t="str">
        <f>IF(AND(VLOOKUP(B188,Calisanlar!$A$1:$I$36,6,0)="Yüksek",VLOOKUP(B188,Calisanlar!$A$1:$I$36,7,0)&gt;5),"Kıdemli Satış","Normal Satış")</f>
        <v>Kıdemli Satış</v>
      </c>
    </row>
    <row r="189" spans="1:10" x14ac:dyDescent="0.3">
      <c r="A189" s="1">
        <v>45739</v>
      </c>
      <c r="B189" t="s">
        <v>38</v>
      </c>
      <c r="C189" t="s">
        <v>49</v>
      </c>
      <c r="D189" t="s">
        <v>77</v>
      </c>
      <c r="E189" t="s">
        <v>62</v>
      </c>
      <c r="F189" t="s">
        <v>69</v>
      </c>
      <c r="G189">
        <v>1</v>
      </c>
      <c r="H189">
        <f>VLOOKUP(E189,Urunler!$A$1:$C$8,3,0)</f>
        <v>950</v>
      </c>
      <c r="I189">
        <f t="shared" si="6"/>
        <v>950</v>
      </c>
      <c r="J189" t="str">
        <f>IF(AND(VLOOKUP(B189,Calisanlar!$A$1:$I$36,6,0)="Yüksek",VLOOKUP(B189,Calisanlar!$A$1:$I$36,7,0)&gt;5),"Kıdemli Satış","Normal Satış")</f>
        <v>Kıdemli Satış</v>
      </c>
    </row>
    <row r="190" spans="1:10" x14ac:dyDescent="0.3">
      <c r="A190" s="1">
        <v>45739</v>
      </c>
      <c r="B190" t="s">
        <v>26</v>
      </c>
      <c r="C190" t="s">
        <v>50</v>
      </c>
      <c r="D190" t="s">
        <v>76</v>
      </c>
      <c r="E190" t="s">
        <v>67</v>
      </c>
      <c r="F190" t="s">
        <v>124</v>
      </c>
      <c r="G190">
        <v>14</v>
      </c>
      <c r="H190">
        <f>VLOOKUP(E190,Urunler!$A$1:$C$8,3,0)</f>
        <v>89</v>
      </c>
      <c r="I190">
        <f t="shared" si="6"/>
        <v>1246</v>
      </c>
      <c r="J190" t="str">
        <f>IF(AND(VLOOKUP(B190,Calisanlar!$A$1:$I$36,6,0)="Yüksek",VLOOKUP(B190,Calisanlar!$A$1:$I$36,7,0)&gt;5),"Kıdemli Satış","Normal Satış")</f>
        <v>Normal Satış</v>
      </c>
    </row>
    <row r="191" spans="1:10" x14ac:dyDescent="0.3">
      <c r="A191" s="1">
        <v>45740</v>
      </c>
      <c r="B191" t="s">
        <v>23</v>
      </c>
      <c r="C191" t="s">
        <v>48</v>
      </c>
      <c r="D191" t="s">
        <v>77</v>
      </c>
      <c r="E191" t="s">
        <v>66</v>
      </c>
      <c r="F191" t="s">
        <v>72</v>
      </c>
      <c r="G191">
        <v>13</v>
      </c>
      <c r="H191">
        <f>VLOOKUP(E191,Urunler!$A$1:$C$8,3,0)</f>
        <v>180</v>
      </c>
      <c r="I191">
        <f t="shared" si="6"/>
        <v>2340</v>
      </c>
      <c r="J191" t="str">
        <f>IF(AND(VLOOKUP(B191,Calisanlar!$A$1:$I$36,6,0)="Yüksek",VLOOKUP(B191,Calisanlar!$A$1:$I$36,7,0)&gt;5),"Kıdemli Satış","Normal Satış")</f>
        <v>Normal Satış</v>
      </c>
    </row>
    <row r="192" spans="1:10" x14ac:dyDescent="0.3">
      <c r="A192" s="1">
        <v>45741</v>
      </c>
      <c r="B192" t="s">
        <v>23</v>
      </c>
      <c r="C192" t="s">
        <v>48</v>
      </c>
      <c r="D192" t="s">
        <v>74</v>
      </c>
      <c r="E192" t="s">
        <v>63</v>
      </c>
      <c r="F192" t="s">
        <v>70</v>
      </c>
      <c r="G192">
        <v>8</v>
      </c>
      <c r="H192">
        <f>VLOOKUP(E192,Urunler!$A$1:$C$8,3,0)</f>
        <v>120</v>
      </c>
      <c r="I192">
        <f t="shared" si="6"/>
        <v>960</v>
      </c>
      <c r="J192" t="str">
        <f>IF(AND(VLOOKUP(B192,Calisanlar!$A$1:$I$36,6,0)="Yüksek",VLOOKUP(B192,Calisanlar!$A$1:$I$36,7,0)&gt;5),"Kıdemli Satış","Normal Satış")</f>
        <v>Normal Satış</v>
      </c>
    </row>
    <row r="193" spans="1:10" x14ac:dyDescent="0.3">
      <c r="A193" s="1">
        <v>45742</v>
      </c>
      <c r="B193" t="s">
        <v>27</v>
      </c>
      <c r="C193" t="s">
        <v>51</v>
      </c>
      <c r="D193" t="s">
        <v>74</v>
      </c>
      <c r="E193" t="s">
        <v>64</v>
      </c>
      <c r="F193" t="s">
        <v>71</v>
      </c>
      <c r="G193">
        <v>8</v>
      </c>
      <c r="H193">
        <f>VLOOKUP(E193,Urunler!$A$1:$C$8,3,0)</f>
        <v>210</v>
      </c>
      <c r="I193">
        <f t="shared" si="6"/>
        <v>1680</v>
      </c>
      <c r="J193" t="str">
        <f>IF(AND(VLOOKUP(B193,Calisanlar!$A$1:$I$36,6,0)="Yüksek",VLOOKUP(B193,Calisanlar!$A$1:$I$36,7,0)&gt;5),"Kıdemli Satış","Normal Satış")</f>
        <v>Normal Satış</v>
      </c>
    </row>
    <row r="194" spans="1:10" x14ac:dyDescent="0.3">
      <c r="A194" s="1">
        <v>45742</v>
      </c>
      <c r="B194" t="s">
        <v>41</v>
      </c>
      <c r="C194" t="s">
        <v>50</v>
      </c>
      <c r="D194" t="s">
        <v>76</v>
      </c>
      <c r="E194" t="s">
        <v>63</v>
      </c>
      <c r="F194" t="s">
        <v>70</v>
      </c>
      <c r="G194">
        <v>13</v>
      </c>
      <c r="H194">
        <f>VLOOKUP(E194,Urunler!$A$1:$C$8,3,0)</f>
        <v>120</v>
      </c>
      <c r="I194">
        <f t="shared" ref="I194:I257" si="7">G194*H194</f>
        <v>1560</v>
      </c>
      <c r="J194" t="str">
        <f>IF(AND(VLOOKUP(B194,Calisanlar!$A$1:$I$36,6,0)="Yüksek",VLOOKUP(B194,Calisanlar!$A$1:$I$36,7,0)&gt;5),"Kıdemli Satış","Normal Satış")</f>
        <v>Normal Satış</v>
      </c>
    </row>
    <row r="195" spans="1:10" x14ac:dyDescent="0.3">
      <c r="A195" s="1">
        <v>45742</v>
      </c>
      <c r="B195" t="s">
        <v>33</v>
      </c>
      <c r="C195" t="s">
        <v>51</v>
      </c>
      <c r="D195" t="s">
        <v>74</v>
      </c>
      <c r="E195" t="s">
        <v>66</v>
      </c>
      <c r="F195" t="s">
        <v>72</v>
      </c>
      <c r="G195">
        <v>14</v>
      </c>
      <c r="H195">
        <f>VLOOKUP(E195,Urunler!$A$1:$C$8,3,0)</f>
        <v>180</v>
      </c>
      <c r="I195">
        <f t="shared" si="7"/>
        <v>2520</v>
      </c>
      <c r="J195" t="str">
        <f>IF(AND(VLOOKUP(B195,Calisanlar!$A$1:$I$36,6,0)="Yüksek",VLOOKUP(B195,Calisanlar!$A$1:$I$36,7,0)&gt;5),"Kıdemli Satış","Normal Satış")</f>
        <v>Normal Satış</v>
      </c>
    </row>
    <row r="196" spans="1:10" x14ac:dyDescent="0.3">
      <c r="A196" s="1">
        <v>45743</v>
      </c>
      <c r="B196" t="s">
        <v>24</v>
      </c>
      <c r="C196" t="s">
        <v>53</v>
      </c>
      <c r="D196" t="s">
        <v>77</v>
      </c>
      <c r="E196" t="s">
        <v>65</v>
      </c>
      <c r="F196" t="s">
        <v>122</v>
      </c>
      <c r="G196">
        <v>10</v>
      </c>
      <c r="H196">
        <f>VLOOKUP(E196,Urunler!$A$1:$C$8,3,0)</f>
        <v>320</v>
      </c>
      <c r="I196">
        <f t="shared" si="7"/>
        <v>3200</v>
      </c>
      <c r="J196" t="str">
        <f>IF(AND(VLOOKUP(B196,Calisanlar!$A$1:$I$36,6,0)="Yüksek",VLOOKUP(B196,Calisanlar!$A$1:$I$36,7,0)&gt;5),"Kıdemli Satış","Normal Satış")</f>
        <v>Normal Satış</v>
      </c>
    </row>
    <row r="197" spans="1:10" x14ac:dyDescent="0.3">
      <c r="A197" s="1">
        <v>45743</v>
      </c>
      <c r="B197" t="s">
        <v>25</v>
      </c>
      <c r="C197" t="s">
        <v>53</v>
      </c>
      <c r="D197" t="s">
        <v>76</v>
      </c>
      <c r="E197" t="s">
        <v>63</v>
      </c>
      <c r="F197" t="s">
        <v>70</v>
      </c>
      <c r="G197">
        <v>3</v>
      </c>
      <c r="H197">
        <f>VLOOKUP(E197,Urunler!$A$1:$C$8,3,0)</f>
        <v>120</v>
      </c>
      <c r="I197">
        <f t="shared" si="7"/>
        <v>360</v>
      </c>
      <c r="J197" t="str">
        <f>IF(AND(VLOOKUP(B197,Calisanlar!$A$1:$I$36,6,0)="Yüksek",VLOOKUP(B197,Calisanlar!$A$1:$I$36,7,0)&gt;5),"Kıdemli Satış","Normal Satış")</f>
        <v>Kıdemli Satış</v>
      </c>
    </row>
    <row r="198" spans="1:10" x14ac:dyDescent="0.3">
      <c r="A198" s="1">
        <v>45744</v>
      </c>
      <c r="B198" t="s">
        <v>10</v>
      </c>
      <c r="C198" t="s">
        <v>51</v>
      </c>
      <c r="D198" t="s">
        <v>75</v>
      </c>
      <c r="E198" t="s">
        <v>63</v>
      </c>
      <c r="F198" t="s">
        <v>70</v>
      </c>
      <c r="G198">
        <v>9</v>
      </c>
      <c r="H198">
        <f>VLOOKUP(E198,Urunler!$A$1:$C$8,3,0)</f>
        <v>120</v>
      </c>
      <c r="I198">
        <f t="shared" si="7"/>
        <v>1080</v>
      </c>
      <c r="J198" t="str">
        <f>IF(AND(VLOOKUP(B198,Calisanlar!$A$1:$I$36,6,0)="Yüksek",VLOOKUP(B198,Calisanlar!$A$1:$I$36,7,0)&gt;5),"Kıdemli Satış","Normal Satış")</f>
        <v>Normal Satış</v>
      </c>
    </row>
    <row r="199" spans="1:10" x14ac:dyDescent="0.3">
      <c r="A199" s="1">
        <v>45744</v>
      </c>
      <c r="B199" t="s">
        <v>10</v>
      </c>
      <c r="C199" t="s">
        <v>51</v>
      </c>
      <c r="D199" t="s">
        <v>75</v>
      </c>
      <c r="E199" t="s">
        <v>64</v>
      </c>
      <c r="F199" t="s">
        <v>71</v>
      </c>
      <c r="G199">
        <v>3</v>
      </c>
      <c r="H199">
        <f>VLOOKUP(E199,Urunler!$A$1:$C$8,3,0)</f>
        <v>210</v>
      </c>
      <c r="I199">
        <f t="shared" si="7"/>
        <v>630</v>
      </c>
      <c r="J199" t="str">
        <f>IF(AND(VLOOKUP(B199,Calisanlar!$A$1:$I$36,6,0)="Yüksek",VLOOKUP(B199,Calisanlar!$A$1:$I$36,7,0)&gt;5),"Kıdemli Satış","Normal Satış")</f>
        <v>Normal Satış</v>
      </c>
    </row>
    <row r="200" spans="1:10" x14ac:dyDescent="0.3">
      <c r="A200" s="1">
        <v>45744</v>
      </c>
      <c r="B200" t="s">
        <v>22</v>
      </c>
      <c r="C200" t="s">
        <v>51</v>
      </c>
      <c r="D200" t="s">
        <v>76</v>
      </c>
      <c r="E200" t="s">
        <v>67</v>
      </c>
      <c r="F200" t="s">
        <v>124</v>
      </c>
      <c r="G200">
        <v>14</v>
      </c>
      <c r="H200">
        <f>VLOOKUP(E200,Urunler!$A$1:$C$8,3,0)</f>
        <v>89</v>
      </c>
      <c r="I200">
        <f t="shared" si="7"/>
        <v>1246</v>
      </c>
      <c r="J200" t="str">
        <f>IF(AND(VLOOKUP(B200,Calisanlar!$A$1:$I$36,6,0)="Yüksek",VLOOKUP(B200,Calisanlar!$A$1:$I$36,7,0)&gt;5),"Kıdemli Satış","Normal Satış")</f>
        <v>Normal Satış</v>
      </c>
    </row>
    <row r="201" spans="1:10" x14ac:dyDescent="0.3">
      <c r="A201" s="1">
        <v>45745</v>
      </c>
      <c r="B201" t="s">
        <v>33</v>
      </c>
      <c r="C201" t="s">
        <v>51</v>
      </c>
      <c r="D201" t="s">
        <v>74</v>
      </c>
      <c r="E201" t="s">
        <v>63</v>
      </c>
      <c r="F201" t="s">
        <v>70</v>
      </c>
      <c r="G201">
        <v>9</v>
      </c>
      <c r="H201">
        <f>VLOOKUP(E201,Urunler!$A$1:$C$8,3,0)</f>
        <v>120</v>
      </c>
      <c r="I201">
        <f t="shared" si="7"/>
        <v>1080</v>
      </c>
      <c r="J201" t="str">
        <f>IF(AND(VLOOKUP(B201,Calisanlar!$A$1:$I$36,6,0)="Yüksek",VLOOKUP(B201,Calisanlar!$A$1:$I$36,7,0)&gt;5),"Kıdemli Satış","Normal Satış")</f>
        <v>Normal Satış</v>
      </c>
    </row>
    <row r="202" spans="1:10" x14ac:dyDescent="0.3">
      <c r="A202" s="1">
        <v>45745</v>
      </c>
      <c r="B202" t="s">
        <v>14</v>
      </c>
      <c r="C202" t="s">
        <v>50</v>
      </c>
      <c r="D202" t="s">
        <v>76</v>
      </c>
      <c r="E202" t="s">
        <v>65</v>
      </c>
      <c r="F202" t="s">
        <v>122</v>
      </c>
      <c r="G202">
        <v>11</v>
      </c>
      <c r="H202">
        <f>VLOOKUP(E202,Urunler!$A$1:$C$8,3,0)</f>
        <v>320</v>
      </c>
      <c r="I202">
        <f t="shared" si="7"/>
        <v>3520</v>
      </c>
      <c r="J202" t="str">
        <f>IF(AND(VLOOKUP(B202,Calisanlar!$A$1:$I$36,6,0)="Yüksek",VLOOKUP(B202,Calisanlar!$A$1:$I$36,7,0)&gt;5),"Kıdemli Satış","Normal Satış")</f>
        <v>Normal Satış</v>
      </c>
    </row>
    <row r="203" spans="1:10" x14ac:dyDescent="0.3">
      <c r="A203" s="1">
        <v>45746</v>
      </c>
      <c r="B203" t="s">
        <v>23</v>
      </c>
      <c r="C203" t="s">
        <v>48</v>
      </c>
      <c r="D203" t="s">
        <v>75</v>
      </c>
      <c r="E203" t="s">
        <v>66</v>
      </c>
      <c r="F203" t="s">
        <v>72</v>
      </c>
      <c r="G203">
        <v>9</v>
      </c>
      <c r="H203">
        <f>VLOOKUP(E203,Urunler!$A$1:$C$8,3,0)</f>
        <v>180</v>
      </c>
      <c r="I203">
        <f t="shared" si="7"/>
        <v>1620</v>
      </c>
      <c r="J203" t="str">
        <f>IF(AND(VLOOKUP(B203,Calisanlar!$A$1:$I$36,6,0)="Yüksek",VLOOKUP(B203,Calisanlar!$A$1:$I$36,7,0)&gt;5),"Kıdemli Satış","Normal Satış")</f>
        <v>Normal Satış</v>
      </c>
    </row>
    <row r="204" spans="1:10" x14ac:dyDescent="0.3">
      <c r="A204" s="1">
        <v>45746</v>
      </c>
      <c r="B204" t="s">
        <v>17</v>
      </c>
      <c r="C204" t="s">
        <v>52</v>
      </c>
      <c r="D204" t="s">
        <v>76</v>
      </c>
      <c r="E204" t="s">
        <v>68</v>
      </c>
      <c r="F204" t="s">
        <v>123</v>
      </c>
      <c r="G204">
        <v>8</v>
      </c>
      <c r="H204">
        <f>VLOOKUP(E204,Urunler!$A$1:$C$8,3,0)</f>
        <v>890</v>
      </c>
      <c r="I204">
        <f t="shared" si="7"/>
        <v>7120</v>
      </c>
      <c r="J204" t="str">
        <f>IF(AND(VLOOKUP(B204,Calisanlar!$A$1:$I$36,6,0)="Yüksek",VLOOKUP(B204,Calisanlar!$A$1:$I$36,7,0)&gt;5),"Kıdemli Satış","Normal Satış")</f>
        <v>Normal Satış</v>
      </c>
    </row>
    <row r="205" spans="1:10" x14ac:dyDescent="0.3">
      <c r="A205" s="1">
        <v>45746</v>
      </c>
      <c r="B205" t="s">
        <v>25</v>
      </c>
      <c r="C205" t="s">
        <v>53</v>
      </c>
      <c r="D205" t="s">
        <v>74</v>
      </c>
      <c r="E205" t="s">
        <v>62</v>
      </c>
      <c r="F205" t="s">
        <v>69</v>
      </c>
      <c r="G205">
        <v>12</v>
      </c>
      <c r="H205">
        <f>VLOOKUP(E205,Urunler!$A$1:$C$8,3,0)</f>
        <v>950</v>
      </c>
      <c r="I205">
        <f t="shared" si="7"/>
        <v>11400</v>
      </c>
      <c r="J205" t="str">
        <f>IF(AND(VLOOKUP(B205,Calisanlar!$A$1:$I$36,6,0)="Yüksek",VLOOKUP(B205,Calisanlar!$A$1:$I$36,7,0)&gt;5),"Kıdemli Satış","Normal Satış")</f>
        <v>Kıdemli Satış</v>
      </c>
    </row>
    <row r="206" spans="1:10" x14ac:dyDescent="0.3">
      <c r="A206" s="1">
        <v>45747</v>
      </c>
      <c r="B206" t="s">
        <v>23</v>
      </c>
      <c r="C206" t="s">
        <v>48</v>
      </c>
      <c r="D206" t="s">
        <v>76</v>
      </c>
      <c r="E206" t="s">
        <v>62</v>
      </c>
      <c r="F206" t="s">
        <v>69</v>
      </c>
      <c r="G206">
        <v>1</v>
      </c>
      <c r="H206">
        <f>VLOOKUP(E206,Urunler!$A$1:$C$8,3,0)</f>
        <v>950</v>
      </c>
      <c r="I206">
        <f t="shared" si="7"/>
        <v>950</v>
      </c>
      <c r="J206" t="str">
        <f>IF(AND(VLOOKUP(B206,Calisanlar!$A$1:$I$36,6,0)="Yüksek",VLOOKUP(B206,Calisanlar!$A$1:$I$36,7,0)&gt;5),"Kıdemli Satış","Normal Satış")</f>
        <v>Normal Satış</v>
      </c>
    </row>
    <row r="207" spans="1:10" x14ac:dyDescent="0.3">
      <c r="A207" s="1">
        <v>45747</v>
      </c>
      <c r="B207" t="s">
        <v>17</v>
      </c>
      <c r="C207" t="s">
        <v>52</v>
      </c>
      <c r="D207" t="s">
        <v>74</v>
      </c>
      <c r="E207" t="s">
        <v>67</v>
      </c>
      <c r="F207" t="s">
        <v>124</v>
      </c>
      <c r="G207">
        <v>4</v>
      </c>
      <c r="H207">
        <f>VLOOKUP(E207,Urunler!$A$1:$C$8,3,0)</f>
        <v>89</v>
      </c>
      <c r="I207">
        <f t="shared" si="7"/>
        <v>356</v>
      </c>
      <c r="J207" t="str">
        <f>IF(AND(VLOOKUP(B207,Calisanlar!$A$1:$I$36,6,0)="Yüksek",VLOOKUP(B207,Calisanlar!$A$1:$I$36,7,0)&gt;5),"Kıdemli Satış","Normal Satış")</f>
        <v>Normal Satış</v>
      </c>
    </row>
    <row r="208" spans="1:10" x14ac:dyDescent="0.3">
      <c r="A208" s="1">
        <v>45748</v>
      </c>
      <c r="B208" t="s">
        <v>29</v>
      </c>
      <c r="C208" t="s">
        <v>52</v>
      </c>
      <c r="D208" t="s">
        <v>75</v>
      </c>
      <c r="E208" t="s">
        <v>67</v>
      </c>
      <c r="F208" t="s">
        <v>124</v>
      </c>
      <c r="G208">
        <v>12</v>
      </c>
      <c r="H208">
        <f>VLOOKUP(E208,Urunler!$A$1:$C$8,3,0)</f>
        <v>89</v>
      </c>
      <c r="I208">
        <f t="shared" si="7"/>
        <v>1068</v>
      </c>
      <c r="J208" t="str">
        <f>IF(AND(VLOOKUP(B208,Calisanlar!$A$1:$I$36,6,0)="Yüksek",VLOOKUP(B208,Calisanlar!$A$1:$I$36,7,0)&gt;5),"Kıdemli Satış","Normal Satış")</f>
        <v>Normal Satış</v>
      </c>
    </row>
    <row r="209" spans="1:10" x14ac:dyDescent="0.3">
      <c r="A209" s="1">
        <v>45749</v>
      </c>
      <c r="B209" t="s">
        <v>26</v>
      </c>
      <c r="C209" t="s">
        <v>50</v>
      </c>
      <c r="D209" t="s">
        <v>74</v>
      </c>
      <c r="E209" t="s">
        <v>63</v>
      </c>
      <c r="F209" t="s">
        <v>70</v>
      </c>
      <c r="G209">
        <v>8</v>
      </c>
      <c r="H209">
        <f>VLOOKUP(E209,Urunler!$A$1:$C$8,3,0)</f>
        <v>120</v>
      </c>
      <c r="I209">
        <f t="shared" si="7"/>
        <v>960</v>
      </c>
      <c r="J209" t="str">
        <f>IF(AND(VLOOKUP(B209,Calisanlar!$A$1:$I$36,6,0)="Yüksek",VLOOKUP(B209,Calisanlar!$A$1:$I$36,7,0)&gt;5),"Kıdemli Satış","Normal Satış")</f>
        <v>Normal Satış</v>
      </c>
    </row>
    <row r="210" spans="1:10" x14ac:dyDescent="0.3">
      <c r="A210" s="1">
        <v>45749</v>
      </c>
      <c r="B210" t="s">
        <v>38</v>
      </c>
      <c r="C210" t="s">
        <v>49</v>
      </c>
      <c r="D210" t="s">
        <v>76</v>
      </c>
      <c r="E210" t="s">
        <v>66</v>
      </c>
      <c r="F210" t="s">
        <v>72</v>
      </c>
      <c r="G210">
        <v>14</v>
      </c>
      <c r="H210">
        <f>VLOOKUP(E210,Urunler!$A$1:$C$8,3,0)</f>
        <v>180</v>
      </c>
      <c r="I210">
        <f t="shared" si="7"/>
        <v>2520</v>
      </c>
      <c r="J210" t="str">
        <f>IF(AND(VLOOKUP(B210,Calisanlar!$A$1:$I$36,6,0)="Yüksek",VLOOKUP(B210,Calisanlar!$A$1:$I$36,7,0)&gt;5),"Kıdemli Satış","Normal Satış")</f>
        <v>Kıdemli Satış</v>
      </c>
    </row>
    <row r="211" spans="1:10" x14ac:dyDescent="0.3">
      <c r="A211" s="1">
        <v>45750</v>
      </c>
      <c r="B211" t="s">
        <v>27</v>
      </c>
      <c r="C211" t="s">
        <v>51</v>
      </c>
      <c r="D211" t="s">
        <v>74</v>
      </c>
      <c r="E211" t="s">
        <v>66</v>
      </c>
      <c r="F211" t="s">
        <v>72</v>
      </c>
      <c r="G211">
        <v>6</v>
      </c>
      <c r="H211">
        <f>VLOOKUP(E211,Urunler!$A$1:$C$8,3,0)</f>
        <v>180</v>
      </c>
      <c r="I211">
        <f t="shared" si="7"/>
        <v>1080</v>
      </c>
      <c r="J211" t="str">
        <f>IF(AND(VLOOKUP(B211,Calisanlar!$A$1:$I$36,6,0)="Yüksek",VLOOKUP(B211,Calisanlar!$A$1:$I$36,7,0)&gt;5),"Kıdemli Satış","Normal Satış")</f>
        <v>Normal Satış</v>
      </c>
    </row>
    <row r="212" spans="1:10" x14ac:dyDescent="0.3">
      <c r="A212" s="1">
        <v>45750</v>
      </c>
      <c r="B212" t="s">
        <v>9</v>
      </c>
      <c r="C212" t="s">
        <v>50</v>
      </c>
      <c r="D212" t="s">
        <v>76</v>
      </c>
      <c r="E212" t="s">
        <v>65</v>
      </c>
      <c r="F212" t="s">
        <v>122</v>
      </c>
      <c r="G212">
        <v>4</v>
      </c>
      <c r="H212">
        <f>VLOOKUP(E212,Urunler!$A$1:$C$8,3,0)</f>
        <v>320</v>
      </c>
      <c r="I212">
        <f t="shared" si="7"/>
        <v>1280</v>
      </c>
      <c r="J212" t="str">
        <f>IF(AND(VLOOKUP(B212,Calisanlar!$A$1:$I$36,6,0)="Yüksek",VLOOKUP(B212,Calisanlar!$A$1:$I$36,7,0)&gt;5),"Kıdemli Satış","Normal Satış")</f>
        <v>Normal Satış</v>
      </c>
    </row>
    <row r="213" spans="1:10" x14ac:dyDescent="0.3">
      <c r="A213" s="1">
        <v>45750</v>
      </c>
      <c r="B213" t="s">
        <v>8</v>
      </c>
      <c r="C213" t="s">
        <v>49</v>
      </c>
      <c r="D213" t="s">
        <v>77</v>
      </c>
      <c r="E213" t="s">
        <v>62</v>
      </c>
      <c r="F213" t="s">
        <v>69</v>
      </c>
      <c r="G213">
        <v>11</v>
      </c>
      <c r="H213">
        <f>VLOOKUP(E213,Urunler!$A$1:$C$8,3,0)</f>
        <v>950</v>
      </c>
      <c r="I213">
        <f t="shared" si="7"/>
        <v>10450</v>
      </c>
      <c r="J213" t="str">
        <f>IF(AND(VLOOKUP(B213,Calisanlar!$A$1:$I$36,6,0)="Yüksek",VLOOKUP(B213,Calisanlar!$A$1:$I$36,7,0)&gt;5),"Kıdemli Satış","Normal Satış")</f>
        <v>Normal Satış</v>
      </c>
    </row>
    <row r="214" spans="1:10" x14ac:dyDescent="0.3">
      <c r="A214" s="1">
        <v>45751</v>
      </c>
      <c r="B214" t="s">
        <v>25</v>
      </c>
      <c r="C214" t="s">
        <v>53</v>
      </c>
      <c r="D214" t="s">
        <v>77</v>
      </c>
      <c r="E214" t="s">
        <v>63</v>
      </c>
      <c r="F214" t="s">
        <v>70</v>
      </c>
      <c r="G214">
        <v>9</v>
      </c>
      <c r="H214">
        <f>VLOOKUP(E214,Urunler!$A$1:$C$8,3,0)</f>
        <v>120</v>
      </c>
      <c r="I214">
        <f t="shared" si="7"/>
        <v>1080</v>
      </c>
      <c r="J214" t="str">
        <f>IF(AND(VLOOKUP(B214,Calisanlar!$A$1:$I$36,6,0)="Yüksek",VLOOKUP(B214,Calisanlar!$A$1:$I$36,7,0)&gt;5),"Kıdemli Satış","Normal Satış")</f>
        <v>Kıdemli Satış</v>
      </c>
    </row>
    <row r="215" spans="1:10" x14ac:dyDescent="0.3">
      <c r="A215" s="1">
        <v>45751</v>
      </c>
      <c r="B215" t="s">
        <v>22</v>
      </c>
      <c r="C215" t="s">
        <v>51</v>
      </c>
      <c r="D215" t="s">
        <v>77</v>
      </c>
      <c r="E215" t="s">
        <v>62</v>
      </c>
      <c r="F215" t="s">
        <v>69</v>
      </c>
      <c r="G215">
        <v>9</v>
      </c>
      <c r="H215">
        <f>VLOOKUP(E215,Urunler!$A$1:$C$8,3,0)</f>
        <v>950</v>
      </c>
      <c r="I215">
        <f t="shared" si="7"/>
        <v>8550</v>
      </c>
      <c r="J215" t="str">
        <f>IF(AND(VLOOKUP(B215,Calisanlar!$A$1:$I$36,6,0)="Yüksek",VLOOKUP(B215,Calisanlar!$A$1:$I$36,7,0)&gt;5),"Kıdemli Satış","Normal Satış")</f>
        <v>Normal Satış</v>
      </c>
    </row>
    <row r="216" spans="1:10" x14ac:dyDescent="0.3">
      <c r="A216" s="1">
        <v>45752</v>
      </c>
      <c r="B216" t="s">
        <v>24</v>
      </c>
      <c r="C216" t="s">
        <v>53</v>
      </c>
      <c r="D216" t="s">
        <v>77</v>
      </c>
      <c r="E216" t="s">
        <v>64</v>
      </c>
      <c r="F216" t="s">
        <v>71</v>
      </c>
      <c r="G216">
        <v>3</v>
      </c>
      <c r="H216">
        <f>VLOOKUP(E216,Urunler!$A$1:$C$8,3,0)</f>
        <v>210</v>
      </c>
      <c r="I216">
        <f t="shared" si="7"/>
        <v>630</v>
      </c>
      <c r="J216" t="str">
        <f>IF(AND(VLOOKUP(B216,Calisanlar!$A$1:$I$36,6,0)="Yüksek",VLOOKUP(B216,Calisanlar!$A$1:$I$36,7,0)&gt;5),"Kıdemli Satış","Normal Satış")</f>
        <v>Normal Satış</v>
      </c>
    </row>
    <row r="217" spans="1:10" x14ac:dyDescent="0.3">
      <c r="A217" s="1">
        <v>45752</v>
      </c>
      <c r="B217" t="s">
        <v>29</v>
      </c>
      <c r="C217" t="s">
        <v>52</v>
      </c>
      <c r="D217" t="s">
        <v>74</v>
      </c>
      <c r="E217" t="s">
        <v>63</v>
      </c>
      <c r="F217" t="s">
        <v>70</v>
      </c>
      <c r="G217">
        <v>5</v>
      </c>
      <c r="H217">
        <f>VLOOKUP(E217,Urunler!$A$1:$C$8,3,0)</f>
        <v>120</v>
      </c>
      <c r="I217">
        <f t="shared" si="7"/>
        <v>600</v>
      </c>
      <c r="J217" t="str">
        <f>IF(AND(VLOOKUP(B217,Calisanlar!$A$1:$I$36,6,0)="Yüksek",VLOOKUP(B217,Calisanlar!$A$1:$I$36,7,0)&gt;5),"Kıdemli Satış","Normal Satış")</f>
        <v>Normal Satış</v>
      </c>
    </row>
    <row r="218" spans="1:10" x14ac:dyDescent="0.3">
      <c r="A218" s="1">
        <v>45752</v>
      </c>
      <c r="B218" t="s">
        <v>33</v>
      </c>
      <c r="C218" t="s">
        <v>51</v>
      </c>
      <c r="D218" t="s">
        <v>74</v>
      </c>
      <c r="E218" t="s">
        <v>67</v>
      </c>
      <c r="F218" t="s">
        <v>124</v>
      </c>
      <c r="G218">
        <v>2</v>
      </c>
      <c r="H218">
        <f>VLOOKUP(E218,Urunler!$A$1:$C$8,3,0)</f>
        <v>89</v>
      </c>
      <c r="I218">
        <f t="shared" si="7"/>
        <v>178</v>
      </c>
      <c r="J218" t="str">
        <f>IF(AND(VLOOKUP(B218,Calisanlar!$A$1:$I$36,6,0)="Yüksek",VLOOKUP(B218,Calisanlar!$A$1:$I$36,7,0)&gt;5),"Kıdemli Satış","Normal Satış")</f>
        <v>Normal Satış</v>
      </c>
    </row>
    <row r="219" spans="1:10" x14ac:dyDescent="0.3">
      <c r="A219" s="1">
        <v>45754</v>
      </c>
      <c r="B219" t="s">
        <v>27</v>
      </c>
      <c r="C219" t="s">
        <v>51</v>
      </c>
      <c r="D219" t="s">
        <v>77</v>
      </c>
      <c r="E219" t="s">
        <v>66</v>
      </c>
      <c r="F219" t="s">
        <v>72</v>
      </c>
      <c r="G219">
        <v>12</v>
      </c>
      <c r="H219">
        <f>VLOOKUP(E219,Urunler!$A$1:$C$8,3,0)</f>
        <v>180</v>
      </c>
      <c r="I219">
        <f t="shared" si="7"/>
        <v>2160</v>
      </c>
      <c r="J219" t="str">
        <f>IF(AND(VLOOKUP(B219,Calisanlar!$A$1:$I$36,6,0)="Yüksek",VLOOKUP(B219,Calisanlar!$A$1:$I$36,7,0)&gt;5),"Kıdemli Satış","Normal Satış")</f>
        <v>Normal Satış</v>
      </c>
    </row>
    <row r="220" spans="1:10" x14ac:dyDescent="0.3">
      <c r="A220" s="1">
        <v>45755</v>
      </c>
      <c r="B220" t="s">
        <v>34</v>
      </c>
      <c r="C220" t="s">
        <v>51</v>
      </c>
      <c r="D220" t="s">
        <v>74</v>
      </c>
      <c r="E220" t="s">
        <v>66</v>
      </c>
      <c r="F220" t="s">
        <v>72</v>
      </c>
      <c r="G220">
        <v>4</v>
      </c>
      <c r="H220">
        <f>VLOOKUP(E220,Urunler!$A$1:$C$8,3,0)</f>
        <v>180</v>
      </c>
      <c r="I220">
        <f t="shared" si="7"/>
        <v>720</v>
      </c>
      <c r="J220" t="str">
        <f>IF(AND(VLOOKUP(B220,Calisanlar!$A$1:$I$36,6,0)="Yüksek",VLOOKUP(B220,Calisanlar!$A$1:$I$36,7,0)&gt;5),"Kıdemli Satış","Normal Satış")</f>
        <v>Normal Satış</v>
      </c>
    </row>
    <row r="221" spans="1:10" x14ac:dyDescent="0.3">
      <c r="A221" s="1">
        <v>45755</v>
      </c>
      <c r="B221" t="s">
        <v>29</v>
      </c>
      <c r="C221" t="s">
        <v>52</v>
      </c>
      <c r="D221" t="s">
        <v>77</v>
      </c>
      <c r="E221" t="s">
        <v>63</v>
      </c>
      <c r="F221" t="s">
        <v>70</v>
      </c>
      <c r="G221">
        <v>5</v>
      </c>
      <c r="H221">
        <f>VLOOKUP(E221,Urunler!$A$1:$C$8,3,0)</f>
        <v>120</v>
      </c>
      <c r="I221">
        <f t="shared" si="7"/>
        <v>600</v>
      </c>
      <c r="J221" t="str">
        <f>IF(AND(VLOOKUP(B221,Calisanlar!$A$1:$I$36,6,0)="Yüksek",VLOOKUP(B221,Calisanlar!$A$1:$I$36,7,0)&gt;5),"Kıdemli Satış","Normal Satış")</f>
        <v>Normal Satış</v>
      </c>
    </row>
    <row r="222" spans="1:10" x14ac:dyDescent="0.3">
      <c r="A222" s="1">
        <v>45756</v>
      </c>
      <c r="B222" t="s">
        <v>26</v>
      </c>
      <c r="C222" t="s">
        <v>50</v>
      </c>
      <c r="D222" t="s">
        <v>75</v>
      </c>
      <c r="E222" t="s">
        <v>65</v>
      </c>
      <c r="F222" t="s">
        <v>122</v>
      </c>
      <c r="G222">
        <v>14</v>
      </c>
      <c r="H222">
        <f>VLOOKUP(E222,Urunler!$A$1:$C$8,3,0)</f>
        <v>320</v>
      </c>
      <c r="I222">
        <f t="shared" si="7"/>
        <v>4480</v>
      </c>
      <c r="J222" t="str">
        <f>IF(AND(VLOOKUP(B222,Calisanlar!$A$1:$I$36,6,0)="Yüksek",VLOOKUP(B222,Calisanlar!$A$1:$I$36,7,0)&gt;5),"Kıdemli Satış","Normal Satış")</f>
        <v>Normal Satış</v>
      </c>
    </row>
    <row r="223" spans="1:10" x14ac:dyDescent="0.3">
      <c r="A223" s="1">
        <v>45757</v>
      </c>
      <c r="B223" t="s">
        <v>12</v>
      </c>
      <c r="C223" t="s">
        <v>48</v>
      </c>
      <c r="D223" t="s">
        <v>76</v>
      </c>
      <c r="E223" t="s">
        <v>62</v>
      </c>
      <c r="F223" t="s">
        <v>69</v>
      </c>
      <c r="G223">
        <v>14</v>
      </c>
      <c r="H223">
        <f>VLOOKUP(E223,Urunler!$A$1:$C$8,3,0)</f>
        <v>950</v>
      </c>
      <c r="I223">
        <f t="shared" si="7"/>
        <v>13300</v>
      </c>
      <c r="J223" t="str">
        <f>IF(AND(VLOOKUP(B223,Calisanlar!$A$1:$I$36,6,0)="Yüksek",VLOOKUP(B223,Calisanlar!$A$1:$I$36,7,0)&gt;5),"Kıdemli Satış","Normal Satış")</f>
        <v>Normal Satış</v>
      </c>
    </row>
    <row r="224" spans="1:10" x14ac:dyDescent="0.3">
      <c r="A224" s="1">
        <v>45759</v>
      </c>
      <c r="B224" t="s">
        <v>24</v>
      </c>
      <c r="C224" t="s">
        <v>53</v>
      </c>
      <c r="D224" t="s">
        <v>74</v>
      </c>
      <c r="E224" t="s">
        <v>65</v>
      </c>
      <c r="F224" t="s">
        <v>122</v>
      </c>
      <c r="G224">
        <v>14</v>
      </c>
      <c r="H224">
        <f>VLOOKUP(E224,Urunler!$A$1:$C$8,3,0)</f>
        <v>320</v>
      </c>
      <c r="I224">
        <f t="shared" si="7"/>
        <v>4480</v>
      </c>
      <c r="J224" t="str">
        <f>IF(AND(VLOOKUP(B224,Calisanlar!$A$1:$I$36,6,0)="Yüksek",VLOOKUP(B224,Calisanlar!$A$1:$I$36,7,0)&gt;5),"Kıdemli Satış","Normal Satış")</f>
        <v>Normal Satış</v>
      </c>
    </row>
    <row r="225" spans="1:10" x14ac:dyDescent="0.3">
      <c r="A225" s="1">
        <v>45760</v>
      </c>
      <c r="B225" t="s">
        <v>22</v>
      </c>
      <c r="C225" t="s">
        <v>51</v>
      </c>
      <c r="D225" t="s">
        <v>76</v>
      </c>
      <c r="E225" t="s">
        <v>64</v>
      </c>
      <c r="F225" t="s">
        <v>71</v>
      </c>
      <c r="G225">
        <v>1</v>
      </c>
      <c r="H225">
        <f>VLOOKUP(E225,Urunler!$A$1:$C$8,3,0)</f>
        <v>210</v>
      </c>
      <c r="I225">
        <f t="shared" si="7"/>
        <v>210</v>
      </c>
      <c r="J225" t="str">
        <f>IF(AND(VLOOKUP(B225,Calisanlar!$A$1:$I$36,6,0)="Yüksek",VLOOKUP(B225,Calisanlar!$A$1:$I$36,7,0)&gt;5),"Kıdemli Satış","Normal Satış")</f>
        <v>Normal Satış</v>
      </c>
    </row>
    <row r="226" spans="1:10" x14ac:dyDescent="0.3">
      <c r="A226" s="1">
        <v>45760</v>
      </c>
      <c r="B226" t="s">
        <v>16</v>
      </c>
      <c r="C226" t="s">
        <v>54</v>
      </c>
      <c r="D226" t="s">
        <v>74</v>
      </c>
      <c r="E226" t="s">
        <v>65</v>
      </c>
      <c r="F226" t="s">
        <v>122</v>
      </c>
      <c r="G226">
        <v>6</v>
      </c>
      <c r="H226">
        <f>VLOOKUP(E226,Urunler!$A$1:$C$8,3,0)</f>
        <v>320</v>
      </c>
      <c r="I226">
        <f t="shared" si="7"/>
        <v>1920</v>
      </c>
      <c r="J226" t="str">
        <f>IF(AND(VLOOKUP(B226,Calisanlar!$A$1:$I$36,6,0)="Yüksek",VLOOKUP(B226,Calisanlar!$A$1:$I$36,7,0)&gt;5),"Kıdemli Satış","Normal Satış")</f>
        <v>Normal Satış</v>
      </c>
    </row>
    <row r="227" spans="1:10" x14ac:dyDescent="0.3">
      <c r="A227" s="1">
        <v>45762</v>
      </c>
      <c r="B227" t="s">
        <v>17</v>
      </c>
      <c r="C227" t="s">
        <v>52</v>
      </c>
      <c r="D227" t="s">
        <v>75</v>
      </c>
      <c r="E227" t="s">
        <v>63</v>
      </c>
      <c r="F227" t="s">
        <v>70</v>
      </c>
      <c r="G227">
        <v>9</v>
      </c>
      <c r="H227">
        <f>VLOOKUP(E227,Urunler!$A$1:$C$8,3,0)</f>
        <v>120</v>
      </c>
      <c r="I227">
        <f t="shared" si="7"/>
        <v>1080</v>
      </c>
      <c r="J227" t="str">
        <f>IF(AND(VLOOKUP(B227,Calisanlar!$A$1:$I$36,6,0)="Yüksek",VLOOKUP(B227,Calisanlar!$A$1:$I$36,7,0)&gt;5),"Kıdemli Satış","Normal Satış")</f>
        <v>Normal Satış</v>
      </c>
    </row>
    <row r="228" spans="1:10" x14ac:dyDescent="0.3">
      <c r="A228" s="1">
        <v>45762</v>
      </c>
      <c r="B228" t="s">
        <v>17</v>
      </c>
      <c r="C228" t="s">
        <v>52</v>
      </c>
      <c r="D228" t="s">
        <v>76</v>
      </c>
      <c r="E228" t="s">
        <v>64</v>
      </c>
      <c r="F228" t="s">
        <v>71</v>
      </c>
      <c r="G228">
        <v>8</v>
      </c>
      <c r="H228">
        <f>VLOOKUP(E228,Urunler!$A$1:$C$8,3,0)</f>
        <v>210</v>
      </c>
      <c r="I228">
        <f t="shared" si="7"/>
        <v>1680</v>
      </c>
      <c r="J228" t="str">
        <f>IF(AND(VLOOKUP(B228,Calisanlar!$A$1:$I$36,6,0)="Yüksek",VLOOKUP(B228,Calisanlar!$A$1:$I$36,7,0)&gt;5),"Kıdemli Satış","Normal Satış")</f>
        <v>Normal Satış</v>
      </c>
    </row>
    <row r="229" spans="1:10" x14ac:dyDescent="0.3">
      <c r="A229" s="1">
        <v>45762</v>
      </c>
      <c r="B229" t="s">
        <v>24</v>
      </c>
      <c r="C229" t="s">
        <v>53</v>
      </c>
      <c r="D229" t="s">
        <v>74</v>
      </c>
      <c r="E229" t="s">
        <v>66</v>
      </c>
      <c r="F229" t="s">
        <v>72</v>
      </c>
      <c r="G229">
        <v>10</v>
      </c>
      <c r="H229">
        <f>VLOOKUP(E229,Urunler!$A$1:$C$8,3,0)</f>
        <v>180</v>
      </c>
      <c r="I229">
        <f t="shared" si="7"/>
        <v>1800</v>
      </c>
      <c r="J229" t="str">
        <f>IF(AND(VLOOKUP(B229,Calisanlar!$A$1:$I$36,6,0)="Yüksek",VLOOKUP(B229,Calisanlar!$A$1:$I$36,7,0)&gt;5),"Kıdemli Satış","Normal Satış")</f>
        <v>Normal Satış</v>
      </c>
    </row>
    <row r="230" spans="1:10" x14ac:dyDescent="0.3">
      <c r="A230" s="1">
        <v>45763</v>
      </c>
      <c r="B230" t="s">
        <v>41</v>
      </c>
      <c r="C230" t="s">
        <v>50</v>
      </c>
      <c r="D230" t="s">
        <v>74</v>
      </c>
      <c r="E230" t="s">
        <v>63</v>
      </c>
      <c r="F230" t="s">
        <v>70</v>
      </c>
      <c r="G230">
        <v>2</v>
      </c>
      <c r="H230">
        <f>VLOOKUP(E230,Urunler!$A$1:$C$8,3,0)</f>
        <v>120</v>
      </c>
      <c r="I230">
        <f t="shared" si="7"/>
        <v>240</v>
      </c>
      <c r="J230" t="str">
        <f>IF(AND(VLOOKUP(B230,Calisanlar!$A$1:$I$36,6,0)="Yüksek",VLOOKUP(B230,Calisanlar!$A$1:$I$36,7,0)&gt;5),"Kıdemli Satış","Normal Satış")</f>
        <v>Normal Satış</v>
      </c>
    </row>
    <row r="231" spans="1:10" x14ac:dyDescent="0.3">
      <c r="A231" s="1">
        <v>45764</v>
      </c>
      <c r="B231" t="s">
        <v>27</v>
      </c>
      <c r="C231" t="s">
        <v>51</v>
      </c>
      <c r="D231" t="s">
        <v>76</v>
      </c>
      <c r="E231" t="s">
        <v>64</v>
      </c>
      <c r="F231" t="s">
        <v>71</v>
      </c>
      <c r="G231">
        <v>2</v>
      </c>
      <c r="H231">
        <f>VLOOKUP(E231,Urunler!$A$1:$C$8,3,0)</f>
        <v>210</v>
      </c>
      <c r="I231">
        <f t="shared" si="7"/>
        <v>420</v>
      </c>
      <c r="J231" t="str">
        <f>IF(AND(VLOOKUP(B231,Calisanlar!$A$1:$I$36,6,0)="Yüksek",VLOOKUP(B231,Calisanlar!$A$1:$I$36,7,0)&gt;5),"Kıdemli Satış","Normal Satış")</f>
        <v>Normal Satış</v>
      </c>
    </row>
    <row r="232" spans="1:10" x14ac:dyDescent="0.3">
      <c r="A232" s="1">
        <v>45764</v>
      </c>
      <c r="B232" t="s">
        <v>8</v>
      </c>
      <c r="C232" t="s">
        <v>49</v>
      </c>
      <c r="D232" t="s">
        <v>77</v>
      </c>
      <c r="E232" t="s">
        <v>65</v>
      </c>
      <c r="F232" t="s">
        <v>122</v>
      </c>
      <c r="G232">
        <v>10</v>
      </c>
      <c r="H232">
        <f>VLOOKUP(E232,Urunler!$A$1:$C$8,3,0)</f>
        <v>320</v>
      </c>
      <c r="I232">
        <f t="shared" si="7"/>
        <v>3200</v>
      </c>
      <c r="J232" t="str">
        <f>IF(AND(VLOOKUP(B232,Calisanlar!$A$1:$I$36,6,0)="Yüksek",VLOOKUP(B232,Calisanlar!$A$1:$I$36,7,0)&gt;5),"Kıdemli Satış","Normal Satış")</f>
        <v>Normal Satış</v>
      </c>
    </row>
    <row r="233" spans="1:10" x14ac:dyDescent="0.3">
      <c r="A233" s="1">
        <v>45765</v>
      </c>
      <c r="B233" t="s">
        <v>24</v>
      </c>
      <c r="C233" t="s">
        <v>53</v>
      </c>
      <c r="D233" t="s">
        <v>74</v>
      </c>
      <c r="E233" t="s">
        <v>62</v>
      </c>
      <c r="F233" t="s">
        <v>69</v>
      </c>
      <c r="G233">
        <v>14</v>
      </c>
      <c r="H233">
        <f>VLOOKUP(E233,Urunler!$A$1:$C$8,3,0)</f>
        <v>950</v>
      </c>
      <c r="I233">
        <f t="shared" si="7"/>
        <v>13300</v>
      </c>
      <c r="J233" t="str">
        <f>IF(AND(VLOOKUP(B233,Calisanlar!$A$1:$I$36,6,0)="Yüksek",VLOOKUP(B233,Calisanlar!$A$1:$I$36,7,0)&gt;5),"Kıdemli Satış","Normal Satış")</f>
        <v>Normal Satış</v>
      </c>
    </row>
    <row r="234" spans="1:10" x14ac:dyDescent="0.3">
      <c r="A234" s="1">
        <v>45766</v>
      </c>
      <c r="B234" t="s">
        <v>16</v>
      </c>
      <c r="C234" t="s">
        <v>54</v>
      </c>
      <c r="D234" t="s">
        <v>77</v>
      </c>
      <c r="E234" t="s">
        <v>62</v>
      </c>
      <c r="F234" t="s">
        <v>69</v>
      </c>
      <c r="G234">
        <v>6</v>
      </c>
      <c r="H234">
        <f>VLOOKUP(E234,Urunler!$A$1:$C$8,3,0)</f>
        <v>950</v>
      </c>
      <c r="I234">
        <f t="shared" si="7"/>
        <v>5700</v>
      </c>
      <c r="J234" t="str">
        <f>IF(AND(VLOOKUP(B234,Calisanlar!$A$1:$I$36,6,0)="Yüksek",VLOOKUP(B234,Calisanlar!$A$1:$I$36,7,0)&gt;5),"Kıdemli Satış","Normal Satış")</f>
        <v>Normal Satış</v>
      </c>
    </row>
    <row r="235" spans="1:10" x14ac:dyDescent="0.3">
      <c r="A235" s="1">
        <v>45766</v>
      </c>
      <c r="B235" t="s">
        <v>12</v>
      </c>
      <c r="C235" t="s">
        <v>48</v>
      </c>
      <c r="D235" t="s">
        <v>76</v>
      </c>
      <c r="E235" t="s">
        <v>63</v>
      </c>
      <c r="F235" t="s">
        <v>70</v>
      </c>
      <c r="G235">
        <v>5</v>
      </c>
      <c r="H235">
        <f>VLOOKUP(E235,Urunler!$A$1:$C$8,3,0)</f>
        <v>120</v>
      </c>
      <c r="I235">
        <f t="shared" si="7"/>
        <v>600</v>
      </c>
      <c r="J235" t="str">
        <f>IF(AND(VLOOKUP(B235,Calisanlar!$A$1:$I$36,6,0)="Yüksek",VLOOKUP(B235,Calisanlar!$A$1:$I$36,7,0)&gt;5),"Kıdemli Satış","Normal Satış")</f>
        <v>Normal Satış</v>
      </c>
    </row>
    <row r="236" spans="1:10" x14ac:dyDescent="0.3">
      <c r="A236" s="1">
        <v>45766</v>
      </c>
      <c r="B236" t="s">
        <v>34</v>
      </c>
      <c r="C236" t="s">
        <v>51</v>
      </c>
      <c r="D236" t="s">
        <v>77</v>
      </c>
      <c r="E236" t="s">
        <v>67</v>
      </c>
      <c r="F236" t="s">
        <v>124</v>
      </c>
      <c r="G236">
        <v>13</v>
      </c>
      <c r="H236">
        <f>VLOOKUP(E236,Urunler!$A$1:$C$8,3,0)</f>
        <v>89</v>
      </c>
      <c r="I236">
        <f t="shared" si="7"/>
        <v>1157</v>
      </c>
      <c r="J236" t="str">
        <f>IF(AND(VLOOKUP(B236,Calisanlar!$A$1:$I$36,6,0)="Yüksek",VLOOKUP(B236,Calisanlar!$A$1:$I$36,7,0)&gt;5),"Kıdemli Satış","Normal Satış")</f>
        <v>Normal Satış</v>
      </c>
    </row>
    <row r="237" spans="1:10" x14ac:dyDescent="0.3">
      <c r="A237" s="1">
        <v>45767</v>
      </c>
      <c r="B237" t="s">
        <v>33</v>
      </c>
      <c r="C237" t="s">
        <v>51</v>
      </c>
      <c r="D237" t="s">
        <v>75</v>
      </c>
      <c r="E237" t="s">
        <v>68</v>
      </c>
      <c r="F237" t="s">
        <v>123</v>
      </c>
      <c r="G237">
        <v>8</v>
      </c>
      <c r="H237">
        <f>VLOOKUP(E237,Urunler!$A$1:$C$8,3,0)</f>
        <v>890</v>
      </c>
      <c r="I237">
        <f t="shared" si="7"/>
        <v>7120</v>
      </c>
      <c r="J237" t="str">
        <f>IF(AND(VLOOKUP(B237,Calisanlar!$A$1:$I$36,6,0)="Yüksek",VLOOKUP(B237,Calisanlar!$A$1:$I$36,7,0)&gt;5),"Kıdemli Satış","Normal Satış")</f>
        <v>Normal Satış</v>
      </c>
    </row>
    <row r="238" spans="1:10" x14ac:dyDescent="0.3">
      <c r="A238" s="1">
        <v>45767</v>
      </c>
      <c r="B238" t="s">
        <v>11</v>
      </c>
      <c r="C238" t="s">
        <v>52</v>
      </c>
      <c r="D238" t="s">
        <v>77</v>
      </c>
      <c r="E238" t="s">
        <v>63</v>
      </c>
      <c r="F238" t="s">
        <v>70</v>
      </c>
      <c r="G238">
        <v>8</v>
      </c>
      <c r="H238">
        <f>VLOOKUP(E238,Urunler!$A$1:$C$8,3,0)</f>
        <v>120</v>
      </c>
      <c r="I238">
        <f t="shared" si="7"/>
        <v>960</v>
      </c>
      <c r="J238" t="str">
        <f>IF(AND(VLOOKUP(B238,Calisanlar!$A$1:$I$36,6,0)="Yüksek",VLOOKUP(B238,Calisanlar!$A$1:$I$36,7,0)&gt;5),"Kıdemli Satış","Normal Satış")</f>
        <v>Kıdemli Satış</v>
      </c>
    </row>
    <row r="239" spans="1:10" x14ac:dyDescent="0.3">
      <c r="A239" s="1">
        <v>45767</v>
      </c>
      <c r="B239" t="s">
        <v>10</v>
      </c>
      <c r="C239" t="s">
        <v>51</v>
      </c>
      <c r="D239" t="s">
        <v>76</v>
      </c>
      <c r="E239" t="s">
        <v>67</v>
      </c>
      <c r="F239" t="s">
        <v>124</v>
      </c>
      <c r="G239">
        <v>1</v>
      </c>
      <c r="H239">
        <f>VLOOKUP(E239,Urunler!$A$1:$C$8,3,0)</f>
        <v>89</v>
      </c>
      <c r="I239">
        <f t="shared" si="7"/>
        <v>89</v>
      </c>
      <c r="J239" t="str">
        <f>IF(AND(VLOOKUP(B239,Calisanlar!$A$1:$I$36,6,0)="Yüksek",VLOOKUP(B239,Calisanlar!$A$1:$I$36,7,0)&gt;5),"Kıdemli Satış","Normal Satış")</f>
        <v>Normal Satış</v>
      </c>
    </row>
    <row r="240" spans="1:10" x14ac:dyDescent="0.3">
      <c r="A240" s="1">
        <v>45767</v>
      </c>
      <c r="B240" t="s">
        <v>24</v>
      </c>
      <c r="C240" t="s">
        <v>53</v>
      </c>
      <c r="D240" t="s">
        <v>74</v>
      </c>
      <c r="E240" t="s">
        <v>62</v>
      </c>
      <c r="F240" t="s">
        <v>69</v>
      </c>
      <c r="G240">
        <v>8</v>
      </c>
      <c r="H240">
        <f>VLOOKUP(E240,Urunler!$A$1:$C$8,3,0)</f>
        <v>950</v>
      </c>
      <c r="I240">
        <f t="shared" si="7"/>
        <v>7600</v>
      </c>
      <c r="J240" t="str">
        <f>IF(AND(VLOOKUP(B240,Calisanlar!$A$1:$I$36,6,0)="Yüksek",VLOOKUP(B240,Calisanlar!$A$1:$I$36,7,0)&gt;5),"Kıdemli Satış","Normal Satış")</f>
        <v>Normal Satış</v>
      </c>
    </row>
    <row r="241" spans="1:10" x14ac:dyDescent="0.3">
      <c r="A241" s="1">
        <v>45767</v>
      </c>
      <c r="B241" t="s">
        <v>8</v>
      </c>
      <c r="C241" t="s">
        <v>49</v>
      </c>
      <c r="D241" t="s">
        <v>76</v>
      </c>
      <c r="E241" t="s">
        <v>62</v>
      </c>
      <c r="F241" t="s">
        <v>69</v>
      </c>
      <c r="G241">
        <v>2</v>
      </c>
      <c r="H241">
        <f>VLOOKUP(E241,Urunler!$A$1:$C$8,3,0)</f>
        <v>950</v>
      </c>
      <c r="I241">
        <f t="shared" si="7"/>
        <v>1900</v>
      </c>
      <c r="J241" t="str">
        <f>IF(AND(VLOOKUP(B241,Calisanlar!$A$1:$I$36,6,0)="Yüksek",VLOOKUP(B241,Calisanlar!$A$1:$I$36,7,0)&gt;5),"Kıdemli Satış","Normal Satış")</f>
        <v>Normal Satış</v>
      </c>
    </row>
    <row r="242" spans="1:10" x14ac:dyDescent="0.3">
      <c r="A242" s="1">
        <v>45768</v>
      </c>
      <c r="B242" t="s">
        <v>27</v>
      </c>
      <c r="C242" t="s">
        <v>51</v>
      </c>
      <c r="D242" t="s">
        <v>76</v>
      </c>
      <c r="E242" t="s">
        <v>68</v>
      </c>
      <c r="F242" t="s">
        <v>123</v>
      </c>
      <c r="G242">
        <v>14</v>
      </c>
      <c r="H242">
        <f>VLOOKUP(E242,Urunler!$A$1:$C$8,3,0)</f>
        <v>890</v>
      </c>
      <c r="I242">
        <f t="shared" si="7"/>
        <v>12460</v>
      </c>
      <c r="J242" t="str">
        <f>IF(AND(VLOOKUP(B242,Calisanlar!$A$1:$I$36,6,0)="Yüksek",VLOOKUP(B242,Calisanlar!$A$1:$I$36,7,0)&gt;5),"Kıdemli Satış","Normal Satış")</f>
        <v>Normal Satış</v>
      </c>
    </row>
    <row r="243" spans="1:10" x14ac:dyDescent="0.3">
      <c r="A243" s="1">
        <v>45768</v>
      </c>
      <c r="B243" t="s">
        <v>9</v>
      </c>
      <c r="C243" t="s">
        <v>50</v>
      </c>
      <c r="D243" t="s">
        <v>75</v>
      </c>
      <c r="E243" t="s">
        <v>65</v>
      </c>
      <c r="F243" t="s">
        <v>122</v>
      </c>
      <c r="G243">
        <v>13</v>
      </c>
      <c r="H243">
        <f>VLOOKUP(E243,Urunler!$A$1:$C$8,3,0)</f>
        <v>320</v>
      </c>
      <c r="I243">
        <f t="shared" si="7"/>
        <v>4160</v>
      </c>
      <c r="J243" t="str">
        <f>IF(AND(VLOOKUP(B243,Calisanlar!$A$1:$I$36,6,0)="Yüksek",VLOOKUP(B243,Calisanlar!$A$1:$I$36,7,0)&gt;5),"Kıdemli Satış","Normal Satış")</f>
        <v>Normal Satış</v>
      </c>
    </row>
    <row r="244" spans="1:10" x14ac:dyDescent="0.3">
      <c r="A244" s="1">
        <v>45769</v>
      </c>
      <c r="B244" t="s">
        <v>7</v>
      </c>
      <c r="C244" t="s">
        <v>48</v>
      </c>
      <c r="D244" t="s">
        <v>74</v>
      </c>
      <c r="E244" t="s">
        <v>62</v>
      </c>
      <c r="F244" t="s">
        <v>69</v>
      </c>
      <c r="G244">
        <v>12</v>
      </c>
      <c r="H244">
        <f>VLOOKUP(E244,Urunler!$A$1:$C$8,3,0)</f>
        <v>950</v>
      </c>
      <c r="I244">
        <f t="shared" si="7"/>
        <v>11400</v>
      </c>
      <c r="J244" t="str">
        <f>IF(AND(VLOOKUP(B244,Calisanlar!$A$1:$I$36,6,0)="Yüksek",VLOOKUP(B244,Calisanlar!$A$1:$I$36,7,0)&gt;5),"Kıdemli Satış","Normal Satış")</f>
        <v>Normal Satış</v>
      </c>
    </row>
    <row r="245" spans="1:10" x14ac:dyDescent="0.3">
      <c r="A245" s="1">
        <v>45769</v>
      </c>
      <c r="B245" t="s">
        <v>23</v>
      </c>
      <c r="C245" t="s">
        <v>48</v>
      </c>
      <c r="D245" t="s">
        <v>74</v>
      </c>
      <c r="E245" t="s">
        <v>62</v>
      </c>
      <c r="F245" t="s">
        <v>69</v>
      </c>
      <c r="G245">
        <v>9</v>
      </c>
      <c r="H245">
        <f>VLOOKUP(E245,Urunler!$A$1:$C$8,3,0)</f>
        <v>950</v>
      </c>
      <c r="I245">
        <f t="shared" si="7"/>
        <v>8550</v>
      </c>
      <c r="J245" t="str">
        <f>IF(AND(VLOOKUP(B245,Calisanlar!$A$1:$I$36,6,0)="Yüksek",VLOOKUP(B245,Calisanlar!$A$1:$I$36,7,0)&gt;5),"Kıdemli Satış","Normal Satış")</f>
        <v>Normal Satış</v>
      </c>
    </row>
    <row r="246" spans="1:10" x14ac:dyDescent="0.3">
      <c r="A246" s="1">
        <v>45769</v>
      </c>
      <c r="B246" t="s">
        <v>24</v>
      </c>
      <c r="C246" t="s">
        <v>53</v>
      </c>
      <c r="D246" t="s">
        <v>74</v>
      </c>
      <c r="E246" t="s">
        <v>68</v>
      </c>
      <c r="F246" t="s">
        <v>123</v>
      </c>
      <c r="G246">
        <v>6</v>
      </c>
      <c r="H246">
        <f>VLOOKUP(E246,Urunler!$A$1:$C$8,3,0)</f>
        <v>890</v>
      </c>
      <c r="I246">
        <f t="shared" si="7"/>
        <v>5340</v>
      </c>
      <c r="J246" t="str">
        <f>IF(AND(VLOOKUP(B246,Calisanlar!$A$1:$I$36,6,0)="Yüksek",VLOOKUP(B246,Calisanlar!$A$1:$I$36,7,0)&gt;5),"Kıdemli Satış","Normal Satış")</f>
        <v>Normal Satış</v>
      </c>
    </row>
    <row r="247" spans="1:10" x14ac:dyDescent="0.3">
      <c r="A247" s="1">
        <v>45770</v>
      </c>
      <c r="B247" t="s">
        <v>35</v>
      </c>
      <c r="C247" t="s">
        <v>51</v>
      </c>
      <c r="D247" t="s">
        <v>76</v>
      </c>
      <c r="E247" t="s">
        <v>68</v>
      </c>
      <c r="F247" t="s">
        <v>123</v>
      </c>
      <c r="G247">
        <v>3</v>
      </c>
      <c r="H247">
        <f>VLOOKUP(E247,Urunler!$A$1:$C$8,3,0)</f>
        <v>890</v>
      </c>
      <c r="I247">
        <f t="shared" si="7"/>
        <v>2670</v>
      </c>
      <c r="J247" t="str">
        <f>IF(AND(VLOOKUP(B247,Calisanlar!$A$1:$I$36,6,0)="Yüksek",VLOOKUP(B247,Calisanlar!$A$1:$I$36,7,0)&gt;5),"Kıdemli Satış","Normal Satış")</f>
        <v>Normal Satış</v>
      </c>
    </row>
    <row r="248" spans="1:10" x14ac:dyDescent="0.3">
      <c r="A248" s="1">
        <v>45770</v>
      </c>
      <c r="B248" t="s">
        <v>13</v>
      </c>
      <c r="C248" t="s">
        <v>53</v>
      </c>
      <c r="D248" t="s">
        <v>75</v>
      </c>
      <c r="E248" t="s">
        <v>62</v>
      </c>
      <c r="F248" t="s">
        <v>69</v>
      </c>
      <c r="G248">
        <v>5</v>
      </c>
      <c r="H248">
        <f>VLOOKUP(E248,Urunler!$A$1:$C$8,3,0)</f>
        <v>950</v>
      </c>
      <c r="I248">
        <f t="shared" si="7"/>
        <v>4750</v>
      </c>
      <c r="J248" t="str">
        <f>IF(AND(VLOOKUP(B248,Calisanlar!$A$1:$I$36,6,0)="Yüksek",VLOOKUP(B248,Calisanlar!$A$1:$I$36,7,0)&gt;5),"Kıdemli Satış","Normal Satış")</f>
        <v>Normal Satış</v>
      </c>
    </row>
    <row r="249" spans="1:10" x14ac:dyDescent="0.3">
      <c r="A249" s="1">
        <v>45771</v>
      </c>
      <c r="B249" t="s">
        <v>41</v>
      </c>
      <c r="C249" t="s">
        <v>50</v>
      </c>
      <c r="D249" t="s">
        <v>75</v>
      </c>
      <c r="E249" t="s">
        <v>65</v>
      </c>
      <c r="F249" t="s">
        <v>122</v>
      </c>
      <c r="G249">
        <v>7</v>
      </c>
      <c r="H249">
        <f>VLOOKUP(E249,Urunler!$A$1:$C$8,3,0)</f>
        <v>320</v>
      </c>
      <c r="I249">
        <f t="shared" si="7"/>
        <v>2240</v>
      </c>
      <c r="J249" t="str">
        <f>IF(AND(VLOOKUP(B249,Calisanlar!$A$1:$I$36,6,0)="Yüksek",VLOOKUP(B249,Calisanlar!$A$1:$I$36,7,0)&gt;5),"Kıdemli Satış","Normal Satış")</f>
        <v>Normal Satış</v>
      </c>
    </row>
    <row r="250" spans="1:10" x14ac:dyDescent="0.3">
      <c r="A250" s="1">
        <v>45771</v>
      </c>
      <c r="B250" t="s">
        <v>16</v>
      </c>
      <c r="C250" t="s">
        <v>54</v>
      </c>
      <c r="D250" t="s">
        <v>77</v>
      </c>
      <c r="E250" t="s">
        <v>64</v>
      </c>
      <c r="F250" t="s">
        <v>71</v>
      </c>
      <c r="G250">
        <v>2</v>
      </c>
      <c r="H250">
        <f>VLOOKUP(E250,Urunler!$A$1:$C$8,3,0)</f>
        <v>210</v>
      </c>
      <c r="I250">
        <f t="shared" si="7"/>
        <v>420</v>
      </c>
      <c r="J250" t="str">
        <f>IF(AND(VLOOKUP(B250,Calisanlar!$A$1:$I$36,6,0)="Yüksek",VLOOKUP(B250,Calisanlar!$A$1:$I$36,7,0)&gt;5),"Kıdemli Satış","Normal Satış")</f>
        <v>Normal Satış</v>
      </c>
    </row>
    <row r="251" spans="1:10" x14ac:dyDescent="0.3">
      <c r="A251" s="1">
        <v>45772</v>
      </c>
      <c r="B251" t="s">
        <v>9</v>
      </c>
      <c r="C251" t="s">
        <v>50</v>
      </c>
      <c r="D251" t="s">
        <v>77</v>
      </c>
      <c r="E251" t="s">
        <v>62</v>
      </c>
      <c r="F251" t="s">
        <v>69</v>
      </c>
      <c r="G251">
        <v>4</v>
      </c>
      <c r="H251">
        <f>VLOOKUP(E251,Urunler!$A$1:$C$8,3,0)</f>
        <v>950</v>
      </c>
      <c r="I251">
        <f t="shared" si="7"/>
        <v>3800</v>
      </c>
      <c r="J251" t="str">
        <f>IF(AND(VLOOKUP(B251,Calisanlar!$A$1:$I$36,6,0)="Yüksek",VLOOKUP(B251,Calisanlar!$A$1:$I$36,7,0)&gt;5),"Kıdemli Satış","Normal Satış")</f>
        <v>Normal Satış</v>
      </c>
    </row>
    <row r="252" spans="1:10" x14ac:dyDescent="0.3">
      <c r="A252" s="1">
        <v>45772</v>
      </c>
      <c r="B252" t="s">
        <v>33</v>
      </c>
      <c r="C252" t="s">
        <v>51</v>
      </c>
      <c r="D252" t="s">
        <v>76</v>
      </c>
      <c r="E252" t="s">
        <v>66</v>
      </c>
      <c r="F252" t="s">
        <v>72</v>
      </c>
      <c r="G252">
        <v>4</v>
      </c>
      <c r="H252">
        <f>VLOOKUP(E252,Urunler!$A$1:$C$8,3,0)</f>
        <v>180</v>
      </c>
      <c r="I252">
        <f t="shared" si="7"/>
        <v>720</v>
      </c>
      <c r="J252" t="str">
        <f>IF(AND(VLOOKUP(B252,Calisanlar!$A$1:$I$36,6,0)="Yüksek",VLOOKUP(B252,Calisanlar!$A$1:$I$36,7,0)&gt;5),"Kıdemli Satış","Normal Satış")</f>
        <v>Normal Satış</v>
      </c>
    </row>
    <row r="253" spans="1:10" x14ac:dyDescent="0.3">
      <c r="A253" s="1">
        <v>45773</v>
      </c>
      <c r="B253" t="s">
        <v>10</v>
      </c>
      <c r="C253" t="s">
        <v>51</v>
      </c>
      <c r="D253" t="s">
        <v>75</v>
      </c>
      <c r="E253" t="s">
        <v>62</v>
      </c>
      <c r="F253" t="s">
        <v>69</v>
      </c>
      <c r="G253">
        <v>2</v>
      </c>
      <c r="H253">
        <f>VLOOKUP(E253,Urunler!$A$1:$C$8,3,0)</f>
        <v>950</v>
      </c>
      <c r="I253">
        <f t="shared" si="7"/>
        <v>1900</v>
      </c>
      <c r="J253" t="str">
        <f>IF(AND(VLOOKUP(B253,Calisanlar!$A$1:$I$36,6,0)="Yüksek",VLOOKUP(B253,Calisanlar!$A$1:$I$36,7,0)&gt;5),"Kıdemli Satış","Normal Satış")</f>
        <v>Normal Satış</v>
      </c>
    </row>
    <row r="254" spans="1:10" x14ac:dyDescent="0.3">
      <c r="A254" s="1">
        <v>45773</v>
      </c>
      <c r="B254" t="s">
        <v>14</v>
      </c>
      <c r="C254" t="s">
        <v>50</v>
      </c>
      <c r="D254" t="s">
        <v>75</v>
      </c>
      <c r="E254" t="s">
        <v>65</v>
      </c>
      <c r="F254" t="s">
        <v>122</v>
      </c>
      <c r="G254">
        <v>13</v>
      </c>
      <c r="H254">
        <f>VLOOKUP(E254,Urunler!$A$1:$C$8,3,0)</f>
        <v>320</v>
      </c>
      <c r="I254">
        <f t="shared" si="7"/>
        <v>4160</v>
      </c>
      <c r="J254" t="str">
        <f>IF(AND(VLOOKUP(B254,Calisanlar!$A$1:$I$36,6,0)="Yüksek",VLOOKUP(B254,Calisanlar!$A$1:$I$36,7,0)&gt;5),"Kıdemli Satış","Normal Satış")</f>
        <v>Normal Satış</v>
      </c>
    </row>
    <row r="255" spans="1:10" x14ac:dyDescent="0.3">
      <c r="A255" s="1">
        <v>45774</v>
      </c>
      <c r="B255" t="s">
        <v>14</v>
      </c>
      <c r="C255" t="s">
        <v>50</v>
      </c>
      <c r="D255" t="s">
        <v>76</v>
      </c>
      <c r="E255" t="s">
        <v>64</v>
      </c>
      <c r="F255" t="s">
        <v>71</v>
      </c>
      <c r="G255">
        <v>6</v>
      </c>
      <c r="H255">
        <f>VLOOKUP(E255,Urunler!$A$1:$C$8,3,0)</f>
        <v>210</v>
      </c>
      <c r="I255">
        <f t="shared" si="7"/>
        <v>1260</v>
      </c>
      <c r="J255" t="str">
        <f>IF(AND(VLOOKUP(B255,Calisanlar!$A$1:$I$36,6,0)="Yüksek",VLOOKUP(B255,Calisanlar!$A$1:$I$36,7,0)&gt;5),"Kıdemli Satış","Normal Satış")</f>
        <v>Normal Satış</v>
      </c>
    </row>
    <row r="256" spans="1:10" x14ac:dyDescent="0.3">
      <c r="A256" s="1">
        <v>45774</v>
      </c>
      <c r="B256" t="s">
        <v>8</v>
      </c>
      <c r="C256" t="s">
        <v>49</v>
      </c>
      <c r="D256" t="s">
        <v>77</v>
      </c>
      <c r="E256" t="s">
        <v>65</v>
      </c>
      <c r="F256" t="s">
        <v>122</v>
      </c>
      <c r="G256">
        <v>10</v>
      </c>
      <c r="H256">
        <f>VLOOKUP(E256,Urunler!$A$1:$C$8,3,0)</f>
        <v>320</v>
      </c>
      <c r="I256">
        <f t="shared" si="7"/>
        <v>3200</v>
      </c>
      <c r="J256" t="str">
        <f>IF(AND(VLOOKUP(B256,Calisanlar!$A$1:$I$36,6,0)="Yüksek",VLOOKUP(B256,Calisanlar!$A$1:$I$36,7,0)&gt;5),"Kıdemli Satış","Normal Satış")</f>
        <v>Normal Satış</v>
      </c>
    </row>
    <row r="257" spans="1:10" x14ac:dyDescent="0.3">
      <c r="A257" s="1">
        <v>45774</v>
      </c>
      <c r="B257" t="s">
        <v>24</v>
      </c>
      <c r="C257" t="s">
        <v>53</v>
      </c>
      <c r="D257" t="s">
        <v>76</v>
      </c>
      <c r="E257" t="s">
        <v>62</v>
      </c>
      <c r="F257" t="s">
        <v>69</v>
      </c>
      <c r="G257">
        <v>13</v>
      </c>
      <c r="H257">
        <f>VLOOKUP(E257,Urunler!$A$1:$C$8,3,0)</f>
        <v>950</v>
      </c>
      <c r="I257">
        <f t="shared" si="7"/>
        <v>12350</v>
      </c>
      <c r="J257" t="str">
        <f>IF(AND(VLOOKUP(B257,Calisanlar!$A$1:$I$36,6,0)="Yüksek",VLOOKUP(B257,Calisanlar!$A$1:$I$36,7,0)&gt;5),"Kıdemli Satış","Normal Satış")</f>
        <v>Normal Satış</v>
      </c>
    </row>
    <row r="258" spans="1:10" x14ac:dyDescent="0.3">
      <c r="A258" s="1">
        <v>45775</v>
      </c>
      <c r="B258" t="s">
        <v>34</v>
      </c>
      <c r="C258" t="s">
        <v>51</v>
      </c>
      <c r="D258" t="s">
        <v>74</v>
      </c>
      <c r="E258" t="s">
        <v>62</v>
      </c>
      <c r="F258" t="s">
        <v>69</v>
      </c>
      <c r="G258">
        <v>1</v>
      </c>
      <c r="H258">
        <f>VLOOKUP(E258,Urunler!$A$1:$C$8,3,0)</f>
        <v>950</v>
      </c>
      <c r="I258">
        <f t="shared" ref="I258:I321" si="8">G258*H258</f>
        <v>950</v>
      </c>
      <c r="J258" t="str">
        <f>IF(AND(VLOOKUP(B258,Calisanlar!$A$1:$I$36,6,0)="Yüksek",VLOOKUP(B258,Calisanlar!$A$1:$I$36,7,0)&gt;5),"Kıdemli Satış","Normal Satış")</f>
        <v>Normal Satış</v>
      </c>
    </row>
    <row r="259" spans="1:10" x14ac:dyDescent="0.3">
      <c r="A259" s="1">
        <v>45776</v>
      </c>
      <c r="B259" t="s">
        <v>10</v>
      </c>
      <c r="C259" t="s">
        <v>51</v>
      </c>
      <c r="D259" t="s">
        <v>75</v>
      </c>
      <c r="E259" t="s">
        <v>62</v>
      </c>
      <c r="F259" t="s">
        <v>69</v>
      </c>
      <c r="G259">
        <v>5</v>
      </c>
      <c r="H259">
        <f>VLOOKUP(E259,Urunler!$A$1:$C$8,3,0)</f>
        <v>950</v>
      </c>
      <c r="I259">
        <f t="shared" si="8"/>
        <v>4750</v>
      </c>
      <c r="J259" t="str">
        <f>IF(AND(VLOOKUP(B259,Calisanlar!$A$1:$I$36,6,0)="Yüksek",VLOOKUP(B259,Calisanlar!$A$1:$I$36,7,0)&gt;5),"Kıdemli Satış","Normal Satış")</f>
        <v>Normal Satış</v>
      </c>
    </row>
    <row r="260" spans="1:10" x14ac:dyDescent="0.3">
      <c r="A260" s="1">
        <v>45777</v>
      </c>
      <c r="B260" t="s">
        <v>22</v>
      </c>
      <c r="C260" t="s">
        <v>51</v>
      </c>
      <c r="D260" t="s">
        <v>76</v>
      </c>
      <c r="E260" t="s">
        <v>62</v>
      </c>
      <c r="F260" t="s">
        <v>69</v>
      </c>
      <c r="G260">
        <v>3</v>
      </c>
      <c r="H260">
        <f>VLOOKUP(E260,Urunler!$A$1:$C$8,3,0)</f>
        <v>950</v>
      </c>
      <c r="I260">
        <f t="shared" si="8"/>
        <v>2850</v>
      </c>
      <c r="J260" t="str">
        <f>IF(AND(VLOOKUP(B260,Calisanlar!$A$1:$I$36,6,0)="Yüksek",VLOOKUP(B260,Calisanlar!$A$1:$I$36,7,0)&gt;5),"Kıdemli Satış","Normal Satış")</f>
        <v>Normal Satış</v>
      </c>
    </row>
    <row r="261" spans="1:10" x14ac:dyDescent="0.3">
      <c r="A261" s="1">
        <v>45778</v>
      </c>
      <c r="B261" t="s">
        <v>9</v>
      </c>
      <c r="C261" t="s">
        <v>50</v>
      </c>
      <c r="D261" t="s">
        <v>75</v>
      </c>
      <c r="E261" t="s">
        <v>65</v>
      </c>
      <c r="F261" t="s">
        <v>122</v>
      </c>
      <c r="G261">
        <v>8</v>
      </c>
      <c r="H261">
        <f>VLOOKUP(E261,Urunler!$A$1:$C$8,3,0)</f>
        <v>320</v>
      </c>
      <c r="I261">
        <f t="shared" si="8"/>
        <v>2560</v>
      </c>
      <c r="J261" t="str">
        <f>IF(AND(VLOOKUP(B261,Calisanlar!$A$1:$I$36,6,0)="Yüksek",VLOOKUP(B261,Calisanlar!$A$1:$I$36,7,0)&gt;5),"Kıdemli Satış","Normal Satış")</f>
        <v>Normal Satış</v>
      </c>
    </row>
    <row r="262" spans="1:10" x14ac:dyDescent="0.3">
      <c r="A262" s="1">
        <v>45779</v>
      </c>
      <c r="B262" t="s">
        <v>16</v>
      </c>
      <c r="C262" t="s">
        <v>54</v>
      </c>
      <c r="D262" t="s">
        <v>74</v>
      </c>
      <c r="E262" t="s">
        <v>67</v>
      </c>
      <c r="F262" t="s">
        <v>124</v>
      </c>
      <c r="G262">
        <v>10</v>
      </c>
      <c r="H262">
        <f>VLOOKUP(E262,Urunler!$A$1:$C$8,3,0)</f>
        <v>89</v>
      </c>
      <c r="I262">
        <f t="shared" si="8"/>
        <v>890</v>
      </c>
      <c r="J262" t="str">
        <f>IF(AND(VLOOKUP(B262,Calisanlar!$A$1:$I$36,6,0)="Yüksek",VLOOKUP(B262,Calisanlar!$A$1:$I$36,7,0)&gt;5),"Kıdemli Satış","Normal Satış")</f>
        <v>Normal Satış</v>
      </c>
    </row>
    <row r="263" spans="1:10" x14ac:dyDescent="0.3">
      <c r="A263" s="1">
        <v>45779</v>
      </c>
      <c r="B263" t="s">
        <v>25</v>
      </c>
      <c r="C263" t="s">
        <v>53</v>
      </c>
      <c r="D263" t="s">
        <v>75</v>
      </c>
      <c r="E263" t="s">
        <v>65</v>
      </c>
      <c r="F263" t="s">
        <v>122</v>
      </c>
      <c r="G263">
        <v>12</v>
      </c>
      <c r="H263">
        <f>VLOOKUP(E263,Urunler!$A$1:$C$8,3,0)</f>
        <v>320</v>
      </c>
      <c r="I263">
        <f t="shared" si="8"/>
        <v>3840</v>
      </c>
      <c r="J263" t="str">
        <f>IF(AND(VLOOKUP(B263,Calisanlar!$A$1:$I$36,6,0)="Yüksek",VLOOKUP(B263,Calisanlar!$A$1:$I$36,7,0)&gt;5),"Kıdemli Satış","Normal Satış")</f>
        <v>Kıdemli Satış</v>
      </c>
    </row>
    <row r="264" spans="1:10" x14ac:dyDescent="0.3">
      <c r="A264" s="1">
        <v>45780</v>
      </c>
      <c r="B264" t="s">
        <v>23</v>
      </c>
      <c r="C264" t="s">
        <v>48</v>
      </c>
      <c r="D264" t="s">
        <v>77</v>
      </c>
      <c r="E264" t="s">
        <v>65</v>
      </c>
      <c r="F264" t="s">
        <v>122</v>
      </c>
      <c r="G264">
        <v>6</v>
      </c>
      <c r="H264">
        <f>VLOOKUP(E264,Urunler!$A$1:$C$8,3,0)</f>
        <v>320</v>
      </c>
      <c r="I264">
        <f t="shared" si="8"/>
        <v>1920</v>
      </c>
      <c r="J264" t="str">
        <f>IF(AND(VLOOKUP(B264,Calisanlar!$A$1:$I$36,6,0)="Yüksek",VLOOKUP(B264,Calisanlar!$A$1:$I$36,7,0)&gt;5),"Kıdemli Satış","Normal Satış")</f>
        <v>Normal Satış</v>
      </c>
    </row>
    <row r="265" spans="1:10" x14ac:dyDescent="0.3">
      <c r="A265" s="1">
        <v>45780</v>
      </c>
      <c r="B265" t="s">
        <v>8</v>
      </c>
      <c r="C265" t="s">
        <v>49</v>
      </c>
      <c r="D265" t="s">
        <v>75</v>
      </c>
      <c r="E265" t="s">
        <v>64</v>
      </c>
      <c r="F265" t="s">
        <v>71</v>
      </c>
      <c r="G265">
        <v>1</v>
      </c>
      <c r="H265">
        <f>VLOOKUP(E265,Urunler!$A$1:$C$8,3,0)</f>
        <v>210</v>
      </c>
      <c r="I265">
        <f t="shared" si="8"/>
        <v>210</v>
      </c>
      <c r="J265" t="str">
        <f>IF(AND(VLOOKUP(B265,Calisanlar!$A$1:$I$36,6,0)="Yüksek",VLOOKUP(B265,Calisanlar!$A$1:$I$36,7,0)&gt;5),"Kıdemli Satış","Normal Satış")</f>
        <v>Normal Satış</v>
      </c>
    </row>
    <row r="266" spans="1:10" x14ac:dyDescent="0.3">
      <c r="A266" s="1">
        <v>45780</v>
      </c>
      <c r="B266" t="s">
        <v>14</v>
      </c>
      <c r="C266" t="s">
        <v>50</v>
      </c>
      <c r="D266" t="s">
        <v>76</v>
      </c>
      <c r="E266" t="s">
        <v>64</v>
      </c>
      <c r="F266" t="s">
        <v>71</v>
      </c>
      <c r="G266">
        <v>3</v>
      </c>
      <c r="H266">
        <f>VLOOKUP(E266,Urunler!$A$1:$C$8,3,0)</f>
        <v>210</v>
      </c>
      <c r="I266">
        <f t="shared" si="8"/>
        <v>630</v>
      </c>
      <c r="J266" t="str">
        <f>IF(AND(VLOOKUP(B266,Calisanlar!$A$1:$I$36,6,0)="Yüksek",VLOOKUP(B266,Calisanlar!$A$1:$I$36,7,0)&gt;5),"Kıdemli Satış","Normal Satış")</f>
        <v>Normal Satış</v>
      </c>
    </row>
    <row r="267" spans="1:10" x14ac:dyDescent="0.3">
      <c r="A267" s="1">
        <v>45782</v>
      </c>
      <c r="B267" t="s">
        <v>25</v>
      </c>
      <c r="C267" t="s">
        <v>53</v>
      </c>
      <c r="D267" t="s">
        <v>75</v>
      </c>
      <c r="E267" t="s">
        <v>62</v>
      </c>
      <c r="F267" t="s">
        <v>69</v>
      </c>
      <c r="G267">
        <v>7</v>
      </c>
      <c r="H267">
        <f>VLOOKUP(E267,Urunler!$A$1:$C$8,3,0)</f>
        <v>950</v>
      </c>
      <c r="I267">
        <f t="shared" si="8"/>
        <v>6650</v>
      </c>
      <c r="J267" t="str">
        <f>IF(AND(VLOOKUP(B267,Calisanlar!$A$1:$I$36,6,0)="Yüksek",VLOOKUP(B267,Calisanlar!$A$1:$I$36,7,0)&gt;5),"Kıdemli Satış","Normal Satış")</f>
        <v>Kıdemli Satış</v>
      </c>
    </row>
    <row r="268" spans="1:10" x14ac:dyDescent="0.3">
      <c r="A268" s="1">
        <v>45782</v>
      </c>
      <c r="B268" t="s">
        <v>17</v>
      </c>
      <c r="C268" t="s">
        <v>52</v>
      </c>
      <c r="D268" t="s">
        <v>75</v>
      </c>
      <c r="E268" t="s">
        <v>66</v>
      </c>
      <c r="F268" t="s">
        <v>72</v>
      </c>
      <c r="G268">
        <v>14</v>
      </c>
      <c r="H268">
        <f>VLOOKUP(E268,Urunler!$A$1:$C$8,3,0)</f>
        <v>180</v>
      </c>
      <c r="I268">
        <f t="shared" si="8"/>
        <v>2520</v>
      </c>
      <c r="J268" t="str">
        <f>IF(AND(VLOOKUP(B268,Calisanlar!$A$1:$I$36,6,0)="Yüksek",VLOOKUP(B268,Calisanlar!$A$1:$I$36,7,0)&gt;5),"Kıdemli Satış","Normal Satış")</f>
        <v>Normal Satış</v>
      </c>
    </row>
    <row r="269" spans="1:10" x14ac:dyDescent="0.3">
      <c r="A269" s="1">
        <v>45782</v>
      </c>
      <c r="B269" t="s">
        <v>29</v>
      </c>
      <c r="C269" t="s">
        <v>52</v>
      </c>
      <c r="D269" t="s">
        <v>75</v>
      </c>
      <c r="E269" t="s">
        <v>62</v>
      </c>
      <c r="F269" t="s">
        <v>69</v>
      </c>
      <c r="G269">
        <v>1</v>
      </c>
      <c r="H269">
        <f>VLOOKUP(E269,Urunler!$A$1:$C$8,3,0)</f>
        <v>950</v>
      </c>
      <c r="I269">
        <f t="shared" si="8"/>
        <v>950</v>
      </c>
      <c r="J269" t="str">
        <f>IF(AND(VLOOKUP(B269,Calisanlar!$A$1:$I$36,6,0)="Yüksek",VLOOKUP(B269,Calisanlar!$A$1:$I$36,7,0)&gt;5),"Kıdemli Satış","Normal Satış")</f>
        <v>Normal Satış</v>
      </c>
    </row>
    <row r="270" spans="1:10" x14ac:dyDescent="0.3">
      <c r="A270" s="1">
        <v>45782</v>
      </c>
      <c r="B270" t="s">
        <v>38</v>
      </c>
      <c r="C270" t="s">
        <v>49</v>
      </c>
      <c r="D270" t="s">
        <v>75</v>
      </c>
      <c r="E270" t="s">
        <v>67</v>
      </c>
      <c r="F270" t="s">
        <v>124</v>
      </c>
      <c r="G270">
        <v>10</v>
      </c>
      <c r="H270">
        <f>VLOOKUP(E270,Urunler!$A$1:$C$8,3,0)</f>
        <v>89</v>
      </c>
      <c r="I270">
        <f t="shared" si="8"/>
        <v>890</v>
      </c>
      <c r="J270" t="str">
        <f>IF(AND(VLOOKUP(B270,Calisanlar!$A$1:$I$36,6,0)="Yüksek",VLOOKUP(B270,Calisanlar!$A$1:$I$36,7,0)&gt;5),"Kıdemli Satış","Normal Satış")</f>
        <v>Kıdemli Satış</v>
      </c>
    </row>
    <row r="271" spans="1:10" x14ac:dyDescent="0.3">
      <c r="A271" s="1">
        <v>45782</v>
      </c>
      <c r="B271" t="s">
        <v>8</v>
      </c>
      <c r="C271" t="s">
        <v>49</v>
      </c>
      <c r="D271" t="s">
        <v>75</v>
      </c>
      <c r="E271" t="s">
        <v>65</v>
      </c>
      <c r="F271" t="s">
        <v>122</v>
      </c>
      <c r="G271">
        <v>5</v>
      </c>
      <c r="H271">
        <f>VLOOKUP(E271,Urunler!$A$1:$C$8,3,0)</f>
        <v>320</v>
      </c>
      <c r="I271">
        <f t="shared" si="8"/>
        <v>1600</v>
      </c>
      <c r="J271" t="str">
        <f>IF(AND(VLOOKUP(B271,Calisanlar!$A$1:$I$36,6,0)="Yüksek",VLOOKUP(B271,Calisanlar!$A$1:$I$36,7,0)&gt;5),"Kıdemli Satış","Normal Satış")</f>
        <v>Normal Satış</v>
      </c>
    </row>
    <row r="272" spans="1:10" x14ac:dyDescent="0.3">
      <c r="A272" s="1">
        <v>45782</v>
      </c>
      <c r="B272" t="s">
        <v>35</v>
      </c>
      <c r="C272" t="s">
        <v>51</v>
      </c>
      <c r="D272" t="s">
        <v>77</v>
      </c>
      <c r="E272" t="s">
        <v>63</v>
      </c>
      <c r="F272" t="s">
        <v>70</v>
      </c>
      <c r="G272">
        <v>2</v>
      </c>
      <c r="H272">
        <f>VLOOKUP(E272,Urunler!$A$1:$C$8,3,0)</f>
        <v>120</v>
      </c>
      <c r="I272">
        <f t="shared" si="8"/>
        <v>240</v>
      </c>
      <c r="J272" t="str">
        <f>IF(AND(VLOOKUP(B272,Calisanlar!$A$1:$I$36,6,0)="Yüksek",VLOOKUP(B272,Calisanlar!$A$1:$I$36,7,0)&gt;5),"Kıdemli Satış","Normal Satış")</f>
        <v>Normal Satış</v>
      </c>
    </row>
    <row r="273" spans="1:10" x14ac:dyDescent="0.3">
      <c r="A273" s="1">
        <v>45784</v>
      </c>
      <c r="B273" t="s">
        <v>34</v>
      </c>
      <c r="C273" t="s">
        <v>51</v>
      </c>
      <c r="D273" t="s">
        <v>74</v>
      </c>
      <c r="E273" t="s">
        <v>64</v>
      </c>
      <c r="F273" t="s">
        <v>71</v>
      </c>
      <c r="G273">
        <v>10</v>
      </c>
      <c r="H273">
        <f>VLOOKUP(E273,Urunler!$A$1:$C$8,3,0)</f>
        <v>210</v>
      </c>
      <c r="I273">
        <f t="shared" si="8"/>
        <v>2100</v>
      </c>
      <c r="J273" t="str">
        <f>IF(AND(VLOOKUP(B273,Calisanlar!$A$1:$I$36,6,0)="Yüksek",VLOOKUP(B273,Calisanlar!$A$1:$I$36,7,0)&gt;5),"Kıdemli Satış","Normal Satış")</f>
        <v>Normal Satış</v>
      </c>
    </row>
    <row r="274" spans="1:10" x14ac:dyDescent="0.3">
      <c r="A274" s="1">
        <v>45784</v>
      </c>
      <c r="B274" t="s">
        <v>7</v>
      </c>
      <c r="C274" t="s">
        <v>48</v>
      </c>
      <c r="D274" t="s">
        <v>77</v>
      </c>
      <c r="E274" t="s">
        <v>65</v>
      </c>
      <c r="F274" t="s">
        <v>122</v>
      </c>
      <c r="G274">
        <v>9</v>
      </c>
      <c r="H274">
        <f>VLOOKUP(E274,Urunler!$A$1:$C$8,3,0)</f>
        <v>320</v>
      </c>
      <c r="I274">
        <f t="shared" si="8"/>
        <v>2880</v>
      </c>
      <c r="J274" t="str">
        <f>IF(AND(VLOOKUP(B274,Calisanlar!$A$1:$I$36,6,0)="Yüksek",VLOOKUP(B274,Calisanlar!$A$1:$I$36,7,0)&gt;5),"Kıdemli Satış","Normal Satış")</f>
        <v>Normal Satış</v>
      </c>
    </row>
    <row r="275" spans="1:10" x14ac:dyDescent="0.3">
      <c r="A275" s="1">
        <v>45784</v>
      </c>
      <c r="B275" t="s">
        <v>38</v>
      </c>
      <c r="C275" t="s">
        <v>49</v>
      </c>
      <c r="D275" t="s">
        <v>75</v>
      </c>
      <c r="E275" t="s">
        <v>66</v>
      </c>
      <c r="F275" t="s">
        <v>72</v>
      </c>
      <c r="G275">
        <v>13</v>
      </c>
      <c r="H275">
        <f>VLOOKUP(E275,Urunler!$A$1:$C$8,3,0)</f>
        <v>180</v>
      </c>
      <c r="I275">
        <f t="shared" si="8"/>
        <v>2340</v>
      </c>
      <c r="J275" t="str">
        <f>IF(AND(VLOOKUP(B275,Calisanlar!$A$1:$I$36,6,0)="Yüksek",VLOOKUP(B275,Calisanlar!$A$1:$I$36,7,0)&gt;5),"Kıdemli Satış","Normal Satış")</f>
        <v>Kıdemli Satış</v>
      </c>
    </row>
    <row r="276" spans="1:10" x14ac:dyDescent="0.3">
      <c r="A276" s="1">
        <v>45784</v>
      </c>
      <c r="B276" t="s">
        <v>38</v>
      </c>
      <c r="C276" t="s">
        <v>49</v>
      </c>
      <c r="D276" t="s">
        <v>74</v>
      </c>
      <c r="E276" t="s">
        <v>66</v>
      </c>
      <c r="F276" t="s">
        <v>72</v>
      </c>
      <c r="G276">
        <v>6</v>
      </c>
      <c r="H276">
        <f>VLOOKUP(E276,Urunler!$A$1:$C$8,3,0)</f>
        <v>180</v>
      </c>
      <c r="I276">
        <f t="shared" si="8"/>
        <v>1080</v>
      </c>
      <c r="J276" t="str">
        <f>IF(AND(VLOOKUP(B276,Calisanlar!$A$1:$I$36,6,0)="Yüksek",VLOOKUP(B276,Calisanlar!$A$1:$I$36,7,0)&gt;5),"Kıdemli Satış","Normal Satış")</f>
        <v>Kıdemli Satış</v>
      </c>
    </row>
    <row r="277" spans="1:10" x14ac:dyDescent="0.3">
      <c r="A277" s="1">
        <v>45784</v>
      </c>
      <c r="B277" t="s">
        <v>7</v>
      </c>
      <c r="C277" t="s">
        <v>48</v>
      </c>
      <c r="D277" t="s">
        <v>74</v>
      </c>
      <c r="E277" t="s">
        <v>67</v>
      </c>
      <c r="F277" t="s">
        <v>124</v>
      </c>
      <c r="G277">
        <v>11</v>
      </c>
      <c r="H277">
        <f>VLOOKUP(E277,Urunler!$A$1:$C$8,3,0)</f>
        <v>89</v>
      </c>
      <c r="I277">
        <f t="shared" si="8"/>
        <v>979</v>
      </c>
      <c r="J277" t="str">
        <f>IF(AND(VLOOKUP(B277,Calisanlar!$A$1:$I$36,6,0)="Yüksek",VLOOKUP(B277,Calisanlar!$A$1:$I$36,7,0)&gt;5),"Kıdemli Satış","Normal Satış")</f>
        <v>Normal Satış</v>
      </c>
    </row>
    <row r="278" spans="1:10" x14ac:dyDescent="0.3">
      <c r="A278" s="1">
        <v>45784</v>
      </c>
      <c r="B278" t="s">
        <v>23</v>
      </c>
      <c r="C278" t="s">
        <v>48</v>
      </c>
      <c r="D278" t="s">
        <v>76</v>
      </c>
      <c r="E278" t="s">
        <v>66</v>
      </c>
      <c r="F278" t="s">
        <v>72</v>
      </c>
      <c r="G278">
        <v>6</v>
      </c>
      <c r="H278">
        <f>VLOOKUP(E278,Urunler!$A$1:$C$8,3,0)</f>
        <v>180</v>
      </c>
      <c r="I278">
        <f t="shared" si="8"/>
        <v>1080</v>
      </c>
      <c r="J278" t="str">
        <f>IF(AND(VLOOKUP(B278,Calisanlar!$A$1:$I$36,6,0)="Yüksek",VLOOKUP(B278,Calisanlar!$A$1:$I$36,7,0)&gt;5),"Kıdemli Satış","Normal Satış")</f>
        <v>Normal Satış</v>
      </c>
    </row>
    <row r="279" spans="1:10" x14ac:dyDescent="0.3">
      <c r="A279" s="1">
        <v>45785</v>
      </c>
      <c r="B279" t="s">
        <v>22</v>
      </c>
      <c r="C279" t="s">
        <v>51</v>
      </c>
      <c r="D279" t="s">
        <v>76</v>
      </c>
      <c r="E279" t="s">
        <v>62</v>
      </c>
      <c r="F279" t="s">
        <v>69</v>
      </c>
      <c r="G279">
        <v>5</v>
      </c>
      <c r="H279">
        <f>VLOOKUP(E279,Urunler!$A$1:$C$8,3,0)</f>
        <v>950</v>
      </c>
      <c r="I279">
        <f t="shared" si="8"/>
        <v>4750</v>
      </c>
      <c r="J279" t="str">
        <f>IF(AND(VLOOKUP(B279,Calisanlar!$A$1:$I$36,6,0)="Yüksek",VLOOKUP(B279,Calisanlar!$A$1:$I$36,7,0)&gt;5),"Kıdemli Satış","Normal Satış")</f>
        <v>Normal Satış</v>
      </c>
    </row>
    <row r="280" spans="1:10" x14ac:dyDescent="0.3">
      <c r="A280" s="1">
        <v>45785</v>
      </c>
      <c r="B280" t="s">
        <v>35</v>
      </c>
      <c r="C280" t="s">
        <v>51</v>
      </c>
      <c r="D280" t="s">
        <v>77</v>
      </c>
      <c r="E280" t="s">
        <v>65</v>
      </c>
      <c r="F280" t="s">
        <v>122</v>
      </c>
      <c r="G280">
        <v>14</v>
      </c>
      <c r="H280">
        <f>VLOOKUP(E280,Urunler!$A$1:$C$8,3,0)</f>
        <v>320</v>
      </c>
      <c r="I280">
        <f t="shared" si="8"/>
        <v>4480</v>
      </c>
      <c r="J280" t="str">
        <f>IF(AND(VLOOKUP(B280,Calisanlar!$A$1:$I$36,6,0)="Yüksek",VLOOKUP(B280,Calisanlar!$A$1:$I$36,7,0)&gt;5),"Kıdemli Satış","Normal Satış")</f>
        <v>Normal Satış</v>
      </c>
    </row>
    <row r="281" spans="1:10" x14ac:dyDescent="0.3">
      <c r="A281" s="1">
        <v>45786</v>
      </c>
      <c r="B281" t="s">
        <v>11</v>
      </c>
      <c r="C281" t="s">
        <v>52</v>
      </c>
      <c r="D281" t="s">
        <v>75</v>
      </c>
      <c r="E281" t="s">
        <v>64</v>
      </c>
      <c r="F281" t="s">
        <v>71</v>
      </c>
      <c r="G281">
        <v>1</v>
      </c>
      <c r="H281">
        <f>VLOOKUP(E281,Urunler!$A$1:$C$8,3,0)</f>
        <v>210</v>
      </c>
      <c r="I281">
        <f t="shared" si="8"/>
        <v>210</v>
      </c>
      <c r="J281" t="str">
        <f>IF(AND(VLOOKUP(B281,Calisanlar!$A$1:$I$36,6,0)="Yüksek",VLOOKUP(B281,Calisanlar!$A$1:$I$36,7,0)&gt;5),"Kıdemli Satış","Normal Satış")</f>
        <v>Kıdemli Satış</v>
      </c>
    </row>
    <row r="282" spans="1:10" x14ac:dyDescent="0.3">
      <c r="A282" s="1">
        <v>45786</v>
      </c>
      <c r="B282" t="s">
        <v>7</v>
      </c>
      <c r="C282" t="s">
        <v>48</v>
      </c>
      <c r="D282" t="s">
        <v>75</v>
      </c>
      <c r="E282" t="s">
        <v>68</v>
      </c>
      <c r="F282" t="s">
        <v>123</v>
      </c>
      <c r="G282">
        <v>10</v>
      </c>
      <c r="H282">
        <f>VLOOKUP(E282,Urunler!$A$1:$C$8,3,0)</f>
        <v>890</v>
      </c>
      <c r="I282">
        <f t="shared" si="8"/>
        <v>8900</v>
      </c>
      <c r="J282" t="str">
        <f>IF(AND(VLOOKUP(B282,Calisanlar!$A$1:$I$36,6,0)="Yüksek",VLOOKUP(B282,Calisanlar!$A$1:$I$36,7,0)&gt;5),"Kıdemli Satış","Normal Satış")</f>
        <v>Normal Satış</v>
      </c>
    </row>
    <row r="283" spans="1:10" x14ac:dyDescent="0.3">
      <c r="A283" s="1">
        <v>45788</v>
      </c>
      <c r="B283" t="s">
        <v>9</v>
      </c>
      <c r="C283" t="s">
        <v>50</v>
      </c>
      <c r="D283" t="s">
        <v>74</v>
      </c>
      <c r="E283" t="s">
        <v>67</v>
      </c>
      <c r="F283" t="s">
        <v>124</v>
      </c>
      <c r="G283">
        <v>10</v>
      </c>
      <c r="H283">
        <f>VLOOKUP(E283,Urunler!$A$1:$C$8,3,0)</f>
        <v>89</v>
      </c>
      <c r="I283">
        <f t="shared" si="8"/>
        <v>890</v>
      </c>
      <c r="J283" t="str">
        <f>IF(AND(VLOOKUP(B283,Calisanlar!$A$1:$I$36,6,0)="Yüksek",VLOOKUP(B283,Calisanlar!$A$1:$I$36,7,0)&gt;5),"Kıdemli Satış","Normal Satış")</f>
        <v>Normal Satış</v>
      </c>
    </row>
    <row r="284" spans="1:10" x14ac:dyDescent="0.3">
      <c r="A284" s="1">
        <v>45788</v>
      </c>
      <c r="B284" t="s">
        <v>17</v>
      </c>
      <c r="C284" t="s">
        <v>52</v>
      </c>
      <c r="D284" t="s">
        <v>77</v>
      </c>
      <c r="E284" t="s">
        <v>62</v>
      </c>
      <c r="F284" t="s">
        <v>69</v>
      </c>
      <c r="G284">
        <v>14</v>
      </c>
      <c r="H284">
        <f>VLOOKUP(E284,Urunler!$A$1:$C$8,3,0)</f>
        <v>950</v>
      </c>
      <c r="I284">
        <f t="shared" si="8"/>
        <v>13300</v>
      </c>
      <c r="J284" t="str">
        <f>IF(AND(VLOOKUP(B284,Calisanlar!$A$1:$I$36,6,0)="Yüksek",VLOOKUP(B284,Calisanlar!$A$1:$I$36,7,0)&gt;5),"Kıdemli Satış","Normal Satış")</f>
        <v>Normal Satış</v>
      </c>
    </row>
    <row r="285" spans="1:10" x14ac:dyDescent="0.3">
      <c r="A285" s="1">
        <v>45789</v>
      </c>
      <c r="B285" t="s">
        <v>24</v>
      </c>
      <c r="C285" t="s">
        <v>53</v>
      </c>
      <c r="D285" t="s">
        <v>76</v>
      </c>
      <c r="E285" t="s">
        <v>64</v>
      </c>
      <c r="F285" t="s">
        <v>71</v>
      </c>
      <c r="G285">
        <v>14</v>
      </c>
      <c r="H285">
        <f>VLOOKUP(E285,Urunler!$A$1:$C$8,3,0)</f>
        <v>210</v>
      </c>
      <c r="I285">
        <f t="shared" si="8"/>
        <v>2940</v>
      </c>
      <c r="J285" t="str">
        <f>IF(AND(VLOOKUP(B285,Calisanlar!$A$1:$I$36,6,0)="Yüksek",VLOOKUP(B285,Calisanlar!$A$1:$I$36,7,0)&gt;5),"Kıdemli Satış","Normal Satış")</f>
        <v>Normal Satış</v>
      </c>
    </row>
    <row r="286" spans="1:10" x14ac:dyDescent="0.3">
      <c r="A286" s="1">
        <v>45789</v>
      </c>
      <c r="B286" t="s">
        <v>8</v>
      </c>
      <c r="C286" t="s">
        <v>49</v>
      </c>
      <c r="D286" t="s">
        <v>74</v>
      </c>
      <c r="E286" t="s">
        <v>62</v>
      </c>
      <c r="F286" t="s">
        <v>69</v>
      </c>
      <c r="G286">
        <v>11</v>
      </c>
      <c r="H286">
        <f>VLOOKUP(E286,Urunler!$A$1:$C$8,3,0)</f>
        <v>950</v>
      </c>
      <c r="I286">
        <f t="shared" si="8"/>
        <v>10450</v>
      </c>
      <c r="J286" t="str">
        <f>IF(AND(VLOOKUP(B286,Calisanlar!$A$1:$I$36,6,0)="Yüksek",VLOOKUP(B286,Calisanlar!$A$1:$I$36,7,0)&gt;5),"Kıdemli Satış","Normal Satış")</f>
        <v>Normal Satış</v>
      </c>
    </row>
    <row r="287" spans="1:10" x14ac:dyDescent="0.3">
      <c r="A287" s="1">
        <v>45790</v>
      </c>
      <c r="B287" t="s">
        <v>33</v>
      </c>
      <c r="C287" t="s">
        <v>51</v>
      </c>
      <c r="D287" t="s">
        <v>74</v>
      </c>
      <c r="E287" t="s">
        <v>65</v>
      </c>
      <c r="F287" t="s">
        <v>122</v>
      </c>
      <c r="G287">
        <v>7</v>
      </c>
      <c r="H287">
        <f>VLOOKUP(E287,Urunler!$A$1:$C$8,3,0)</f>
        <v>320</v>
      </c>
      <c r="I287">
        <f t="shared" si="8"/>
        <v>2240</v>
      </c>
      <c r="J287" t="str">
        <f>IF(AND(VLOOKUP(B287,Calisanlar!$A$1:$I$36,6,0)="Yüksek",VLOOKUP(B287,Calisanlar!$A$1:$I$36,7,0)&gt;5),"Kıdemli Satış","Normal Satış")</f>
        <v>Normal Satış</v>
      </c>
    </row>
    <row r="288" spans="1:10" x14ac:dyDescent="0.3">
      <c r="A288" s="1">
        <v>45790</v>
      </c>
      <c r="B288" t="s">
        <v>11</v>
      </c>
      <c r="C288" t="s">
        <v>52</v>
      </c>
      <c r="D288" t="s">
        <v>76</v>
      </c>
      <c r="E288" t="s">
        <v>67</v>
      </c>
      <c r="F288" t="s">
        <v>124</v>
      </c>
      <c r="G288">
        <v>7</v>
      </c>
      <c r="H288">
        <f>VLOOKUP(E288,Urunler!$A$1:$C$8,3,0)</f>
        <v>89</v>
      </c>
      <c r="I288">
        <f t="shared" si="8"/>
        <v>623</v>
      </c>
      <c r="J288" t="str">
        <f>IF(AND(VLOOKUP(B288,Calisanlar!$A$1:$I$36,6,0)="Yüksek",VLOOKUP(B288,Calisanlar!$A$1:$I$36,7,0)&gt;5),"Kıdemli Satış","Normal Satış")</f>
        <v>Kıdemli Satış</v>
      </c>
    </row>
    <row r="289" spans="1:10" x14ac:dyDescent="0.3">
      <c r="A289" s="1">
        <v>45790</v>
      </c>
      <c r="B289" t="s">
        <v>17</v>
      </c>
      <c r="C289" t="s">
        <v>52</v>
      </c>
      <c r="D289" t="s">
        <v>76</v>
      </c>
      <c r="E289" t="s">
        <v>66</v>
      </c>
      <c r="F289" t="s">
        <v>72</v>
      </c>
      <c r="G289">
        <v>9</v>
      </c>
      <c r="H289">
        <f>VLOOKUP(E289,Urunler!$A$1:$C$8,3,0)</f>
        <v>180</v>
      </c>
      <c r="I289">
        <f t="shared" si="8"/>
        <v>1620</v>
      </c>
      <c r="J289" t="str">
        <f>IF(AND(VLOOKUP(B289,Calisanlar!$A$1:$I$36,6,0)="Yüksek",VLOOKUP(B289,Calisanlar!$A$1:$I$36,7,0)&gt;5),"Kıdemli Satış","Normal Satış")</f>
        <v>Normal Satış</v>
      </c>
    </row>
    <row r="290" spans="1:10" x14ac:dyDescent="0.3">
      <c r="A290" s="1">
        <v>45791</v>
      </c>
      <c r="B290" t="s">
        <v>12</v>
      </c>
      <c r="C290" t="s">
        <v>48</v>
      </c>
      <c r="D290" t="s">
        <v>74</v>
      </c>
      <c r="E290" t="s">
        <v>63</v>
      </c>
      <c r="F290" t="s">
        <v>70</v>
      </c>
      <c r="G290">
        <v>5</v>
      </c>
      <c r="H290">
        <f>VLOOKUP(E290,Urunler!$A$1:$C$8,3,0)</f>
        <v>120</v>
      </c>
      <c r="I290">
        <f t="shared" si="8"/>
        <v>600</v>
      </c>
      <c r="J290" t="str">
        <f>IF(AND(VLOOKUP(B290,Calisanlar!$A$1:$I$36,6,0)="Yüksek",VLOOKUP(B290,Calisanlar!$A$1:$I$36,7,0)&gt;5),"Kıdemli Satış","Normal Satış")</f>
        <v>Normal Satış</v>
      </c>
    </row>
    <row r="291" spans="1:10" x14ac:dyDescent="0.3">
      <c r="A291" s="1">
        <v>45791</v>
      </c>
      <c r="B291" t="s">
        <v>7</v>
      </c>
      <c r="C291" t="s">
        <v>48</v>
      </c>
      <c r="D291" t="s">
        <v>76</v>
      </c>
      <c r="E291" t="s">
        <v>67</v>
      </c>
      <c r="F291" t="s">
        <v>124</v>
      </c>
      <c r="G291">
        <v>7</v>
      </c>
      <c r="H291">
        <f>VLOOKUP(E291,Urunler!$A$1:$C$8,3,0)</f>
        <v>89</v>
      </c>
      <c r="I291">
        <f t="shared" si="8"/>
        <v>623</v>
      </c>
      <c r="J291" t="str">
        <f>IF(AND(VLOOKUP(B291,Calisanlar!$A$1:$I$36,6,0)="Yüksek",VLOOKUP(B291,Calisanlar!$A$1:$I$36,7,0)&gt;5),"Kıdemli Satış","Normal Satış")</f>
        <v>Normal Satış</v>
      </c>
    </row>
    <row r="292" spans="1:10" x14ac:dyDescent="0.3">
      <c r="A292" s="1">
        <v>45792</v>
      </c>
      <c r="B292" t="s">
        <v>34</v>
      </c>
      <c r="C292" t="s">
        <v>51</v>
      </c>
      <c r="D292" t="s">
        <v>76</v>
      </c>
      <c r="E292" t="s">
        <v>67</v>
      </c>
      <c r="F292" t="s">
        <v>124</v>
      </c>
      <c r="G292">
        <v>4</v>
      </c>
      <c r="H292">
        <f>VLOOKUP(E292,Urunler!$A$1:$C$8,3,0)</f>
        <v>89</v>
      </c>
      <c r="I292">
        <f t="shared" si="8"/>
        <v>356</v>
      </c>
      <c r="J292" t="str">
        <f>IF(AND(VLOOKUP(B292,Calisanlar!$A$1:$I$36,6,0)="Yüksek",VLOOKUP(B292,Calisanlar!$A$1:$I$36,7,0)&gt;5),"Kıdemli Satış","Normal Satış")</f>
        <v>Normal Satış</v>
      </c>
    </row>
    <row r="293" spans="1:10" x14ac:dyDescent="0.3">
      <c r="A293" s="1">
        <v>45792</v>
      </c>
      <c r="B293" t="s">
        <v>38</v>
      </c>
      <c r="C293" t="s">
        <v>49</v>
      </c>
      <c r="D293" t="s">
        <v>76</v>
      </c>
      <c r="E293" t="s">
        <v>62</v>
      </c>
      <c r="F293" t="s">
        <v>69</v>
      </c>
      <c r="G293">
        <v>6</v>
      </c>
      <c r="H293">
        <f>VLOOKUP(E293,Urunler!$A$1:$C$8,3,0)</f>
        <v>950</v>
      </c>
      <c r="I293">
        <f t="shared" si="8"/>
        <v>5700</v>
      </c>
      <c r="J293" t="str">
        <f>IF(AND(VLOOKUP(B293,Calisanlar!$A$1:$I$36,6,0)="Yüksek",VLOOKUP(B293,Calisanlar!$A$1:$I$36,7,0)&gt;5),"Kıdemli Satış","Normal Satış")</f>
        <v>Kıdemli Satış</v>
      </c>
    </row>
    <row r="294" spans="1:10" x14ac:dyDescent="0.3">
      <c r="A294" s="1">
        <v>45793</v>
      </c>
      <c r="B294" t="s">
        <v>25</v>
      </c>
      <c r="C294" t="s">
        <v>53</v>
      </c>
      <c r="D294" t="s">
        <v>76</v>
      </c>
      <c r="E294" t="s">
        <v>62</v>
      </c>
      <c r="F294" t="s">
        <v>69</v>
      </c>
      <c r="G294">
        <v>14</v>
      </c>
      <c r="H294">
        <f>VLOOKUP(E294,Urunler!$A$1:$C$8,3,0)</f>
        <v>950</v>
      </c>
      <c r="I294">
        <f t="shared" si="8"/>
        <v>13300</v>
      </c>
      <c r="J294" t="str">
        <f>IF(AND(VLOOKUP(B294,Calisanlar!$A$1:$I$36,6,0)="Yüksek",VLOOKUP(B294,Calisanlar!$A$1:$I$36,7,0)&gt;5),"Kıdemli Satış","Normal Satış")</f>
        <v>Kıdemli Satış</v>
      </c>
    </row>
    <row r="295" spans="1:10" x14ac:dyDescent="0.3">
      <c r="A295" s="1">
        <v>45794</v>
      </c>
      <c r="B295" t="s">
        <v>38</v>
      </c>
      <c r="C295" t="s">
        <v>49</v>
      </c>
      <c r="D295" t="s">
        <v>76</v>
      </c>
      <c r="E295" t="s">
        <v>63</v>
      </c>
      <c r="F295" t="s">
        <v>70</v>
      </c>
      <c r="G295">
        <v>10</v>
      </c>
      <c r="H295">
        <f>VLOOKUP(E295,Urunler!$A$1:$C$8,3,0)</f>
        <v>120</v>
      </c>
      <c r="I295">
        <f t="shared" si="8"/>
        <v>1200</v>
      </c>
      <c r="J295" t="str">
        <f>IF(AND(VLOOKUP(B295,Calisanlar!$A$1:$I$36,6,0)="Yüksek",VLOOKUP(B295,Calisanlar!$A$1:$I$36,7,0)&gt;5),"Kıdemli Satış","Normal Satış")</f>
        <v>Kıdemli Satış</v>
      </c>
    </row>
    <row r="296" spans="1:10" x14ac:dyDescent="0.3">
      <c r="A296" s="1">
        <v>45794</v>
      </c>
      <c r="B296" t="s">
        <v>14</v>
      </c>
      <c r="C296" t="s">
        <v>50</v>
      </c>
      <c r="D296" t="s">
        <v>74</v>
      </c>
      <c r="E296" t="s">
        <v>62</v>
      </c>
      <c r="F296" t="s">
        <v>69</v>
      </c>
      <c r="G296">
        <v>5</v>
      </c>
      <c r="H296">
        <f>VLOOKUP(E296,Urunler!$A$1:$C$8,3,0)</f>
        <v>950</v>
      </c>
      <c r="I296">
        <f t="shared" si="8"/>
        <v>4750</v>
      </c>
      <c r="J296" t="str">
        <f>IF(AND(VLOOKUP(B296,Calisanlar!$A$1:$I$36,6,0)="Yüksek",VLOOKUP(B296,Calisanlar!$A$1:$I$36,7,0)&gt;5),"Kıdemli Satış","Normal Satış")</f>
        <v>Normal Satış</v>
      </c>
    </row>
    <row r="297" spans="1:10" x14ac:dyDescent="0.3">
      <c r="A297" s="1">
        <v>45794</v>
      </c>
      <c r="B297" t="s">
        <v>23</v>
      </c>
      <c r="C297" t="s">
        <v>48</v>
      </c>
      <c r="D297" t="s">
        <v>75</v>
      </c>
      <c r="E297" t="s">
        <v>64</v>
      </c>
      <c r="F297" t="s">
        <v>71</v>
      </c>
      <c r="G297">
        <v>12</v>
      </c>
      <c r="H297">
        <f>VLOOKUP(E297,Urunler!$A$1:$C$8,3,0)</f>
        <v>210</v>
      </c>
      <c r="I297">
        <f t="shared" si="8"/>
        <v>2520</v>
      </c>
      <c r="J297" t="str">
        <f>IF(AND(VLOOKUP(B297,Calisanlar!$A$1:$I$36,6,0)="Yüksek",VLOOKUP(B297,Calisanlar!$A$1:$I$36,7,0)&gt;5),"Kıdemli Satış","Normal Satış")</f>
        <v>Normal Satış</v>
      </c>
    </row>
    <row r="298" spans="1:10" x14ac:dyDescent="0.3">
      <c r="A298" s="1">
        <v>45795</v>
      </c>
      <c r="B298" t="s">
        <v>33</v>
      </c>
      <c r="C298" t="s">
        <v>51</v>
      </c>
      <c r="D298" t="s">
        <v>77</v>
      </c>
      <c r="E298" t="s">
        <v>67</v>
      </c>
      <c r="F298" t="s">
        <v>124</v>
      </c>
      <c r="G298">
        <v>11</v>
      </c>
      <c r="H298">
        <f>VLOOKUP(E298,Urunler!$A$1:$C$8,3,0)</f>
        <v>89</v>
      </c>
      <c r="I298">
        <f t="shared" si="8"/>
        <v>979</v>
      </c>
      <c r="J298" t="str">
        <f>IF(AND(VLOOKUP(B298,Calisanlar!$A$1:$I$36,6,0)="Yüksek",VLOOKUP(B298,Calisanlar!$A$1:$I$36,7,0)&gt;5),"Kıdemli Satış","Normal Satış")</f>
        <v>Normal Satış</v>
      </c>
    </row>
    <row r="299" spans="1:10" x14ac:dyDescent="0.3">
      <c r="A299" s="1">
        <v>45795</v>
      </c>
      <c r="B299" t="s">
        <v>17</v>
      </c>
      <c r="C299" t="s">
        <v>52</v>
      </c>
      <c r="D299" t="s">
        <v>77</v>
      </c>
      <c r="E299" t="s">
        <v>66</v>
      </c>
      <c r="F299" t="s">
        <v>72</v>
      </c>
      <c r="G299">
        <v>14</v>
      </c>
      <c r="H299">
        <f>VLOOKUP(E299,Urunler!$A$1:$C$8,3,0)</f>
        <v>180</v>
      </c>
      <c r="I299">
        <f t="shared" si="8"/>
        <v>2520</v>
      </c>
      <c r="J299" t="str">
        <f>IF(AND(VLOOKUP(B299,Calisanlar!$A$1:$I$36,6,0)="Yüksek",VLOOKUP(B299,Calisanlar!$A$1:$I$36,7,0)&gt;5),"Kıdemli Satış","Normal Satış")</f>
        <v>Normal Satış</v>
      </c>
    </row>
    <row r="300" spans="1:10" x14ac:dyDescent="0.3">
      <c r="A300" s="1">
        <v>45796</v>
      </c>
      <c r="B300" t="s">
        <v>13</v>
      </c>
      <c r="C300" t="s">
        <v>53</v>
      </c>
      <c r="D300" t="s">
        <v>74</v>
      </c>
      <c r="E300" t="s">
        <v>64</v>
      </c>
      <c r="F300" t="s">
        <v>71</v>
      </c>
      <c r="G300">
        <v>4</v>
      </c>
      <c r="H300">
        <f>VLOOKUP(E300,Urunler!$A$1:$C$8,3,0)</f>
        <v>210</v>
      </c>
      <c r="I300">
        <f t="shared" si="8"/>
        <v>840</v>
      </c>
      <c r="J300" t="str">
        <f>IF(AND(VLOOKUP(B300,Calisanlar!$A$1:$I$36,6,0)="Yüksek",VLOOKUP(B300,Calisanlar!$A$1:$I$36,7,0)&gt;5),"Kıdemli Satış","Normal Satış")</f>
        <v>Normal Satış</v>
      </c>
    </row>
    <row r="301" spans="1:10" x14ac:dyDescent="0.3">
      <c r="A301" s="1">
        <v>45796</v>
      </c>
      <c r="B301" t="s">
        <v>26</v>
      </c>
      <c r="C301" t="s">
        <v>50</v>
      </c>
      <c r="D301" t="s">
        <v>76</v>
      </c>
      <c r="E301" t="s">
        <v>62</v>
      </c>
      <c r="F301" t="s">
        <v>69</v>
      </c>
      <c r="G301">
        <v>11</v>
      </c>
      <c r="H301">
        <f>VLOOKUP(E301,Urunler!$A$1:$C$8,3,0)</f>
        <v>950</v>
      </c>
      <c r="I301">
        <f t="shared" si="8"/>
        <v>10450</v>
      </c>
      <c r="J301" t="str">
        <f>IF(AND(VLOOKUP(B301,Calisanlar!$A$1:$I$36,6,0)="Yüksek",VLOOKUP(B301,Calisanlar!$A$1:$I$36,7,0)&gt;5),"Kıdemli Satış","Normal Satış")</f>
        <v>Normal Satış</v>
      </c>
    </row>
    <row r="302" spans="1:10" x14ac:dyDescent="0.3">
      <c r="A302" s="1">
        <v>45796</v>
      </c>
      <c r="B302" t="s">
        <v>26</v>
      </c>
      <c r="C302" t="s">
        <v>50</v>
      </c>
      <c r="D302" t="s">
        <v>77</v>
      </c>
      <c r="E302" t="s">
        <v>67</v>
      </c>
      <c r="F302" t="s">
        <v>124</v>
      </c>
      <c r="G302">
        <v>12</v>
      </c>
      <c r="H302">
        <f>VLOOKUP(E302,Urunler!$A$1:$C$8,3,0)</f>
        <v>89</v>
      </c>
      <c r="I302">
        <f t="shared" si="8"/>
        <v>1068</v>
      </c>
      <c r="J302" t="str">
        <f>IF(AND(VLOOKUP(B302,Calisanlar!$A$1:$I$36,6,0)="Yüksek",VLOOKUP(B302,Calisanlar!$A$1:$I$36,7,0)&gt;5),"Kıdemli Satış","Normal Satış")</f>
        <v>Normal Satış</v>
      </c>
    </row>
    <row r="303" spans="1:10" x14ac:dyDescent="0.3">
      <c r="A303" s="1">
        <v>45796</v>
      </c>
      <c r="B303" t="s">
        <v>12</v>
      </c>
      <c r="C303" t="s">
        <v>48</v>
      </c>
      <c r="D303" t="s">
        <v>77</v>
      </c>
      <c r="E303" t="s">
        <v>65</v>
      </c>
      <c r="F303" t="s">
        <v>122</v>
      </c>
      <c r="G303">
        <v>7</v>
      </c>
      <c r="H303">
        <f>VLOOKUP(E303,Urunler!$A$1:$C$8,3,0)</f>
        <v>320</v>
      </c>
      <c r="I303">
        <f t="shared" si="8"/>
        <v>2240</v>
      </c>
      <c r="J303" t="str">
        <f>IF(AND(VLOOKUP(B303,Calisanlar!$A$1:$I$36,6,0)="Yüksek",VLOOKUP(B303,Calisanlar!$A$1:$I$36,7,0)&gt;5),"Kıdemli Satış","Normal Satış")</f>
        <v>Normal Satış</v>
      </c>
    </row>
    <row r="304" spans="1:10" x14ac:dyDescent="0.3">
      <c r="A304" s="1">
        <v>45797</v>
      </c>
      <c r="B304" t="s">
        <v>14</v>
      </c>
      <c r="C304" t="s">
        <v>50</v>
      </c>
      <c r="D304" t="s">
        <v>75</v>
      </c>
      <c r="E304" t="s">
        <v>63</v>
      </c>
      <c r="F304" t="s">
        <v>70</v>
      </c>
      <c r="G304">
        <v>9</v>
      </c>
      <c r="H304">
        <f>VLOOKUP(E304,Urunler!$A$1:$C$8,3,0)</f>
        <v>120</v>
      </c>
      <c r="I304">
        <f t="shared" si="8"/>
        <v>1080</v>
      </c>
      <c r="J304" t="str">
        <f>IF(AND(VLOOKUP(B304,Calisanlar!$A$1:$I$36,6,0)="Yüksek",VLOOKUP(B304,Calisanlar!$A$1:$I$36,7,0)&gt;5),"Kıdemli Satış","Normal Satış")</f>
        <v>Normal Satış</v>
      </c>
    </row>
    <row r="305" spans="1:10" x14ac:dyDescent="0.3">
      <c r="A305" s="1">
        <v>45797</v>
      </c>
      <c r="B305" t="s">
        <v>33</v>
      </c>
      <c r="C305" t="s">
        <v>51</v>
      </c>
      <c r="D305" t="s">
        <v>76</v>
      </c>
      <c r="E305" t="s">
        <v>63</v>
      </c>
      <c r="F305" t="s">
        <v>70</v>
      </c>
      <c r="G305">
        <v>7</v>
      </c>
      <c r="H305">
        <f>VLOOKUP(E305,Urunler!$A$1:$C$8,3,0)</f>
        <v>120</v>
      </c>
      <c r="I305">
        <f t="shared" si="8"/>
        <v>840</v>
      </c>
      <c r="J305" t="str">
        <f>IF(AND(VLOOKUP(B305,Calisanlar!$A$1:$I$36,6,0)="Yüksek",VLOOKUP(B305,Calisanlar!$A$1:$I$36,7,0)&gt;5),"Kıdemli Satış","Normal Satış")</f>
        <v>Normal Satış</v>
      </c>
    </row>
    <row r="306" spans="1:10" x14ac:dyDescent="0.3">
      <c r="A306" s="1">
        <v>45797</v>
      </c>
      <c r="B306" t="s">
        <v>34</v>
      </c>
      <c r="C306" t="s">
        <v>51</v>
      </c>
      <c r="D306" t="s">
        <v>76</v>
      </c>
      <c r="E306" t="s">
        <v>63</v>
      </c>
      <c r="F306" t="s">
        <v>70</v>
      </c>
      <c r="G306">
        <v>9</v>
      </c>
      <c r="H306">
        <f>VLOOKUP(E306,Urunler!$A$1:$C$8,3,0)</f>
        <v>120</v>
      </c>
      <c r="I306">
        <f t="shared" si="8"/>
        <v>1080</v>
      </c>
      <c r="J306" t="str">
        <f>IF(AND(VLOOKUP(B306,Calisanlar!$A$1:$I$36,6,0)="Yüksek",VLOOKUP(B306,Calisanlar!$A$1:$I$36,7,0)&gt;5),"Kıdemli Satış","Normal Satış")</f>
        <v>Normal Satış</v>
      </c>
    </row>
    <row r="307" spans="1:10" x14ac:dyDescent="0.3">
      <c r="A307" s="1">
        <v>45797</v>
      </c>
      <c r="B307" t="s">
        <v>41</v>
      </c>
      <c r="C307" t="s">
        <v>50</v>
      </c>
      <c r="D307" t="s">
        <v>77</v>
      </c>
      <c r="E307" t="s">
        <v>65</v>
      </c>
      <c r="F307" t="s">
        <v>122</v>
      </c>
      <c r="G307">
        <v>2</v>
      </c>
      <c r="H307">
        <f>VLOOKUP(E307,Urunler!$A$1:$C$8,3,0)</f>
        <v>320</v>
      </c>
      <c r="I307">
        <f t="shared" si="8"/>
        <v>640</v>
      </c>
      <c r="J307" t="str">
        <f>IF(AND(VLOOKUP(B307,Calisanlar!$A$1:$I$36,6,0)="Yüksek",VLOOKUP(B307,Calisanlar!$A$1:$I$36,7,0)&gt;5),"Kıdemli Satış","Normal Satış")</f>
        <v>Normal Satış</v>
      </c>
    </row>
    <row r="308" spans="1:10" x14ac:dyDescent="0.3">
      <c r="A308" s="1">
        <v>45798</v>
      </c>
      <c r="B308" t="s">
        <v>25</v>
      </c>
      <c r="C308" t="s">
        <v>53</v>
      </c>
      <c r="D308" t="s">
        <v>75</v>
      </c>
      <c r="E308" t="s">
        <v>66</v>
      </c>
      <c r="F308" t="s">
        <v>72</v>
      </c>
      <c r="G308">
        <v>3</v>
      </c>
      <c r="H308">
        <f>VLOOKUP(E308,Urunler!$A$1:$C$8,3,0)</f>
        <v>180</v>
      </c>
      <c r="I308">
        <f t="shared" si="8"/>
        <v>540</v>
      </c>
      <c r="J308" t="str">
        <f>IF(AND(VLOOKUP(B308,Calisanlar!$A$1:$I$36,6,0)="Yüksek",VLOOKUP(B308,Calisanlar!$A$1:$I$36,7,0)&gt;5),"Kıdemli Satış","Normal Satış")</f>
        <v>Kıdemli Satış</v>
      </c>
    </row>
    <row r="309" spans="1:10" x14ac:dyDescent="0.3">
      <c r="A309" s="1">
        <v>45798</v>
      </c>
      <c r="B309" t="s">
        <v>11</v>
      </c>
      <c r="C309" t="s">
        <v>52</v>
      </c>
      <c r="D309" t="s">
        <v>75</v>
      </c>
      <c r="E309" t="s">
        <v>65</v>
      </c>
      <c r="F309" t="s">
        <v>122</v>
      </c>
      <c r="G309">
        <v>6</v>
      </c>
      <c r="H309">
        <f>VLOOKUP(E309,Urunler!$A$1:$C$8,3,0)</f>
        <v>320</v>
      </c>
      <c r="I309">
        <f t="shared" si="8"/>
        <v>1920</v>
      </c>
      <c r="J309" t="str">
        <f>IF(AND(VLOOKUP(B309,Calisanlar!$A$1:$I$36,6,0)="Yüksek",VLOOKUP(B309,Calisanlar!$A$1:$I$36,7,0)&gt;5),"Kıdemli Satış","Normal Satış")</f>
        <v>Kıdemli Satış</v>
      </c>
    </row>
    <row r="310" spans="1:10" x14ac:dyDescent="0.3">
      <c r="A310" s="1">
        <v>45799</v>
      </c>
      <c r="B310" t="s">
        <v>10</v>
      </c>
      <c r="C310" t="s">
        <v>51</v>
      </c>
      <c r="D310" t="s">
        <v>75</v>
      </c>
      <c r="E310" t="s">
        <v>66</v>
      </c>
      <c r="F310" t="s">
        <v>72</v>
      </c>
      <c r="G310">
        <v>2</v>
      </c>
      <c r="H310">
        <f>VLOOKUP(E310,Urunler!$A$1:$C$8,3,0)</f>
        <v>180</v>
      </c>
      <c r="I310">
        <f t="shared" si="8"/>
        <v>360</v>
      </c>
      <c r="J310" t="str">
        <f>IF(AND(VLOOKUP(B310,Calisanlar!$A$1:$I$36,6,0)="Yüksek",VLOOKUP(B310,Calisanlar!$A$1:$I$36,7,0)&gt;5),"Kıdemli Satış","Normal Satış")</f>
        <v>Normal Satış</v>
      </c>
    </row>
    <row r="311" spans="1:10" x14ac:dyDescent="0.3">
      <c r="A311" s="1">
        <v>45799</v>
      </c>
      <c r="B311" t="s">
        <v>23</v>
      </c>
      <c r="C311" t="s">
        <v>48</v>
      </c>
      <c r="D311" t="s">
        <v>75</v>
      </c>
      <c r="E311" t="s">
        <v>68</v>
      </c>
      <c r="F311" t="s">
        <v>123</v>
      </c>
      <c r="G311">
        <v>12</v>
      </c>
      <c r="H311">
        <f>VLOOKUP(E311,Urunler!$A$1:$C$8,3,0)</f>
        <v>890</v>
      </c>
      <c r="I311">
        <f t="shared" si="8"/>
        <v>10680</v>
      </c>
      <c r="J311" t="str">
        <f>IF(AND(VLOOKUP(B311,Calisanlar!$A$1:$I$36,6,0)="Yüksek",VLOOKUP(B311,Calisanlar!$A$1:$I$36,7,0)&gt;5),"Kıdemli Satış","Normal Satış")</f>
        <v>Normal Satış</v>
      </c>
    </row>
    <row r="312" spans="1:10" x14ac:dyDescent="0.3">
      <c r="A312" s="1">
        <v>45799</v>
      </c>
      <c r="B312" t="s">
        <v>12</v>
      </c>
      <c r="C312" t="s">
        <v>48</v>
      </c>
      <c r="D312" t="s">
        <v>76</v>
      </c>
      <c r="E312" t="s">
        <v>63</v>
      </c>
      <c r="F312" t="s">
        <v>70</v>
      </c>
      <c r="G312">
        <v>6</v>
      </c>
      <c r="H312">
        <f>VLOOKUP(E312,Urunler!$A$1:$C$8,3,0)</f>
        <v>120</v>
      </c>
      <c r="I312">
        <f t="shared" si="8"/>
        <v>720</v>
      </c>
      <c r="J312" t="str">
        <f>IF(AND(VLOOKUP(B312,Calisanlar!$A$1:$I$36,6,0)="Yüksek",VLOOKUP(B312,Calisanlar!$A$1:$I$36,7,0)&gt;5),"Kıdemli Satış","Normal Satış")</f>
        <v>Normal Satış</v>
      </c>
    </row>
    <row r="313" spans="1:10" x14ac:dyDescent="0.3">
      <c r="A313" s="1">
        <v>45799</v>
      </c>
      <c r="B313" t="s">
        <v>10</v>
      </c>
      <c r="C313" t="s">
        <v>51</v>
      </c>
      <c r="D313" t="s">
        <v>74</v>
      </c>
      <c r="E313" t="s">
        <v>64</v>
      </c>
      <c r="F313" t="s">
        <v>71</v>
      </c>
      <c r="G313">
        <v>8</v>
      </c>
      <c r="H313">
        <f>VLOOKUP(E313,Urunler!$A$1:$C$8,3,0)</f>
        <v>210</v>
      </c>
      <c r="I313">
        <f t="shared" si="8"/>
        <v>1680</v>
      </c>
      <c r="J313" t="str">
        <f>IF(AND(VLOOKUP(B313,Calisanlar!$A$1:$I$36,6,0)="Yüksek",VLOOKUP(B313,Calisanlar!$A$1:$I$36,7,0)&gt;5),"Kıdemli Satış","Normal Satış")</f>
        <v>Normal Satış</v>
      </c>
    </row>
    <row r="314" spans="1:10" x14ac:dyDescent="0.3">
      <c r="A314" s="1">
        <v>45800</v>
      </c>
      <c r="B314" t="s">
        <v>17</v>
      </c>
      <c r="C314" t="s">
        <v>52</v>
      </c>
      <c r="D314" t="s">
        <v>75</v>
      </c>
      <c r="E314" t="s">
        <v>62</v>
      </c>
      <c r="F314" t="s">
        <v>69</v>
      </c>
      <c r="G314">
        <v>6</v>
      </c>
      <c r="H314">
        <f>VLOOKUP(E314,Urunler!$A$1:$C$8,3,0)</f>
        <v>950</v>
      </c>
      <c r="I314">
        <f t="shared" si="8"/>
        <v>5700</v>
      </c>
      <c r="J314" t="str">
        <f>IF(AND(VLOOKUP(B314,Calisanlar!$A$1:$I$36,6,0)="Yüksek",VLOOKUP(B314,Calisanlar!$A$1:$I$36,7,0)&gt;5),"Kıdemli Satış","Normal Satış")</f>
        <v>Normal Satış</v>
      </c>
    </row>
    <row r="315" spans="1:10" x14ac:dyDescent="0.3">
      <c r="A315" s="1">
        <v>45800</v>
      </c>
      <c r="B315" t="s">
        <v>33</v>
      </c>
      <c r="C315" t="s">
        <v>51</v>
      </c>
      <c r="D315" t="s">
        <v>77</v>
      </c>
      <c r="E315" t="s">
        <v>64</v>
      </c>
      <c r="F315" t="s">
        <v>71</v>
      </c>
      <c r="G315">
        <v>12</v>
      </c>
      <c r="H315">
        <f>VLOOKUP(E315,Urunler!$A$1:$C$8,3,0)</f>
        <v>210</v>
      </c>
      <c r="I315">
        <f t="shared" si="8"/>
        <v>2520</v>
      </c>
      <c r="J315" t="str">
        <f>IF(AND(VLOOKUP(B315,Calisanlar!$A$1:$I$36,6,0)="Yüksek",VLOOKUP(B315,Calisanlar!$A$1:$I$36,7,0)&gt;5),"Kıdemli Satış","Normal Satış")</f>
        <v>Normal Satış</v>
      </c>
    </row>
    <row r="316" spans="1:10" x14ac:dyDescent="0.3">
      <c r="A316" s="1">
        <v>45800</v>
      </c>
      <c r="B316" t="s">
        <v>24</v>
      </c>
      <c r="C316" t="s">
        <v>53</v>
      </c>
      <c r="D316" t="s">
        <v>76</v>
      </c>
      <c r="E316" t="s">
        <v>64</v>
      </c>
      <c r="F316" t="s">
        <v>71</v>
      </c>
      <c r="G316">
        <v>10</v>
      </c>
      <c r="H316">
        <f>VLOOKUP(E316,Urunler!$A$1:$C$8,3,0)</f>
        <v>210</v>
      </c>
      <c r="I316">
        <f t="shared" si="8"/>
        <v>2100</v>
      </c>
      <c r="J316" t="str">
        <f>IF(AND(VLOOKUP(B316,Calisanlar!$A$1:$I$36,6,0)="Yüksek",VLOOKUP(B316,Calisanlar!$A$1:$I$36,7,0)&gt;5),"Kıdemli Satış","Normal Satış")</f>
        <v>Normal Satış</v>
      </c>
    </row>
    <row r="317" spans="1:10" x14ac:dyDescent="0.3">
      <c r="A317" s="1">
        <v>45800</v>
      </c>
      <c r="B317" t="s">
        <v>27</v>
      </c>
      <c r="C317" t="s">
        <v>51</v>
      </c>
      <c r="D317" t="s">
        <v>76</v>
      </c>
      <c r="E317" t="s">
        <v>66</v>
      </c>
      <c r="F317" t="s">
        <v>72</v>
      </c>
      <c r="G317">
        <v>5</v>
      </c>
      <c r="H317">
        <f>VLOOKUP(E317,Urunler!$A$1:$C$8,3,0)</f>
        <v>180</v>
      </c>
      <c r="I317">
        <f t="shared" si="8"/>
        <v>900</v>
      </c>
      <c r="J317" t="str">
        <f>IF(AND(VLOOKUP(B317,Calisanlar!$A$1:$I$36,6,0)="Yüksek",VLOOKUP(B317,Calisanlar!$A$1:$I$36,7,0)&gt;5),"Kıdemli Satış","Normal Satış")</f>
        <v>Normal Satış</v>
      </c>
    </row>
    <row r="318" spans="1:10" x14ac:dyDescent="0.3">
      <c r="A318" s="1">
        <v>45800</v>
      </c>
      <c r="B318" t="s">
        <v>27</v>
      </c>
      <c r="C318" t="s">
        <v>51</v>
      </c>
      <c r="D318" t="s">
        <v>76</v>
      </c>
      <c r="E318" t="s">
        <v>63</v>
      </c>
      <c r="F318" t="s">
        <v>70</v>
      </c>
      <c r="G318">
        <v>6</v>
      </c>
      <c r="H318">
        <f>VLOOKUP(E318,Urunler!$A$1:$C$8,3,0)</f>
        <v>120</v>
      </c>
      <c r="I318">
        <f t="shared" si="8"/>
        <v>720</v>
      </c>
      <c r="J318" t="str">
        <f>IF(AND(VLOOKUP(B318,Calisanlar!$A$1:$I$36,6,0)="Yüksek",VLOOKUP(B318,Calisanlar!$A$1:$I$36,7,0)&gt;5),"Kıdemli Satış","Normal Satış")</f>
        <v>Normal Satış</v>
      </c>
    </row>
    <row r="319" spans="1:10" x14ac:dyDescent="0.3">
      <c r="A319" s="1">
        <v>45801</v>
      </c>
      <c r="B319" t="s">
        <v>9</v>
      </c>
      <c r="C319" t="s">
        <v>50</v>
      </c>
      <c r="D319" t="s">
        <v>74</v>
      </c>
      <c r="E319" t="s">
        <v>68</v>
      </c>
      <c r="F319" t="s">
        <v>123</v>
      </c>
      <c r="G319">
        <v>3</v>
      </c>
      <c r="H319">
        <f>VLOOKUP(E319,Urunler!$A$1:$C$8,3,0)</f>
        <v>890</v>
      </c>
      <c r="I319">
        <f t="shared" si="8"/>
        <v>2670</v>
      </c>
      <c r="J319" t="str">
        <f>IF(AND(VLOOKUP(B319,Calisanlar!$A$1:$I$36,6,0)="Yüksek",VLOOKUP(B319,Calisanlar!$A$1:$I$36,7,0)&gt;5),"Kıdemli Satış","Normal Satış")</f>
        <v>Normal Satış</v>
      </c>
    </row>
    <row r="320" spans="1:10" x14ac:dyDescent="0.3">
      <c r="A320" s="1">
        <v>45802</v>
      </c>
      <c r="B320" t="s">
        <v>11</v>
      </c>
      <c r="C320" t="s">
        <v>52</v>
      </c>
      <c r="D320" t="s">
        <v>75</v>
      </c>
      <c r="E320" t="s">
        <v>63</v>
      </c>
      <c r="F320" t="s">
        <v>70</v>
      </c>
      <c r="G320">
        <v>7</v>
      </c>
      <c r="H320">
        <f>VLOOKUP(E320,Urunler!$A$1:$C$8,3,0)</f>
        <v>120</v>
      </c>
      <c r="I320">
        <f t="shared" si="8"/>
        <v>840</v>
      </c>
      <c r="J320" t="str">
        <f>IF(AND(VLOOKUP(B320,Calisanlar!$A$1:$I$36,6,0)="Yüksek",VLOOKUP(B320,Calisanlar!$A$1:$I$36,7,0)&gt;5),"Kıdemli Satış","Normal Satış")</f>
        <v>Kıdemli Satış</v>
      </c>
    </row>
    <row r="321" spans="1:10" x14ac:dyDescent="0.3">
      <c r="A321" s="1">
        <v>45802</v>
      </c>
      <c r="B321" t="s">
        <v>7</v>
      </c>
      <c r="C321" t="s">
        <v>48</v>
      </c>
      <c r="D321" t="s">
        <v>77</v>
      </c>
      <c r="E321" t="s">
        <v>65</v>
      </c>
      <c r="F321" t="s">
        <v>122</v>
      </c>
      <c r="G321">
        <v>3</v>
      </c>
      <c r="H321">
        <f>VLOOKUP(E321,Urunler!$A$1:$C$8,3,0)</f>
        <v>320</v>
      </c>
      <c r="I321">
        <f t="shared" si="8"/>
        <v>960</v>
      </c>
      <c r="J321" t="str">
        <f>IF(AND(VLOOKUP(B321,Calisanlar!$A$1:$I$36,6,0)="Yüksek",VLOOKUP(B321,Calisanlar!$A$1:$I$36,7,0)&gt;5),"Kıdemli Satış","Normal Satış")</f>
        <v>Normal Satış</v>
      </c>
    </row>
    <row r="322" spans="1:10" x14ac:dyDescent="0.3">
      <c r="A322" s="1">
        <v>45802</v>
      </c>
      <c r="B322" t="s">
        <v>25</v>
      </c>
      <c r="C322" t="s">
        <v>53</v>
      </c>
      <c r="D322" t="s">
        <v>75</v>
      </c>
      <c r="E322" t="s">
        <v>65</v>
      </c>
      <c r="F322" t="s">
        <v>122</v>
      </c>
      <c r="G322">
        <v>4</v>
      </c>
      <c r="H322">
        <f>VLOOKUP(E322,Urunler!$A$1:$C$8,3,0)</f>
        <v>320</v>
      </c>
      <c r="I322">
        <f t="shared" ref="I322:I385" si="9">G322*H322</f>
        <v>1280</v>
      </c>
      <c r="J322" t="str">
        <f>IF(AND(VLOOKUP(B322,Calisanlar!$A$1:$I$36,6,0)="Yüksek",VLOOKUP(B322,Calisanlar!$A$1:$I$36,7,0)&gt;5),"Kıdemli Satış","Normal Satış")</f>
        <v>Kıdemli Satış</v>
      </c>
    </row>
    <row r="323" spans="1:10" x14ac:dyDescent="0.3">
      <c r="A323" s="1">
        <v>45803</v>
      </c>
      <c r="B323" t="s">
        <v>9</v>
      </c>
      <c r="C323" t="s">
        <v>50</v>
      </c>
      <c r="D323" t="s">
        <v>77</v>
      </c>
      <c r="E323" t="s">
        <v>62</v>
      </c>
      <c r="F323" t="s">
        <v>69</v>
      </c>
      <c r="G323">
        <v>11</v>
      </c>
      <c r="H323">
        <f>VLOOKUP(E323,Urunler!$A$1:$C$8,3,0)</f>
        <v>950</v>
      </c>
      <c r="I323">
        <f t="shared" si="9"/>
        <v>10450</v>
      </c>
      <c r="J323" t="str">
        <f>IF(AND(VLOOKUP(B323,Calisanlar!$A$1:$I$36,6,0)="Yüksek",VLOOKUP(B323,Calisanlar!$A$1:$I$36,7,0)&gt;5),"Kıdemli Satış","Normal Satış")</f>
        <v>Normal Satış</v>
      </c>
    </row>
    <row r="324" spans="1:10" x14ac:dyDescent="0.3">
      <c r="A324" s="1">
        <v>45803</v>
      </c>
      <c r="B324" t="s">
        <v>7</v>
      </c>
      <c r="C324" t="s">
        <v>48</v>
      </c>
      <c r="D324" t="s">
        <v>77</v>
      </c>
      <c r="E324" t="s">
        <v>63</v>
      </c>
      <c r="F324" t="s">
        <v>70</v>
      </c>
      <c r="G324">
        <v>1</v>
      </c>
      <c r="H324">
        <f>VLOOKUP(E324,Urunler!$A$1:$C$8,3,0)</f>
        <v>120</v>
      </c>
      <c r="I324">
        <f t="shared" si="9"/>
        <v>120</v>
      </c>
      <c r="J324" t="str">
        <f>IF(AND(VLOOKUP(B324,Calisanlar!$A$1:$I$36,6,0)="Yüksek",VLOOKUP(B324,Calisanlar!$A$1:$I$36,7,0)&gt;5),"Kıdemli Satış","Normal Satış")</f>
        <v>Normal Satış</v>
      </c>
    </row>
    <row r="325" spans="1:10" x14ac:dyDescent="0.3">
      <c r="A325" s="1">
        <v>45804</v>
      </c>
      <c r="B325" t="s">
        <v>26</v>
      </c>
      <c r="C325" t="s">
        <v>50</v>
      </c>
      <c r="D325" t="s">
        <v>74</v>
      </c>
      <c r="E325" t="s">
        <v>64</v>
      </c>
      <c r="F325" t="s">
        <v>71</v>
      </c>
      <c r="G325">
        <v>13</v>
      </c>
      <c r="H325">
        <f>VLOOKUP(E325,Urunler!$A$1:$C$8,3,0)</f>
        <v>210</v>
      </c>
      <c r="I325">
        <f t="shared" si="9"/>
        <v>2730</v>
      </c>
      <c r="J325" t="str">
        <f>IF(AND(VLOOKUP(B325,Calisanlar!$A$1:$I$36,6,0)="Yüksek",VLOOKUP(B325,Calisanlar!$A$1:$I$36,7,0)&gt;5),"Kıdemli Satış","Normal Satış")</f>
        <v>Normal Satış</v>
      </c>
    </row>
    <row r="326" spans="1:10" x14ac:dyDescent="0.3">
      <c r="A326" s="1">
        <v>45805</v>
      </c>
      <c r="B326" t="s">
        <v>38</v>
      </c>
      <c r="C326" t="s">
        <v>49</v>
      </c>
      <c r="D326" t="s">
        <v>77</v>
      </c>
      <c r="E326" t="s">
        <v>68</v>
      </c>
      <c r="F326" t="s">
        <v>123</v>
      </c>
      <c r="G326">
        <v>8</v>
      </c>
      <c r="H326">
        <f>VLOOKUP(E326,Urunler!$A$1:$C$8,3,0)</f>
        <v>890</v>
      </c>
      <c r="I326">
        <f t="shared" si="9"/>
        <v>7120</v>
      </c>
      <c r="J326" t="str">
        <f>IF(AND(VLOOKUP(B326,Calisanlar!$A$1:$I$36,6,0)="Yüksek",VLOOKUP(B326,Calisanlar!$A$1:$I$36,7,0)&gt;5),"Kıdemli Satış","Normal Satış")</f>
        <v>Kıdemli Satış</v>
      </c>
    </row>
    <row r="327" spans="1:10" x14ac:dyDescent="0.3">
      <c r="A327" s="1">
        <v>45806</v>
      </c>
      <c r="B327" t="s">
        <v>7</v>
      </c>
      <c r="C327" t="s">
        <v>48</v>
      </c>
      <c r="D327" t="s">
        <v>77</v>
      </c>
      <c r="E327" t="s">
        <v>68</v>
      </c>
      <c r="F327" t="s">
        <v>123</v>
      </c>
      <c r="G327">
        <v>10</v>
      </c>
      <c r="H327">
        <f>VLOOKUP(E327,Urunler!$A$1:$C$8,3,0)</f>
        <v>890</v>
      </c>
      <c r="I327">
        <f t="shared" si="9"/>
        <v>8900</v>
      </c>
      <c r="J327" t="str">
        <f>IF(AND(VLOOKUP(B327,Calisanlar!$A$1:$I$36,6,0)="Yüksek",VLOOKUP(B327,Calisanlar!$A$1:$I$36,7,0)&gt;5),"Kıdemli Satış","Normal Satış")</f>
        <v>Normal Satış</v>
      </c>
    </row>
    <row r="328" spans="1:10" x14ac:dyDescent="0.3">
      <c r="A328" s="1">
        <v>45806</v>
      </c>
      <c r="B328" t="s">
        <v>8</v>
      </c>
      <c r="C328" t="s">
        <v>49</v>
      </c>
      <c r="D328" t="s">
        <v>77</v>
      </c>
      <c r="E328" t="s">
        <v>67</v>
      </c>
      <c r="F328" t="s">
        <v>124</v>
      </c>
      <c r="G328">
        <v>11</v>
      </c>
      <c r="H328">
        <f>VLOOKUP(E328,Urunler!$A$1:$C$8,3,0)</f>
        <v>89</v>
      </c>
      <c r="I328">
        <f t="shared" si="9"/>
        <v>979</v>
      </c>
      <c r="J328" t="str">
        <f>IF(AND(VLOOKUP(B328,Calisanlar!$A$1:$I$36,6,0)="Yüksek",VLOOKUP(B328,Calisanlar!$A$1:$I$36,7,0)&gt;5),"Kıdemli Satış","Normal Satış")</f>
        <v>Normal Satış</v>
      </c>
    </row>
    <row r="329" spans="1:10" x14ac:dyDescent="0.3">
      <c r="A329" s="1">
        <v>45806</v>
      </c>
      <c r="B329" t="s">
        <v>9</v>
      </c>
      <c r="C329" t="s">
        <v>50</v>
      </c>
      <c r="D329" t="s">
        <v>77</v>
      </c>
      <c r="E329" t="s">
        <v>65</v>
      </c>
      <c r="F329" t="s">
        <v>122</v>
      </c>
      <c r="G329">
        <v>7</v>
      </c>
      <c r="H329">
        <f>VLOOKUP(E329,Urunler!$A$1:$C$8,3,0)</f>
        <v>320</v>
      </c>
      <c r="I329">
        <f t="shared" si="9"/>
        <v>2240</v>
      </c>
      <c r="J329" t="str">
        <f>IF(AND(VLOOKUP(B329,Calisanlar!$A$1:$I$36,6,0)="Yüksek",VLOOKUP(B329,Calisanlar!$A$1:$I$36,7,0)&gt;5),"Kıdemli Satış","Normal Satış")</f>
        <v>Normal Satış</v>
      </c>
    </row>
    <row r="330" spans="1:10" x14ac:dyDescent="0.3">
      <c r="A330" s="1">
        <v>45808</v>
      </c>
      <c r="B330" t="s">
        <v>35</v>
      </c>
      <c r="C330" t="s">
        <v>51</v>
      </c>
      <c r="D330" t="s">
        <v>75</v>
      </c>
      <c r="E330" t="s">
        <v>68</v>
      </c>
      <c r="F330" t="s">
        <v>123</v>
      </c>
      <c r="G330">
        <v>14</v>
      </c>
      <c r="H330">
        <f>VLOOKUP(E330,Urunler!$A$1:$C$8,3,0)</f>
        <v>890</v>
      </c>
      <c r="I330">
        <f t="shared" si="9"/>
        <v>12460</v>
      </c>
      <c r="J330" t="str">
        <f>IF(AND(VLOOKUP(B330,Calisanlar!$A$1:$I$36,6,0)="Yüksek",VLOOKUP(B330,Calisanlar!$A$1:$I$36,7,0)&gt;5),"Kıdemli Satış","Normal Satış")</f>
        <v>Normal Satış</v>
      </c>
    </row>
    <row r="331" spans="1:10" x14ac:dyDescent="0.3">
      <c r="A331" s="1">
        <v>45809</v>
      </c>
      <c r="B331" t="s">
        <v>11</v>
      </c>
      <c r="C331" t="s">
        <v>52</v>
      </c>
      <c r="D331" t="s">
        <v>75</v>
      </c>
      <c r="E331" t="s">
        <v>65</v>
      </c>
      <c r="F331" t="s">
        <v>122</v>
      </c>
      <c r="G331">
        <v>11</v>
      </c>
      <c r="H331">
        <f>VLOOKUP(E331,Urunler!$A$1:$C$8,3,0)</f>
        <v>320</v>
      </c>
      <c r="I331">
        <f t="shared" si="9"/>
        <v>3520</v>
      </c>
      <c r="J331" t="str">
        <f>IF(AND(VLOOKUP(B331,Calisanlar!$A$1:$I$36,6,0)="Yüksek",VLOOKUP(B331,Calisanlar!$A$1:$I$36,7,0)&gt;5),"Kıdemli Satış","Normal Satış")</f>
        <v>Kıdemli Satış</v>
      </c>
    </row>
    <row r="332" spans="1:10" x14ac:dyDescent="0.3">
      <c r="A332" s="1">
        <v>45809</v>
      </c>
      <c r="B332" t="s">
        <v>10</v>
      </c>
      <c r="C332" t="s">
        <v>51</v>
      </c>
      <c r="D332" t="s">
        <v>76</v>
      </c>
      <c r="E332" t="s">
        <v>63</v>
      </c>
      <c r="F332" t="s">
        <v>70</v>
      </c>
      <c r="G332">
        <v>14</v>
      </c>
      <c r="H332">
        <f>VLOOKUP(E332,Urunler!$A$1:$C$8,3,0)</f>
        <v>120</v>
      </c>
      <c r="I332">
        <f t="shared" si="9"/>
        <v>1680</v>
      </c>
      <c r="J332" t="str">
        <f>IF(AND(VLOOKUP(B332,Calisanlar!$A$1:$I$36,6,0)="Yüksek",VLOOKUP(B332,Calisanlar!$A$1:$I$36,7,0)&gt;5),"Kıdemli Satış","Normal Satış")</f>
        <v>Normal Satış</v>
      </c>
    </row>
    <row r="333" spans="1:10" x14ac:dyDescent="0.3">
      <c r="A333" s="1">
        <v>45809</v>
      </c>
      <c r="B333" t="s">
        <v>22</v>
      </c>
      <c r="C333" t="s">
        <v>51</v>
      </c>
      <c r="D333" t="s">
        <v>76</v>
      </c>
      <c r="E333" t="s">
        <v>63</v>
      </c>
      <c r="F333" t="s">
        <v>70</v>
      </c>
      <c r="G333">
        <v>12</v>
      </c>
      <c r="H333">
        <f>VLOOKUP(E333,Urunler!$A$1:$C$8,3,0)</f>
        <v>120</v>
      </c>
      <c r="I333">
        <f t="shared" si="9"/>
        <v>1440</v>
      </c>
      <c r="J333" t="str">
        <f>IF(AND(VLOOKUP(B333,Calisanlar!$A$1:$I$36,6,0)="Yüksek",VLOOKUP(B333,Calisanlar!$A$1:$I$36,7,0)&gt;5),"Kıdemli Satış","Normal Satış")</f>
        <v>Normal Satış</v>
      </c>
    </row>
    <row r="334" spans="1:10" x14ac:dyDescent="0.3">
      <c r="A334" s="1">
        <v>45811</v>
      </c>
      <c r="B334" t="s">
        <v>29</v>
      </c>
      <c r="C334" t="s">
        <v>52</v>
      </c>
      <c r="D334" t="s">
        <v>76</v>
      </c>
      <c r="E334" t="s">
        <v>67</v>
      </c>
      <c r="F334" t="s">
        <v>124</v>
      </c>
      <c r="G334">
        <v>14</v>
      </c>
      <c r="H334">
        <f>VLOOKUP(E334,Urunler!$A$1:$C$8,3,0)</f>
        <v>89</v>
      </c>
      <c r="I334">
        <f t="shared" si="9"/>
        <v>1246</v>
      </c>
      <c r="J334" t="str">
        <f>IF(AND(VLOOKUP(B334,Calisanlar!$A$1:$I$36,6,0)="Yüksek",VLOOKUP(B334,Calisanlar!$A$1:$I$36,7,0)&gt;5),"Kıdemli Satış","Normal Satış")</f>
        <v>Normal Satış</v>
      </c>
    </row>
    <row r="335" spans="1:10" x14ac:dyDescent="0.3">
      <c r="A335" s="1">
        <v>45811</v>
      </c>
      <c r="B335" t="s">
        <v>25</v>
      </c>
      <c r="C335" t="s">
        <v>53</v>
      </c>
      <c r="D335" t="s">
        <v>77</v>
      </c>
      <c r="E335" t="s">
        <v>65</v>
      </c>
      <c r="F335" t="s">
        <v>122</v>
      </c>
      <c r="G335">
        <v>6</v>
      </c>
      <c r="H335">
        <f>VLOOKUP(E335,Urunler!$A$1:$C$8,3,0)</f>
        <v>320</v>
      </c>
      <c r="I335">
        <f t="shared" si="9"/>
        <v>1920</v>
      </c>
      <c r="J335" t="str">
        <f>IF(AND(VLOOKUP(B335,Calisanlar!$A$1:$I$36,6,0)="Yüksek",VLOOKUP(B335,Calisanlar!$A$1:$I$36,7,0)&gt;5),"Kıdemli Satış","Normal Satış")</f>
        <v>Kıdemli Satış</v>
      </c>
    </row>
    <row r="336" spans="1:10" x14ac:dyDescent="0.3">
      <c r="A336" s="1">
        <v>45812</v>
      </c>
      <c r="B336" t="s">
        <v>26</v>
      </c>
      <c r="C336" t="s">
        <v>50</v>
      </c>
      <c r="D336" t="s">
        <v>75</v>
      </c>
      <c r="E336" t="s">
        <v>64</v>
      </c>
      <c r="F336" t="s">
        <v>71</v>
      </c>
      <c r="G336">
        <v>1</v>
      </c>
      <c r="H336">
        <f>VLOOKUP(E336,Urunler!$A$1:$C$8,3,0)</f>
        <v>210</v>
      </c>
      <c r="I336">
        <f t="shared" si="9"/>
        <v>210</v>
      </c>
      <c r="J336" t="str">
        <f>IF(AND(VLOOKUP(B336,Calisanlar!$A$1:$I$36,6,0)="Yüksek",VLOOKUP(B336,Calisanlar!$A$1:$I$36,7,0)&gt;5),"Kıdemli Satış","Normal Satış")</f>
        <v>Normal Satış</v>
      </c>
    </row>
    <row r="337" spans="1:10" x14ac:dyDescent="0.3">
      <c r="A337" s="1">
        <v>45812</v>
      </c>
      <c r="B337" t="s">
        <v>17</v>
      </c>
      <c r="C337" t="s">
        <v>52</v>
      </c>
      <c r="D337" t="s">
        <v>76</v>
      </c>
      <c r="E337" t="s">
        <v>68</v>
      </c>
      <c r="F337" t="s">
        <v>123</v>
      </c>
      <c r="G337">
        <v>7</v>
      </c>
      <c r="H337">
        <f>VLOOKUP(E337,Urunler!$A$1:$C$8,3,0)</f>
        <v>890</v>
      </c>
      <c r="I337">
        <f t="shared" si="9"/>
        <v>6230</v>
      </c>
      <c r="J337" t="str">
        <f>IF(AND(VLOOKUP(B337,Calisanlar!$A$1:$I$36,6,0)="Yüksek",VLOOKUP(B337,Calisanlar!$A$1:$I$36,7,0)&gt;5),"Kıdemli Satış","Normal Satış")</f>
        <v>Normal Satış</v>
      </c>
    </row>
    <row r="338" spans="1:10" x14ac:dyDescent="0.3">
      <c r="A338" s="1">
        <v>45812</v>
      </c>
      <c r="B338" t="s">
        <v>34</v>
      </c>
      <c r="C338" t="s">
        <v>51</v>
      </c>
      <c r="D338" t="s">
        <v>76</v>
      </c>
      <c r="E338" t="s">
        <v>68</v>
      </c>
      <c r="F338" t="s">
        <v>123</v>
      </c>
      <c r="G338">
        <v>8</v>
      </c>
      <c r="H338">
        <f>VLOOKUP(E338,Urunler!$A$1:$C$8,3,0)</f>
        <v>890</v>
      </c>
      <c r="I338">
        <f t="shared" si="9"/>
        <v>7120</v>
      </c>
      <c r="J338" t="str">
        <f>IF(AND(VLOOKUP(B338,Calisanlar!$A$1:$I$36,6,0)="Yüksek",VLOOKUP(B338,Calisanlar!$A$1:$I$36,7,0)&gt;5),"Kıdemli Satış","Normal Satış")</f>
        <v>Normal Satış</v>
      </c>
    </row>
    <row r="339" spans="1:10" x14ac:dyDescent="0.3">
      <c r="A339" s="1">
        <v>45813</v>
      </c>
      <c r="B339" t="s">
        <v>17</v>
      </c>
      <c r="C339" t="s">
        <v>52</v>
      </c>
      <c r="D339" t="s">
        <v>75</v>
      </c>
      <c r="E339" t="s">
        <v>64</v>
      </c>
      <c r="F339" t="s">
        <v>71</v>
      </c>
      <c r="G339">
        <v>5</v>
      </c>
      <c r="H339">
        <f>VLOOKUP(E339,Urunler!$A$1:$C$8,3,0)</f>
        <v>210</v>
      </c>
      <c r="I339">
        <f t="shared" si="9"/>
        <v>1050</v>
      </c>
      <c r="J339" t="str">
        <f>IF(AND(VLOOKUP(B339,Calisanlar!$A$1:$I$36,6,0)="Yüksek",VLOOKUP(B339,Calisanlar!$A$1:$I$36,7,0)&gt;5),"Kıdemli Satış","Normal Satış")</f>
        <v>Normal Satış</v>
      </c>
    </row>
    <row r="340" spans="1:10" x14ac:dyDescent="0.3">
      <c r="A340" s="1">
        <v>45814</v>
      </c>
      <c r="B340" t="s">
        <v>17</v>
      </c>
      <c r="C340" t="s">
        <v>52</v>
      </c>
      <c r="D340" t="s">
        <v>75</v>
      </c>
      <c r="E340" t="s">
        <v>66</v>
      </c>
      <c r="F340" t="s">
        <v>72</v>
      </c>
      <c r="G340">
        <v>1</v>
      </c>
      <c r="H340">
        <f>VLOOKUP(E340,Urunler!$A$1:$C$8,3,0)</f>
        <v>180</v>
      </c>
      <c r="I340">
        <f t="shared" si="9"/>
        <v>180</v>
      </c>
      <c r="J340" t="str">
        <f>IF(AND(VLOOKUP(B340,Calisanlar!$A$1:$I$36,6,0)="Yüksek",VLOOKUP(B340,Calisanlar!$A$1:$I$36,7,0)&gt;5),"Kıdemli Satış","Normal Satış")</f>
        <v>Normal Satış</v>
      </c>
    </row>
    <row r="341" spans="1:10" x14ac:dyDescent="0.3">
      <c r="A341" s="1">
        <v>45814</v>
      </c>
      <c r="B341" t="s">
        <v>34</v>
      </c>
      <c r="C341" t="s">
        <v>51</v>
      </c>
      <c r="D341" t="s">
        <v>76</v>
      </c>
      <c r="E341" t="s">
        <v>68</v>
      </c>
      <c r="F341" t="s">
        <v>123</v>
      </c>
      <c r="G341">
        <v>11</v>
      </c>
      <c r="H341">
        <f>VLOOKUP(E341,Urunler!$A$1:$C$8,3,0)</f>
        <v>890</v>
      </c>
      <c r="I341">
        <f t="shared" si="9"/>
        <v>9790</v>
      </c>
      <c r="J341" t="str">
        <f>IF(AND(VLOOKUP(B341,Calisanlar!$A$1:$I$36,6,0)="Yüksek",VLOOKUP(B341,Calisanlar!$A$1:$I$36,7,0)&gt;5),"Kıdemli Satış","Normal Satış")</f>
        <v>Normal Satış</v>
      </c>
    </row>
    <row r="342" spans="1:10" x14ac:dyDescent="0.3">
      <c r="A342" s="1">
        <v>45814</v>
      </c>
      <c r="B342" t="s">
        <v>23</v>
      </c>
      <c r="C342" t="s">
        <v>48</v>
      </c>
      <c r="D342" t="s">
        <v>75</v>
      </c>
      <c r="E342" t="s">
        <v>63</v>
      </c>
      <c r="F342" t="s">
        <v>70</v>
      </c>
      <c r="G342">
        <v>7</v>
      </c>
      <c r="H342">
        <f>VLOOKUP(E342,Urunler!$A$1:$C$8,3,0)</f>
        <v>120</v>
      </c>
      <c r="I342">
        <f t="shared" si="9"/>
        <v>840</v>
      </c>
      <c r="J342" t="str">
        <f>IF(AND(VLOOKUP(B342,Calisanlar!$A$1:$I$36,6,0)="Yüksek",VLOOKUP(B342,Calisanlar!$A$1:$I$36,7,0)&gt;5),"Kıdemli Satış","Normal Satış")</f>
        <v>Normal Satış</v>
      </c>
    </row>
    <row r="343" spans="1:10" x14ac:dyDescent="0.3">
      <c r="A343" s="1">
        <v>45815</v>
      </c>
      <c r="B343" t="s">
        <v>24</v>
      </c>
      <c r="C343" t="s">
        <v>53</v>
      </c>
      <c r="D343" t="s">
        <v>74</v>
      </c>
      <c r="E343" t="s">
        <v>68</v>
      </c>
      <c r="F343" t="s">
        <v>123</v>
      </c>
      <c r="G343">
        <v>8</v>
      </c>
      <c r="H343">
        <f>VLOOKUP(E343,Urunler!$A$1:$C$8,3,0)</f>
        <v>890</v>
      </c>
      <c r="I343">
        <f t="shared" si="9"/>
        <v>7120</v>
      </c>
      <c r="J343" t="str">
        <f>IF(AND(VLOOKUP(B343,Calisanlar!$A$1:$I$36,6,0)="Yüksek",VLOOKUP(B343,Calisanlar!$A$1:$I$36,7,0)&gt;5),"Kıdemli Satış","Normal Satış")</f>
        <v>Normal Satış</v>
      </c>
    </row>
    <row r="344" spans="1:10" x14ac:dyDescent="0.3">
      <c r="A344" s="1">
        <v>45815</v>
      </c>
      <c r="B344" t="s">
        <v>34</v>
      </c>
      <c r="C344" t="s">
        <v>51</v>
      </c>
      <c r="D344" t="s">
        <v>74</v>
      </c>
      <c r="E344" t="s">
        <v>66</v>
      </c>
      <c r="F344" t="s">
        <v>72</v>
      </c>
      <c r="G344">
        <v>14</v>
      </c>
      <c r="H344">
        <f>VLOOKUP(E344,Urunler!$A$1:$C$8,3,0)</f>
        <v>180</v>
      </c>
      <c r="I344">
        <f t="shared" si="9"/>
        <v>2520</v>
      </c>
      <c r="J344" t="str">
        <f>IF(AND(VLOOKUP(B344,Calisanlar!$A$1:$I$36,6,0)="Yüksek",VLOOKUP(B344,Calisanlar!$A$1:$I$36,7,0)&gt;5),"Kıdemli Satış","Normal Satış")</f>
        <v>Normal Satış</v>
      </c>
    </row>
    <row r="345" spans="1:10" x14ac:dyDescent="0.3">
      <c r="A345" s="1">
        <v>45816</v>
      </c>
      <c r="B345" t="s">
        <v>17</v>
      </c>
      <c r="C345" t="s">
        <v>52</v>
      </c>
      <c r="D345" t="s">
        <v>75</v>
      </c>
      <c r="E345" t="s">
        <v>68</v>
      </c>
      <c r="F345" t="s">
        <v>123</v>
      </c>
      <c r="G345">
        <v>11</v>
      </c>
      <c r="H345">
        <f>VLOOKUP(E345,Urunler!$A$1:$C$8,3,0)</f>
        <v>890</v>
      </c>
      <c r="I345">
        <f t="shared" si="9"/>
        <v>9790</v>
      </c>
      <c r="J345" t="str">
        <f>IF(AND(VLOOKUP(B345,Calisanlar!$A$1:$I$36,6,0)="Yüksek",VLOOKUP(B345,Calisanlar!$A$1:$I$36,7,0)&gt;5),"Kıdemli Satış","Normal Satış")</f>
        <v>Normal Satış</v>
      </c>
    </row>
    <row r="346" spans="1:10" x14ac:dyDescent="0.3">
      <c r="A346" s="1">
        <v>45816</v>
      </c>
      <c r="B346" t="s">
        <v>9</v>
      </c>
      <c r="C346" t="s">
        <v>50</v>
      </c>
      <c r="D346" t="s">
        <v>76</v>
      </c>
      <c r="E346" t="s">
        <v>68</v>
      </c>
      <c r="F346" t="s">
        <v>123</v>
      </c>
      <c r="G346">
        <v>5</v>
      </c>
      <c r="H346">
        <f>VLOOKUP(E346,Urunler!$A$1:$C$8,3,0)</f>
        <v>890</v>
      </c>
      <c r="I346">
        <f t="shared" si="9"/>
        <v>4450</v>
      </c>
      <c r="J346" t="str">
        <f>IF(AND(VLOOKUP(B346,Calisanlar!$A$1:$I$36,6,0)="Yüksek",VLOOKUP(B346,Calisanlar!$A$1:$I$36,7,0)&gt;5),"Kıdemli Satış","Normal Satış")</f>
        <v>Normal Satış</v>
      </c>
    </row>
    <row r="347" spans="1:10" x14ac:dyDescent="0.3">
      <c r="A347" s="1">
        <v>45817</v>
      </c>
      <c r="B347" t="s">
        <v>24</v>
      </c>
      <c r="C347" t="s">
        <v>53</v>
      </c>
      <c r="D347" t="s">
        <v>75</v>
      </c>
      <c r="E347" t="s">
        <v>63</v>
      </c>
      <c r="F347" t="s">
        <v>70</v>
      </c>
      <c r="G347">
        <v>11</v>
      </c>
      <c r="H347">
        <f>VLOOKUP(E347,Urunler!$A$1:$C$8,3,0)</f>
        <v>120</v>
      </c>
      <c r="I347">
        <f t="shared" si="9"/>
        <v>1320</v>
      </c>
      <c r="J347" t="str">
        <f>IF(AND(VLOOKUP(B347,Calisanlar!$A$1:$I$36,6,0)="Yüksek",VLOOKUP(B347,Calisanlar!$A$1:$I$36,7,0)&gt;5),"Kıdemli Satış","Normal Satış")</f>
        <v>Normal Satış</v>
      </c>
    </row>
    <row r="348" spans="1:10" x14ac:dyDescent="0.3">
      <c r="A348" s="1">
        <v>45817</v>
      </c>
      <c r="B348" t="s">
        <v>10</v>
      </c>
      <c r="C348" t="s">
        <v>51</v>
      </c>
      <c r="D348" t="s">
        <v>77</v>
      </c>
      <c r="E348" t="s">
        <v>63</v>
      </c>
      <c r="F348" t="s">
        <v>70</v>
      </c>
      <c r="G348">
        <v>10</v>
      </c>
      <c r="H348">
        <f>VLOOKUP(E348,Urunler!$A$1:$C$8,3,0)</f>
        <v>120</v>
      </c>
      <c r="I348">
        <f t="shared" si="9"/>
        <v>1200</v>
      </c>
      <c r="J348" t="str">
        <f>IF(AND(VLOOKUP(B348,Calisanlar!$A$1:$I$36,6,0)="Yüksek",VLOOKUP(B348,Calisanlar!$A$1:$I$36,7,0)&gt;5),"Kıdemli Satış","Normal Satış")</f>
        <v>Normal Satış</v>
      </c>
    </row>
    <row r="349" spans="1:10" x14ac:dyDescent="0.3">
      <c r="A349" s="1">
        <v>45817</v>
      </c>
      <c r="B349" t="s">
        <v>10</v>
      </c>
      <c r="C349" t="s">
        <v>51</v>
      </c>
      <c r="D349" t="s">
        <v>77</v>
      </c>
      <c r="E349" t="s">
        <v>64</v>
      </c>
      <c r="F349" t="s">
        <v>71</v>
      </c>
      <c r="G349">
        <v>4</v>
      </c>
      <c r="H349">
        <f>VLOOKUP(E349,Urunler!$A$1:$C$8,3,0)</f>
        <v>210</v>
      </c>
      <c r="I349">
        <f t="shared" si="9"/>
        <v>840</v>
      </c>
      <c r="J349" t="str">
        <f>IF(AND(VLOOKUP(B349,Calisanlar!$A$1:$I$36,6,0)="Yüksek",VLOOKUP(B349,Calisanlar!$A$1:$I$36,7,0)&gt;5),"Kıdemli Satış","Normal Satış")</f>
        <v>Normal Satış</v>
      </c>
    </row>
    <row r="350" spans="1:10" x14ac:dyDescent="0.3">
      <c r="A350" s="1">
        <v>45817</v>
      </c>
      <c r="B350" t="s">
        <v>14</v>
      </c>
      <c r="C350" t="s">
        <v>50</v>
      </c>
      <c r="D350" t="s">
        <v>75</v>
      </c>
      <c r="E350" t="s">
        <v>67</v>
      </c>
      <c r="F350" t="s">
        <v>124</v>
      </c>
      <c r="G350">
        <v>8</v>
      </c>
      <c r="H350">
        <f>VLOOKUP(E350,Urunler!$A$1:$C$8,3,0)</f>
        <v>89</v>
      </c>
      <c r="I350">
        <f t="shared" si="9"/>
        <v>712</v>
      </c>
      <c r="J350" t="str">
        <f>IF(AND(VLOOKUP(B350,Calisanlar!$A$1:$I$36,6,0)="Yüksek",VLOOKUP(B350,Calisanlar!$A$1:$I$36,7,0)&gt;5),"Kıdemli Satış","Normal Satış")</f>
        <v>Normal Satış</v>
      </c>
    </row>
    <row r="351" spans="1:10" x14ac:dyDescent="0.3">
      <c r="A351" s="1">
        <v>45817</v>
      </c>
      <c r="B351" t="s">
        <v>9</v>
      </c>
      <c r="C351" t="s">
        <v>50</v>
      </c>
      <c r="D351" t="s">
        <v>76</v>
      </c>
      <c r="E351" t="s">
        <v>66</v>
      </c>
      <c r="F351" t="s">
        <v>72</v>
      </c>
      <c r="G351">
        <v>8</v>
      </c>
      <c r="H351">
        <f>VLOOKUP(E351,Urunler!$A$1:$C$8,3,0)</f>
        <v>180</v>
      </c>
      <c r="I351">
        <f t="shared" si="9"/>
        <v>1440</v>
      </c>
      <c r="J351" t="str">
        <f>IF(AND(VLOOKUP(B351,Calisanlar!$A$1:$I$36,6,0)="Yüksek",VLOOKUP(B351,Calisanlar!$A$1:$I$36,7,0)&gt;5),"Kıdemli Satış","Normal Satış")</f>
        <v>Normal Satış</v>
      </c>
    </row>
    <row r="352" spans="1:10" x14ac:dyDescent="0.3">
      <c r="A352" s="1">
        <v>45818</v>
      </c>
      <c r="B352" t="s">
        <v>22</v>
      </c>
      <c r="C352" t="s">
        <v>51</v>
      </c>
      <c r="D352" t="s">
        <v>75</v>
      </c>
      <c r="E352" t="s">
        <v>62</v>
      </c>
      <c r="F352" t="s">
        <v>69</v>
      </c>
      <c r="G352">
        <v>5</v>
      </c>
      <c r="H352">
        <f>VLOOKUP(E352,Urunler!$A$1:$C$8,3,0)</f>
        <v>950</v>
      </c>
      <c r="I352">
        <f t="shared" si="9"/>
        <v>4750</v>
      </c>
      <c r="J352" t="str">
        <f>IF(AND(VLOOKUP(B352,Calisanlar!$A$1:$I$36,6,0)="Yüksek",VLOOKUP(B352,Calisanlar!$A$1:$I$36,7,0)&gt;5),"Kıdemli Satış","Normal Satış")</f>
        <v>Normal Satış</v>
      </c>
    </row>
    <row r="353" spans="1:10" x14ac:dyDescent="0.3">
      <c r="A353" s="1">
        <v>45818</v>
      </c>
      <c r="B353" t="s">
        <v>33</v>
      </c>
      <c r="C353" t="s">
        <v>51</v>
      </c>
      <c r="D353" t="s">
        <v>74</v>
      </c>
      <c r="E353" t="s">
        <v>66</v>
      </c>
      <c r="F353" t="s">
        <v>72</v>
      </c>
      <c r="G353">
        <v>1</v>
      </c>
      <c r="H353">
        <f>VLOOKUP(E353,Urunler!$A$1:$C$8,3,0)</f>
        <v>180</v>
      </c>
      <c r="I353">
        <f t="shared" si="9"/>
        <v>180</v>
      </c>
      <c r="J353" t="str">
        <f>IF(AND(VLOOKUP(B353,Calisanlar!$A$1:$I$36,6,0)="Yüksek",VLOOKUP(B353,Calisanlar!$A$1:$I$36,7,0)&gt;5),"Kıdemli Satış","Normal Satış")</f>
        <v>Normal Satış</v>
      </c>
    </row>
    <row r="354" spans="1:10" x14ac:dyDescent="0.3">
      <c r="A354" s="1">
        <v>45818</v>
      </c>
      <c r="B354" t="s">
        <v>7</v>
      </c>
      <c r="C354" t="s">
        <v>48</v>
      </c>
      <c r="D354" t="s">
        <v>74</v>
      </c>
      <c r="E354" t="s">
        <v>63</v>
      </c>
      <c r="F354" t="s">
        <v>70</v>
      </c>
      <c r="G354">
        <v>2</v>
      </c>
      <c r="H354">
        <f>VLOOKUP(E354,Urunler!$A$1:$C$8,3,0)</f>
        <v>120</v>
      </c>
      <c r="I354">
        <f t="shared" si="9"/>
        <v>240</v>
      </c>
      <c r="J354" t="str">
        <f>IF(AND(VLOOKUP(B354,Calisanlar!$A$1:$I$36,6,0)="Yüksek",VLOOKUP(B354,Calisanlar!$A$1:$I$36,7,0)&gt;5),"Kıdemli Satış","Normal Satış")</f>
        <v>Normal Satış</v>
      </c>
    </row>
    <row r="355" spans="1:10" x14ac:dyDescent="0.3">
      <c r="A355" s="1">
        <v>45818</v>
      </c>
      <c r="B355" t="s">
        <v>9</v>
      </c>
      <c r="C355" t="s">
        <v>50</v>
      </c>
      <c r="D355" t="s">
        <v>75</v>
      </c>
      <c r="E355" t="s">
        <v>67</v>
      </c>
      <c r="F355" t="s">
        <v>124</v>
      </c>
      <c r="G355">
        <v>14</v>
      </c>
      <c r="H355">
        <f>VLOOKUP(E355,Urunler!$A$1:$C$8,3,0)</f>
        <v>89</v>
      </c>
      <c r="I355">
        <f t="shared" si="9"/>
        <v>1246</v>
      </c>
      <c r="J355" t="str">
        <f>IF(AND(VLOOKUP(B355,Calisanlar!$A$1:$I$36,6,0)="Yüksek",VLOOKUP(B355,Calisanlar!$A$1:$I$36,7,0)&gt;5),"Kıdemli Satış","Normal Satış")</f>
        <v>Normal Satış</v>
      </c>
    </row>
    <row r="356" spans="1:10" x14ac:dyDescent="0.3">
      <c r="A356" s="1">
        <v>45819</v>
      </c>
      <c r="B356" t="s">
        <v>22</v>
      </c>
      <c r="C356" t="s">
        <v>51</v>
      </c>
      <c r="D356" t="s">
        <v>75</v>
      </c>
      <c r="E356" t="s">
        <v>62</v>
      </c>
      <c r="F356" t="s">
        <v>69</v>
      </c>
      <c r="G356">
        <v>14</v>
      </c>
      <c r="H356">
        <f>VLOOKUP(E356,Urunler!$A$1:$C$8,3,0)</f>
        <v>950</v>
      </c>
      <c r="I356">
        <f t="shared" si="9"/>
        <v>13300</v>
      </c>
      <c r="J356" t="str">
        <f>IF(AND(VLOOKUP(B356,Calisanlar!$A$1:$I$36,6,0)="Yüksek",VLOOKUP(B356,Calisanlar!$A$1:$I$36,7,0)&gt;5),"Kıdemli Satış","Normal Satış")</f>
        <v>Normal Satış</v>
      </c>
    </row>
    <row r="357" spans="1:10" x14ac:dyDescent="0.3">
      <c r="A357" s="1">
        <v>45820</v>
      </c>
      <c r="B357" t="s">
        <v>7</v>
      </c>
      <c r="C357" t="s">
        <v>48</v>
      </c>
      <c r="D357" t="s">
        <v>77</v>
      </c>
      <c r="E357" t="s">
        <v>67</v>
      </c>
      <c r="F357" t="s">
        <v>124</v>
      </c>
      <c r="G357">
        <v>4</v>
      </c>
      <c r="H357">
        <f>VLOOKUP(E357,Urunler!$A$1:$C$8,3,0)</f>
        <v>89</v>
      </c>
      <c r="I357">
        <f t="shared" si="9"/>
        <v>356</v>
      </c>
      <c r="J357" t="str">
        <f>IF(AND(VLOOKUP(B357,Calisanlar!$A$1:$I$36,6,0)="Yüksek",VLOOKUP(B357,Calisanlar!$A$1:$I$36,7,0)&gt;5),"Kıdemli Satış","Normal Satış")</f>
        <v>Normal Satış</v>
      </c>
    </row>
    <row r="358" spans="1:10" x14ac:dyDescent="0.3">
      <c r="A358" s="1">
        <v>45820</v>
      </c>
      <c r="B358" t="s">
        <v>23</v>
      </c>
      <c r="C358" t="s">
        <v>48</v>
      </c>
      <c r="D358" t="s">
        <v>74</v>
      </c>
      <c r="E358" t="s">
        <v>65</v>
      </c>
      <c r="F358" t="s">
        <v>122</v>
      </c>
      <c r="G358">
        <v>3</v>
      </c>
      <c r="H358">
        <f>VLOOKUP(E358,Urunler!$A$1:$C$8,3,0)</f>
        <v>320</v>
      </c>
      <c r="I358">
        <f t="shared" si="9"/>
        <v>960</v>
      </c>
      <c r="J358" t="str">
        <f>IF(AND(VLOOKUP(B358,Calisanlar!$A$1:$I$36,6,0)="Yüksek",VLOOKUP(B358,Calisanlar!$A$1:$I$36,7,0)&gt;5),"Kıdemli Satış","Normal Satış")</f>
        <v>Normal Satış</v>
      </c>
    </row>
    <row r="359" spans="1:10" x14ac:dyDescent="0.3">
      <c r="A359" s="1">
        <v>45820</v>
      </c>
      <c r="B359" t="s">
        <v>33</v>
      </c>
      <c r="C359" t="s">
        <v>51</v>
      </c>
      <c r="D359" t="s">
        <v>75</v>
      </c>
      <c r="E359" t="s">
        <v>68</v>
      </c>
      <c r="F359" t="s">
        <v>123</v>
      </c>
      <c r="G359">
        <v>6</v>
      </c>
      <c r="H359">
        <f>VLOOKUP(E359,Urunler!$A$1:$C$8,3,0)</f>
        <v>890</v>
      </c>
      <c r="I359">
        <f t="shared" si="9"/>
        <v>5340</v>
      </c>
      <c r="J359" t="str">
        <f>IF(AND(VLOOKUP(B359,Calisanlar!$A$1:$I$36,6,0)="Yüksek",VLOOKUP(B359,Calisanlar!$A$1:$I$36,7,0)&gt;5),"Kıdemli Satış","Normal Satış")</f>
        <v>Normal Satış</v>
      </c>
    </row>
    <row r="360" spans="1:10" x14ac:dyDescent="0.3">
      <c r="A360" s="1">
        <v>45821</v>
      </c>
      <c r="B360" t="s">
        <v>12</v>
      </c>
      <c r="C360" t="s">
        <v>48</v>
      </c>
      <c r="D360" t="s">
        <v>77</v>
      </c>
      <c r="E360" t="s">
        <v>63</v>
      </c>
      <c r="F360" t="s">
        <v>70</v>
      </c>
      <c r="G360">
        <v>1</v>
      </c>
      <c r="H360">
        <f>VLOOKUP(E360,Urunler!$A$1:$C$8,3,0)</f>
        <v>120</v>
      </c>
      <c r="I360">
        <f t="shared" si="9"/>
        <v>120</v>
      </c>
      <c r="J360" t="str">
        <f>IF(AND(VLOOKUP(B360,Calisanlar!$A$1:$I$36,6,0)="Yüksek",VLOOKUP(B360,Calisanlar!$A$1:$I$36,7,0)&gt;5),"Kıdemli Satış","Normal Satış")</f>
        <v>Normal Satış</v>
      </c>
    </row>
    <row r="361" spans="1:10" x14ac:dyDescent="0.3">
      <c r="A361" s="1">
        <v>45822</v>
      </c>
      <c r="B361" t="s">
        <v>41</v>
      </c>
      <c r="C361" t="s">
        <v>50</v>
      </c>
      <c r="D361" t="s">
        <v>77</v>
      </c>
      <c r="E361" t="s">
        <v>65</v>
      </c>
      <c r="F361" t="s">
        <v>122</v>
      </c>
      <c r="G361">
        <v>11</v>
      </c>
      <c r="H361">
        <f>VLOOKUP(E361,Urunler!$A$1:$C$8,3,0)</f>
        <v>320</v>
      </c>
      <c r="I361">
        <f t="shared" si="9"/>
        <v>3520</v>
      </c>
      <c r="J361" t="str">
        <f>IF(AND(VLOOKUP(B361,Calisanlar!$A$1:$I$36,6,0)="Yüksek",VLOOKUP(B361,Calisanlar!$A$1:$I$36,7,0)&gt;5),"Kıdemli Satış","Normal Satış")</f>
        <v>Normal Satış</v>
      </c>
    </row>
    <row r="362" spans="1:10" x14ac:dyDescent="0.3">
      <c r="A362" s="1">
        <v>45823</v>
      </c>
      <c r="B362" t="s">
        <v>23</v>
      </c>
      <c r="C362" t="s">
        <v>48</v>
      </c>
      <c r="D362" t="s">
        <v>74</v>
      </c>
      <c r="E362" t="s">
        <v>66</v>
      </c>
      <c r="F362" t="s">
        <v>72</v>
      </c>
      <c r="G362">
        <v>13</v>
      </c>
      <c r="H362">
        <f>VLOOKUP(E362,Urunler!$A$1:$C$8,3,0)</f>
        <v>180</v>
      </c>
      <c r="I362">
        <f t="shared" si="9"/>
        <v>2340</v>
      </c>
      <c r="J362" t="str">
        <f>IF(AND(VLOOKUP(B362,Calisanlar!$A$1:$I$36,6,0)="Yüksek",VLOOKUP(B362,Calisanlar!$A$1:$I$36,7,0)&gt;5),"Kıdemli Satış","Normal Satış")</f>
        <v>Normal Satış</v>
      </c>
    </row>
    <row r="363" spans="1:10" x14ac:dyDescent="0.3">
      <c r="A363" s="1">
        <v>45823</v>
      </c>
      <c r="B363" t="s">
        <v>23</v>
      </c>
      <c r="C363" t="s">
        <v>48</v>
      </c>
      <c r="D363" t="s">
        <v>74</v>
      </c>
      <c r="E363" t="s">
        <v>67</v>
      </c>
      <c r="F363" t="s">
        <v>124</v>
      </c>
      <c r="G363">
        <v>3</v>
      </c>
      <c r="H363">
        <f>VLOOKUP(E363,Urunler!$A$1:$C$8,3,0)</f>
        <v>89</v>
      </c>
      <c r="I363">
        <f t="shared" si="9"/>
        <v>267</v>
      </c>
      <c r="J363" t="str">
        <f>IF(AND(VLOOKUP(B363,Calisanlar!$A$1:$I$36,6,0)="Yüksek",VLOOKUP(B363,Calisanlar!$A$1:$I$36,7,0)&gt;5),"Kıdemli Satış","Normal Satış")</f>
        <v>Normal Satış</v>
      </c>
    </row>
    <row r="364" spans="1:10" x14ac:dyDescent="0.3">
      <c r="A364" s="1">
        <v>45823</v>
      </c>
      <c r="B364" t="s">
        <v>7</v>
      </c>
      <c r="C364" t="s">
        <v>48</v>
      </c>
      <c r="D364" t="s">
        <v>76</v>
      </c>
      <c r="E364" t="s">
        <v>65</v>
      </c>
      <c r="F364" t="s">
        <v>122</v>
      </c>
      <c r="G364">
        <v>12</v>
      </c>
      <c r="H364">
        <f>VLOOKUP(E364,Urunler!$A$1:$C$8,3,0)</f>
        <v>320</v>
      </c>
      <c r="I364">
        <f t="shared" si="9"/>
        <v>3840</v>
      </c>
      <c r="J364" t="str">
        <f>IF(AND(VLOOKUP(B364,Calisanlar!$A$1:$I$36,6,0)="Yüksek",VLOOKUP(B364,Calisanlar!$A$1:$I$36,7,0)&gt;5),"Kıdemli Satış","Normal Satış")</f>
        <v>Normal Satış</v>
      </c>
    </row>
    <row r="365" spans="1:10" x14ac:dyDescent="0.3">
      <c r="A365" s="1">
        <v>45824</v>
      </c>
      <c r="B365" t="s">
        <v>10</v>
      </c>
      <c r="C365" t="s">
        <v>51</v>
      </c>
      <c r="D365" t="s">
        <v>77</v>
      </c>
      <c r="E365" t="s">
        <v>65</v>
      </c>
      <c r="F365" t="s">
        <v>122</v>
      </c>
      <c r="G365">
        <v>8</v>
      </c>
      <c r="H365">
        <f>VLOOKUP(E365,Urunler!$A$1:$C$8,3,0)</f>
        <v>320</v>
      </c>
      <c r="I365">
        <f t="shared" si="9"/>
        <v>2560</v>
      </c>
      <c r="J365" t="str">
        <f>IF(AND(VLOOKUP(B365,Calisanlar!$A$1:$I$36,6,0)="Yüksek",VLOOKUP(B365,Calisanlar!$A$1:$I$36,7,0)&gt;5),"Kıdemli Satış","Normal Satış")</f>
        <v>Normal Satış</v>
      </c>
    </row>
    <row r="366" spans="1:10" x14ac:dyDescent="0.3">
      <c r="A366" s="1">
        <v>45825</v>
      </c>
      <c r="B366" t="s">
        <v>26</v>
      </c>
      <c r="C366" t="s">
        <v>50</v>
      </c>
      <c r="D366" t="s">
        <v>77</v>
      </c>
      <c r="E366" t="s">
        <v>66</v>
      </c>
      <c r="F366" t="s">
        <v>72</v>
      </c>
      <c r="G366">
        <v>11</v>
      </c>
      <c r="H366">
        <f>VLOOKUP(E366,Urunler!$A$1:$C$8,3,0)</f>
        <v>180</v>
      </c>
      <c r="I366">
        <f t="shared" si="9"/>
        <v>1980</v>
      </c>
      <c r="J366" t="str">
        <f>IF(AND(VLOOKUP(B366,Calisanlar!$A$1:$I$36,6,0)="Yüksek",VLOOKUP(B366,Calisanlar!$A$1:$I$36,7,0)&gt;5),"Kıdemli Satış","Normal Satış")</f>
        <v>Normal Satış</v>
      </c>
    </row>
    <row r="367" spans="1:10" x14ac:dyDescent="0.3">
      <c r="A367" s="1">
        <v>45826</v>
      </c>
      <c r="B367" t="s">
        <v>10</v>
      </c>
      <c r="C367" t="s">
        <v>51</v>
      </c>
      <c r="D367" t="s">
        <v>76</v>
      </c>
      <c r="E367" t="s">
        <v>66</v>
      </c>
      <c r="F367" t="s">
        <v>72</v>
      </c>
      <c r="G367">
        <v>13</v>
      </c>
      <c r="H367">
        <f>VLOOKUP(E367,Urunler!$A$1:$C$8,3,0)</f>
        <v>180</v>
      </c>
      <c r="I367">
        <f t="shared" si="9"/>
        <v>2340</v>
      </c>
      <c r="J367" t="str">
        <f>IF(AND(VLOOKUP(B367,Calisanlar!$A$1:$I$36,6,0)="Yüksek",VLOOKUP(B367,Calisanlar!$A$1:$I$36,7,0)&gt;5),"Kıdemli Satış","Normal Satış")</f>
        <v>Normal Satış</v>
      </c>
    </row>
    <row r="368" spans="1:10" x14ac:dyDescent="0.3">
      <c r="A368" s="1">
        <v>45826</v>
      </c>
      <c r="B368" t="s">
        <v>41</v>
      </c>
      <c r="C368" t="s">
        <v>50</v>
      </c>
      <c r="D368" t="s">
        <v>77</v>
      </c>
      <c r="E368" t="s">
        <v>64</v>
      </c>
      <c r="F368" t="s">
        <v>71</v>
      </c>
      <c r="G368">
        <v>13</v>
      </c>
      <c r="H368">
        <f>VLOOKUP(E368,Urunler!$A$1:$C$8,3,0)</f>
        <v>210</v>
      </c>
      <c r="I368">
        <f t="shared" si="9"/>
        <v>2730</v>
      </c>
      <c r="J368" t="str">
        <f>IF(AND(VLOOKUP(B368,Calisanlar!$A$1:$I$36,6,0)="Yüksek",VLOOKUP(B368,Calisanlar!$A$1:$I$36,7,0)&gt;5),"Kıdemli Satış","Normal Satış")</f>
        <v>Normal Satış</v>
      </c>
    </row>
    <row r="369" spans="1:10" x14ac:dyDescent="0.3">
      <c r="A369" s="1">
        <v>45826</v>
      </c>
      <c r="B369" t="s">
        <v>17</v>
      </c>
      <c r="C369" t="s">
        <v>52</v>
      </c>
      <c r="D369" t="s">
        <v>77</v>
      </c>
      <c r="E369" t="s">
        <v>68</v>
      </c>
      <c r="F369" t="s">
        <v>123</v>
      </c>
      <c r="G369">
        <v>11</v>
      </c>
      <c r="H369">
        <f>VLOOKUP(E369,Urunler!$A$1:$C$8,3,0)</f>
        <v>890</v>
      </c>
      <c r="I369">
        <f t="shared" si="9"/>
        <v>9790</v>
      </c>
      <c r="J369" t="str">
        <f>IF(AND(VLOOKUP(B369,Calisanlar!$A$1:$I$36,6,0)="Yüksek",VLOOKUP(B369,Calisanlar!$A$1:$I$36,7,0)&gt;5),"Kıdemli Satış","Normal Satış")</f>
        <v>Normal Satış</v>
      </c>
    </row>
    <row r="370" spans="1:10" x14ac:dyDescent="0.3">
      <c r="A370" s="1">
        <v>45826</v>
      </c>
      <c r="B370" t="s">
        <v>14</v>
      </c>
      <c r="C370" t="s">
        <v>50</v>
      </c>
      <c r="D370" t="s">
        <v>75</v>
      </c>
      <c r="E370" t="s">
        <v>66</v>
      </c>
      <c r="F370" t="s">
        <v>72</v>
      </c>
      <c r="G370">
        <v>4</v>
      </c>
      <c r="H370">
        <f>VLOOKUP(E370,Urunler!$A$1:$C$8,3,0)</f>
        <v>180</v>
      </c>
      <c r="I370">
        <f t="shared" si="9"/>
        <v>720</v>
      </c>
      <c r="J370" t="str">
        <f>IF(AND(VLOOKUP(B370,Calisanlar!$A$1:$I$36,6,0)="Yüksek",VLOOKUP(B370,Calisanlar!$A$1:$I$36,7,0)&gt;5),"Kıdemli Satış","Normal Satış")</f>
        <v>Normal Satış</v>
      </c>
    </row>
    <row r="371" spans="1:10" x14ac:dyDescent="0.3">
      <c r="A371" s="1">
        <v>45828</v>
      </c>
      <c r="B371" t="s">
        <v>11</v>
      </c>
      <c r="C371" t="s">
        <v>52</v>
      </c>
      <c r="D371" t="s">
        <v>75</v>
      </c>
      <c r="E371" t="s">
        <v>68</v>
      </c>
      <c r="F371" t="s">
        <v>123</v>
      </c>
      <c r="G371">
        <v>8</v>
      </c>
      <c r="H371">
        <f>VLOOKUP(E371,Urunler!$A$1:$C$8,3,0)</f>
        <v>890</v>
      </c>
      <c r="I371">
        <f t="shared" si="9"/>
        <v>7120</v>
      </c>
      <c r="J371" t="str">
        <f>IF(AND(VLOOKUP(B371,Calisanlar!$A$1:$I$36,6,0)="Yüksek",VLOOKUP(B371,Calisanlar!$A$1:$I$36,7,0)&gt;5),"Kıdemli Satış","Normal Satış")</f>
        <v>Kıdemli Satış</v>
      </c>
    </row>
    <row r="372" spans="1:10" x14ac:dyDescent="0.3">
      <c r="A372" s="1">
        <v>45828</v>
      </c>
      <c r="B372" t="s">
        <v>16</v>
      </c>
      <c r="C372" t="s">
        <v>54</v>
      </c>
      <c r="D372" t="s">
        <v>75</v>
      </c>
      <c r="E372" t="s">
        <v>64</v>
      </c>
      <c r="F372" t="s">
        <v>71</v>
      </c>
      <c r="G372">
        <v>9</v>
      </c>
      <c r="H372">
        <f>VLOOKUP(E372,Urunler!$A$1:$C$8,3,0)</f>
        <v>210</v>
      </c>
      <c r="I372">
        <f t="shared" si="9"/>
        <v>1890</v>
      </c>
      <c r="J372" t="str">
        <f>IF(AND(VLOOKUP(B372,Calisanlar!$A$1:$I$36,6,0)="Yüksek",VLOOKUP(B372,Calisanlar!$A$1:$I$36,7,0)&gt;5),"Kıdemli Satış","Normal Satış")</f>
        <v>Normal Satış</v>
      </c>
    </row>
    <row r="373" spans="1:10" x14ac:dyDescent="0.3">
      <c r="A373" s="1">
        <v>45829</v>
      </c>
      <c r="B373" t="s">
        <v>25</v>
      </c>
      <c r="C373" t="s">
        <v>53</v>
      </c>
      <c r="D373" t="s">
        <v>75</v>
      </c>
      <c r="E373" t="s">
        <v>62</v>
      </c>
      <c r="F373" t="s">
        <v>69</v>
      </c>
      <c r="G373">
        <v>8</v>
      </c>
      <c r="H373">
        <f>VLOOKUP(E373,Urunler!$A$1:$C$8,3,0)</f>
        <v>950</v>
      </c>
      <c r="I373">
        <f t="shared" si="9"/>
        <v>7600</v>
      </c>
      <c r="J373" t="str">
        <f>IF(AND(VLOOKUP(B373,Calisanlar!$A$1:$I$36,6,0)="Yüksek",VLOOKUP(B373,Calisanlar!$A$1:$I$36,7,0)&gt;5),"Kıdemli Satış","Normal Satış")</f>
        <v>Kıdemli Satış</v>
      </c>
    </row>
    <row r="374" spans="1:10" x14ac:dyDescent="0.3">
      <c r="A374" s="1">
        <v>45830</v>
      </c>
      <c r="B374" t="s">
        <v>9</v>
      </c>
      <c r="C374" t="s">
        <v>50</v>
      </c>
      <c r="D374" t="s">
        <v>74</v>
      </c>
      <c r="E374" t="s">
        <v>65</v>
      </c>
      <c r="F374" t="s">
        <v>122</v>
      </c>
      <c r="G374">
        <v>3</v>
      </c>
      <c r="H374">
        <f>VLOOKUP(E374,Urunler!$A$1:$C$8,3,0)</f>
        <v>320</v>
      </c>
      <c r="I374">
        <f t="shared" si="9"/>
        <v>960</v>
      </c>
      <c r="J374" t="str">
        <f>IF(AND(VLOOKUP(B374,Calisanlar!$A$1:$I$36,6,0)="Yüksek",VLOOKUP(B374,Calisanlar!$A$1:$I$36,7,0)&gt;5),"Kıdemli Satış","Normal Satış")</f>
        <v>Normal Satış</v>
      </c>
    </row>
    <row r="375" spans="1:10" x14ac:dyDescent="0.3">
      <c r="A375" s="1">
        <v>45830</v>
      </c>
      <c r="B375" t="s">
        <v>22</v>
      </c>
      <c r="C375" t="s">
        <v>51</v>
      </c>
      <c r="D375" t="s">
        <v>76</v>
      </c>
      <c r="E375" t="s">
        <v>68</v>
      </c>
      <c r="F375" t="s">
        <v>123</v>
      </c>
      <c r="G375">
        <v>8</v>
      </c>
      <c r="H375">
        <f>VLOOKUP(E375,Urunler!$A$1:$C$8,3,0)</f>
        <v>890</v>
      </c>
      <c r="I375">
        <f t="shared" si="9"/>
        <v>7120</v>
      </c>
      <c r="J375" t="str">
        <f>IF(AND(VLOOKUP(B375,Calisanlar!$A$1:$I$36,6,0)="Yüksek",VLOOKUP(B375,Calisanlar!$A$1:$I$36,7,0)&gt;5),"Kıdemli Satış","Normal Satış")</f>
        <v>Normal Satış</v>
      </c>
    </row>
    <row r="376" spans="1:10" x14ac:dyDescent="0.3">
      <c r="A376" s="1">
        <v>45830</v>
      </c>
      <c r="B376" t="s">
        <v>27</v>
      </c>
      <c r="C376" t="s">
        <v>51</v>
      </c>
      <c r="D376" t="s">
        <v>76</v>
      </c>
      <c r="E376" t="s">
        <v>62</v>
      </c>
      <c r="F376" t="s">
        <v>69</v>
      </c>
      <c r="G376">
        <v>8</v>
      </c>
      <c r="H376">
        <f>VLOOKUP(E376,Urunler!$A$1:$C$8,3,0)</f>
        <v>950</v>
      </c>
      <c r="I376">
        <f t="shared" si="9"/>
        <v>7600</v>
      </c>
      <c r="J376" t="str">
        <f>IF(AND(VLOOKUP(B376,Calisanlar!$A$1:$I$36,6,0)="Yüksek",VLOOKUP(B376,Calisanlar!$A$1:$I$36,7,0)&gt;5),"Kıdemli Satış","Normal Satış")</f>
        <v>Normal Satış</v>
      </c>
    </row>
    <row r="377" spans="1:10" x14ac:dyDescent="0.3">
      <c r="A377" s="1">
        <v>45831</v>
      </c>
      <c r="B377" t="s">
        <v>8</v>
      </c>
      <c r="C377" t="s">
        <v>49</v>
      </c>
      <c r="D377" t="s">
        <v>75</v>
      </c>
      <c r="E377" t="s">
        <v>63</v>
      </c>
      <c r="F377" t="s">
        <v>70</v>
      </c>
      <c r="G377">
        <v>2</v>
      </c>
      <c r="H377">
        <f>VLOOKUP(E377,Urunler!$A$1:$C$8,3,0)</f>
        <v>120</v>
      </c>
      <c r="I377">
        <f t="shared" si="9"/>
        <v>240</v>
      </c>
      <c r="J377" t="str">
        <f>IF(AND(VLOOKUP(B377,Calisanlar!$A$1:$I$36,6,0)="Yüksek",VLOOKUP(B377,Calisanlar!$A$1:$I$36,7,0)&gt;5),"Kıdemli Satış","Normal Satış")</f>
        <v>Normal Satış</v>
      </c>
    </row>
    <row r="378" spans="1:10" x14ac:dyDescent="0.3">
      <c r="A378" s="1">
        <v>45832</v>
      </c>
      <c r="B378" t="s">
        <v>12</v>
      </c>
      <c r="C378" t="s">
        <v>48</v>
      </c>
      <c r="D378" t="s">
        <v>74</v>
      </c>
      <c r="E378" t="s">
        <v>62</v>
      </c>
      <c r="F378" t="s">
        <v>69</v>
      </c>
      <c r="G378">
        <v>12</v>
      </c>
      <c r="H378">
        <f>VLOOKUP(E378,Urunler!$A$1:$C$8,3,0)</f>
        <v>950</v>
      </c>
      <c r="I378">
        <f t="shared" si="9"/>
        <v>11400</v>
      </c>
      <c r="J378" t="str">
        <f>IF(AND(VLOOKUP(B378,Calisanlar!$A$1:$I$36,6,0)="Yüksek",VLOOKUP(B378,Calisanlar!$A$1:$I$36,7,0)&gt;5),"Kıdemli Satış","Normal Satış")</f>
        <v>Normal Satış</v>
      </c>
    </row>
    <row r="379" spans="1:10" x14ac:dyDescent="0.3">
      <c r="A379" s="1">
        <v>45832</v>
      </c>
      <c r="B379" t="s">
        <v>33</v>
      </c>
      <c r="C379" t="s">
        <v>51</v>
      </c>
      <c r="D379" t="s">
        <v>75</v>
      </c>
      <c r="E379" t="s">
        <v>68</v>
      </c>
      <c r="F379" t="s">
        <v>123</v>
      </c>
      <c r="G379">
        <v>10</v>
      </c>
      <c r="H379">
        <f>VLOOKUP(E379,Urunler!$A$1:$C$8,3,0)</f>
        <v>890</v>
      </c>
      <c r="I379">
        <f t="shared" si="9"/>
        <v>8900</v>
      </c>
      <c r="J379" t="str">
        <f>IF(AND(VLOOKUP(B379,Calisanlar!$A$1:$I$36,6,0)="Yüksek",VLOOKUP(B379,Calisanlar!$A$1:$I$36,7,0)&gt;5),"Kıdemli Satış","Normal Satış")</f>
        <v>Normal Satış</v>
      </c>
    </row>
    <row r="380" spans="1:10" x14ac:dyDescent="0.3">
      <c r="A380" s="1">
        <v>45833</v>
      </c>
      <c r="B380" t="s">
        <v>9</v>
      </c>
      <c r="C380" t="s">
        <v>50</v>
      </c>
      <c r="D380" t="s">
        <v>76</v>
      </c>
      <c r="E380" t="s">
        <v>64</v>
      </c>
      <c r="F380" t="s">
        <v>71</v>
      </c>
      <c r="G380">
        <v>4</v>
      </c>
      <c r="H380">
        <f>VLOOKUP(E380,Urunler!$A$1:$C$8,3,0)</f>
        <v>210</v>
      </c>
      <c r="I380">
        <f t="shared" si="9"/>
        <v>840</v>
      </c>
      <c r="J380" t="str">
        <f>IF(AND(VLOOKUP(B380,Calisanlar!$A$1:$I$36,6,0)="Yüksek",VLOOKUP(B380,Calisanlar!$A$1:$I$36,7,0)&gt;5),"Kıdemli Satış","Normal Satış")</f>
        <v>Normal Satış</v>
      </c>
    </row>
    <row r="381" spans="1:10" x14ac:dyDescent="0.3">
      <c r="A381" s="1">
        <v>45833</v>
      </c>
      <c r="B381" t="s">
        <v>16</v>
      </c>
      <c r="C381" t="s">
        <v>54</v>
      </c>
      <c r="D381" t="s">
        <v>76</v>
      </c>
      <c r="E381" t="s">
        <v>63</v>
      </c>
      <c r="F381" t="s">
        <v>70</v>
      </c>
      <c r="G381">
        <v>5</v>
      </c>
      <c r="H381">
        <f>VLOOKUP(E381,Urunler!$A$1:$C$8,3,0)</f>
        <v>120</v>
      </c>
      <c r="I381">
        <f t="shared" si="9"/>
        <v>600</v>
      </c>
      <c r="J381" t="str">
        <f>IF(AND(VLOOKUP(B381,Calisanlar!$A$1:$I$36,6,0)="Yüksek",VLOOKUP(B381,Calisanlar!$A$1:$I$36,7,0)&gt;5),"Kıdemli Satış","Normal Satış")</f>
        <v>Normal Satış</v>
      </c>
    </row>
    <row r="382" spans="1:10" x14ac:dyDescent="0.3">
      <c r="A382" s="1">
        <v>45834</v>
      </c>
      <c r="B382" t="s">
        <v>22</v>
      </c>
      <c r="C382" t="s">
        <v>51</v>
      </c>
      <c r="D382" t="s">
        <v>75</v>
      </c>
      <c r="E382" t="s">
        <v>66</v>
      </c>
      <c r="F382" t="s">
        <v>72</v>
      </c>
      <c r="G382">
        <v>13</v>
      </c>
      <c r="H382">
        <f>VLOOKUP(E382,Urunler!$A$1:$C$8,3,0)</f>
        <v>180</v>
      </c>
      <c r="I382">
        <f t="shared" si="9"/>
        <v>2340</v>
      </c>
      <c r="J382" t="str">
        <f>IF(AND(VLOOKUP(B382,Calisanlar!$A$1:$I$36,6,0)="Yüksek",VLOOKUP(B382,Calisanlar!$A$1:$I$36,7,0)&gt;5),"Kıdemli Satış","Normal Satış")</f>
        <v>Normal Satış</v>
      </c>
    </row>
    <row r="383" spans="1:10" x14ac:dyDescent="0.3">
      <c r="A383" s="1">
        <v>45835</v>
      </c>
      <c r="B383" t="s">
        <v>27</v>
      </c>
      <c r="C383" t="s">
        <v>51</v>
      </c>
      <c r="D383" t="s">
        <v>75</v>
      </c>
      <c r="E383" t="s">
        <v>66</v>
      </c>
      <c r="F383" t="s">
        <v>72</v>
      </c>
      <c r="G383">
        <v>1</v>
      </c>
      <c r="H383">
        <f>VLOOKUP(E383,Urunler!$A$1:$C$8,3,0)</f>
        <v>180</v>
      </c>
      <c r="I383">
        <f t="shared" si="9"/>
        <v>180</v>
      </c>
      <c r="J383" t="str">
        <f>IF(AND(VLOOKUP(B383,Calisanlar!$A$1:$I$36,6,0)="Yüksek",VLOOKUP(B383,Calisanlar!$A$1:$I$36,7,0)&gt;5),"Kıdemli Satış","Normal Satış")</f>
        <v>Normal Satış</v>
      </c>
    </row>
    <row r="384" spans="1:10" x14ac:dyDescent="0.3">
      <c r="A384" s="1">
        <v>45835</v>
      </c>
      <c r="B384" t="s">
        <v>8</v>
      </c>
      <c r="C384" t="s">
        <v>49</v>
      </c>
      <c r="D384" t="s">
        <v>74</v>
      </c>
      <c r="E384" t="s">
        <v>63</v>
      </c>
      <c r="F384" t="s">
        <v>70</v>
      </c>
      <c r="G384">
        <v>4</v>
      </c>
      <c r="H384">
        <f>VLOOKUP(E384,Urunler!$A$1:$C$8,3,0)</f>
        <v>120</v>
      </c>
      <c r="I384">
        <f t="shared" si="9"/>
        <v>480</v>
      </c>
      <c r="J384" t="str">
        <f>IF(AND(VLOOKUP(B384,Calisanlar!$A$1:$I$36,6,0)="Yüksek",VLOOKUP(B384,Calisanlar!$A$1:$I$36,7,0)&gt;5),"Kıdemli Satış","Normal Satış")</f>
        <v>Normal Satış</v>
      </c>
    </row>
    <row r="385" spans="1:10" x14ac:dyDescent="0.3">
      <c r="A385" s="1">
        <v>45835</v>
      </c>
      <c r="B385" t="s">
        <v>22</v>
      </c>
      <c r="C385" t="s">
        <v>51</v>
      </c>
      <c r="D385" t="s">
        <v>76</v>
      </c>
      <c r="E385" t="s">
        <v>64</v>
      </c>
      <c r="F385" t="s">
        <v>71</v>
      </c>
      <c r="G385">
        <v>10</v>
      </c>
      <c r="H385">
        <f>VLOOKUP(E385,Urunler!$A$1:$C$8,3,0)</f>
        <v>210</v>
      </c>
      <c r="I385">
        <f t="shared" si="9"/>
        <v>2100</v>
      </c>
      <c r="J385" t="str">
        <f>IF(AND(VLOOKUP(B385,Calisanlar!$A$1:$I$36,6,0)="Yüksek",VLOOKUP(B385,Calisanlar!$A$1:$I$36,7,0)&gt;5),"Kıdemli Satış","Normal Satış")</f>
        <v>Normal Satış</v>
      </c>
    </row>
    <row r="386" spans="1:10" x14ac:dyDescent="0.3">
      <c r="A386" s="1">
        <v>45835</v>
      </c>
      <c r="B386" t="s">
        <v>22</v>
      </c>
      <c r="C386" t="s">
        <v>51</v>
      </c>
      <c r="D386" t="s">
        <v>77</v>
      </c>
      <c r="E386" t="s">
        <v>62</v>
      </c>
      <c r="F386" t="s">
        <v>69</v>
      </c>
      <c r="G386">
        <v>5</v>
      </c>
      <c r="H386">
        <f>VLOOKUP(E386,Urunler!$A$1:$C$8,3,0)</f>
        <v>950</v>
      </c>
      <c r="I386">
        <f t="shared" ref="I386:I449" si="10">G386*H386</f>
        <v>4750</v>
      </c>
      <c r="J386" t="str">
        <f>IF(AND(VLOOKUP(B386,Calisanlar!$A$1:$I$36,6,0)="Yüksek",VLOOKUP(B386,Calisanlar!$A$1:$I$36,7,0)&gt;5),"Kıdemli Satış","Normal Satış")</f>
        <v>Normal Satış</v>
      </c>
    </row>
    <row r="387" spans="1:10" x14ac:dyDescent="0.3">
      <c r="A387" s="1">
        <v>45835</v>
      </c>
      <c r="B387" t="s">
        <v>25</v>
      </c>
      <c r="C387" t="s">
        <v>53</v>
      </c>
      <c r="D387" t="s">
        <v>77</v>
      </c>
      <c r="E387" t="s">
        <v>65</v>
      </c>
      <c r="F387" t="s">
        <v>122</v>
      </c>
      <c r="G387">
        <v>10</v>
      </c>
      <c r="H387">
        <f>VLOOKUP(E387,Urunler!$A$1:$C$8,3,0)</f>
        <v>320</v>
      </c>
      <c r="I387">
        <f t="shared" si="10"/>
        <v>3200</v>
      </c>
      <c r="J387" t="str">
        <f>IF(AND(VLOOKUP(B387,Calisanlar!$A$1:$I$36,6,0)="Yüksek",VLOOKUP(B387,Calisanlar!$A$1:$I$36,7,0)&gt;5),"Kıdemli Satış","Normal Satış")</f>
        <v>Kıdemli Satış</v>
      </c>
    </row>
    <row r="388" spans="1:10" x14ac:dyDescent="0.3">
      <c r="A388" s="1">
        <v>45836</v>
      </c>
      <c r="B388" t="s">
        <v>38</v>
      </c>
      <c r="C388" t="s">
        <v>49</v>
      </c>
      <c r="D388" t="s">
        <v>76</v>
      </c>
      <c r="E388" t="s">
        <v>66</v>
      </c>
      <c r="F388" t="s">
        <v>72</v>
      </c>
      <c r="G388">
        <v>13</v>
      </c>
      <c r="H388">
        <f>VLOOKUP(E388,Urunler!$A$1:$C$8,3,0)</f>
        <v>180</v>
      </c>
      <c r="I388">
        <f t="shared" si="10"/>
        <v>2340</v>
      </c>
      <c r="J388" t="str">
        <f>IF(AND(VLOOKUP(B388,Calisanlar!$A$1:$I$36,6,0)="Yüksek",VLOOKUP(B388,Calisanlar!$A$1:$I$36,7,0)&gt;5),"Kıdemli Satış","Normal Satış")</f>
        <v>Kıdemli Satış</v>
      </c>
    </row>
    <row r="389" spans="1:10" x14ac:dyDescent="0.3">
      <c r="A389" s="1">
        <v>45837</v>
      </c>
      <c r="B389" t="s">
        <v>35</v>
      </c>
      <c r="C389" t="s">
        <v>51</v>
      </c>
      <c r="D389" t="s">
        <v>75</v>
      </c>
      <c r="E389" t="s">
        <v>67</v>
      </c>
      <c r="F389" t="s">
        <v>124</v>
      </c>
      <c r="G389">
        <v>13</v>
      </c>
      <c r="H389">
        <f>VLOOKUP(E389,Urunler!$A$1:$C$8,3,0)</f>
        <v>89</v>
      </c>
      <c r="I389">
        <f t="shared" si="10"/>
        <v>1157</v>
      </c>
      <c r="J389" t="str">
        <f>IF(AND(VLOOKUP(B389,Calisanlar!$A$1:$I$36,6,0)="Yüksek",VLOOKUP(B389,Calisanlar!$A$1:$I$36,7,0)&gt;5),"Kıdemli Satış","Normal Satış")</f>
        <v>Normal Satış</v>
      </c>
    </row>
    <row r="390" spans="1:10" x14ac:dyDescent="0.3">
      <c r="A390" s="1">
        <v>45837</v>
      </c>
      <c r="B390" t="s">
        <v>11</v>
      </c>
      <c r="C390" t="s">
        <v>52</v>
      </c>
      <c r="D390" t="s">
        <v>77</v>
      </c>
      <c r="E390" t="s">
        <v>63</v>
      </c>
      <c r="F390" t="s">
        <v>70</v>
      </c>
      <c r="G390">
        <v>1</v>
      </c>
      <c r="H390">
        <f>VLOOKUP(E390,Urunler!$A$1:$C$8,3,0)</f>
        <v>120</v>
      </c>
      <c r="I390">
        <f t="shared" si="10"/>
        <v>120</v>
      </c>
      <c r="J390" t="str">
        <f>IF(AND(VLOOKUP(B390,Calisanlar!$A$1:$I$36,6,0)="Yüksek",VLOOKUP(B390,Calisanlar!$A$1:$I$36,7,0)&gt;5),"Kıdemli Satış","Normal Satış")</f>
        <v>Kıdemli Satış</v>
      </c>
    </row>
    <row r="391" spans="1:10" x14ac:dyDescent="0.3">
      <c r="A391" s="1">
        <v>45837</v>
      </c>
      <c r="B391" t="s">
        <v>13</v>
      </c>
      <c r="C391" t="s">
        <v>53</v>
      </c>
      <c r="D391" t="s">
        <v>75</v>
      </c>
      <c r="E391" t="s">
        <v>68</v>
      </c>
      <c r="F391" t="s">
        <v>123</v>
      </c>
      <c r="G391">
        <v>4</v>
      </c>
      <c r="H391">
        <f>VLOOKUP(E391,Urunler!$A$1:$C$8,3,0)</f>
        <v>890</v>
      </c>
      <c r="I391">
        <f t="shared" si="10"/>
        <v>3560</v>
      </c>
      <c r="J391" t="str">
        <f>IF(AND(VLOOKUP(B391,Calisanlar!$A$1:$I$36,6,0)="Yüksek",VLOOKUP(B391,Calisanlar!$A$1:$I$36,7,0)&gt;5),"Kıdemli Satış","Normal Satış")</f>
        <v>Normal Satış</v>
      </c>
    </row>
    <row r="392" spans="1:10" x14ac:dyDescent="0.3">
      <c r="A392" s="1">
        <v>45838</v>
      </c>
      <c r="B392" t="s">
        <v>23</v>
      </c>
      <c r="C392" t="s">
        <v>48</v>
      </c>
      <c r="D392" t="s">
        <v>74</v>
      </c>
      <c r="E392" t="s">
        <v>63</v>
      </c>
      <c r="F392" t="s">
        <v>70</v>
      </c>
      <c r="G392">
        <v>10</v>
      </c>
      <c r="H392">
        <f>VLOOKUP(E392,Urunler!$A$1:$C$8,3,0)</f>
        <v>120</v>
      </c>
      <c r="I392">
        <f t="shared" si="10"/>
        <v>1200</v>
      </c>
      <c r="J392" t="str">
        <f>IF(AND(VLOOKUP(B392,Calisanlar!$A$1:$I$36,6,0)="Yüksek",VLOOKUP(B392,Calisanlar!$A$1:$I$36,7,0)&gt;5),"Kıdemli Satış","Normal Satış")</f>
        <v>Normal Satış</v>
      </c>
    </row>
    <row r="393" spans="1:10" x14ac:dyDescent="0.3">
      <c r="A393" s="1">
        <v>45838</v>
      </c>
      <c r="B393" t="s">
        <v>27</v>
      </c>
      <c r="C393" t="s">
        <v>51</v>
      </c>
      <c r="D393" t="s">
        <v>74</v>
      </c>
      <c r="E393" t="s">
        <v>64</v>
      </c>
      <c r="F393" t="s">
        <v>71</v>
      </c>
      <c r="G393">
        <v>7</v>
      </c>
      <c r="H393">
        <f>VLOOKUP(E393,Urunler!$A$1:$C$8,3,0)</f>
        <v>210</v>
      </c>
      <c r="I393">
        <f t="shared" si="10"/>
        <v>1470</v>
      </c>
      <c r="J393" t="str">
        <f>IF(AND(VLOOKUP(B393,Calisanlar!$A$1:$I$36,6,0)="Yüksek",VLOOKUP(B393,Calisanlar!$A$1:$I$36,7,0)&gt;5),"Kıdemli Satış","Normal Satış")</f>
        <v>Normal Satış</v>
      </c>
    </row>
    <row r="394" spans="1:10" x14ac:dyDescent="0.3">
      <c r="A394" s="1">
        <v>45838</v>
      </c>
      <c r="B394" t="s">
        <v>14</v>
      </c>
      <c r="C394" t="s">
        <v>50</v>
      </c>
      <c r="D394" t="s">
        <v>74</v>
      </c>
      <c r="E394" t="s">
        <v>65</v>
      </c>
      <c r="F394" t="s">
        <v>122</v>
      </c>
      <c r="G394">
        <v>7</v>
      </c>
      <c r="H394">
        <f>VLOOKUP(E394,Urunler!$A$1:$C$8,3,0)</f>
        <v>320</v>
      </c>
      <c r="I394">
        <f t="shared" si="10"/>
        <v>2240</v>
      </c>
      <c r="J394" t="str">
        <f>IF(AND(VLOOKUP(B394,Calisanlar!$A$1:$I$36,6,0)="Yüksek",VLOOKUP(B394,Calisanlar!$A$1:$I$36,7,0)&gt;5),"Kıdemli Satış","Normal Satış")</f>
        <v>Normal Satış</v>
      </c>
    </row>
    <row r="395" spans="1:10" x14ac:dyDescent="0.3">
      <c r="A395" s="1">
        <v>45839</v>
      </c>
      <c r="B395" t="s">
        <v>29</v>
      </c>
      <c r="C395" t="s">
        <v>52</v>
      </c>
      <c r="D395" t="s">
        <v>76</v>
      </c>
      <c r="E395" t="s">
        <v>64</v>
      </c>
      <c r="F395" t="s">
        <v>71</v>
      </c>
      <c r="G395">
        <v>5</v>
      </c>
      <c r="H395">
        <f>VLOOKUP(E395,Urunler!$A$1:$C$8,3,0)</f>
        <v>210</v>
      </c>
      <c r="I395">
        <f t="shared" si="10"/>
        <v>1050</v>
      </c>
      <c r="J395" t="str">
        <f>IF(AND(VLOOKUP(B395,Calisanlar!$A$1:$I$36,6,0)="Yüksek",VLOOKUP(B395,Calisanlar!$A$1:$I$36,7,0)&gt;5),"Kıdemli Satış","Normal Satış")</f>
        <v>Normal Satış</v>
      </c>
    </row>
    <row r="396" spans="1:10" x14ac:dyDescent="0.3">
      <c r="A396" s="1">
        <v>45839</v>
      </c>
      <c r="B396" t="s">
        <v>11</v>
      </c>
      <c r="C396" t="s">
        <v>52</v>
      </c>
      <c r="D396" t="s">
        <v>74</v>
      </c>
      <c r="E396" t="s">
        <v>65</v>
      </c>
      <c r="F396" t="s">
        <v>122</v>
      </c>
      <c r="G396">
        <v>1</v>
      </c>
      <c r="H396">
        <f>VLOOKUP(E396,Urunler!$A$1:$C$8,3,0)</f>
        <v>320</v>
      </c>
      <c r="I396">
        <f t="shared" si="10"/>
        <v>320</v>
      </c>
      <c r="J396" t="str">
        <f>IF(AND(VLOOKUP(B396,Calisanlar!$A$1:$I$36,6,0)="Yüksek",VLOOKUP(B396,Calisanlar!$A$1:$I$36,7,0)&gt;5),"Kıdemli Satış","Normal Satış")</f>
        <v>Kıdemli Satış</v>
      </c>
    </row>
    <row r="397" spans="1:10" x14ac:dyDescent="0.3">
      <c r="A397" s="1">
        <v>45839</v>
      </c>
      <c r="B397" t="s">
        <v>9</v>
      </c>
      <c r="C397" t="s">
        <v>50</v>
      </c>
      <c r="D397" t="s">
        <v>74</v>
      </c>
      <c r="E397" t="s">
        <v>67</v>
      </c>
      <c r="F397" t="s">
        <v>124</v>
      </c>
      <c r="G397">
        <v>2</v>
      </c>
      <c r="H397">
        <f>VLOOKUP(E397,Urunler!$A$1:$C$8,3,0)</f>
        <v>89</v>
      </c>
      <c r="I397">
        <f t="shared" si="10"/>
        <v>178</v>
      </c>
      <c r="J397" t="str">
        <f>IF(AND(VLOOKUP(B397,Calisanlar!$A$1:$I$36,6,0)="Yüksek",VLOOKUP(B397,Calisanlar!$A$1:$I$36,7,0)&gt;5),"Kıdemli Satış","Normal Satış")</f>
        <v>Normal Satış</v>
      </c>
    </row>
    <row r="398" spans="1:10" x14ac:dyDescent="0.3">
      <c r="A398" s="1">
        <v>45839</v>
      </c>
      <c r="B398" t="s">
        <v>12</v>
      </c>
      <c r="C398" t="s">
        <v>48</v>
      </c>
      <c r="D398" t="s">
        <v>77</v>
      </c>
      <c r="E398" t="s">
        <v>62</v>
      </c>
      <c r="F398" t="s">
        <v>69</v>
      </c>
      <c r="G398">
        <v>7</v>
      </c>
      <c r="H398">
        <f>VLOOKUP(E398,Urunler!$A$1:$C$8,3,0)</f>
        <v>950</v>
      </c>
      <c r="I398">
        <f t="shared" si="10"/>
        <v>6650</v>
      </c>
      <c r="J398" t="str">
        <f>IF(AND(VLOOKUP(B398,Calisanlar!$A$1:$I$36,6,0)="Yüksek",VLOOKUP(B398,Calisanlar!$A$1:$I$36,7,0)&gt;5),"Kıdemli Satış","Normal Satış")</f>
        <v>Normal Satış</v>
      </c>
    </row>
    <row r="399" spans="1:10" x14ac:dyDescent="0.3">
      <c r="A399" s="1">
        <v>45839</v>
      </c>
      <c r="B399" t="s">
        <v>8</v>
      </c>
      <c r="C399" t="s">
        <v>49</v>
      </c>
      <c r="D399" t="s">
        <v>76</v>
      </c>
      <c r="E399" t="s">
        <v>67</v>
      </c>
      <c r="F399" t="s">
        <v>124</v>
      </c>
      <c r="G399">
        <v>14</v>
      </c>
      <c r="H399">
        <f>VLOOKUP(E399,Urunler!$A$1:$C$8,3,0)</f>
        <v>89</v>
      </c>
      <c r="I399">
        <f t="shared" si="10"/>
        <v>1246</v>
      </c>
      <c r="J399" t="str">
        <f>IF(AND(VLOOKUP(B399,Calisanlar!$A$1:$I$36,6,0)="Yüksek",VLOOKUP(B399,Calisanlar!$A$1:$I$36,7,0)&gt;5),"Kıdemli Satış","Normal Satış")</f>
        <v>Normal Satış</v>
      </c>
    </row>
    <row r="400" spans="1:10" x14ac:dyDescent="0.3">
      <c r="A400" s="1">
        <v>45840</v>
      </c>
      <c r="B400" t="s">
        <v>17</v>
      </c>
      <c r="C400" t="s">
        <v>52</v>
      </c>
      <c r="D400" t="s">
        <v>74</v>
      </c>
      <c r="E400" t="s">
        <v>68</v>
      </c>
      <c r="F400" t="s">
        <v>123</v>
      </c>
      <c r="G400">
        <v>13</v>
      </c>
      <c r="H400">
        <f>VLOOKUP(E400,Urunler!$A$1:$C$8,3,0)</f>
        <v>890</v>
      </c>
      <c r="I400">
        <f t="shared" si="10"/>
        <v>11570</v>
      </c>
      <c r="J400" t="str">
        <f>IF(AND(VLOOKUP(B400,Calisanlar!$A$1:$I$36,6,0)="Yüksek",VLOOKUP(B400,Calisanlar!$A$1:$I$36,7,0)&gt;5),"Kıdemli Satış","Normal Satış")</f>
        <v>Normal Satış</v>
      </c>
    </row>
    <row r="401" spans="1:10" x14ac:dyDescent="0.3">
      <c r="A401" s="1">
        <v>45841</v>
      </c>
      <c r="B401" t="s">
        <v>10</v>
      </c>
      <c r="C401" t="s">
        <v>51</v>
      </c>
      <c r="D401" t="s">
        <v>74</v>
      </c>
      <c r="E401" t="s">
        <v>66</v>
      </c>
      <c r="F401" t="s">
        <v>72</v>
      </c>
      <c r="G401">
        <v>6</v>
      </c>
      <c r="H401">
        <f>VLOOKUP(E401,Urunler!$A$1:$C$8,3,0)</f>
        <v>180</v>
      </c>
      <c r="I401">
        <f t="shared" si="10"/>
        <v>1080</v>
      </c>
      <c r="J401" t="str">
        <f>IF(AND(VLOOKUP(B401,Calisanlar!$A$1:$I$36,6,0)="Yüksek",VLOOKUP(B401,Calisanlar!$A$1:$I$36,7,0)&gt;5),"Kıdemli Satış","Normal Satış")</f>
        <v>Normal Satış</v>
      </c>
    </row>
    <row r="402" spans="1:10" x14ac:dyDescent="0.3">
      <c r="A402" s="1">
        <v>45842</v>
      </c>
      <c r="B402" t="s">
        <v>8</v>
      </c>
      <c r="C402" t="s">
        <v>49</v>
      </c>
      <c r="D402" t="s">
        <v>75</v>
      </c>
      <c r="E402" t="s">
        <v>63</v>
      </c>
      <c r="F402" t="s">
        <v>70</v>
      </c>
      <c r="G402">
        <v>1</v>
      </c>
      <c r="H402">
        <f>VLOOKUP(E402,Urunler!$A$1:$C$8,3,0)</f>
        <v>120</v>
      </c>
      <c r="I402">
        <f t="shared" si="10"/>
        <v>120</v>
      </c>
      <c r="J402" t="str">
        <f>IF(AND(VLOOKUP(B402,Calisanlar!$A$1:$I$36,6,0)="Yüksek",VLOOKUP(B402,Calisanlar!$A$1:$I$36,7,0)&gt;5),"Kıdemli Satış","Normal Satış")</f>
        <v>Normal Satış</v>
      </c>
    </row>
    <row r="403" spans="1:10" x14ac:dyDescent="0.3">
      <c r="A403" s="1">
        <v>45843</v>
      </c>
      <c r="B403" t="s">
        <v>10</v>
      </c>
      <c r="C403" t="s">
        <v>51</v>
      </c>
      <c r="D403" t="s">
        <v>74</v>
      </c>
      <c r="E403" t="s">
        <v>68</v>
      </c>
      <c r="F403" t="s">
        <v>123</v>
      </c>
      <c r="G403">
        <v>1</v>
      </c>
      <c r="H403">
        <f>VLOOKUP(E403,Urunler!$A$1:$C$8,3,0)</f>
        <v>890</v>
      </c>
      <c r="I403">
        <f t="shared" si="10"/>
        <v>890</v>
      </c>
      <c r="J403" t="str">
        <f>IF(AND(VLOOKUP(B403,Calisanlar!$A$1:$I$36,6,0)="Yüksek",VLOOKUP(B403,Calisanlar!$A$1:$I$36,7,0)&gt;5),"Kıdemli Satış","Normal Satış")</f>
        <v>Normal Satış</v>
      </c>
    </row>
    <row r="404" spans="1:10" x14ac:dyDescent="0.3">
      <c r="A404" s="1">
        <v>45844</v>
      </c>
      <c r="B404" t="s">
        <v>23</v>
      </c>
      <c r="C404" t="s">
        <v>48</v>
      </c>
      <c r="D404" t="s">
        <v>77</v>
      </c>
      <c r="E404" t="s">
        <v>64</v>
      </c>
      <c r="F404" t="s">
        <v>71</v>
      </c>
      <c r="G404">
        <v>3</v>
      </c>
      <c r="H404">
        <f>VLOOKUP(E404,Urunler!$A$1:$C$8,3,0)</f>
        <v>210</v>
      </c>
      <c r="I404">
        <f t="shared" si="10"/>
        <v>630</v>
      </c>
      <c r="J404" t="str">
        <f>IF(AND(VLOOKUP(B404,Calisanlar!$A$1:$I$36,6,0)="Yüksek",VLOOKUP(B404,Calisanlar!$A$1:$I$36,7,0)&gt;5),"Kıdemli Satış","Normal Satış")</f>
        <v>Normal Satış</v>
      </c>
    </row>
    <row r="405" spans="1:10" x14ac:dyDescent="0.3">
      <c r="A405" s="1">
        <v>45844</v>
      </c>
      <c r="B405" t="s">
        <v>16</v>
      </c>
      <c r="C405" t="s">
        <v>54</v>
      </c>
      <c r="D405" t="s">
        <v>77</v>
      </c>
      <c r="E405" t="s">
        <v>65</v>
      </c>
      <c r="F405" t="s">
        <v>122</v>
      </c>
      <c r="G405">
        <v>6</v>
      </c>
      <c r="H405">
        <f>VLOOKUP(E405,Urunler!$A$1:$C$8,3,0)</f>
        <v>320</v>
      </c>
      <c r="I405">
        <f t="shared" si="10"/>
        <v>1920</v>
      </c>
      <c r="J405" t="str">
        <f>IF(AND(VLOOKUP(B405,Calisanlar!$A$1:$I$36,6,0)="Yüksek",VLOOKUP(B405,Calisanlar!$A$1:$I$36,7,0)&gt;5),"Kıdemli Satış","Normal Satış")</f>
        <v>Normal Satış</v>
      </c>
    </row>
    <row r="406" spans="1:10" x14ac:dyDescent="0.3">
      <c r="A406" s="1">
        <v>45845</v>
      </c>
      <c r="B406" t="s">
        <v>17</v>
      </c>
      <c r="C406" t="s">
        <v>52</v>
      </c>
      <c r="D406" t="s">
        <v>74</v>
      </c>
      <c r="E406" t="s">
        <v>64</v>
      </c>
      <c r="F406" t="s">
        <v>71</v>
      </c>
      <c r="G406">
        <v>3</v>
      </c>
      <c r="H406">
        <f>VLOOKUP(E406,Urunler!$A$1:$C$8,3,0)</f>
        <v>210</v>
      </c>
      <c r="I406">
        <f t="shared" si="10"/>
        <v>630</v>
      </c>
      <c r="J406" t="str">
        <f>IF(AND(VLOOKUP(B406,Calisanlar!$A$1:$I$36,6,0)="Yüksek",VLOOKUP(B406,Calisanlar!$A$1:$I$36,7,0)&gt;5),"Kıdemli Satış","Normal Satış")</f>
        <v>Normal Satış</v>
      </c>
    </row>
    <row r="407" spans="1:10" x14ac:dyDescent="0.3">
      <c r="A407" s="1">
        <v>45845</v>
      </c>
      <c r="B407" t="s">
        <v>13</v>
      </c>
      <c r="C407" t="s">
        <v>53</v>
      </c>
      <c r="D407" t="s">
        <v>77</v>
      </c>
      <c r="E407" t="s">
        <v>67</v>
      </c>
      <c r="F407" t="s">
        <v>124</v>
      </c>
      <c r="G407">
        <v>6</v>
      </c>
      <c r="H407">
        <f>VLOOKUP(E407,Urunler!$A$1:$C$8,3,0)</f>
        <v>89</v>
      </c>
      <c r="I407">
        <f t="shared" si="10"/>
        <v>534</v>
      </c>
      <c r="J407" t="str">
        <f>IF(AND(VLOOKUP(B407,Calisanlar!$A$1:$I$36,6,0)="Yüksek",VLOOKUP(B407,Calisanlar!$A$1:$I$36,7,0)&gt;5),"Kıdemli Satış","Normal Satış")</f>
        <v>Normal Satış</v>
      </c>
    </row>
    <row r="408" spans="1:10" x14ac:dyDescent="0.3">
      <c r="A408" s="1">
        <v>45845</v>
      </c>
      <c r="B408" t="s">
        <v>14</v>
      </c>
      <c r="C408" t="s">
        <v>50</v>
      </c>
      <c r="D408" t="s">
        <v>77</v>
      </c>
      <c r="E408" t="s">
        <v>63</v>
      </c>
      <c r="F408" t="s">
        <v>70</v>
      </c>
      <c r="G408">
        <v>8</v>
      </c>
      <c r="H408">
        <f>VLOOKUP(E408,Urunler!$A$1:$C$8,3,0)</f>
        <v>120</v>
      </c>
      <c r="I408">
        <f t="shared" si="10"/>
        <v>960</v>
      </c>
      <c r="J408" t="str">
        <f>IF(AND(VLOOKUP(B408,Calisanlar!$A$1:$I$36,6,0)="Yüksek",VLOOKUP(B408,Calisanlar!$A$1:$I$36,7,0)&gt;5),"Kıdemli Satış","Normal Satış")</f>
        <v>Normal Satış</v>
      </c>
    </row>
    <row r="409" spans="1:10" x14ac:dyDescent="0.3">
      <c r="A409" s="1">
        <v>45846</v>
      </c>
      <c r="B409" t="s">
        <v>8</v>
      </c>
      <c r="C409" t="s">
        <v>49</v>
      </c>
      <c r="D409" t="s">
        <v>77</v>
      </c>
      <c r="E409" t="s">
        <v>63</v>
      </c>
      <c r="F409" t="s">
        <v>70</v>
      </c>
      <c r="G409">
        <v>7</v>
      </c>
      <c r="H409">
        <f>VLOOKUP(E409,Urunler!$A$1:$C$8,3,0)</f>
        <v>120</v>
      </c>
      <c r="I409">
        <f t="shared" si="10"/>
        <v>840</v>
      </c>
      <c r="J409" t="str">
        <f>IF(AND(VLOOKUP(B409,Calisanlar!$A$1:$I$36,6,0)="Yüksek",VLOOKUP(B409,Calisanlar!$A$1:$I$36,7,0)&gt;5),"Kıdemli Satış","Normal Satış")</f>
        <v>Normal Satış</v>
      </c>
    </row>
    <row r="410" spans="1:10" x14ac:dyDescent="0.3">
      <c r="A410" s="1">
        <v>45846</v>
      </c>
      <c r="B410" t="s">
        <v>11</v>
      </c>
      <c r="C410" t="s">
        <v>52</v>
      </c>
      <c r="D410" t="s">
        <v>77</v>
      </c>
      <c r="E410" t="s">
        <v>65</v>
      </c>
      <c r="F410" t="s">
        <v>122</v>
      </c>
      <c r="G410">
        <v>7</v>
      </c>
      <c r="H410">
        <f>VLOOKUP(E410,Urunler!$A$1:$C$8,3,0)</f>
        <v>320</v>
      </c>
      <c r="I410">
        <f t="shared" si="10"/>
        <v>2240</v>
      </c>
      <c r="J410" t="str">
        <f>IF(AND(VLOOKUP(B410,Calisanlar!$A$1:$I$36,6,0)="Yüksek",VLOOKUP(B410,Calisanlar!$A$1:$I$36,7,0)&gt;5),"Kıdemli Satış","Normal Satış")</f>
        <v>Kıdemli Satış</v>
      </c>
    </row>
    <row r="411" spans="1:10" x14ac:dyDescent="0.3">
      <c r="A411" s="1">
        <v>45846</v>
      </c>
      <c r="B411" t="s">
        <v>16</v>
      </c>
      <c r="C411" t="s">
        <v>54</v>
      </c>
      <c r="D411" t="s">
        <v>74</v>
      </c>
      <c r="E411" t="s">
        <v>67</v>
      </c>
      <c r="F411" t="s">
        <v>124</v>
      </c>
      <c r="G411">
        <v>12</v>
      </c>
      <c r="H411">
        <f>VLOOKUP(E411,Urunler!$A$1:$C$8,3,0)</f>
        <v>89</v>
      </c>
      <c r="I411">
        <f t="shared" si="10"/>
        <v>1068</v>
      </c>
      <c r="J411" t="str">
        <f>IF(AND(VLOOKUP(B411,Calisanlar!$A$1:$I$36,6,0)="Yüksek",VLOOKUP(B411,Calisanlar!$A$1:$I$36,7,0)&gt;5),"Kıdemli Satış","Normal Satış")</f>
        <v>Normal Satış</v>
      </c>
    </row>
    <row r="412" spans="1:10" x14ac:dyDescent="0.3">
      <c r="A412" s="1">
        <v>45847</v>
      </c>
      <c r="B412" t="s">
        <v>27</v>
      </c>
      <c r="C412" t="s">
        <v>51</v>
      </c>
      <c r="D412" t="s">
        <v>76</v>
      </c>
      <c r="E412" t="s">
        <v>65</v>
      </c>
      <c r="F412" t="s">
        <v>122</v>
      </c>
      <c r="G412">
        <v>10</v>
      </c>
      <c r="H412">
        <f>VLOOKUP(E412,Urunler!$A$1:$C$8,3,0)</f>
        <v>320</v>
      </c>
      <c r="I412">
        <f t="shared" si="10"/>
        <v>3200</v>
      </c>
      <c r="J412" t="str">
        <f>IF(AND(VLOOKUP(B412,Calisanlar!$A$1:$I$36,6,0)="Yüksek",VLOOKUP(B412,Calisanlar!$A$1:$I$36,7,0)&gt;5),"Kıdemli Satış","Normal Satış")</f>
        <v>Normal Satış</v>
      </c>
    </row>
    <row r="413" spans="1:10" x14ac:dyDescent="0.3">
      <c r="A413" s="1">
        <v>45847</v>
      </c>
      <c r="B413" t="s">
        <v>38</v>
      </c>
      <c r="C413" t="s">
        <v>49</v>
      </c>
      <c r="D413" t="s">
        <v>75</v>
      </c>
      <c r="E413" t="s">
        <v>64</v>
      </c>
      <c r="F413" t="s">
        <v>71</v>
      </c>
      <c r="G413">
        <v>2</v>
      </c>
      <c r="H413">
        <f>VLOOKUP(E413,Urunler!$A$1:$C$8,3,0)</f>
        <v>210</v>
      </c>
      <c r="I413">
        <f t="shared" si="10"/>
        <v>420</v>
      </c>
      <c r="J413" t="str">
        <f>IF(AND(VLOOKUP(B413,Calisanlar!$A$1:$I$36,6,0)="Yüksek",VLOOKUP(B413,Calisanlar!$A$1:$I$36,7,0)&gt;5),"Kıdemli Satış","Normal Satış")</f>
        <v>Kıdemli Satış</v>
      </c>
    </row>
    <row r="414" spans="1:10" x14ac:dyDescent="0.3">
      <c r="A414" s="1">
        <v>45847</v>
      </c>
      <c r="B414" t="s">
        <v>22</v>
      </c>
      <c r="C414" t="s">
        <v>51</v>
      </c>
      <c r="D414" t="s">
        <v>77</v>
      </c>
      <c r="E414" t="s">
        <v>67</v>
      </c>
      <c r="F414" t="s">
        <v>124</v>
      </c>
      <c r="G414">
        <v>13</v>
      </c>
      <c r="H414">
        <f>VLOOKUP(E414,Urunler!$A$1:$C$8,3,0)</f>
        <v>89</v>
      </c>
      <c r="I414">
        <f t="shared" si="10"/>
        <v>1157</v>
      </c>
      <c r="J414" t="str">
        <f>IF(AND(VLOOKUP(B414,Calisanlar!$A$1:$I$36,6,0)="Yüksek",VLOOKUP(B414,Calisanlar!$A$1:$I$36,7,0)&gt;5),"Kıdemli Satış","Normal Satış")</f>
        <v>Normal Satış</v>
      </c>
    </row>
    <row r="415" spans="1:10" x14ac:dyDescent="0.3">
      <c r="A415" s="1">
        <v>45847</v>
      </c>
      <c r="B415" t="s">
        <v>14</v>
      </c>
      <c r="C415" t="s">
        <v>50</v>
      </c>
      <c r="D415" t="s">
        <v>76</v>
      </c>
      <c r="E415" t="s">
        <v>66</v>
      </c>
      <c r="F415" t="s">
        <v>72</v>
      </c>
      <c r="G415">
        <v>6</v>
      </c>
      <c r="H415">
        <f>VLOOKUP(E415,Urunler!$A$1:$C$8,3,0)</f>
        <v>180</v>
      </c>
      <c r="I415">
        <f t="shared" si="10"/>
        <v>1080</v>
      </c>
      <c r="J415" t="str">
        <f>IF(AND(VLOOKUP(B415,Calisanlar!$A$1:$I$36,6,0)="Yüksek",VLOOKUP(B415,Calisanlar!$A$1:$I$36,7,0)&gt;5),"Kıdemli Satış","Normal Satış")</f>
        <v>Normal Satış</v>
      </c>
    </row>
    <row r="416" spans="1:10" x14ac:dyDescent="0.3">
      <c r="A416" s="1">
        <v>45848</v>
      </c>
      <c r="B416" t="s">
        <v>7</v>
      </c>
      <c r="C416" t="s">
        <v>48</v>
      </c>
      <c r="D416" t="s">
        <v>74</v>
      </c>
      <c r="E416" t="s">
        <v>66</v>
      </c>
      <c r="F416" t="s">
        <v>72</v>
      </c>
      <c r="G416">
        <v>12</v>
      </c>
      <c r="H416">
        <f>VLOOKUP(E416,Urunler!$A$1:$C$8,3,0)</f>
        <v>180</v>
      </c>
      <c r="I416">
        <f t="shared" si="10"/>
        <v>2160</v>
      </c>
      <c r="J416" t="str">
        <f>IF(AND(VLOOKUP(B416,Calisanlar!$A$1:$I$36,6,0)="Yüksek",VLOOKUP(B416,Calisanlar!$A$1:$I$36,7,0)&gt;5),"Kıdemli Satış","Normal Satış")</f>
        <v>Normal Satış</v>
      </c>
    </row>
    <row r="417" spans="1:10" x14ac:dyDescent="0.3">
      <c r="A417" s="1">
        <v>45848</v>
      </c>
      <c r="B417" t="s">
        <v>22</v>
      </c>
      <c r="C417" t="s">
        <v>51</v>
      </c>
      <c r="D417" t="s">
        <v>75</v>
      </c>
      <c r="E417" t="s">
        <v>66</v>
      </c>
      <c r="F417" t="s">
        <v>72</v>
      </c>
      <c r="G417">
        <v>1</v>
      </c>
      <c r="H417">
        <f>VLOOKUP(E417,Urunler!$A$1:$C$8,3,0)</f>
        <v>180</v>
      </c>
      <c r="I417">
        <f t="shared" si="10"/>
        <v>180</v>
      </c>
      <c r="J417" t="str">
        <f>IF(AND(VLOOKUP(B417,Calisanlar!$A$1:$I$36,6,0)="Yüksek",VLOOKUP(B417,Calisanlar!$A$1:$I$36,7,0)&gt;5),"Kıdemli Satış","Normal Satış")</f>
        <v>Normal Satış</v>
      </c>
    </row>
    <row r="418" spans="1:10" x14ac:dyDescent="0.3">
      <c r="A418" s="1">
        <v>45849</v>
      </c>
      <c r="B418" t="s">
        <v>35</v>
      </c>
      <c r="C418" t="s">
        <v>51</v>
      </c>
      <c r="D418" t="s">
        <v>77</v>
      </c>
      <c r="E418" t="s">
        <v>62</v>
      </c>
      <c r="F418" t="s">
        <v>69</v>
      </c>
      <c r="G418">
        <v>5</v>
      </c>
      <c r="H418">
        <f>VLOOKUP(E418,Urunler!$A$1:$C$8,3,0)</f>
        <v>950</v>
      </c>
      <c r="I418">
        <f t="shared" si="10"/>
        <v>4750</v>
      </c>
      <c r="J418" t="str">
        <f>IF(AND(VLOOKUP(B418,Calisanlar!$A$1:$I$36,6,0)="Yüksek",VLOOKUP(B418,Calisanlar!$A$1:$I$36,7,0)&gt;5),"Kıdemli Satış","Normal Satış")</f>
        <v>Normal Satış</v>
      </c>
    </row>
    <row r="419" spans="1:10" x14ac:dyDescent="0.3">
      <c r="A419" s="1">
        <v>45850</v>
      </c>
      <c r="B419" t="s">
        <v>7</v>
      </c>
      <c r="C419" t="s">
        <v>48</v>
      </c>
      <c r="D419" t="s">
        <v>75</v>
      </c>
      <c r="E419" t="s">
        <v>68</v>
      </c>
      <c r="F419" t="s">
        <v>123</v>
      </c>
      <c r="G419">
        <v>6</v>
      </c>
      <c r="H419">
        <f>VLOOKUP(E419,Urunler!$A$1:$C$8,3,0)</f>
        <v>890</v>
      </c>
      <c r="I419">
        <f t="shared" si="10"/>
        <v>5340</v>
      </c>
      <c r="J419" t="str">
        <f>IF(AND(VLOOKUP(B419,Calisanlar!$A$1:$I$36,6,0)="Yüksek",VLOOKUP(B419,Calisanlar!$A$1:$I$36,7,0)&gt;5),"Kıdemli Satış","Normal Satış")</f>
        <v>Normal Satış</v>
      </c>
    </row>
    <row r="420" spans="1:10" x14ac:dyDescent="0.3">
      <c r="A420" s="1">
        <v>45850</v>
      </c>
      <c r="B420" t="s">
        <v>16</v>
      </c>
      <c r="C420" t="s">
        <v>54</v>
      </c>
      <c r="D420" t="s">
        <v>75</v>
      </c>
      <c r="E420" t="s">
        <v>63</v>
      </c>
      <c r="F420" t="s">
        <v>70</v>
      </c>
      <c r="G420">
        <v>8</v>
      </c>
      <c r="H420">
        <f>VLOOKUP(E420,Urunler!$A$1:$C$8,3,0)</f>
        <v>120</v>
      </c>
      <c r="I420">
        <f t="shared" si="10"/>
        <v>960</v>
      </c>
      <c r="J420" t="str">
        <f>IF(AND(VLOOKUP(B420,Calisanlar!$A$1:$I$36,6,0)="Yüksek",VLOOKUP(B420,Calisanlar!$A$1:$I$36,7,0)&gt;5),"Kıdemli Satış","Normal Satış")</f>
        <v>Normal Satış</v>
      </c>
    </row>
    <row r="421" spans="1:10" x14ac:dyDescent="0.3">
      <c r="A421" s="1">
        <v>45850</v>
      </c>
      <c r="B421" t="s">
        <v>14</v>
      </c>
      <c r="C421" t="s">
        <v>50</v>
      </c>
      <c r="D421" t="s">
        <v>76</v>
      </c>
      <c r="E421" t="s">
        <v>64</v>
      </c>
      <c r="F421" t="s">
        <v>71</v>
      </c>
      <c r="G421">
        <v>13</v>
      </c>
      <c r="H421">
        <f>VLOOKUP(E421,Urunler!$A$1:$C$8,3,0)</f>
        <v>210</v>
      </c>
      <c r="I421">
        <f t="shared" si="10"/>
        <v>2730</v>
      </c>
      <c r="J421" t="str">
        <f>IF(AND(VLOOKUP(B421,Calisanlar!$A$1:$I$36,6,0)="Yüksek",VLOOKUP(B421,Calisanlar!$A$1:$I$36,7,0)&gt;5),"Kıdemli Satış","Normal Satış")</f>
        <v>Normal Satış</v>
      </c>
    </row>
    <row r="422" spans="1:10" x14ac:dyDescent="0.3">
      <c r="A422" s="1">
        <v>45851</v>
      </c>
      <c r="B422" t="s">
        <v>38</v>
      </c>
      <c r="C422" t="s">
        <v>49</v>
      </c>
      <c r="D422" t="s">
        <v>77</v>
      </c>
      <c r="E422" t="s">
        <v>65</v>
      </c>
      <c r="F422" t="s">
        <v>122</v>
      </c>
      <c r="G422">
        <v>6</v>
      </c>
      <c r="H422">
        <f>VLOOKUP(E422,Urunler!$A$1:$C$8,3,0)</f>
        <v>320</v>
      </c>
      <c r="I422">
        <f t="shared" si="10"/>
        <v>1920</v>
      </c>
      <c r="J422" t="str">
        <f>IF(AND(VLOOKUP(B422,Calisanlar!$A$1:$I$36,6,0)="Yüksek",VLOOKUP(B422,Calisanlar!$A$1:$I$36,7,0)&gt;5),"Kıdemli Satış","Normal Satış")</f>
        <v>Kıdemli Satış</v>
      </c>
    </row>
    <row r="423" spans="1:10" x14ac:dyDescent="0.3">
      <c r="A423" s="1">
        <v>45851</v>
      </c>
      <c r="B423" t="s">
        <v>27</v>
      </c>
      <c r="C423" t="s">
        <v>51</v>
      </c>
      <c r="D423" t="s">
        <v>77</v>
      </c>
      <c r="E423" t="s">
        <v>62</v>
      </c>
      <c r="F423" t="s">
        <v>69</v>
      </c>
      <c r="G423">
        <v>2</v>
      </c>
      <c r="H423">
        <f>VLOOKUP(E423,Urunler!$A$1:$C$8,3,0)</f>
        <v>950</v>
      </c>
      <c r="I423">
        <f t="shared" si="10"/>
        <v>1900</v>
      </c>
      <c r="J423" t="str">
        <f>IF(AND(VLOOKUP(B423,Calisanlar!$A$1:$I$36,6,0)="Yüksek",VLOOKUP(B423,Calisanlar!$A$1:$I$36,7,0)&gt;5),"Kıdemli Satış","Normal Satış")</f>
        <v>Normal Satış</v>
      </c>
    </row>
    <row r="424" spans="1:10" x14ac:dyDescent="0.3">
      <c r="A424" s="1">
        <v>45851</v>
      </c>
      <c r="B424" t="s">
        <v>35</v>
      </c>
      <c r="C424" t="s">
        <v>51</v>
      </c>
      <c r="D424" t="s">
        <v>75</v>
      </c>
      <c r="E424" t="s">
        <v>62</v>
      </c>
      <c r="F424" t="s">
        <v>69</v>
      </c>
      <c r="G424">
        <v>2</v>
      </c>
      <c r="H424">
        <f>VLOOKUP(E424,Urunler!$A$1:$C$8,3,0)</f>
        <v>950</v>
      </c>
      <c r="I424">
        <f t="shared" si="10"/>
        <v>1900</v>
      </c>
      <c r="J424" t="str">
        <f>IF(AND(VLOOKUP(B424,Calisanlar!$A$1:$I$36,6,0)="Yüksek",VLOOKUP(B424,Calisanlar!$A$1:$I$36,7,0)&gt;5),"Kıdemli Satış","Normal Satış")</f>
        <v>Normal Satış</v>
      </c>
    </row>
    <row r="425" spans="1:10" x14ac:dyDescent="0.3">
      <c r="A425" s="1">
        <v>45852</v>
      </c>
      <c r="B425" t="s">
        <v>13</v>
      </c>
      <c r="C425" t="s">
        <v>53</v>
      </c>
      <c r="D425" t="s">
        <v>76</v>
      </c>
      <c r="E425" t="s">
        <v>65</v>
      </c>
      <c r="F425" t="s">
        <v>122</v>
      </c>
      <c r="G425">
        <v>11</v>
      </c>
      <c r="H425">
        <f>VLOOKUP(E425,Urunler!$A$1:$C$8,3,0)</f>
        <v>320</v>
      </c>
      <c r="I425">
        <f t="shared" si="10"/>
        <v>3520</v>
      </c>
      <c r="J425" t="str">
        <f>IF(AND(VLOOKUP(B425,Calisanlar!$A$1:$I$36,6,0)="Yüksek",VLOOKUP(B425,Calisanlar!$A$1:$I$36,7,0)&gt;5),"Kıdemli Satış","Normal Satış")</f>
        <v>Normal Satış</v>
      </c>
    </row>
    <row r="426" spans="1:10" x14ac:dyDescent="0.3">
      <c r="A426" s="1">
        <v>45852</v>
      </c>
      <c r="B426" t="s">
        <v>11</v>
      </c>
      <c r="C426" t="s">
        <v>52</v>
      </c>
      <c r="D426" t="s">
        <v>77</v>
      </c>
      <c r="E426" t="s">
        <v>62</v>
      </c>
      <c r="F426" t="s">
        <v>69</v>
      </c>
      <c r="G426">
        <v>6</v>
      </c>
      <c r="H426">
        <f>VLOOKUP(E426,Urunler!$A$1:$C$8,3,0)</f>
        <v>950</v>
      </c>
      <c r="I426">
        <f t="shared" si="10"/>
        <v>5700</v>
      </c>
      <c r="J426" t="str">
        <f>IF(AND(VLOOKUP(B426,Calisanlar!$A$1:$I$36,6,0)="Yüksek",VLOOKUP(B426,Calisanlar!$A$1:$I$36,7,0)&gt;5),"Kıdemli Satış","Normal Satış")</f>
        <v>Kıdemli Satış</v>
      </c>
    </row>
    <row r="427" spans="1:10" x14ac:dyDescent="0.3">
      <c r="A427" s="1">
        <v>45852</v>
      </c>
      <c r="B427" t="s">
        <v>33</v>
      </c>
      <c r="C427" t="s">
        <v>51</v>
      </c>
      <c r="D427" t="s">
        <v>75</v>
      </c>
      <c r="E427" t="s">
        <v>64</v>
      </c>
      <c r="F427" t="s">
        <v>71</v>
      </c>
      <c r="G427">
        <v>2</v>
      </c>
      <c r="H427">
        <f>VLOOKUP(E427,Urunler!$A$1:$C$8,3,0)</f>
        <v>210</v>
      </c>
      <c r="I427">
        <f t="shared" si="10"/>
        <v>420</v>
      </c>
      <c r="J427" t="str">
        <f>IF(AND(VLOOKUP(B427,Calisanlar!$A$1:$I$36,6,0)="Yüksek",VLOOKUP(B427,Calisanlar!$A$1:$I$36,7,0)&gt;5),"Kıdemli Satış","Normal Satış")</f>
        <v>Normal Satış</v>
      </c>
    </row>
    <row r="428" spans="1:10" x14ac:dyDescent="0.3">
      <c r="A428" s="1">
        <v>45852</v>
      </c>
      <c r="B428" t="s">
        <v>8</v>
      </c>
      <c r="C428" t="s">
        <v>49</v>
      </c>
      <c r="D428" t="s">
        <v>77</v>
      </c>
      <c r="E428" t="s">
        <v>62</v>
      </c>
      <c r="F428" t="s">
        <v>69</v>
      </c>
      <c r="G428">
        <v>10</v>
      </c>
      <c r="H428">
        <f>VLOOKUP(E428,Urunler!$A$1:$C$8,3,0)</f>
        <v>950</v>
      </c>
      <c r="I428">
        <f t="shared" si="10"/>
        <v>9500</v>
      </c>
      <c r="J428" t="str">
        <f>IF(AND(VLOOKUP(B428,Calisanlar!$A$1:$I$36,6,0)="Yüksek",VLOOKUP(B428,Calisanlar!$A$1:$I$36,7,0)&gt;5),"Kıdemli Satış","Normal Satış")</f>
        <v>Normal Satış</v>
      </c>
    </row>
    <row r="429" spans="1:10" x14ac:dyDescent="0.3">
      <c r="A429" s="1">
        <v>45852</v>
      </c>
      <c r="B429" t="s">
        <v>29</v>
      </c>
      <c r="C429" t="s">
        <v>52</v>
      </c>
      <c r="D429" t="s">
        <v>75</v>
      </c>
      <c r="E429" t="s">
        <v>66</v>
      </c>
      <c r="F429" t="s">
        <v>72</v>
      </c>
      <c r="G429">
        <v>2</v>
      </c>
      <c r="H429">
        <f>VLOOKUP(E429,Urunler!$A$1:$C$8,3,0)</f>
        <v>180</v>
      </c>
      <c r="I429">
        <f t="shared" si="10"/>
        <v>360</v>
      </c>
      <c r="J429" t="str">
        <f>IF(AND(VLOOKUP(B429,Calisanlar!$A$1:$I$36,6,0)="Yüksek",VLOOKUP(B429,Calisanlar!$A$1:$I$36,7,0)&gt;5),"Kıdemli Satış","Normal Satış")</f>
        <v>Normal Satış</v>
      </c>
    </row>
    <row r="430" spans="1:10" x14ac:dyDescent="0.3">
      <c r="A430" s="1">
        <v>45853</v>
      </c>
      <c r="B430" t="s">
        <v>38</v>
      </c>
      <c r="C430" t="s">
        <v>49</v>
      </c>
      <c r="D430" t="s">
        <v>77</v>
      </c>
      <c r="E430" t="s">
        <v>66</v>
      </c>
      <c r="F430" t="s">
        <v>72</v>
      </c>
      <c r="G430">
        <v>14</v>
      </c>
      <c r="H430">
        <f>VLOOKUP(E430,Urunler!$A$1:$C$8,3,0)</f>
        <v>180</v>
      </c>
      <c r="I430">
        <f t="shared" si="10"/>
        <v>2520</v>
      </c>
      <c r="J430" t="str">
        <f>IF(AND(VLOOKUP(B430,Calisanlar!$A$1:$I$36,6,0)="Yüksek",VLOOKUP(B430,Calisanlar!$A$1:$I$36,7,0)&gt;5),"Kıdemli Satış","Normal Satış")</f>
        <v>Kıdemli Satış</v>
      </c>
    </row>
    <row r="431" spans="1:10" x14ac:dyDescent="0.3">
      <c r="A431" s="1">
        <v>45853</v>
      </c>
      <c r="B431" t="s">
        <v>16</v>
      </c>
      <c r="C431" t="s">
        <v>54</v>
      </c>
      <c r="D431" t="s">
        <v>76</v>
      </c>
      <c r="E431" t="s">
        <v>66</v>
      </c>
      <c r="F431" t="s">
        <v>72</v>
      </c>
      <c r="G431">
        <v>6</v>
      </c>
      <c r="H431">
        <f>VLOOKUP(E431,Urunler!$A$1:$C$8,3,0)</f>
        <v>180</v>
      </c>
      <c r="I431">
        <f t="shared" si="10"/>
        <v>1080</v>
      </c>
      <c r="J431" t="str">
        <f>IF(AND(VLOOKUP(B431,Calisanlar!$A$1:$I$36,6,0)="Yüksek",VLOOKUP(B431,Calisanlar!$A$1:$I$36,7,0)&gt;5),"Kıdemli Satış","Normal Satış")</f>
        <v>Normal Satış</v>
      </c>
    </row>
    <row r="432" spans="1:10" x14ac:dyDescent="0.3">
      <c r="A432" s="1">
        <v>45854</v>
      </c>
      <c r="B432" t="s">
        <v>29</v>
      </c>
      <c r="C432" t="s">
        <v>52</v>
      </c>
      <c r="D432" t="s">
        <v>77</v>
      </c>
      <c r="E432" t="s">
        <v>64</v>
      </c>
      <c r="F432" t="s">
        <v>71</v>
      </c>
      <c r="G432">
        <v>14</v>
      </c>
      <c r="H432">
        <f>VLOOKUP(E432,Urunler!$A$1:$C$8,3,0)</f>
        <v>210</v>
      </c>
      <c r="I432">
        <f t="shared" si="10"/>
        <v>2940</v>
      </c>
      <c r="J432" t="str">
        <f>IF(AND(VLOOKUP(B432,Calisanlar!$A$1:$I$36,6,0)="Yüksek",VLOOKUP(B432,Calisanlar!$A$1:$I$36,7,0)&gt;5),"Kıdemli Satış","Normal Satış")</f>
        <v>Normal Satış</v>
      </c>
    </row>
    <row r="433" spans="1:10" x14ac:dyDescent="0.3">
      <c r="A433" s="1">
        <v>45855</v>
      </c>
      <c r="B433" t="s">
        <v>24</v>
      </c>
      <c r="C433" t="s">
        <v>53</v>
      </c>
      <c r="D433" t="s">
        <v>76</v>
      </c>
      <c r="E433" t="s">
        <v>67</v>
      </c>
      <c r="F433" t="s">
        <v>124</v>
      </c>
      <c r="G433">
        <v>5</v>
      </c>
      <c r="H433">
        <f>VLOOKUP(E433,Urunler!$A$1:$C$8,3,0)</f>
        <v>89</v>
      </c>
      <c r="I433">
        <f t="shared" si="10"/>
        <v>445</v>
      </c>
      <c r="J433" t="str">
        <f>IF(AND(VLOOKUP(B433,Calisanlar!$A$1:$I$36,6,0)="Yüksek",VLOOKUP(B433,Calisanlar!$A$1:$I$36,7,0)&gt;5),"Kıdemli Satış","Normal Satış")</f>
        <v>Normal Satış</v>
      </c>
    </row>
    <row r="434" spans="1:10" x14ac:dyDescent="0.3">
      <c r="A434" s="1">
        <v>45855</v>
      </c>
      <c r="B434" t="s">
        <v>27</v>
      </c>
      <c r="C434" t="s">
        <v>51</v>
      </c>
      <c r="D434" t="s">
        <v>77</v>
      </c>
      <c r="E434" t="s">
        <v>64</v>
      </c>
      <c r="F434" t="s">
        <v>71</v>
      </c>
      <c r="G434">
        <v>4</v>
      </c>
      <c r="H434">
        <f>VLOOKUP(E434,Urunler!$A$1:$C$8,3,0)</f>
        <v>210</v>
      </c>
      <c r="I434">
        <f t="shared" si="10"/>
        <v>840</v>
      </c>
      <c r="J434" t="str">
        <f>IF(AND(VLOOKUP(B434,Calisanlar!$A$1:$I$36,6,0)="Yüksek",VLOOKUP(B434,Calisanlar!$A$1:$I$36,7,0)&gt;5),"Kıdemli Satış","Normal Satış")</f>
        <v>Normal Satış</v>
      </c>
    </row>
    <row r="435" spans="1:10" x14ac:dyDescent="0.3">
      <c r="A435" s="1">
        <v>45856</v>
      </c>
      <c r="B435" t="s">
        <v>22</v>
      </c>
      <c r="C435" t="s">
        <v>51</v>
      </c>
      <c r="D435" t="s">
        <v>75</v>
      </c>
      <c r="E435" t="s">
        <v>63</v>
      </c>
      <c r="F435" t="s">
        <v>70</v>
      </c>
      <c r="G435">
        <v>6</v>
      </c>
      <c r="H435">
        <f>VLOOKUP(E435,Urunler!$A$1:$C$8,3,0)</f>
        <v>120</v>
      </c>
      <c r="I435">
        <f t="shared" si="10"/>
        <v>720</v>
      </c>
      <c r="J435" t="str">
        <f>IF(AND(VLOOKUP(B435,Calisanlar!$A$1:$I$36,6,0)="Yüksek",VLOOKUP(B435,Calisanlar!$A$1:$I$36,7,0)&gt;5),"Kıdemli Satış","Normal Satış")</f>
        <v>Normal Satış</v>
      </c>
    </row>
    <row r="436" spans="1:10" x14ac:dyDescent="0.3">
      <c r="A436" s="1">
        <v>45856</v>
      </c>
      <c r="B436" t="s">
        <v>35</v>
      </c>
      <c r="C436" t="s">
        <v>51</v>
      </c>
      <c r="D436" t="s">
        <v>74</v>
      </c>
      <c r="E436" t="s">
        <v>63</v>
      </c>
      <c r="F436" t="s">
        <v>70</v>
      </c>
      <c r="G436">
        <v>10</v>
      </c>
      <c r="H436">
        <f>VLOOKUP(E436,Urunler!$A$1:$C$8,3,0)</f>
        <v>120</v>
      </c>
      <c r="I436">
        <f t="shared" si="10"/>
        <v>1200</v>
      </c>
      <c r="J436" t="str">
        <f>IF(AND(VLOOKUP(B436,Calisanlar!$A$1:$I$36,6,0)="Yüksek",VLOOKUP(B436,Calisanlar!$A$1:$I$36,7,0)&gt;5),"Kıdemli Satış","Normal Satış")</f>
        <v>Normal Satış</v>
      </c>
    </row>
    <row r="437" spans="1:10" x14ac:dyDescent="0.3">
      <c r="A437" s="1">
        <v>45857</v>
      </c>
      <c r="B437" t="s">
        <v>22</v>
      </c>
      <c r="C437" t="s">
        <v>51</v>
      </c>
      <c r="D437" t="s">
        <v>76</v>
      </c>
      <c r="E437" t="s">
        <v>66</v>
      </c>
      <c r="F437" t="s">
        <v>72</v>
      </c>
      <c r="G437">
        <v>5</v>
      </c>
      <c r="H437">
        <f>VLOOKUP(E437,Urunler!$A$1:$C$8,3,0)</f>
        <v>180</v>
      </c>
      <c r="I437">
        <f t="shared" si="10"/>
        <v>900</v>
      </c>
      <c r="J437" t="str">
        <f>IF(AND(VLOOKUP(B437,Calisanlar!$A$1:$I$36,6,0)="Yüksek",VLOOKUP(B437,Calisanlar!$A$1:$I$36,7,0)&gt;5),"Kıdemli Satış","Normal Satış")</f>
        <v>Normal Satış</v>
      </c>
    </row>
    <row r="438" spans="1:10" x14ac:dyDescent="0.3">
      <c r="A438" s="1">
        <v>45858</v>
      </c>
      <c r="B438" t="s">
        <v>16</v>
      </c>
      <c r="C438" t="s">
        <v>54</v>
      </c>
      <c r="D438" t="s">
        <v>74</v>
      </c>
      <c r="E438" t="s">
        <v>63</v>
      </c>
      <c r="F438" t="s">
        <v>70</v>
      </c>
      <c r="G438">
        <v>10</v>
      </c>
      <c r="H438">
        <f>VLOOKUP(E438,Urunler!$A$1:$C$8,3,0)</f>
        <v>120</v>
      </c>
      <c r="I438">
        <f t="shared" si="10"/>
        <v>1200</v>
      </c>
      <c r="J438" t="str">
        <f>IF(AND(VLOOKUP(B438,Calisanlar!$A$1:$I$36,6,0)="Yüksek",VLOOKUP(B438,Calisanlar!$A$1:$I$36,7,0)&gt;5),"Kıdemli Satış","Normal Satış")</f>
        <v>Normal Satış</v>
      </c>
    </row>
    <row r="439" spans="1:10" x14ac:dyDescent="0.3">
      <c r="A439" s="1">
        <v>45858</v>
      </c>
      <c r="B439" t="s">
        <v>12</v>
      </c>
      <c r="C439" t="s">
        <v>48</v>
      </c>
      <c r="D439" t="s">
        <v>74</v>
      </c>
      <c r="E439" t="s">
        <v>63</v>
      </c>
      <c r="F439" t="s">
        <v>70</v>
      </c>
      <c r="G439">
        <v>13</v>
      </c>
      <c r="H439">
        <f>VLOOKUP(E439,Urunler!$A$1:$C$8,3,0)</f>
        <v>120</v>
      </c>
      <c r="I439">
        <f t="shared" si="10"/>
        <v>1560</v>
      </c>
      <c r="J439" t="str">
        <f>IF(AND(VLOOKUP(B439,Calisanlar!$A$1:$I$36,6,0)="Yüksek",VLOOKUP(B439,Calisanlar!$A$1:$I$36,7,0)&gt;5),"Kıdemli Satış","Normal Satış")</f>
        <v>Normal Satış</v>
      </c>
    </row>
    <row r="440" spans="1:10" x14ac:dyDescent="0.3">
      <c r="A440" s="1">
        <v>45858</v>
      </c>
      <c r="B440" t="s">
        <v>14</v>
      </c>
      <c r="C440" t="s">
        <v>50</v>
      </c>
      <c r="D440" t="s">
        <v>74</v>
      </c>
      <c r="E440" t="s">
        <v>68</v>
      </c>
      <c r="F440" t="s">
        <v>123</v>
      </c>
      <c r="G440">
        <v>5</v>
      </c>
      <c r="H440">
        <f>VLOOKUP(E440,Urunler!$A$1:$C$8,3,0)</f>
        <v>890</v>
      </c>
      <c r="I440">
        <f t="shared" si="10"/>
        <v>4450</v>
      </c>
      <c r="J440" t="str">
        <f>IF(AND(VLOOKUP(B440,Calisanlar!$A$1:$I$36,6,0)="Yüksek",VLOOKUP(B440,Calisanlar!$A$1:$I$36,7,0)&gt;5),"Kıdemli Satış","Normal Satış")</f>
        <v>Normal Satış</v>
      </c>
    </row>
    <row r="441" spans="1:10" x14ac:dyDescent="0.3">
      <c r="A441" s="1">
        <v>45858</v>
      </c>
      <c r="B441" t="s">
        <v>14</v>
      </c>
      <c r="C441" t="s">
        <v>50</v>
      </c>
      <c r="D441" t="s">
        <v>75</v>
      </c>
      <c r="E441" t="s">
        <v>64</v>
      </c>
      <c r="F441" t="s">
        <v>71</v>
      </c>
      <c r="G441">
        <v>14</v>
      </c>
      <c r="H441">
        <f>VLOOKUP(E441,Urunler!$A$1:$C$8,3,0)</f>
        <v>210</v>
      </c>
      <c r="I441">
        <f t="shared" si="10"/>
        <v>2940</v>
      </c>
      <c r="J441" t="str">
        <f>IF(AND(VLOOKUP(B441,Calisanlar!$A$1:$I$36,6,0)="Yüksek",VLOOKUP(B441,Calisanlar!$A$1:$I$36,7,0)&gt;5),"Kıdemli Satış","Normal Satış")</f>
        <v>Normal Satış</v>
      </c>
    </row>
    <row r="442" spans="1:10" x14ac:dyDescent="0.3">
      <c r="A442" s="1">
        <v>45860</v>
      </c>
      <c r="B442" t="s">
        <v>13</v>
      </c>
      <c r="C442" t="s">
        <v>53</v>
      </c>
      <c r="D442" t="s">
        <v>77</v>
      </c>
      <c r="E442" t="s">
        <v>64</v>
      </c>
      <c r="F442" t="s">
        <v>71</v>
      </c>
      <c r="G442">
        <v>13</v>
      </c>
      <c r="H442">
        <f>VLOOKUP(E442,Urunler!$A$1:$C$8,3,0)</f>
        <v>210</v>
      </c>
      <c r="I442">
        <f t="shared" si="10"/>
        <v>2730</v>
      </c>
      <c r="J442" t="str">
        <f>IF(AND(VLOOKUP(B442,Calisanlar!$A$1:$I$36,6,0)="Yüksek",VLOOKUP(B442,Calisanlar!$A$1:$I$36,7,0)&gt;5),"Kıdemli Satış","Normal Satış")</f>
        <v>Normal Satış</v>
      </c>
    </row>
    <row r="443" spans="1:10" x14ac:dyDescent="0.3">
      <c r="A443" s="1">
        <v>45860</v>
      </c>
      <c r="B443" t="s">
        <v>17</v>
      </c>
      <c r="C443" t="s">
        <v>52</v>
      </c>
      <c r="D443" t="s">
        <v>74</v>
      </c>
      <c r="E443" t="s">
        <v>66</v>
      </c>
      <c r="F443" t="s">
        <v>72</v>
      </c>
      <c r="G443">
        <v>2</v>
      </c>
      <c r="H443">
        <f>VLOOKUP(E443,Urunler!$A$1:$C$8,3,0)</f>
        <v>180</v>
      </c>
      <c r="I443">
        <f t="shared" si="10"/>
        <v>360</v>
      </c>
      <c r="J443" t="str">
        <f>IF(AND(VLOOKUP(B443,Calisanlar!$A$1:$I$36,6,0)="Yüksek",VLOOKUP(B443,Calisanlar!$A$1:$I$36,7,0)&gt;5),"Kıdemli Satış","Normal Satış")</f>
        <v>Normal Satış</v>
      </c>
    </row>
    <row r="444" spans="1:10" x14ac:dyDescent="0.3">
      <c r="A444" s="1">
        <v>45861</v>
      </c>
      <c r="B444" t="s">
        <v>22</v>
      </c>
      <c r="C444" t="s">
        <v>51</v>
      </c>
      <c r="D444" t="s">
        <v>76</v>
      </c>
      <c r="E444" t="s">
        <v>64</v>
      </c>
      <c r="F444" t="s">
        <v>71</v>
      </c>
      <c r="G444">
        <v>1</v>
      </c>
      <c r="H444">
        <f>VLOOKUP(E444,Urunler!$A$1:$C$8,3,0)</f>
        <v>210</v>
      </c>
      <c r="I444">
        <f t="shared" si="10"/>
        <v>210</v>
      </c>
      <c r="J444" t="str">
        <f>IF(AND(VLOOKUP(B444,Calisanlar!$A$1:$I$36,6,0)="Yüksek",VLOOKUP(B444,Calisanlar!$A$1:$I$36,7,0)&gt;5),"Kıdemli Satış","Normal Satış")</f>
        <v>Normal Satış</v>
      </c>
    </row>
    <row r="445" spans="1:10" x14ac:dyDescent="0.3">
      <c r="A445" s="1">
        <v>45862</v>
      </c>
      <c r="B445" t="s">
        <v>38</v>
      </c>
      <c r="C445" t="s">
        <v>49</v>
      </c>
      <c r="D445" t="s">
        <v>74</v>
      </c>
      <c r="E445" t="s">
        <v>66</v>
      </c>
      <c r="F445" t="s">
        <v>72</v>
      </c>
      <c r="G445">
        <v>1</v>
      </c>
      <c r="H445">
        <f>VLOOKUP(E445,Urunler!$A$1:$C$8,3,0)</f>
        <v>180</v>
      </c>
      <c r="I445">
        <f t="shared" si="10"/>
        <v>180</v>
      </c>
      <c r="J445" t="str">
        <f>IF(AND(VLOOKUP(B445,Calisanlar!$A$1:$I$36,6,0)="Yüksek",VLOOKUP(B445,Calisanlar!$A$1:$I$36,7,0)&gt;5),"Kıdemli Satış","Normal Satış")</f>
        <v>Kıdemli Satış</v>
      </c>
    </row>
    <row r="446" spans="1:10" x14ac:dyDescent="0.3">
      <c r="A446" s="1">
        <v>45863</v>
      </c>
      <c r="B446" t="s">
        <v>17</v>
      </c>
      <c r="C446" t="s">
        <v>52</v>
      </c>
      <c r="D446" t="s">
        <v>76</v>
      </c>
      <c r="E446" t="s">
        <v>62</v>
      </c>
      <c r="F446" t="s">
        <v>69</v>
      </c>
      <c r="G446">
        <v>2</v>
      </c>
      <c r="H446">
        <f>VLOOKUP(E446,Urunler!$A$1:$C$8,3,0)</f>
        <v>950</v>
      </c>
      <c r="I446">
        <f t="shared" si="10"/>
        <v>1900</v>
      </c>
      <c r="J446" t="str">
        <f>IF(AND(VLOOKUP(B446,Calisanlar!$A$1:$I$36,6,0)="Yüksek",VLOOKUP(B446,Calisanlar!$A$1:$I$36,7,0)&gt;5),"Kıdemli Satış","Normal Satış")</f>
        <v>Normal Satış</v>
      </c>
    </row>
    <row r="447" spans="1:10" x14ac:dyDescent="0.3">
      <c r="A447" s="1">
        <v>45863</v>
      </c>
      <c r="B447" t="s">
        <v>35</v>
      </c>
      <c r="C447" t="s">
        <v>51</v>
      </c>
      <c r="D447" t="s">
        <v>77</v>
      </c>
      <c r="E447" t="s">
        <v>66</v>
      </c>
      <c r="F447" t="s">
        <v>72</v>
      </c>
      <c r="G447">
        <v>7</v>
      </c>
      <c r="H447">
        <f>VLOOKUP(E447,Urunler!$A$1:$C$8,3,0)</f>
        <v>180</v>
      </c>
      <c r="I447">
        <f t="shared" si="10"/>
        <v>1260</v>
      </c>
      <c r="J447" t="str">
        <f>IF(AND(VLOOKUP(B447,Calisanlar!$A$1:$I$36,6,0)="Yüksek",VLOOKUP(B447,Calisanlar!$A$1:$I$36,7,0)&gt;5),"Kıdemli Satış","Normal Satış")</f>
        <v>Normal Satış</v>
      </c>
    </row>
    <row r="448" spans="1:10" x14ac:dyDescent="0.3">
      <c r="A448" s="1">
        <v>45863</v>
      </c>
      <c r="B448" t="s">
        <v>10</v>
      </c>
      <c r="C448" t="s">
        <v>51</v>
      </c>
      <c r="D448" t="s">
        <v>74</v>
      </c>
      <c r="E448" t="s">
        <v>67</v>
      </c>
      <c r="F448" t="s">
        <v>124</v>
      </c>
      <c r="G448">
        <v>10</v>
      </c>
      <c r="H448">
        <f>VLOOKUP(E448,Urunler!$A$1:$C$8,3,0)</f>
        <v>89</v>
      </c>
      <c r="I448">
        <f t="shared" si="10"/>
        <v>890</v>
      </c>
      <c r="J448" t="str">
        <f>IF(AND(VLOOKUP(B448,Calisanlar!$A$1:$I$36,6,0)="Yüksek",VLOOKUP(B448,Calisanlar!$A$1:$I$36,7,0)&gt;5),"Kıdemli Satış","Normal Satış")</f>
        <v>Normal Satış</v>
      </c>
    </row>
    <row r="449" spans="1:10" x14ac:dyDescent="0.3">
      <c r="A449" s="1">
        <v>45864</v>
      </c>
      <c r="B449" t="s">
        <v>13</v>
      </c>
      <c r="C449" t="s">
        <v>53</v>
      </c>
      <c r="D449" t="s">
        <v>75</v>
      </c>
      <c r="E449" t="s">
        <v>64</v>
      </c>
      <c r="F449" t="s">
        <v>71</v>
      </c>
      <c r="G449">
        <v>10</v>
      </c>
      <c r="H449">
        <f>VLOOKUP(E449,Urunler!$A$1:$C$8,3,0)</f>
        <v>210</v>
      </c>
      <c r="I449">
        <f t="shared" si="10"/>
        <v>2100</v>
      </c>
      <c r="J449" t="str">
        <f>IF(AND(VLOOKUP(B449,Calisanlar!$A$1:$I$36,6,0)="Yüksek",VLOOKUP(B449,Calisanlar!$A$1:$I$36,7,0)&gt;5),"Kıdemli Satış","Normal Satış")</f>
        <v>Normal Satış</v>
      </c>
    </row>
    <row r="450" spans="1:10" x14ac:dyDescent="0.3">
      <c r="A450" s="1">
        <v>45864</v>
      </c>
      <c r="B450" t="s">
        <v>11</v>
      </c>
      <c r="C450" t="s">
        <v>52</v>
      </c>
      <c r="D450" t="s">
        <v>77</v>
      </c>
      <c r="E450" t="s">
        <v>62</v>
      </c>
      <c r="F450" t="s">
        <v>69</v>
      </c>
      <c r="G450">
        <v>11</v>
      </c>
      <c r="H450">
        <f>VLOOKUP(E450,Urunler!$A$1:$C$8,3,0)</f>
        <v>950</v>
      </c>
      <c r="I450">
        <f t="shared" ref="I450:I513" si="11">G450*H450</f>
        <v>10450</v>
      </c>
      <c r="J450" t="str">
        <f>IF(AND(VLOOKUP(B450,Calisanlar!$A$1:$I$36,6,0)="Yüksek",VLOOKUP(B450,Calisanlar!$A$1:$I$36,7,0)&gt;5),"Kıdemli Satış","Normal Satış")</f>
        <v>Kıdemli Satış</v>
      </c>
    </row>
    <row r="451" spans="1:10" x14ac:dyDescent="0.3">
      <c r="A451" s="1">
        <v>45865</v>
      </c>
      <c r="B451" t="s">
        <v>34</v>
      </c>
      <c r="C451" t="s">
        <v>51</v>
      </c>
      <c r="D451" t="s">
        <v>77</v>
      </c>
      <c r="E451" t="s">
        <v>66</v>
      </c>
      <c r="F451" t="s">
        <v>72</v>
      </c>
      <c r="G451">
        <v>10</v>
      </c>
      <c r="H451">
        <f>VLOOKUP(E451,Urunler!$A$1:$C$8,3,0)</f>
        <v>180</v>
      </c>
      <c r="I451">
        <f t="shared" si="11"/>
        <v>1800</v>
      </c>
      <c r="J451" t="str">
        <f>IF(AND(VLOOKUP(B451,Calisanlar!$A$1:$I$36,6,0)="Yüksek",VLOOKUP(B451,Calisanlar!$A$1:$I$36,7,0)&gt;5),"Kıdemli Satış","Normal Satış")</f>
        <v>Normal Satış</v>
      </c>
    </row>
    <row r="452" spans="1:10" x14ac:dyDescent="0.3">
      <c r="A452" s="1">
        <v>45865</v>
      </c>
      <c r="B452" t="s">
        <v>41</v>
      </c>
      <c r="C452" t="s">
        <v>50</v>
      </c>
      <c r="D452" t="s">
        <v>74</v>
      </c>
      <c r="E452" t="s">
        <v>67</v>
      </c>
      <c r="F452" t="s">
        <v>124</v>
      </c>
      <c r="G452">
        <v>9</v>
      </c>
      <c r="H452">
        <f>VLOOKUP(E452,Urunler!$A$1:$C$8,3,0)</f>
        <v>89</v>
      </c>
      <c r="I452">
        <f t="shared" si="11"/>
        <v>801</v>
      </c>
      <c r="J452" t="str">
        <f>IF(AND(VLOOKUP(B452,Calisanlar!$A$1:$I$36,6,0)="Yüksek",VLOOKUP(B452,Calisanlar!$A$1:$I$36,7,0)&gt;5),"Kıdemli Satış","Normal Satış")</f>
        <v>Normal Satış</v>
      </c>
    </row>
    <row r="453" spans="1:10" x14ac:dyDescent="0.3">
      <c r="A453" s="1">
        <v>45866</v>
      </c>
      <c r="B453" t="s">
        <v>13</v>
      </c>
      <c r="C453" t="s">
        <v>53</v>
      </c>
      <c r="D453" t="s">
        <v>74</v>
      </c>
      <c r="E453" t="s">
        <v>66</v>
      </c>
      <c r="F453" t="s">
        <v>72</v>
      </c>
      <c r="G453">
        <v>4</v>
      </c>
      <c r="H453">
        <f>VLOOKUP(E453,Urunler!$A$1:$C$8,3,0)</f>
        <v>180</v>
      </c>
      <c r="I453">
        <f t="shared" si="11"/>
        <v>720</v>
      </c>
      <c r="J453" t="str">
        <f>IF(AND(VLOOKUP(B453,Calisanlar!$A$1:$I$36,6,0)="Yüksek",VLOOKUP(B453,Calisanlar!$A$1:$I$36,7,0)&gt;5),"Kıdemli Satış","Normal Satış")</f>
        <v>Normal Satış</v>
      </c>
    </row>
    <row r="454" spans="1:10" x14ac:dyDescent="0.3">
      <c r="A454" s="1">
        <v>45866</v>
      </c>
      <c r="B454" t="s">
        <v>35</v>
      </c>
      <c r="C454" t="s">
        <v>51</v>
      </c>
      <c r="D454" t="s">
        <v>75</v>
      </c>
      <c r="E454" t="s">
        <v>62</v>
      </c>
      <c r="F454" t="s">
        <v>69</v>
      </c>
      <c r="G454">
        <v>5</v>
      </c>
      <c r="H454">
        <f>VLOOKUP(E454,Urunler!$A$1:$C$8,3,0)</f>
        <v>950</v>
      </c>
      <c r="I454">
        <f t="shared" si="11"/>
        <v>4750</v>
      </c>
      <c r="J454" t="str">
        <f>IF(AND(VLOOKUP(B454,Calisanlar!$A$1:$I$36,6,0)="Yüksek",VLOOKUP(B454,Calisanlar!$A$1:$I$36,7,0)&gt;5),"Kıdemli Satış","Normal Satış")</f>
        <v>Normal Satış</v>
      </c>
    </row>
    <row r="455" spans="1:10" x14ac:dyDescent="0.3">
      <c r="A455" s="1">
        <v>45866</v>
      </c>
      <c r="B455" t="s">
        <v>23</v>
      </c>
      <c r="C455" t="s">
        <v>48</v>
      </c>
      <c r="D455" t="s">
        <v>77</v>
      </c>
      <c r="E455" t="s">
        <v>62</v>
      </c>
      <c r="F455" t="s">
        <v>69</v>
      </c>
      <c r="G455">
        <v>5</v>
      </c>
      <c r="H455">
        <f>VLOOKUP(E455,Urunler!$A$1:$C$8,3,0)</f>
        <v>950</v>
      </c>
      <c r="I455">
        <f t="shared" si="11"/>
        <v>4750</v>
      </c>
      <c r="J455" t="str">
        <f>IF(AND(VLOOKUP(B455,Calisanlar!$A$1:$I$36,6,0)="Yüksek",VLOOKUP(B455,Calisanlar!$A$1:$I$36,7,0)&gt;5),"Kıdemli Satış","Normal Satış")</f>
        <v>Normal Satış</v>
      </c>
    </row>
    <row r="456" spans="1:10" x14ac:dyDescent="0.3">
      <c r="A456" s="1">
        <v>45866</v>
      </c>
      <c r="B456" t="s">
        <v>26</v>
      </c>
      <c r="C456" t="s">
        <v>50</v>
      </c>
      <c r="D456" t="s">
        <v>76</v>
      </c>
      <c r="E456" t="s">
        <v>62</v>
      </c>
      <c r="F456" t="s">
        <v>69</v>
      </c>
      <c r="G456">
        <v>12</v>
      </c>
      <c r="H456">
        <f>VLOOKUP(E456,Urunler!$A$1:$C$8,3,0)</f>
        <v>950</v>
      </c>
      <c r="I456">
        <f t="shared" si="11"/>
        <v>11400</v>
      </c>
      <c r="J456" t="str">
        <f>IF(AND(VLOOKUP(B456,Calisanlar!$A$1:$I$36,6,0)="Yüksek",VLOOKUP(B456,Calisanlar!$A$1:$I$36,7,0)&gt;5),"Kıdemli Satış","Normal Satış")</f>
        <v>Normal Satış</v>
      </c>
    </row>
    <row r="457" spans="1:10" x14ac:dyDescent="0.3">
      <c r="A457" s="1">
        <v>45867</v>
      </c>
      <c r="B457" t="s">
        <v>17</v>
      </c>
      <c r="C457" t="s">
        <v>52</v>
      </c>
      <c r="D457" t="s">
        <v>77</v>
      </c>
      <c r="E457" t="s">
        <v>63</v>
      </c>
      <c r="F457" t="s">
        <v>70</v>
      </c>
      <c r="G457">
        <v>14</v>
      </c>
      <c r="H457">
        <f>VLOOKUP(E457,Urunler!$A$1:$C$8,3,0)</f>
        <v>120</v>
      </c>
      <c r="I457">
        <f t="shared" si="11"/>
        <v>1680</v>
      </c>
      <c r="J457" t="str">
        <f>IF(AND(VLOOKUP(B457,Calisanlar!$A$1:$I$36,6,0)="Yüksek",VLOOKUP(B457,Calisanlar!$A$1:$I$36,7,0)&gt;5),"Kıdemli Satış","Normal Satış")</f>
        <v>Normal Satış</v>
      </c>
    </row>
    <row r="458" spans="1:10" x14ac:dyDescent="0.3">
      <c r="A458" s="1">
        <v>45867</v>
      </c>
      <c r="B458" t="s">
        <v>14</v>
      </c>
      <c r="C458" t="s">
        <v>50</v>
      </c>
      <c r="D458" t="s">
        <v>74</v>
      </c>
      <c r="E458" t="s">
        <v>63</v>
      </c>
      <c r="F458" t="s">
        <v>70</v>
      </c>
      <c r="G458">
        <v>12</v>
      </c>
      <c r="H458">
        <f>VLOOKUP(E458,Urunler!$A$1:$C$8,3,0)</f>
        <v>120</v>
      </c>
      <c r="I458">
        <f t="shared" si="11"/>
        <v>1440</v>
      </c>
      <c r="J458" t="str">
        <f>IF(AND(VLOOKUP(B458,Calisanlar!$A$1:$I$36,6,0)="Yüksek",VLOOKUP(B458,Calisanlar!$A$1:$I$36,7,0)&gt;5),"Kıdemli Satış","Normal Satış")</f>
        <v>Normal Satış</v>
      </c>
    </row>
    <row r="459" spans="1:10" x14ac:dyDescent="0.3">
      <c r="A459" s="1">
        <v>45868</v>
      </c>
      <c r="B459" t="s">
        <v>9</v>
      </c>
      <c r="C459" t="s">
        <v>50</v>
      </c>
      <c r="D459" t="s">
        <v>74</v>
      </c>
      <c r="E459" t="s">
        <v>67</v>
      </c>
      <c r="F459" t="s">
        <v>124</v>
      </c>
      <c r="G459">
        <v>12</v>
      </c>
      <c r="H459">
        <f>VLOOKUP(E459,Urunler!$A$1:$C$8,3,0)</f>
        <v>89</v>
      </c>
      <c r="I459">
        <f t="shared" si="11"/>
        <v>1068</v>
      </c>
      <c r="J459" t="str">
        <f>IF(AND(VLOOKUP(B459,Calisanlar!$A$1:$I$36,6,0)="Yüksek",VLOOKUP(B459,Calisanlar!$A$1:$I$36,7,0)&gt;5),"Kıdemli Satış","Normal Satış")</f>
        <v>Normal Satış</v>
      </c>
    </row>
    <row r="460" spans="1:10" x14ac:dyDescent="0.3">
      <c r="A460" s="1">
        <v>45868</v>
      </c>
      <c r="B460" t="s">
        <v>22</v>
      </c>
      <c r="C460" t="s">
        <v>51</v>
      </c>
      <c r="D460" t="s">
        <v>74</v>
      </c>
      <c r="E460" t="s">
        <v>67</v>
      </c>
      <c r="F460" t="s">
        <v>124</v>
      </c>
      <c r="G460">
        <v>13</v>
      </c>
      <c r="H460">
        <f>VLOOKUP(E460,Urunler!$A$1:$C$8,3,0)</f>
        <v>89</v>
      </c>
      <c r="I460">
        <f t="shared" si="11"/>
        <v>1157</v>
      </c>
      <c r="J460" t="str">
        <f>IF(AND(VLOOKUP(B460,Calisanlar!$A$1:$I$36,6,0)="Yüksek",VLOOKUP(B460,Calisanlar!$A$1:$I$36,7,0)&gt;5),"Kıdemli Satış","Normal Satış")</f>
        <v>Normal Satış</v>
      </c>
    </row>
    <row r="461" spans="1:10" x14ac:dyDescent="0.3">
      <c r="A461" s="1">
        <v>45868</v>
      </c>
      <c r="B461" t="s">
        <v>27</v>
      </c>
      <c r="C461" t="s">
        <v>51</v>
      </c>
      <c r="D461" t="s">
        <v>75</v>
      </c>
      <c r="E461" t="s">
        <v>62</v>
      </c>
      <c r="F461" t="s">
        <v>69</v>
      </c>
      <c r="G461">
        <v>9</v>
      </c>
      <c r="H461">
        <f>VLOOKUP(E461,Urunler!$A$1:$C$8,3,0)</f>
        <v>950</v>
      </c>
      <c r="I461">
        <f t="shared" si="11"/>
        <v>8550</v>
      </c>
      <c r="J461" t="str">
        <f>IF(AND(VLOOKUP(B461,Calisanlar!$A$1:$I$36,6,0)="Yüksek",VLOOKUP(B461,Calisanlar!$A$1:$I$36,7,0)&gt;5),"Kıdemli Satış","Normal Satış")</f>
        <v>Normal Satış</v>
      </c>
    </row>
    <row r="462" spans="1:10" x14ac:dyDescent="0.3">
      <c r="A462" s="1">
        <v>45869</v>
      </c>
      <c r="B462" t="s">
        <v>24</v>
      </c>
      <c r="C462" t="s">
        <v>53</v>
      </c>
      <c r="D462" t="s">
        <v>76</v>
      </c>
      <c r="E462" t="s">
        <v>63</v>
      </c>
      <c r="F462" t="s">
        <v>70</v>
      </c>
      <c r="G462">
        <v>2</v>
      </c>
      <c r="H462">
        <f>VLOOKUP(E462,Urunler!$A$1:$C$8,3,0)</f>
        <v>120</v>
      </c>
      <c r="I462">
        <f t="shared" si="11"/>
        <v>240</v>
      </c>
      <c r="J462" t="str">
        <f>IF(AND(VLOOKUP(B462,Calisanlar!$A$1:$I$36,6,0)="Yüksek",VLOOKUP(B462,Calisanlar!$A$1:$I$36,7,0)&gt;5),"Kıdemli Satış","Normal Satış")</f>
        <v>Normal Satış</v>
      </c>
    </row>
    <row r="463" spans="1:10" x14ac:dyDescent="0.3">
      <c r="A463" s="1">
        <v>45870</v>
      </c>
      <c r="B463" t="s">
        <v>27</v>
      </c>
      <c r="C463" t="s">
        <v>51</v>
      </c>
      <c r="D463" t="s">
        <v>74</v>
      </c>
      <c r="E463" t="s">
        <v>66</v>
      </c>
      <c r="F463" t="s">
        <v>72</v>
      </c>
      <c r="G463">
        <v>12</v>
      </c>
      <c r="H463">
        <f>VLOOKUP(E463,Urunler!$A$1:$C$8,3,0)</f>
        <v>180</v>
      </c>
      <c r="I463">
        <f t="shared" si="11"/>
        <v>2160</v>
      </c>
      <c r="J463" t="str">
        <f>IF(AND(VLOOKUP(B463,Calisanlar!$A$1:$I$36,6,0)="Yüksek",VLOOKUP(B463,Calisanlar!$A$1:$I$36,7,0)&gt;5),"Kıdemli Satış","Normal Satış")</f>
        <v>Normal Satış</v>
      </c>
    </row>
    <row r="464" spans="1:10" x14ac:dyDescent="0.3">
      <c r="A464" s="1">
        <v>45870</v>
      </c>
      <c r="B464" t="s">
        <v>9</v>
      </c>
      <c r="C464" t="s">
        <v>50</v>
      </c>
      <c r="D464" t="s">
        <v>76</v>
      </c>
      <c r="E464" t="s">
        <v>65</v>
      </c>
      <c r="F464" t="s">
        <v>122</v>
      </c>
      <c r="G464">
        <v>5</v>
      </c>
      <c r="H464">
        <f>VLOOKUP(E464,Urunler!$A$1:$C$8,3,0)</f>
        <v>320</v>
      </c>
      <c r="I464">
        <f t="shared" si="11"/>
        <v>1600</v>
      </c>
      <c r="J464" t="str">
        <f>IF(AND(VLOOKUP(B464,Calisanlar!$A$1:$I$36,6,0)="Yüksek",VLOOKUP(B464,Calisanlar!$A$1:$I$36,7,0)&gt;5),"Kıdemli Satış","Normal Satış")</f>
        <v>Normal Satış</v>
      </c>
    </row>
    <row r="465" spans="1:10" x14ac:dyDescent="0.3">
      <c r="A465" s="1">
        <v>45871</v>
      </c>
      <c r="B465" t="s">
        <v>16</v>
      </c>
      <c r="C465" t="s">
        <v>54</v>
      </c>
      <c r="D465" t="s">
        <v>74</v>
      </c>
      <c r="E465" t="s">
        <v>64</v>
      </c>
      <c r="F465" t="s">
        <v>71</v>
      </c>
      <c r="G465">
        <v>6</v>
      </c>
      <c r="H465">
        <f>VLOOKUP(E465,Urunler!$A$1:$C$8,3,0)</f>
        <v>210</v>
      </c>
      <c r="I465">
        <f t="shared" si="11"/>
        <v>1260</v>
      </c>
      <c r="J465" t="str">
        <f>IF(AND(VLOOKUP(B465,Calisanlar!$A$1:$I$36,6,0)="Yüksek",VLOOKUP(B465,Calisanlar!$A$1:$I$36,7,0)&gt;5),"Kıdemli Satış","Normal Satış")</f>
        <v>Normal Satış</v>
      </c>
    </row>
    <row r="466" spans="1:10" x14ac:dyDescent="0.3">
      <c r="A466" s="1">
        <v>45871</v>
      </c>
      <c r="B466" t="s">
        <v>9</v>
      </c>
      <c r="C466" t="s">
        <v>50</v>
      </c>
      <c r="D466" t="s">
        <v>77</v>
      </c>
      <c r="E466" t="s">
        <v>66</v>
      </c>
      <c r="F466" t="s">
        <v>72</v>
      </c>
      <c r="G466">
        <v>5</v>
      </c>
      <c r="H466">
        <f>VLOOKUP(E466,Urunler!$A$1:$C$8,3,0)</f>
        <v>180</v>
      </c>
      <c r="I466">
        <f t="shared" si="11"/>
        <v>900</v>
      </c>
      <c r="J466" t="str">
        <f>IF(AND(VLOOKUP(B466,Calisanlar!$A$1:$I$36,6,0)="Yüksek",VLOOKUP(B466,Calisanlar!$A$1:$I$36,7,0)&gt;5),"Kıdemli Satış","Normal Satış")</f>
        <v>Normal Satış</v>
      </c>
    </row>
    <row r="467" spans="1:10" x14ac:dyDescent="0.3">
      <c r="A467" s="1">
        <v>45871</v>
      </c>
      <c r="B467" t="s">
        <v>34</v>
      </c>
      <c r="C467" t="s">
        <v>51</v>
      </c>
      <c r="D467" t="s">
        <v>77</v>
      </c>
      <c r="E467" t="s">
        <v>65</v>
      </c>
      <c r="F467" t="s">
        <v>122</v>
      </c>
      <c r="G467">
        <v>9</v>
      </c>
      <c r="H467">
        <f>VLOOKUP(E467,Urunler!$A$1:$C$8,3,0)</f>
        <v>320</v>
      </c>
      <c r="I467">
        <f t="shared" si="11"/>
        <v>2880</v>
      </c>
      <c r="J467" t="str">
        <f>IF(AND(VLOOKUP(B467,Calisanlar!$A$1:$I$36,6,0)="Yüksek",VLOOKUP(B467,Calisanlar!$A$1:$I$36,7,0)&gt;5),"Kıdemli Satış","Normal Satış")</f>
        <v>Normal Satış</v>
      </c>
    </row>
    <row r="468" spans="1:10" x14ac:dyDescent="0.3">
      <c r="A468" s="1">
        <v>45871</v>
      </c>
      <c r="B468" t="s">
        <v>27</v>
      </c>
      <c r="C468" t="s">
        <v>51</v>
      </c>
      <c r="D468" t="s">
        <v>76</v>
      </c>
      <c r="E468" t="s">
        <v>64</v>
      </c>
      <c r="F468" t="s">
        <v>71</v>
      </c>
      <c r="G468">
        <v>12</v>
      </c>
      <c r="H468">
        <f>VLOOKUP(E468,Urunler!$A$1:$C$8,3,0)</f>
        <v>210</v>
      </c>
      <c r="I468">
        <f t="shared" si="11"/>
        <v>2520</v>
      </c>
      <c r="J468" t="str">
        <f>IF(AND(VLOOKUP(B468,Calisanlar!$A$1:$I$36,6,0)="Yüksek",VLOOKUP(B468,Calisanlar!$A$1:$I$36,7,0)&gt;5),"Kıdemli Satış","Normal Satış")</f>
        <v>Normal Satış</v>
      </c>
    </row>
    <row r="469" spans="1:10" x14ac:dyDescent="0.3">
      <c r="A469" s="1">
        <v>45871</v>
      </c>
      <c r="B469" t="s">
        <v>33</v>
      </c>
      <c r="C469" t="s">
        <v>51</v>
      </c>
      <c r="D469" t="s">
        <v>74</v>
      </c>
      <c r="E469" t="s">
        <v>64</v>
      </c>
      <c r="F469" t="s">
        <v>71</v>
      </c>
      <c r="G469">
        <v>12</v>
      </c>
      <c r="H469">
        <f>VLOOKUP(E469,Urunler!$A$1:$C$8,3,0)</f>
        <v>210</v>
      </c>
      <c r="I469">
        <f t="shared" si="11"/>
        <v>2520</v>
      </c>
      <c r="J469" t="str">
        <f>IF(AND(VLOOKUP(B469,Calisanlar!$A$1:$I$36,6,0)="Yüksek",VLOOKUP(B469,Calisanlar!$A$1:$I$36,7,0)&gt;5),"Kıdemli Satış","Normal Satış")</f>
        <v>Normal Satış</v>
      </c>
    </row>
    <row r="470" spans="1:10" x14ac:dyDescent="0.3">
      <c r="A470" s="1">
        <v>45872</v>
      </c>
      <c r="B470" t="s">
        <v>12</v>
      </c>
      <c r="C470" t="s">
        <v>48</v>
      </c>
      <c r="D470" t="s">
        <v>75</v>
      </c>
      <c r="E470" t="s">
        <v>68</v>
      </c>
      <c r="F470" t="s">
        <v>123</v>
      </c>
      <c r="G470">
        <v>4</v>
      </c>
      <c r="H470">
        <f>VLOOKUP(E470,Urunler!$A$1:$C$8,3,0)</f>
        <v>890</v>
      </c>
      <c r="I470">
        <f t="shared" si="11"/>
        <v>3560</v>
      </c>
      <c r="J470" t="str">
        <f>IF(AND(VLOOKUP(B470,Calisanlar!$A$1:$I$36,6,0)="Yüksek",VLOOKUP(B470,Calisanlar!$A$1:$I$36,7,0)&gt;5),"Kıdemli Satış","Normal Satış")</f>
        <v>Normal Satış</v>
      </c>
    </row>
    <row r="471" spans="1:10" x14ac:dyDescent="0.3">
      <c r="A471" s="1">
        <v>45873</v>
      </c>
      <c r="B471" t="s">
        <v>17</v>
      </c>
      <c r="C471" t="s">
        <v>52</v>
      </c>
      <c r="D471" t="s">
        <v>74</v>
      </c>
      <c r="E471" t="s">
        <v>66</v>
      </c>
      <c r="F471" t="s">
        <v>72</v>
      </c>
      <c r="G471">
        <v>7</v>
      </c>
      <c r="H471">
        <f>VLOOKUP(E471,Urunler!$A$1:$C$8,3,0)</f>
        <v>180</v>
      </c>
      <c r="I471">
        <f t="shared" si="11"/>
        <v>1260</v>
      </c>
      <c r="J471" t="str">
        <f>IF(AND(VLOOKUP(B471,Calisanlar!$A$1:$I$36,6,0)="Yüksek",VLOOKUP(B471,Calisanlar!$A$1:$I$36,7,0)&gt;5),"Kıdemli Satış","Normal Satış")</f>
        <v>Normal Satış</v>
      </c>
    </row>
    <row r="472" spans="1:10" x14ac:dyDescent="0.3">
      <c r="A472" s="1">
        <v>45873</v>
      </c>
      <c r="B472" t="s">
        <v>8</v>
      </c>
      <c r="C472" t="s">
        <v>49</v>
      </c>
      <c r="D472" t="s">
        <v>77</v>
      </c>
      <c r="E472" t="s">
        <v>68</v>
      </c>
      <c r="F472" t="s">
        <v>123</v>
      </c>
      <c r="G472">
        <v>12</v>
      </c>
      <c r="H472">
        <f>VLOOKUP(E472,Urunler!$A$1:$C$8,3,0)</f>
        <v>890</v>
      </c>
      <c r="I472">
        <f t="shared" si="11"/>
        <v>10680</v>
      </c>
      <c r="J472" t="str">
        <f>IF(AND(VLOOKUP(B472,Calisanlar!$A$1:$I$36,6,0)="Yüksek",VLOOKUP(B472,Calisanlar!$A$1:$I$36,7,0)&gt;5),"Kıdemli Satış","Normal Satış")</f>
        <v>Normal Satış</v>
      </c>
    </row>
    <row r="473" spans="1:10" x14ac:dyDescent="0.3">
      <c r="A473" s="1">
        <v>45874</v>
      </c>
      <c r="B473" t="s">
        <v>23</v>
      </c>
      <c r="C473" t="s">
        <v>48</v>
      </c>
      <c r="D473" t="s">
        <v>76</v>
      </c>
      <c r="E473" t="s">
        <v>62</v>
      </c>
      <c r="F473" t="s">
        <v>69</v>
      </c>
      <c r="G473">
        <v>4</v>
      </c>
      <c r="H473">
        <f>VLOOKUP(E473,Urunler!$A$1:$C$8,3,0)</f>
        <v>950</v>
      </c>
      <c r="I473">
        <f t="shared" si="11"/>
        <v>3800</v>
      </c>
      <c r="J473" t="str">
        <f>IF(AND(VLOOKUP(B473,Calisanlar!$A$1:$I$36,6,0)="Yüksek",VLOOKUP(B473,Calisanlar!$A$1:$I$36,7,0)&gt;5),"Kıdemli Satış","Normal Satış")</f>
        <v>Normal Satış</v>
      </c>
    </row>
    <row r="474" spans="1:10" x14ac:dyDescent="0.3">
      <c r="A474" s="1">
        <v>45875</v>
      </c>
      <c r="B474" t="s">
        <v>41</v>
      </c>
      <c r="C474" t="s">
        <v>50</v>
      </c>
      <c r="D474" t="s">
        <v>76</v>
      </c>
      <c r="E474" t="s">
        <v>64</v>
      </c>
      <c r="F474" t="s">
        <v>71</v>
      </c>
      <c r="G474">
        <v>4</v>
      </c>
      <c r="H474">
        <f>VLOOKUP(E474,Urunler!$A$1:$C$8,3,0)</f>
        <v>210</v>
      </c>
      <c r="I474">
        <f t="shared" si="11"/>
        <v>840</v>
      </c>
      <c r="J474" t="str">
        <f>IF(AND(VLOOKUP(B474,Calisanlar!$A$1:$I$36,6,0)="Yüksek",VLOOKUP(B474,Calisanlar!$A$1:$I$36,7,0)&gt;5),"Kıdemli Satış","Normal Satış")</f>
        <v>Normal Satış</v>
      </c>
    </row>
    <row r="475" spans="1:10" x14ac:dyDescent="0.3">
      <c r="A475" s="1">
        <v>45875</v>
      </c>
      <c r="B475" t="s">
        <v>13</v>
      </c>
      <c r="C475" t="s">
        <v>53</v>
      </c>
      <c r="D475" t="s">
        <v>77</v>
      </c>
      <c r="E475" t="s">
        <v>63</v>
      </c>
      <c r="F475" t="s">
        <v>70</v>
      </c>
      <c r="G475">
        <v>13</v>
      </c>
      <c r="H475">
        <f>VLOOKUP(E475,Urunler!$A$1:$C$8,3,0)</f>
        <v>120</v>
      </c>
      <c r="I475">
        <f t="shared" si="11"/>
        <v>1560</v>
      </c>
      <c r="J475" t="str">
        <f>IF(AND(VLOOKUP(B475,Calisanlar!$A$1:$I$36,6,0)="Yüksek",VLOOKUP(B475,Calisanlar!$A$1:$I$36,7,0)&gt;5),"Kıdemli Satış","Normal Satış")</f>
        <v>Normal Satış</v>
      </c>
    </row>
    <row r="476" spans="1:10" x14ac:dyDescent="0.3">
      <c r="A476" s="1">
        <v>45875</v>
      </c>
      <c r="B476" t="s">
        <v>23</v>
      </c>
      <c r="C476" t="s">
        <v>48</v>
      </c>
      <c r="D476" t="s">
        <v>76</v>
      </c>
      <c r="E476" t="s">
        <v>67</v>
      </c>
      <c r="F476" t="s">
        <v>124</v>
      </c>
      <c r="G476">
        <v>6</v>
      </c>
      <c r="H476">
        <f>VLOOKUP(E476,Urunler!$A$1:$C$8,3,0)</f>
        <v>89</v>
      </c>
      <c r="I476">
        <f t="shared" si="11"/>
        <v>534</v>
      </c>
      <c r="J476" t="str">
        <f>IF(AND(VLOOKUP(B476,Calisanlar!$A$1:$I$36,6,0)="Yüksek",VLOOKUP(B476,Calisanlar!$A$1:$I$36,7,0)&gt;5),"Kıdemli Satış","Normal Satış")</f>
        <v>Normal Satış</v>
      </c>
    </row>
    <row r="477" spans="1:10" x14ac:dyDescent="0.3">
      <c r="A477" s="1">
        <v>45875</v>
      </c>
      <c r="B477" t="s">
        <v>12</v>
      </c>
      <c r="C477" t="s">
        <v>48</v>
      </c>
      <c r="D477" t="s">
        <v>74</v>
      </c>
      <c r="E477" t="s">
        <v>62</v>
      </c>
      <c r="F477" t="s">
        <v>69</v>
      </c>
      <c r="G477">
        <v>14</v>
      </c>
      <c r="H477">
        <f>VLOOKUP(E477,Urunler!$A$1:$C$8,3,0)</f>
        <v>950</v>
      </c>
      <c r="I477">
        <f t="shared" si="11"/>
        <v>13300</v>
      </c>
      <c r="J477" t="str">
        <f>IF(AND(VLOOKUP(B477,Calisanlar!$A$1:$I$36,6,0)="Yüksek",VLOOKUP(B477,Calisanlar!$A$1:$I$36,7,0)&gt;5),"Kıdemli Satış","Normal Satış")</f>
        <v>Normal Satış</v>
      </c>
    </row>
    <row r="478" spans="1:10" x14ac:dyDescent="0.3">
      <c r="A478" s="1">
        <v>45876</v>
      </c>
      <c r="B478" t="s">
        <v>41</v>
      </c>
      <c r="C478" t="s">
        <v>50</v>
      </c>
      <c r="D478" t="s">
        <v>75</v>
      </c>
      <c r="E478" t="s">
        <v>63</v>
      </c>
      <c r="F478" t="s">
        <v>70</v>
      </c>
      <c r="G478">
        <v>7</v>
      </c>
      <c r="H478">
        <f>VLOOKUP(E478,Urunler!$A$1:$C$8,3,0)</f>
        <v>120</v>
      </c>
      <c r="I478">
        <f t="shared" si="11"/>
        <v>840</v>
      </c>
      <c r="J478" t="str">
        <f>IF(AND(VLOOKUP(B478,Calisanlar!$A$1:$I$36,6,0)="Yüksek",VLOOKUP(B478,Calisanlar!$A$1:$I$36,7,0)&gt;5),"Kıdemli Satış","Normal Satış")</f>
        <v>Normal Satış</v>
      </c>
    </row>
    <row r="479" spans="1:10" x14ac:dyDescent="0.3">
      <c r="A479" s="1">
        <v>45876</v>
      </c>
      <c r="B479" t="s">
        <v>8</v>
      </c>
      <c r="C479" t="s">
        <v>49</v>
      </c>
      <c r="D479" t="s">
        <v>75</v>
      </c>
      <c r="E479" t="s">
        <v>66</v>
      </c>
      <c r="F479" t="s">
        <v>72</v>
      </c>
      <c r="G479">
        <v>1</v>
      </c>
      <c r="H479">
        <f>VLOOKUP(E479,Urunler!$A$1:$C$8,3,0)</f>
        <v>180</v>
      </c>
      <c r="I479">
        <f t="shared" si="11"/>
        <v>180</v>
      </c>
      <c r="J479" t="str">
        <f>IF(AND(VLOOKUP(B479,Calisanlar!$A$1:$I$36,6,0)="Yüksek",VLOOKUP(B479,Calisanlar!$A$1:$I$36,7,0)&gt;5),"Kıdemli Satış","Normal Satış")</f>
        <v>Normal Satış</v>
      </c>
    </row>
    <row r="480" spans="1:10" x14ac:dyDescent="0.3">
      <c r="A480" s="1">
        <v>45876</v>
      </c>
      <c r="B480" t="s">
        <v>14</v>
      </c>
      <c r="C480" t="s">
        <v>50</v>
      </c>
      <c r="D480" t="s">
        <v>75</v>
      </c>
      <c r="E480" t="s">
        <v>64</v>
      </c>
      <c r="F480" t="s">
        <v>71</v>
      </c>
      <c r="G480">
        <v>14</v>
      </c>
      <c r="H480">
        <f>VLOOKUP(E480,Urunler!$A$1:$C$8,3,0)</f>
        <v>210</v>
      </c>
      <c r="I480">
        <f t="shared" si="11"/>
        <v>2940</v>
      </c>
      <c r="J480" t="str">
        <f>IF(AND(VLOOKUP(B480,Calisanlar!$A$1:$I$36,6,0)="Yüksek",VLOOKUP(B480,Calisanlar!$A$1:$I$36,7,0)&gt;5),"Kıdemli Satış","Normal Satış")</f>
        <v>Normal Satış</v>
      </c>
    </row>
    <row r="481" spans="1:10" x14ac:dyDescent="0.3">
      <c r="A481" s="1">
        <v>45877</v>
      </c>
      <c r="B481" t="s">
        <v>10</v>
      </c>
      <c r="C481" t="s">
        <v>51</v>
      </c>
      <c r="D481" t="s">
        <v>76</v>
      </c>
      <c r="E481" t="s">
        <v>64</v>
      </c>
      <c r="F481" t="s">
        <v>71</v>
      </c>
      <c r="G481">
        <v>5</v>
      </c>
      <c r="H481">
        <f>VLOOKUP(E481,Urunler!$A$1:$C$8,3,0)</f>
        <v>210</v>
      </c>
      <c r="I481">
        <f t="shared" si="11"/>
        <v>1050</v>
      </c>
      <c r="J481" t="str">
        <f>IF(AND(VLOOKUP(B481,Calisanlar!$A$1:$I$36,6,0)="Yüksek",VLOOKUP(B481,Calisanlar!$A$1:$I$36,7,0)&gt;5),"Kıdemli Satış","Normal Satış")</f>
        <v>Normal Satış</v>
      </c>
    </row>
    <row r="482" spans="1:10" x14ac:dyDescent="0.3">
      <c r="A482" s="1">
        <v>45877</v>
      </c>
      <c r="B482" t="s">
        <v>34</v>
      </c>
      <c r="C482" t="s">
        <v>51</v>
      </c>
      <c r="D482" t="s">
        <v>77</v>
      </c>
      <c r="E482" t="s">
        <v>67</v>
      </c>
      <c r="F482" t="s">
        <v>124</v>
      </c>
      <c r="G482">
        <v>9</v>
      </c>
      <c r="H482">
        <f>VLOOKUP(E482,Urunler!$A$1:$C$8,3,0)</f>
        <v>89</v>
      </c>
      <c r="I482">
        <f t="shared" si="11"/>
        <v>801</v>
      </c>
      <c r="J482" t="str">
        <f>IF(AND(VLOOKUP(B482,Calisanlar!$A$1:$I$36,6,0)="Yüksek",VLOOKUP(B482,Calisanlar!$A$1:$I$36,7,0)&gt;5),"Kıdemli Satış","Normal Satış")</f>
        <v>Normal Satış</v>
      </c>
    </row>
    <row r="483" spans="1:10" x14ac:dyDescent="0.3">
      <c r="A483" s="1">
        <v>45877</v>
      </c>
      <c r="B483" t="s">
        <v>27</v>
      </c>
      <c r="C483" t="s">
        <v>51</v>
      </c>
      <c r="D483" t="s">
        <v>74</v>
      </c>
      <c r="E483" t="s">
        <v>63</v>
      </c>
      <c r="F483" t="s">
        <v>70</v>
      </c>
      <c r="G483">
        <v>12</v>
      </c>
      <c r="H483">
        <f>VLOOKUP(E483,Urunler!$A$1:$C$8,3,0)</f>
        <v>120</v>
      </c>
      <c r="I483">
        <f t="shared" si="11"/>
        <v>1440</v>
      </c>
      <c r="J483" t="str">
        <f>IF(AND(VLOOKUP(B483,Calisanlar!$A$1:$I$36,6,0)="Yüksek",VLOOKUP(B483,Calisanlar!$A$1:$I$36,7,0)&gt;5),"Kıdemli Satış","Normal Satış")</f>
        <v>Normal Satış</v>
      </c>
    </row>
    <row r="484" spans="1:10" x14ac:dyDescent="0.3">
      <c r="A484" s="1">
        <v>45877</v>
      </c>
      <c r="B484" t="s">
        <v>8</v>
      </c>
      <c r="C484" t="s">
        <v>49</v>
      </c>
      <c r="D484" t="s">
        <v>74</v>
      </c>
      <c r="E484" t="s">
        <v>66</v>
      </c>
      <c r="F484" t="s">
        <v>72</v>
      </c>
      <c r="G484">
        <v>14</v>
      </c>
      <c r="H484">
        <f>VLOOKUP(E484,Urunler!$A$1:$C$8,3,0)</f>
        <v>180</v>
      </c>
      <c r="I484">
        <f t="shared" si="11"/>
        <v>2520</v>
      </c>
      <c r="J484" t="str">
        <f>IF(AND(VLOOKUP(B484,Calisanlar!$A$1:$I$36,6,0)="Yüksek",VLOOKUP(B484,Calisanlar!$A$1:$I$36,7,0)&gt;5),"Kıdemli Satış","Normal Satış")</f>
        <v>Normal Satış</v>
      </c>
    </row>
    <row r="485" spans="1:10" x14ac:dyDescent="0.3">
      <c r="A485" s="1">
        <v>45878</v>
      </c>
      <c r="B485" t="s">
        <v>12</v>
      </c>
      <c r="C485" t="s">
        <v>48</v>
      </c>
      <c r="D485" t="s">
        <v>74</v>
      </c>
      <c r="E485" t="s">
        <v>66</v>
      </c>
      <c r="F485" t="s">
        <v>72</v>
      </c>
      <c r="G485">
        <v>4</v>
      </c>
      <c r="H485">
        <f>VLOOKUP(E485,Urunler!$A$1:$C$8,3,0)</f>
        <v>180</v>
      </c>
      <c r="I485">
        <f t="shared" si="11"/>
        <v>720</v>
      </c>
      <c r="J485" t="str">
        <f>IF(AND(VLOOKUP(B485,Calisanlar!$A$1:$I$36,6,0)="Yüksek",VLOOKUP(B485,Calisanlar!$A$1:$I$36,7,0)&gt;5),"Kıdemli Satış","Normal Satış")</f>
        <v>Normal Satış</v>
      </c>
    </row>
    <row r="486" spans="1:10" x14ac:dyDescent="0.3">
      <c r="A486" s="1">
        <v>45878</v>
      </c>
      <c r="B486" t="s">
        <v>23</v>
      </c>
      <c r="C486" t="s">
        <v>48</v>
      </c>
      <c r="D486" t="s">
        <v>76</v>
      </c>
      <c r="E486" t="s">
        <v>67</v>
      </c>
      <c r="F486" t="s">
        <v>124</v>
      </c>
      <c r="G486">
        <v>9</v>
      </c>
      <c r="H486">
        <f>VLOOKUP(E486,Urunler!$A$1:$C$8,3,0)</f>
        <v>89</v>
      </c>
      <c r="I486">
        <f t="shared" si="11"/>
        <v>801</v>
      </c>
      <c r="J486" t="str">
        <f>IF(AND(VLOOKUP(B486,Calisanlar!$A$1:$I$36,6,0)="Yüksek",VLOOKUP(B486,Calisanlar!$A$1:$I$36,7,0)&gt;5),"Kıdemli Satış","Normal Satış")</f>
        <v>Normal Satış</v>
      </c>
    </row>
    <row r="487" spans="1:10" x14ac:dyDescent="0.3">
      <c r="A487" s="1">
        <v>45878</v>
      </c>
      <c r="B487" t="s">
        <v>22</v>
      </c>
      <c r="C487" t="s">
        <v>51</v>
      </c>
      <c r="D487" t="s">
        <v>74</v>
      </c>
      <c r="E487" t="s">
        <v>66</v>
      </c>
      <c r="F487" t="s">
        <v>72</v>
      </c>
      <c r="G487">
        <v>6</v>
      </c>
      <c r="H487">
        <f>VLOOKUP(E487,Urunler!$A$1:$C$8,3,0)</f>
        <v>180</v>
      </c>
      <c r="I487">
        <f t="shared" si="11"/>
        <v>1080</v>
      </c>
      <c r="J487" t="str">
        <f>IF(AND(VLOOKUP(B487,Calisanlar!$A$1:$I$36,6,0)="Yüksek",VLOOKUP(B487,Calisanlar!$A$1:$I$36,7,0)&gt;5),"Kıdemli Satış","Normal Satış")</f>
        <v>Normal Satış</v>
      </c>
    </row>
    <row r="488" spans="1:10" x14ac:dyDescent="0.3">
      <c r="A488" s="1">
        <v>45878</v>
      </c>
      <c r="B488" t="s">
        <v>23</v>
      </c>
      <c r="C488" t="s">
        <v>48</v>
      </c>
      <c r="D488" t="s">
        <v>75</v>
      </c>
      <c r="E488" t="s">
        <v>66</v>
      </c>
      <c r="F488" t="s">
        <v>72</v>
      </c>
      <c r="G488">
        <v>12</v>
      </c>
      <c r="H488">
        <f>VLOOKUP(E488,Urunler!$A$1:$C$8,3,0)</f>
        <v>180</v>
      </c>
      <c r="I488">
        <f t="shared" si="11"/>
        <v>2160</v>
      </c>
      <c r="J488" t="str">
        <f>IF(AND(VLOOKUP(B488,Calisanlar!$A$1:$I$36,6,0)="Yüksek",VLOOKUP(B488,Calisanlar!$A$1:$I$36,7,0)&gt;5),"Kıdemli Satış","Normal Satış")</f>
        <v>Normal Satış</v>
      </c>
    </row>
    <row r="489" spans="1:10" x14ac:dyDescent="0.3">
      <c r="A489" s="1">
        <v>45878</v>
      </c>
      <c r="B489" t="s">
        <v>38</v>
      </c>
      <c r="C489" t="s">
        <v>49</v>
      </c>
      <c r="D489" t="s">
        <v>74</v>
      </c>
      <c r="E489" t="s">
        <v>65</v>
      </c>
      <c r="F489" t="s">
        <v>122</v>
      </c>
      <c r="G489">
        <v>1</v>
      </c>
      <c r="H489">
        <f>VLOOKUP(E489,Urunler!$A$1:$C$8,3,0)</f>
        <v>320</v>
      </c>
      <c r="I489">
        <f t="shared" si="11"/>
        <v>320</v>
      </c>
      <c r="J489" t="str">
        <f>IF(AND(VLOOKUP(B489,Calisanlar!$A$1:$I$36,6,0)="Yüksek",VLOOKUP(B489,Calisanlar!$A$1:$I$36,7,0)&gt;5),"Kıdemli Satış","Normal Satış")</f>
        <v>Kıdemli Satış</v>
      </c>
    </row>
    <row r="490" spans="1:10" x14ac:dyDescent="0.3">
      <c r="A490" s="1">
        <v>45879</v>
      </c>
      <c r="B490" t="s">
        <v>38</v>
      </c>
      <c r="C490" t="s">
        <v>49</v>
      </c>
      <c r="D490" t="s">
        <v>74</v>
      </c>
      <c r="E490" t="s">
        <v>68</v>
      </c>
      <c r="F490" t="s">
        <v>123</v>
      </c>
      <c r="G490">
        <v>2</v>
      </c>
      <c r="H490">
        <f>VLOOKUP(E490,Urunler!$A$1:$C$8,3,0)</f>
        <v>890</v>
      </c>
      <c r="I490">
        <f t="shared" si="11"/>
        <v>1780</v>
      </c>
      <c r="J490" t="str">
        <f>IF(AND(VLOOKUP(B490,Calisanlar!$A$1:$I$36,6,0)="Yüksek",VLOOKUP(B490,Calisanlar!$A$1:$I$36,7,0)&gt;5),"Kıdemli Satış","Normal Satış")</f>
        <v>Kıdemli Satış</v>
      </c>
    </row>
    <row r="491" spans="1:10" x14ac:dyDescent="0.3">
      <c r="A491" s="1">
        <v>45879</v>
      </c>
      <c r="B491" t="s">
        <v>33</v>
      </c>
      <c r="C491" t="s">
        <v>51</v>
      </c>
      <c r="D491" t="s">
        <v>77</v>
      </c>
      <c r="E491" t="s">
        <v>62</v>
      </c>
      <c r="F491" t="s">
        <v>69</v>
      </c>
      <c r="G491">
        <v>2</v>
      </c>
      <c r="H491">
        <f>VLOOKUP(E491,Urunler!$A$1:$C$8,3,0)</f>
        <v>950</v>
      </c>
      <c r="I491">
        <f t="shared" si="11"/>
        <v>1900</v>
      </c>
      <c r="J491" t="str">
        <f>IF(AND(VLOOKUP(B491,Calisanlar!$A$1:$I$36,6,0)="Yüksek",VLOOKUP(B491,Calisanlar!$A$1:$I$36,7,0)&gt;5),"Kıdemli Satış","Normal Satış")</f>
        <v>Normal Satış</v>
      </c>
    </row>
    <row r="492" spans="1:10" x14ac:dyDescent="0.3">
      <c r="A492" s="1">
        <v>45880</v>
      </c>
      <c r="B492" t="s">
        <v>29</v>
      </c>
      <c r="C492" t="s">
        <v>52</v>
      </c>
      <c r="D492" t="s">
        <v>77</v>
      </c>
      <c r="E492" t="s">
        <v>65</v>
      </c>
      <c r="F492" t="s">
        <v>122</v>
      </c>
      <c r="G492">
        <v>10</v>
      </c>
      <c r="H492">
        <f>VLOOKUP(E492,Urunler!$A$1:$C$8,3,0)</f>
        <v>320</v>
      </c>
      <c r="I492">
        <f t="shared" si="11"/>
        <v>3200</v>
      </c>
      <c r="J492" t="str">
        <f>IF(AND(VLOOKUP(B492,Calisanlar!$A$1:$I$36,6,0)="Yüksek",VLOOKUP(B492,Calisanlar!$A$1:$I$36,7,0)&gt;5),"Kıdemli Satış","Normal Satış")</f>
        <v>Normal Satış</v>
      </c>
    </row>
    <row r="493" spans="1:10" x14ac:dyDescent="0.3">
      <c r="A493" s="1">
        <v>45880</v>
      </c>
      <c r="B493" t="s">
        <v>14</v>
      </c>
      <c r="C493" t="s">
        <v>50</v>
      </c>
      <c r="D493" t="s">
        <v>74</v>
      </c>
      <c r="E493" t="s">
        <v>62</v>
      </c>
      <c r="F493" t="s">
        <v>69</v>
      </c>
      <c r="G493">
        <v>2</v>
      </c>
      <c r="H493">
        <f>VLOOKUP(E493,Urunler!$A$1:$C$8,3,0)</f>
        <v>950</v>
      </c>
      <c r="I493">
        <f t="shared" si="11"/>
        <v>1900</v>
      </c>
      <c r="J493" t="str">
        <f>IF(AND(VLOOKUP(B493,Calisanlar!$A$1:$I$36,6,0)="Yüksek",VLOOKUP(B493,Calisanlar!$A$1:$I$36,7,0)&gt;5),"Kıdemli Satış","Normal Satış")</f>
        <v>Normal Satış</v>
      </c>
    </row>
    <row r="494" spans="1:10" x14ac:dyDescent="0.3">
      <c r="A494" s="1">
        <v>45881</v>
      </c>
      <c r="B494" t="s">
        <v>25</v>
      </c>
      <c r="C494" t="s">
        <v>53</v>
      </c>
      <c r="D494" t="s">
        <v>77</v>
      </c>
      <c r="E494" t="s">
        <v>63</v>
      </c>
      <c r="F494" t="s">
        <v>70</v>
      </c>
      <c r="G494">
        <v>1</v>
      </c>
      <c r="H494">
        <f>VLOOKUP(E494,Urunler!$A$1:$C$8,3,0)</f>
        <v>120</v>
      </c>
      <c r="I494">
        <f t="shared" si="11"/>
        <v>120</v>
      </c>
      <c r="J494" t="str">
        <f>IF(AND(VLOOKUP(B494,Calisanlar!$A$1:$I$36,6,0)="Yüksek",VLOOKUP(B494,Calisanlar!$A$1:$I$36,7,0)&gt;5),"Kıdemli Satış","Normal Satış")</f>
        <v>Kıdemli Satış</v>
      </c>
    </row>
    <row r="495" spans="1:10" x14ac:dyDescent="0.3">
      <c r="A495" s="1">
        <v>45881</v>
      </c>
      <c r="B495" t="s">
        <v>13</v>
      </c>
      <c r="C495" t="s">
        <v>53</v>
      </c>
      <c r="D495" t="s">
        <v>74</v>
      </c>
      <c r="E495" t="s">
        <v>66</v>
      </c>
      <c r="F495" t="s">
        <v>72</v>
      </c>
      <c r="G495">
        <v>6</v>
      </c>
      <c r="H495">
        <f>VLOOKUP(E495,Urunler!$A$1:$C$8,3,0)</f>
        <v>180</v>
      </c>
      <c r="I495">
        <f t="shared" si="11"/>
        <v>1080</v>
      </c>
      <c r="J495" t="str">
        <f>IF(AND(VLOOKUP(B495,Calisanlar!$A$1:$I$36,6,0)="Yüksek",VLOOKUP(B495,Calisanlar!$A$1:$I$36,7,0)&gt;5),"Kıdemli Satış","Normal Satış")</f>
        <v>Normal Satış</v>
      </c>
    </row>
    <row r="496" spans="1:10" x14ac:dyDescent="0.3">
      <c r="A496" s="1">
        <v>45882</v>
      </c>
      <c r="B496" t="s">
        <v>29</v>
      </c>
      <c r="C496" t="s">
        <v>52</v>
      </c>
      <c r="D496" t="s">
        <v>75</v>
      </c>
      <c r="E496" t="s">
        <v>64</v>
      </c>
      <c r="F496" t="s">
        <v>71</v>
      </c>
      <c r="G496">
        <v>13</v>
      </c>
      <c r="H496">
        <f>VLOOKUP(E496,Urunler!$A$1:$C$8,3,0)</f>
        <v>210</v>
      </c>
      <c r="I496">
        <f t="shared" si="11"/>
        <v>2730</v>
      </c>
      <c r="J496" t="str">
        <f>IF(AND(VLOOKUP(B496,Calisanlar!$A$1:$I$36,6,0)="Yüksek",VLOOKUP(B496,Calisanlar!$A$1:$I$36,7,0)&gt;5),"Kıdemli Satış","Normal Satış")</f>
        <v>Normal Satış</v>
      </c>
    </row>
    <row r="497" spans="1:10" x14ac:dyDescent="0.3">
      <c r="A497" s="1">
        <v>45882</v>
      </c>
      <c r="B497" t="s">
        <v>29</v>
      </c>
      <c r="C497" t="s">
        <v>52</v>
      </c>
      <c r="D497" t="s">
        <v>76</v>
      </c>
      <c r="E497" t="s">
        <v>64</v>
      </c>
      <c r="F497" t="s">
        <v>71</v>
      </c>
      <c r="G497">
        <v>7</v>
      </c>
      <c r="H497">
        <f>VLOOKUP(E497,Urunler!$A$1:$C$8,3,0)</f>
        <v>210</v>
      </c>
      <c r="I497">
        <f t="shared" si="11"/>
        <v>1470</v>
      </c>
      <c r="J497" t="str">
        <f>IF(AND(VLOOKUP(B497,Calisanlar!$A$1:$I$36,6,0)="Yüksek",VLOOKUP(B497,Calisanlar!$A$1:$I$36,7,0)&gt;5),"Kıdemli Satış","Normal Satış")</f>
        <v>Normal Satış</v>
      </c>
    </row>
    <row r="498" spans="1:10" x14ac:dyDescent="0.3">
      <c r="A498" s="1">
        <v>45882</v>
      </c>
      <c r="B498" t="s">
        <v>23</v>
      </c>
      <c r="C498" t="s">
        <v>48</v>
      </c>
      <c r="D498" t="s">
        <v>77</v>
      </c>
      <c r="E498" t="s">
        <v>67</v>
      </c>
      <c r="F498" t="s">
        <v>124</v>
      </c>
      <c r="G498">
        <v>3</v>
      </c>
      <c r="H498">
        <f>VLOOKUP(E498,Urunler!$A$1:$C$8,3,0)</f>
        <v>89</v>
      </c>
      <c r="I498">
        <f t="shared" si="11"/>
        <v>267</v>
      </c>
      <c r="J498" t="str">
        <f>IF(AND(VLOOKUP(B498,Calisanlar!$A$1:$I$36,6,0)="Yüksek",VLOOKUP(B498,Calisanlar!$A$1:$I$36,7,0)&gt;5),"Kıdemli Satış","Normal Satış")</f>
        <v>Normal Satış</v>
      </c>
    </row>
    <row r="499" spans="1:10" x14ac:dyDescent="0.3">
      <c r="A499" s="1">
        <v>45882</v>
      </c>
      <c r="B499" t="s">
        <v>16</v>
      </c>
      <c r="C499" t="s">
        <v>54</v>
      </c>
      <c r="D499" t="s">
        <v>77</v>
      </c>
      <c r="E499" t="s">
        <v>64</v>
      </c>
      <c r="F499" t="s">
        <v>71</v>
      </c>
      <c r="G499">
        <v>14</v>
      </c>
      <c r="H499">
        <f>VLOOKUP(E499,Urunler!$A$1:$C$8,3,0)</f>
        <v>210</v>
      </c>
      <c r="I499">
        <f t="shared" si="11"/>
        <v>2940</v>
      </c>
      <c r="J499" t="str">
        <f>IF(AND(VLOOKUP(B499,Calisanlar!$A$1:$I$36,6,0)="Yüksek",VLOOKUP(B499,Calisanlar!$A$1:$I$36,7,0)&gt;5),"Kıdemli Satış","Normal Satış")</f>
        <v>Normal Satış</v>
      </c>
    </row>
    <row r="500" spans="1:10" x14ac:dyDescent="0.3">
      <c r="A500" s="1">
        <v>45882</v>
      </c>
      <c r="B500" t="s">
        <v>27</v>
      </c>
      <c r="C500" t="s">
        <v>51</v>
      </c>
      <c r="D500" t="s">
        <v>74</v>
      </c>
      <c r="E500" t="s">
        <v>66</v>
      </c>
      <c r="F500" t="s">
        <v>72</v>
      </c>
      <c r="G500">
        <v>3</v>
      </c>
      <c r="H500">
        <f>VLOOKUP(E500,Urunler!$A$1:$C$8,3,0)</f>
        <v>180</v>
      </c>
      <c r="I500">
        <f t="shared" si="11"/>
        <v>540</v>
      </c>
      <c r="J500" t="str">
        <f>IF(AND(VLOOKUP(B500,Calisanlar!$A$1:$I$36,6,0)="Yüksek",VLOOKUP(B500,Calisanlar!$A$1:$I$36,7,0)&gt;5),"Kıdemli Satış","Normal Satış")</f>
        <v>Normal Satış</v>
      </c>
    </row>
    <row r="501" spans="1:10" x14ac:dyDescent="0.3">
      <c r="A501" s="1">
        <v>45883</v>
      </c>
      <c r="B501" t="s">
        <v>14</v>
      </c>
      <c r="C501" t="s">
        <v>50</v>
      </c>
      <c r="D501" t="s">
        <v>77</v>
      </c>
      <c r="E501" t="s">
        <v>65</v>
      </c>
      <c r="F501" t="s">
        <v>122</v>
      </c>
      <c r="G501">
        <v>11</v>
      </c>
      <c r="H501">
        <f>VLOOKUP(E501,Urunler!$A$1:$C$8,3,0)</f>
        <v>320</v>
      </c>
      <c r="I501">
        <f t="shared" si="11"/>
        <v>3520</v>
      </c>
      <c r="J501" t="str">
        <f>IF(AND(VLOOKUP(B501,Calisanlar!$A$1:$I$36,6,0)="Yüksek",VLOOKUP(B501,Calisanlar!$A$1:$I$36,7,0)&gt;5),"Kıdemli Satış","Normal Satış")</f>
        <v>Normal Satış</v>
      </c>
    </row>
    <row r="502" spans="1:10" x14ac:dyDescent="0.3">
      <c r="A502" s="1">
        <v>45883</v>
      </c>
      <c r="B502" t="s">
        <v>34</v>
      </c>
      <c r="C502" t="s">
        <v>51</v>
      </c>
      <c r="D502" t="s">
        <v>76</v>
      </c>
      <c r="E502" t="s">
        <v>67</v>
      </c>
      <c r="F502" t="s">
        <v>124</v>
      </c>
      <c r="G502">
        <v>9</v>
      </c>
      <c r="H502">
        <f>VLOOKUP(E502,Urunler!$A$1:$C$8,3,0)</f>
        <v>89</v>
      </c>
      <c r="I502">
        <f t="shared" si="11"/>
        <v>801</v>
      </c>
      <c r="J502" t="str">
        <f>IF(AND(VLOOKUP(B502,Calisanlar!$A$1:$I$36,6,0)="Yüksek",VLOOKUP(B502,Calisanlar!$A$1:$I$36,7,0)&gt;5),"Kıdemli Satış","Normal Satış")</f>
        <v>Normal Satış</v>
      </c>
    </row>
    <row r="503" spans="1:10" x14ac:dyDescent="0.3">
      <c r="A503" s="1">
        <v>45884</v>
      </c>
      <c r="B503" t="s">
        <v>25</v>
      </c>
      <c r="C503" t="s">
        <v>53</v>
      </c>
      <c r="D503" t="s">
        <v>77</v>
      </c>
      <c r="E503" t="s">
        <v>62</v>
      </c>
      <c r="F503" t="s">
        <v>69</v>
      </c>
      <c r="G503">
        <v>9</v>
      </c>
      <c r="H503">
        <f>VLOOKUP(E503,Urunler!$A$1:$C$8,3,0)</f>
        <v>950</v>
      </c>
      <c r="I503">
        <f t="shared" si="11"/>
        <v>8550</v>
      </c>
      <c r="J503" t="str">
        <f>IF(AND(VLOOKUP(B503,Calisanlar!$A$1:$I$36,6,0)="Yüksek",VLOOKUP(B503,Calisanlar!$A$1:$I$36,7,0)&gt;5),"Kıdemli Satış","Normal Satış")</f>
        <v>Kıdemli Satış</v>
      </c>
    </row>
    <row r="504" spans="1:10" x14ac:dyDescent="0.3">
      <c r="A504" s="1">
        <v>45885</v>
      </c>
      <c r="B504" t="s">
        <v>41</v>
      </c>
      <c r="C504" t="s">
        <v>50</v>
      </c>
      <c r="D504" t="s">
        <v>74</v>
      </c>
      <c r="E504" t="s">
        <v>67</v>
      </c>
      <c r="F504" t="s">
        <v>124</v>
      </c>
      <c r="G504">
        <v>11</v>
      </c>
      <c r="H504">
        <f>VLOOKUP(E504,Urunler!$A$1:$C$8,3,0)</f>
        <v>89</v>
      </c>
      <c r="I504">
        <f t="shared" si="11"/>
        <v>979</v>
      </c>
      <c r="J504" t="str">
        <f>IF(AND(VLOOKUP(B504,Calisanlar!$A$1:$I$36,6,0)="Yüksek",VLOOKUP(B504,Calisanlar!$A$1:$I$36,7,0)&gt;5),"Kıdemli Satış","Normal Satış")</f>
        <v>Normal Satış</v>
      </c>
    </row>
    <row r="505" spans="1:10" x14ac:dyDescent="0.3">
      <c r="A505" s="1">
        <v>45885</v>
      </c>
      <c r="B505" t="s">
        <v>34</v>
      </c>
      <c r="C505" t="s">
        <v>51</v>
      </c>
      <c r="D505" t="s">
        <v>75</v>
      </c>
      <c r="E505" t="s">
        <v>63</v>
      </c>
      <c r="F505" t="s">
        <v>70</v>
      </c>
      <c r="G505">
        <v>10</v>
      </c>
      <c r="H505">
        <f>VLOOKUP(E505,Urunler!$A$1:$C$8,3,0)</f>
        <v>120</v>
      </c>
      <c r="I505">
        <f t="shared" si="11"/>
        <v>1200</v>
      </c>
      <c r="J505" t="str">
        <f>IF(AND(VLOOKUP(B505,Calisanlar!$A$1:$I$36,6,0)="Yüksek",VLOOKUP(B505,Calisanlar!$A$1:$I$36,7,0)&gt;5),"Kıdemli Satış","Normal Satış")</f>
        <v>Normal Satış</v>
      </c>
    </row>
    <row r="506" spans="1:10" x14ac:dyDescent="0.3">
      <c r="A506" s="1">
        <v>45885</v>
      </c>
      <c r="B506" t="s">
        <v>29</v>
      </c>
      <c r="C506" t="s">
        <v>52</v>
      </c>
      <c r="D506" t="s">
        <v>74</v>
      </c>
      <c r="E506" t="s">
        <v>66</v>
      </c>
      <c r="F506" t="s">
        <v>72</v>
      </c>
      <c r="G506">
        <v>12</v>
      </c>
      <c r="H506">
        <f>VLOOKUP(E506,Urunler!$A$1:$C$8,3,0)</f>
        <v>180</v>
      </c>
      <c r="I506">
        <f t="shared" si="11"/>
        <v>2160</v>
      </c>
      <c r="J506" t="str">
        <f>IF(AND(VLOOKUP(B506,Calisanlar!$A$1:$I$36,6,0)="Yüksek",VLOOKUP(B506,Calisanlar!$A$1:$I$36,7,0)&gt;5),"Kıdemli Satış","Normal Satış")</f>
        <v>Normal Satış</v>
      </c>
    </row>
    <row r="507" spans="1:10" x14ac:dyDescent="0.3">
      <c r="A507" s="1">
        <v>45885</v>
      </c>
      <c r="B507" t="s">
        <v>24</v>
      </c>
      <c r="C507" t="s">
        <v>53</v>
      </c>
      <c r="D507" t="s">
        <v>74</v>
      </c>
      <c r="E507" t="s">
        <v>68</v>
      </c>
      <c r="F507" t="s">
        <v>123</v>
      </c>
      <c r="G507">
        <v>11</v>
      </c>
      <c r="H507">
        <f>VLOOKUP(E507,Urunler!$A$1:$C$8,3,0)</f>
        <v>890</v>
      </c>
      <c r="I507">
        <f t="shared" si="11"/>
        <v>9790</v>
      </c>
      <c r="J507" t="str">
        <f>IF(AND(VLOOKUP(B507,Calisanlar!$A$1:$I$36,6,0)="Yüksek",VLOOKUP(B507,Calisanlar!$A$1:$I$36,7,0)&gt;5),"Kıdemli Satış","Normal Satış")</f>
        <v>Normal Satış</v>
      </c>
    </row>
    <row r="508" spans="1:10" x14ac:dyDescent="0.3">
      <c r="A508" s="1">
        <v>45885</v>
      </c>
      <c r="B508" t="s">
        <v>13</v>
      </c>
      <c r="C508" t="s">
        <v>53</v>
      </c>
      <c r="D508" t="s">
        <v>76</v>
      </c>
      <c r="E508" t="s">
        <v>68</v>
      </c>
      <c r="F508" t="s">
        <v>123</v>
      </c>
      <c r="G508">
        <v>4</v>
      </c>
      <c r="H508">
        <f>VLOOKUP(E508,Urunler!$A$1:$C$8,3,0)</f>
        <v>890</v>
      </c>
      <c r="I508">
        <f t="shared" si="11"/>
        <v>3560</v>
      </c>
      <c r="J508" t="str">
        <f>IF(AND(VLOOKUP(B508,Calisanlar!$A$1:$I$36,6,0)="Yüksek",VLOOKUP(B508,Calisanlar!$A$1:$I$36,7,0)&gt;5),"Kıdemli Satış","Normal Satış")</f>
        <v>Normal Satış</v>
      </c>
    </row>
    <row r="509" spans="1:10" x14ac:dyDescent="0.3">
      <c r="A509" s="1">
        <v>45885</v>
      </c>
      <c r="B509" t="s">
        <v>11</v>
      </c>
      <c r="C509" t="s">
        <v>52</v>
      </c>
      <c r="D509" t="s">
        <v>75</v>
      </c>
      <c r="E509" t="s">
        <v>66</v>
      </c>
      <c r="F509" t="s">
        <v>72</v>
      </c>
      <c r="G509">
        <v>13</v>
      </c>
      <c r="H509">
        <f>VLOOKUP(E509,Urunler!$A$1:$C$8,3,0)</f>
        <v>180</v>
      </c>
      <c r="I509">
        <f t="shared" si="11"/>
        <v>2340</v>
      </c>
      <c r="J509" t="str">
        <f>IF(AND(VLOOKUP(B509,Calisanlar!$A$1:$I$36,6,0)="Yüksek",VLOOKUP(B509,Calisanlar!$A$1:$I$36,7,0)&gt;5),"Kıdemli Satış","Normal Satış")</f>
        <v>Kıdemli Satış</v>
      </c>
    </row>
    <row r="510" spans="1:10" x14ac:dyDescent="0.3">
      <c r="A510" s="1">
        <v>45886</v>
      </c>
      <c r="B510" t="s">
        <v>26</v>
      </c>
      <c r="C510" t="s">
        <v>50</v>
      </c>
      <c r="D510" t="s">
        <v>75</v>
      </c>
      <c r="E510" t="s">
        <v>66</v>
      </c>
      <c r="F510" t="s">
        <v>72</v>
      </c>
      <c r="G510">
        <v>8</v>
      </c>
      <c r="H510">
        <f>VLOOKUP(E510,Urunler!$A$1:$C$8,3,0)</f>
        <v>180</v>
      </c>
      <c r="I510">
        <f t="shared" si="11"/>
        <v>1440</v>
      </c>
      <c r="J510" t="str">
        <f>IF(AND(VLOOKUP(B510,Calisanlar!$A$1:$I$36,6,0)="Yüksek",VLOOKUP(B510,Calisanlar!$A$1:$I$36,7,0)&gt;5),"Kıdemli Satış","Normal Satış")</f>
        <v>Normal Satış</v>
      </c>
    </row>
    <row r="511" spans="1:10" x14ac:dyDescent="0.3">
      <c r="A511" s="1">
        <v>45886</v>
      </c>
      <c r="B511" t="s">
        <v>9</v>
      </c>
      <c r="C511" t="s">
        <v>50</v>
      </c>
      <c r="D511" t="s">
        <v>76</v>
      </c>
      <c r="E511" t="s">
        <v>62</v>
      </c>
      <c r="F511" t="s">
        <v>69</v>
      </c>
      <c r="G511">
        <v>2</v>
      </c>
      <c r="H511">
        <f>VLOOKUP(E511,Urunler!$A$1:$C$8,3,0)</f>
        <v>950</v>
      </c>
      <c r="I511">
        <f t="shared" si="11"/>
        <v>1900</v>
      </c>
      <c r="J511" t="str">
        <f>IF(AND(VLOOKUP(B511,Calisanlar!$A$1:$I$36,6,0)="Yüksek",VLOOKUP(B511,Calisanlar!$A$1:$I$36,7,0)&gt;5),"Kıdemli Satış","Normal Satış")</f>
        <v>Normal Satış</v>
      </c>
    </row>
    <row r="512" spans="1:10" x14ac:dyDescent="0.3">
      <c r="A512" s="1">
        <v>45887</v>
      </c>
      <c r="B512" t="s">
        <v>35</v>
      </c>
      <c r="C512" t="s">
        <v>51</v>
      </c>
      <c r="D512" t="s">
        <v>75</v>
      </c>
      <c r="E512" t="s">
        <v>67</v>
      </c>
      <c r="F512" t="s">
        <v>124</v>
      </c>
      <c r="G512">
        <v>2</v>
      </c>
      <c r="H512">
        <f>VLOOKUP(E512,Urunler!$A$1:$C$8,3,0)</f>
        <v>89</v>
      </c>
      <c r="I512">
        <f t="shared" si="11"/>
        <v>178</v>
      </c>
      <c r="J512" t="str">
        <f>IF(AND(VLOOKUP(B512,Calisanlar!$A$1:$I$36,6,0)="Yüksek",VLOOKUP(B512,Calisanlar!$A$1:$I$36,7,0)&gt;5),"Kıdemli Satış","Normal Satış")</f>
        <v>Normal Satış</v>
      </c>
    </row>
    <row r="513" spans="1:10" x14ac:dyDescent="0.3">
      <c r="A513" s="1">
        <v>45887</v>
      </c>
      <c r="B513" t="s">
        <v>7</v>
      </c>
      <c r="C513" t="s">
        <v>48</v>
      </c>
      <c r="D513" t="s">
        <v>76</v>
      </c>
      <c r="E513" t="s">
        <v>62</v>
      </c>
      <c r="F513" t="s">
        <v>69</v>
      </c>
      <c r="G513">
        <v>1</v>
      </c>
      <c r="H513">
        <f>VLOOKUP(E513,Urunler!$A$1:$C$8,3,0)</f>
        <v>950</v>
      </c>
      <c r="I513">
        <f t="shared" si="11"/>
        <v>950</v>
      </c>
      <c r="J513" t="str">
        <f>IF(AND(VLOOKUP(B513,Calisanlar!$A$1:$I$36,6,0)="Yüksek",VLOOKUP(B513,Calisanlar!$A$1:$I$36,7,0)&gt;5),"Kıdemli Satış","Normal Satış")</f>
        <v>Normal Satış</v>
      </c>
    </row>
    <row r="514" spans="1:10" x14ac:dyDescent="0.3">
      <c r="A514" s="1">
        <v>45887</v>
      </c>
      <c r="B514" t="s">
        <v>22</v>
      </c>
      <c r="C514" t="s">
        <v>51</v>
      </c>
      <c r="D514" t="s">
        <v>75</v>
      </c>
      <c r="E514" t="s">
        <v>64</v>
      </c>
      <c r="F514" t="s">
        <v>71</v>
      </c>
      <c r="G514">
        <v>12</v>
      </c>
      <c r="H514">
        <f>VLOOKUP(E514,Urunler!$A$1:$C$8,3,0)</f>
        <v>210</v>
      </c>
      <c r="I514">
        <f t="shared" ref="I514:I577" si="12">G514*H514</f>
        <v>2520</v>
      </c>
      <c r="J514" t="str">
        <f>IF(AND(VLOOKUP(B514,Calisanlar!$A$1:$I$36,6,0)="Yüksek",VLOOKUP(B514,Calisanlar!$A$1:$I$36,7,0)&gt;5),"Kıdemli Satış","Normal Satış")</f>
        <v>Normal Satış</v>
      </c>
    </row>
    <row r="515" spans="1:10" x14ac:dyDescent="0.3">
      <c r="A515" s="1">
        <v>45888</v>
      </c>
      <c r="B515" t="s">
        <v>12</v>
      </c>
      <c r="C515" t="s">
        <v>48</v>
      </c>
      <c r="D515" t="s">
        <v>74</v>
      </c>
      <c r="E515" t="s">
        <v>67</v>
      </c>
      <c r="F515" t="s">
        <v>124</v>
      </c>
      <c r="G515">
        <v>5</v>
      </c>
      <c r="H515">
        <f>VLOOKUP(E515,Urunler!$A$1:$C$8,3,0)</f>
        <v>89</v>
      </c>
      <c r="I515">
        <f t="shared" si="12"/>
        <v>445</v>
      </c>
      <c r="J515" t="str">
        <f>IF(AND(VLOOKUP(B515,Calisanlar!$A$1:$I$36,6,0)="Yüksek",VLOOKUP(B515,Calisanlar!$A$1:$I$36,7,0)&gt;5),"Kıdemli Satış","Normal Satış")</f>
        <v>Normal Satış</v>
      </c>
    </row>
    <row r="516" spans="1:10" x14ac:dyDescent="0.3">
      <c r="A516" s="1">
        <v>45888</v>
      </c>
      <c r="B516" t="s">
        <v>29</v>
      </c>
      <c r="C516" t="s">
        <v>52</v>
      </c>
      <c r="D516" t="s">
        <v>76</v>
      </c>
      <c r="E516" t="s">
        <v>66</v>
      </c>
      <c r="F516" t="s">
        <v>72</v>
      </c>
      <c r="G516">
        <v>1</v>
      </c>
      <c r="H516">
        <f>VLOOKUP(E516,Urunler!$A$1:$C$8,3,0)</f>
        <v>180</v>
      </c>
      <c r="I516">
        <f t="shared" si="12"/>
        <v>180</v>
      </c>
      <c r="J516" t="str">
        <f>IF(AND(VLOOKUP(B516,Calisanlar!$A$1:$I$36,6,0)="Yüksek",VLOOKUP(B516,Calisanlar!$A$1:$I$36,7,0)&gt;5),"Kıdemli Satış","Normal Satış")</f>
        <v>Normal Satış</v>
      </c>
    </row>
    <row r="517" spans="1:10" x14ac:dyDescent="0.3">
      <c r="A517" s="1">
        <v>45888</v>
      </c>
      <c r="B517" t="s">
        <v>22</v>
      </c>
      <c r="C517" t="s">
        <v>51</v>
      </c>
      <c r="D517" t="s">
        <v>77</v>
      </c>
      <c r="E517" t="s">
        <v>66</v>
      </c>
      <c r="F517" t="s">
        <v>72</v>
      </c>
      <c r="G517">
        <v>8</v>
      </c>
      <c r="H517">
        <f>VLOOKUP(E517,Urunler!$A$1:$C$8,3,0)</f>
        <v>180</v>
      </c>
      <c r="I517">
        <f t="shared" si="12"/>
        <v>1440</v>
      </c>
      <c r="J517" t="str">
        <f>IF(AND(VLOOKUP(B517,Calisanlar!$A$1:$I$36,6,0)="Yüksek",VLOOKUP(B517,Calisanlar!$A$1:$I$36,7,0)&gt;5),"Kıdemli Satış","Normal Satış")</f>
        <v>Normal Satış</v>
      </c>
    </row>
    <row r="518" spans="1:10" x14ac:dyDescent="0.3">
      <c r="A518" s="1">
        <v>45891</v>
      </c>
      <c r="B518" t="s">
        <v>22</v>
      </c>
      <c r="C518" t="s">
        <v>51</v>
      </c>
      <c r="D518" t="s">
        <v>76</v>
      </c>
      <c r="E518" t="s">
        <v>65</v>
      </c>
      <c r="F518" t="s">
        <v>122</v>
      </c>
      <c r="G518">
        <v>11</v>
      </c>
      <c r="H518">
        <f>VLOOKUP(E518,Urunler!$A$1:$C$8,3,0)</f>
        <v>320</v>
      </c>
      <c r="I518">
        <f t="shared" si="12"/>
        <v>3520</v>
      </c>
      <c r="J518" t="str">
        <f>IF(AND(VLOOKUP(B518,Calisanlar!$A$1:$I$36,6,0)="Yüksek",VLOOKUP(B518,Calisanlar!$A$1:$I$36,7,0)&gt;5),"Kıdemli Satış","Normal Satış")</f>
        <v>Normal Satış</v>
      </c>
    </row>
    <row r="519" spans="1:10" x14ac:dyDescent="0.3">
      <c r="A519" s="1">
        <v>45892</v>
      </c>
      <c r="B519" t="s">
        <v>23</v>
      </c>
      <c r="C519" t="s">
        <v>48</v>
      </c>
      <c r="D519" t="s">
        <v>77</v>
      </c>
      <c r="E519" t="s">
        <v>64</v>
      </c>
      <c r="F519" t="s">
        <v>71</v>
      </c>
      <c r="G519">
        <v>3</v>
      </c>
      <c r="H519">
        <f>VLOOKUP(E519,Urunler!$A$1:$C$8,3,0)</f>
        <v>210</v>
      </c>
      <c r="I519">
        <f t="shared" si="12"/>
        <v>630</v>
      </c>
      <c r="J519" t="str">
        <f>IF(AND(VLOOKUP(B519,Calisanlar!$A$1:$I$36,6,0)="Yüksek",VLOOKUP(B519,Calisanlar!$A$1:$I$36,7,0)&gt;5),"Kıdemli Satış","Normal Satış")</f>
        <v>Normal Satış</v>
      </c>
    </row>
    <row r="520" spans="1:10" x14ac:dyDescent="0.3">
      <c r="A520" s="1">
        <v>45892</v>
      </c>
      <c r="B520" t="s">
        <v>26</v>
      </c>
      <c r="C520" t="s">
        <v>50</v>
      </c>
      <c r="D520" t="s">
        <v>77</v>
      </c>
      <c r="E520" t="s">
        <v>65</v>
      </c>
      <c r="F520" t="s">
        <v>122</v>
      </c>
      <c r="G520">
        <v>6</v>
      </c>
      <c r="H520">
        <f>VLOOKUP(E520,Urunler!$A$1:$C$8,3,0)</f>
        <v>320</v>
      </c>
      <c r="I520">
        <f t="shared" si="12"/>
        <v>1920</v>
      </c>
      <c r="J520" t="str">
        <f>IF(AND(VLOOKUP(B520,Calisanlar!$A$1:$I$36,6,0)="Yüksek",VLOOKUP(B520,Calisanlar!$A$1:$I$36,7,0)&gt;5),"Kıdemli Satış","Normal Satış")</f>
        <v>Normal Satış</v>
      </c>
    </row>
    <row r="521" spans="1:10" x14ac:dyDescent="0.3">
      <c r="A521" s="1">
        <v>45893</v>
      </c>
      <c r="B521" t="s">
        <v>26</v>
      </c>
      <c r="C521" t="s">
        <v>50</v>
      </c>
      <c r="D521" t="s">
        <v>77</v>
      </c>
      <c r="E521" t="s">
        <v>66</v>
      </c>
      <c r="F521" t="s">
        <v>72</v>
      </c>
      <c r="G521">
        <v>5</v>
      </c>
      <c r="H521">
        <f>VLOOKUP(E521,Urunler!$A$1:$C$8,3,0)</f>
        <v>180</v>
      </c>
      <c r="I521">
        <f t="shared" si="12"/>
        <v>900</v>
      </c>
      <c r="J521" t="str">
        <f>IF(AND(VLOOKUP(B521,Calisanlar!$A$1:$I$36,6,0)="Yüksek",VLOOKUP(B521,Calisanlar!$A$1:$I$36,7,0)&gt;5),"Kıdemli Satış","Normal Satış")</f>
        <v>Normal Satış</v>
      </c>
    </row>
    <row r="522" spans="1:10" x14ac:dyDescent="0.3">
      <c r="A522" s="1">
        <v>45893</v>
      </c>
      <c r="B522" t="s">
        <v>14</v>
      </c>
      <c r="C522" t="s">
        <v>50</v>
      </c>
      <c r="D522" t="s">
        <v>75</v>
      </c>
      <c r="E522" t="s">
        <v>63</v>
      </c>
      <c r="F522" t="s">
        <v>70</v>
      </c>
      <c r="G522">
        <v>6</v>
      </c>
      <c r="H522">
        <f>VLOOKUP(E522,Urunler!$A$1:$C$8,3,0)</f>
        <v>120</v>
      </c>
      <c r="I522">
        <f t="shared" si="12"/>
        <v>720</v>
      </c>
      <c r="J522" t="str">
        <f>IF(AND(VLOOKUP(B522,Calisanlar!$A$1:$I$36,6,0)="Yüksek",VLOOKUP(B522,Calisanlar!$A$1:$I$36,7,0)&gt;5),"Kıdemli Satış","Normal Satış")</f>
        <v>Normal Satış</v>
      </c>
    </row>
    <row r="523" spans="1:10" x14ac:dyDescent="0.3">
      <c r="A523" s="1">
        <v>45893</v>
      </c>
      <c r="B523" t="s">
        <v>22</v>
      </c>
      <c r="C523" t="s">
        <v>51</v>
      </c>
      <c r="D523" t="s">
        <v>75</v>
      </c>
      <c r="E523" t="s">
        <v>67</v>
      </c>
      <c r="F523" t="s">
        <v>124</v>
      </c>
      <c r="G523">
        <v>13</v>
      </c>
      <c r="H523">
        <f>VLOOKUP(E523,Urunler!$A$1:$C$8,3,0)</f>
        <v>89</v>
      </c>
      <c r="I523">
        <f t="shared" si="12"/>
        <v>1157</v>
      </c>
      <c r="J523" t="str">
        <f>IF(AND(VLOOKUP(B523,Calisanlar!$A$1:$I$36,6,0)="Yüksek",VLOOKUP(B523,Calisanlar!$A$1:$I$36,7,0)&gt;5),"Kıdemli Satış","Normal Satış")</f>
        <v>Normal Satış</v>
      </c>
    </row>
    <row r="524" spans="1:10" x14ac:dyDescent="0.3">
      <c r="A524" s="1">
        <v>45896</v>
      </c>
      <c r="B524" t="s">
        <v>7</v>
      </c>
      <c r="C524" t="s">
        <v>48</v>
      </c>
      <c r="D524" t="s">
        <v>77</v>
      </c>
      <c r="E524" t="s">
        <v>68</v>
      </c>
      <c r="F524" t="s">
        <v>123</v>
      </c>
      <c r="G524">
        <v>9</v>
      </c>
      <c r="H524">
        <f>VLOOKUP(E524,Urunler!$A$1:$C$8,3,0)</f>
        <v>890</v>
      </c>
      <c r="I524">
        <f t="shared" si="12"/>
        <v>8010</v>
      </c>
      <c r="J524" t="str">
        <f>IF(AND(VLOOKUP(B524,Calisanlar!$A$1:$I$36,6,0)="Yüksek",VLOOKUP(B524,Calisanlar!$A$1:$I$36,7,0)&gt;5),"Kıdemli Satış","Normal Satış")</f>
        <v>Normal Satış</v>
      </c>
    </row>
    <row r="525" spans="1:10" x14ac:dyDescent="0.3">
      <c r="A525" s="1">
        <v>45897</v>
      </c>
      <c r="B525" t="s">
        <v>12</v>
      </c>
      <c r="C525" t="s">
        <v>48</v>
      </c>
      <c r="D525" t="s">
        <v>77</v>
      </c>
      <c r="E525" t="s">
        <v>66</v>
      </c>
      <c r="F525" t="s">
        <v>72</v>
      </c>
      <c r="G525">
        <v>1</v>
      </c>
      <c r="H525">
        <f>VLOOKUP(E525,Urunler!$A$1:$C$8,3,0)</f>
        <v>180</v>
      </c>
      <c r="I525">
        <f t="shared" si="12"/>
        <v>180</v>
      </c>
      <c r="J525" t="str">
        <f>IF(AND(VLOOKUP(B525,Calisanlar!$A$1:$I$36,6,0)="Yüksek",VLOOKUP(B525,Calisanlar!$A$1:$I$36,7,0)&gt;5),"Kıdemli Satış","Normal Satış")</f>
        <v>Normal Satış</v>
      </c>
    </row>
    <row r="526" spans="1:10" x14ac:dyDescent="0.3">
      <c r="A526" s="1">
        <v>45898</v>
      </c>
      <c r="B526" t="s">
        <v>13</v>
      </c>
      <c r="C526" t="s">
        <v>53</v>
      </c>
      <c r="D526" t="s">
        <v>75</v>
      </c>
      <c r="E526" t="s">
        <v>65</v>
      </c>
      <c r="F526" t="s">
        <v>122</v>
      </c>
      <c r="G526">
        <v>4</v>
      </c>
      <c r="H526">
        <f>VLOOKUP(E526,Urunler!$A$1:$C$8,3,0)</f>
        <v>320</v>
      </c>
      <c r="I526">
        <f t="shared" si="12"/>
        <v>1280</v>
      </c>
      <c r="J526" t="str">
        <f>IF(AND(VLOOKUP(B526,Calisanlar!$A$1:$I$36,6,0)="Yüksek",VLOOKUP(B526,Calisanlar!$A$1:$I$36,7,0)&gt;5),"Kıdemli Satış","Normal Satış")</f>
        <v>Normal Satış</v>
      </c>
    </row>
    <row r="527" spans="1:10" x14ac:dyDescent="0.3">
      <c r="A527" s="1">
        <v>45899</v>
      </c>
      <c r="B527" t="s">
        <v>35</v>
      </c>
      <c r="C527" t="s">
        <v>51</v>
      </c>
      <c r="D527" t="s">
        <v>77</v>
      </c>
      <c r="E527" t="s">
        <v>66</v>
      </c>
      <c r="F527" t="s">
        <v>72</v>
      </c>
      <c r="G527">
        <v>5</v>
      </c>
      <c r="H527">
        <f>VLOOKUP(E527,Urunler!$A$1:$C$8,3,0)</f>
        <v>180</v>
      </c>
      <c r="I527">
        <f t="shared" si="12"/>
        <v>900</v>
      </c>
      <c r="J527" t="str">
        <f>IF(AND(VLOOKUP(B527,Calisanlar!$A$1:$I$36,6,0)="Yüksek",VLOOKUP(B527,Calisanlar!$A$1:$I$36,7,0)&gt;5),"Kıdemli Satış","Normal Satış")</f>
        <v>Normal Satış</v>
      </c>
    </row>
    <row r="528" spans="1:10" x14ac:dyDescent="0.3">
      <c r="A528" s="1">
        <v>45899</v>
      </c>
      <c r="B528" t="s">
        <v>22</v>
      </c>
      <c r="C528" t="s">
        <v>51</v>
      </c>
      <c r="D528" t="s">
        <v>75</v>
      </c>
      <c r="E528" t="s">
        <v>66</v>
      </c>
      <c r="F528" t="s">
        <v>72</v>
      </c>
      <c r="G528">
        <v>14</v>
      </c>
      <c r="H528">
        <f>VLOOKUP(E528,Urunler!$A$1:$C$8,3,0)</f>
        <v>180</v>
      </c>
      <c r="I528">
        <f t="shared" si="12"/>
        <v>2520</v>
      </c>
      <c r="J528" t="str">
        <f>IF(AND(VLOOKUP(B528,Calisanlar!$A$1:$I$36,6,0)="Yüksek",VLOOKUP(B528,Calisanlar!$A$1:$I$36,7,0)&gt;5),"Kıdemli Satış","Normal Satış")</f>
        <v>Normal Satış</v>
      </c>
    </row>
    <row r="529" spans="1:10" x14ac:dyDescent="0.3">
      <c r="A529" s="1">
        <v>45899</v>
      </c>
      <c r="B529" t="s">
        <v>14</v>
      </c>
      <c r="C529" t="s">
        <v>50</v>
      </c>
      <c r="D529" t="s">
        <v>77</v>
      </c>
      <c r="E529" t="s">
        <v>67</v>
      </c>
      <c r="F529" t="s">
        <v>124</v>
      </c>
      <c r="G529">
        <v>13</v>
      </c>
      <c r="H529">
        <f>VLOOKUP(E529,Urunler!$A$1:$C$8,3,0)</f>
        <v>89</v>
      </c>
      <c r="I529">
        <f t="shared" si="12"/>
        <v>1157</v>
      </c>
      <c r="J529" t="str">
        <f>IF(AND(VLOOKUP(B529,Calisanlar!$A$1:$I$36,6,0)="Yüksek",VLOOKUP(B529,Calisanlar!$A$1:$I$36,7,0)&gt;5),"Kıdemli Satış","Normal Satış")</f>
        <v>Normal Satış</v>
      </c>
    </row>
    <row r="530" spans="1:10" x14ac:dyDescent="0.3">
      <c r="A530" s="1">
        <v>45899</v>
      </c>
      <c r="B530" t="s">
        <v>41</v>
      </c>
      <c r="C530" t="s">
        <v>50</v>
      </c>
      <c r="D530" t="s">
        <v>76</v>
      </c>
      <c r="E530" t="s">
        <v>67</v>
      </c>
      <c r="F530" t="s">
        <v>124</v>
      </c>
      <c r="G530">
        <v>13</v>
      </c>
      <c r="H530">
        <f>VLOOKUP(E530,Urunler!$A$1:$C$8,3,0)</f>
        <v>89</v>
      </c>
      <c r="I530">
        <f t="shared" si="12"/>
        <v>1157</v>
      </c>
      <c r="J530" t="str">
        <f>IF(AND(VLOOKUP(B530,Calisanlar!$A$1:$I$36,6,0)="Yüksek",VLOOKUP(B530,Calisanlar!$A$1:$I$36,7,0)&gt;5),"Kıdemli Satış","Normal Satış")</f>
        <v>Normal Satış</v>
      </c>
    </row>
    <row r="531" spans="1:10" x14ac:dyDescent="0.3">
      <c r="A531" s="1">
        <v>45900</v>
      </c>
      <c r="B531" t="s">
        <v>12</v>
      </c>
      <c r="C531" t="s">
        <v>48</v>
      </c>
      <c r="D531" t="s">
        <v>76</v>
      </c>
      <c r="E531" t="s">
        <v>64</v>
      </c>
      <c r="F531" t="s">
        <v>71</v>
      </c>
      <c r="G531">
        <v>3</v>
      </c>
      <c r="H531">
        <f>VLOOKUP(E531,Urunler!$A$1:$C$8,3,0)</f>
        <v>210</v>
      </c>
      <c r="I531">
        <f t="shared" si="12"/>
        <v>630</v>
      </c>
      <c r="J531" t="str">
        <f>IF(AND(VLOOKUP(B531,Calisanlar!$A$1:$I$36,6,0)="Yüksek",VLOOKUP(B531,Calisanlar!$A$1:$I$36,7,0)&gt;5),"Kıdemli Satış","Normal Satış")</f>
        <v>Normal Satış</v>
      </c>
    </row>
    <row r="532" spans="1:10" x14ac:dyDescent="0.3">
      <c r="A532" s="1">
        <v>45900</v>
      </c>
      <c r="B532" t="s">
        <v>16</v>
      </c>
      <c r="C532" t="s">
        <v>54</v>
      </c>
      <c r="D532" t="s">
        <v>77</v>
      </c>
      <c r="E532" t="s">
        <v>67</v>
      </c>
      <c r="F532" t="s">
        <v>124</v>
      </c>
      <c r="G532">
        <v>6</v>
      </c>
      <c r="H532">
        <f>VLOOKUP(E532,Urunler!$A$1:$C$8,3,0)</f>
        <v>89</v>
      </c>
      <c r="I532">
        <f t="shared" si="12"/>
        <v>534</v>
      </c>
      <c r="J532" t="str">
        <f>IF(AND(VLOOKUP(B532,Calisanlar!$A$1:$I$36,6,0)="Yüksek",VLOOKUP(B532,Calisanlar!$A$1:$I$36,7,0)&gt;5),"Kıdemli Satış","Normal Satış")</f>
        <v>Normal Satış</v>
      </c>
    </row>
    <row r="533" spans="1:10" x14ac:dyDescent="0.3">
      <c r="A533" s="1">
        <v>45901</v>
      </c>
      <c r="B533" t="s">
        <v>35</v>
      </c>
      <c r="C533" t="s">
        <v>51</v>
      </c>
      <c r="D533" t="s">
        <v>77</v>
      </c>
      <c r="E533" t="s">
        <v>68</v>
      </c>
      <c r="F533" t="s">
        <v>123</v>
      </c>
      <c r="G533">
        <v>5</v>
      </c>
      <c r="H533">
        <f>VLOOKUP(E533,Urunler!$A$1:$C$8,3,0)</f>
        <v>890</v>
      </c>
      <c r="I533">
        <f t="shared" si="12"/>
        <v>4450</v>
      </c>
      <c r="J533" t="str">
        <f>IF(AND(VLOOKUP(B533,Calisanlar!$A$1:$I$36,6,0)="Yüksek",VLOOKUP(B533,Calisanlar!$A$1:$I$36,7,0)&gt;5),"Kıdemli Satış","Normal Satış")</f>
        <v>Normal Satış</v>
      </c>
    </row>
    <row r="534" spans="1:10" x14ac:dyDescent="0.3">
      <c r="A534" s="1">
        <v>45902</v>
      </c>
      <c r="B534" t="s">
        <v>16</v>
      </c>
      <c r="C534" t="s">
        <v>54</v>
      </c>
      <c r="D534" t="s">
        <v>74</v>
      </c>
      <c r="E534" t="s">
        <v>63</v>
      </c>
      <c r="F534" t="s">
        <v>70</v>
      </c>
      <c r="G534">
        <v>10</v>
      </c>
      <c r="H534">
        <f>VLOOKUP(E534,Urunler!$A$1:$C$8,3,0)</f>
        <v>120</v>
      </c>
      <c r="I534">
        <f t="shared" si="12"/>
        <v>1200</v>
      </c>
      <c r="J534" t="str">
        <f>IF(AND(VLOOKUP(B534,Calisanlar!$A$1:$I$36,6,0)="Yüksek",VLOOKUP(B534,Calisanlar!$A$1:$I$36,7,0)&gt;5),"Kıdemli Satış","Normal Satış")</f>
        <v>Normal Satış</v>
      </c>
    </row>
    <row r="535" spans="1:10" x14ac:dyDescent="0.3">
      <c r="A535" s="1">
        <v>45903</v>
      </c>
      <c r="B535" t="s">
        <v>34</v>
      </c>
      <c r="C535" t="s">
        <v>51</v>
      </c>
      <c r="D535" t="s">
        <v>77</v>
      </c>
      <c r="E535" t="s">
        <v>65</v>
      </c>
      <c r="F535" t="s">
        <v>122</v>
      </c>
      <c r="G535">
        <v>1</v>
      </c>
      <c r="H535">
        <f>VLOOKUP(E535,Urunler!$A$1:$C$8,3,0)</f>
        <v>320</v>
      </c>
      <c r="I535">
        <f t="shared" si="12"/>
        <v>320</v>
      </c>
      <c r="J535" t="str">
        <f>IF(AND(VLOOKUP(B535,Calisanlar!$A$1:$I$36,6,0)="Yüksek",VLOOKUP(B535,Calisanlar!$A$1:$I$36,7,0)&gt;5),"Kıdemli Satış","Normal Satış")</f>
        <v>Normal Satış</v>
      </c>
    </row>
    <row r="536" spans="1:10" x14ac:dyDescent="0.3">
      <c r="A536" s="1">
        <v>45903</v>
      </c>
      <c r="B536" t="s">
        <v>38</v>
      </c>
      <c r="C536" t="s">
        <v>49</v>
      </c>
      <c r="D536" t="s">
        <v>76</v>
      </c>
      <c r="E536" t="s">
        <v>62</v>
      </c>
      <c r="F536" t="s">
        <v>69</v>
      </c>
      <c r="G536">
        <v>3</v>
      </c>
      <c r="H536">
        <f>VLOOKUP(E536,Urunler!$A$1:$C$8,3,0)</f>
        <v>950</v>
      </c>
      <c r="I536">
        <f t="shared" si="12"/>
        <v>2850</v>
      </c>
      <c r="J536" t="str">
        <f>IF(AND(VLOOKUP(B536,Calisanlar!$A$1:$I$36,6,0)="Yüksek",VLOOKUP(B536,Calisanlar!$A$1:$I$36,7,0)&gt;5),"Kıdemli Satış","Normal Satış")</f>
        <v>Kıdemli Satış</v>
      </c>
    </row>
    <row r="537" spans="1:10" x14ac:dyDescent="0.3">
      <c r="A537" s="1">
        <v>45904</v>
      </c>
      <c r="B537" t="s">
        <v>13</v>
      </c>
      <c r="C537" t="s">
        <v>53</v>
      </c>
      <c r="D537" t="s">
        <v>75</v>
      </c>
      <c r="E537" t="s">
        <v>64</v>
      </c>
      <c r="F537" t="s">
        <v>71</v>
      </c>
      <c r="G537">
        <v>7</v>
      </c>
      <c r="H537">
        <f>VLOOKUP(E537,Urunler!$A$1:$C$8,3,0)</f>
        <v>210</v>
      </c>
      <c r="I537">
        <f t="shared" si="12"/>
        <v>1470</v>
      </c>
      <c r="J537" t="str">
        <f>IF(AND(VLOOKUP(B537,Calisanlar!$A$1:$I$36,6,0)="Yüksek",VLOOKUP(B537,Calisanlar!$A$1:$I$36,7,0)&gt;5),"Kıdemli Satış","Normal Satış")</f>
        <v>Normal Satış</v>
      </c>
    </row>
    <row r="538" spans="1:10" x14ac:dyDescent="0.3">
      <c r="A538" s="1">
        <v>45904</v>
      </c>
      <c r="B538" t="s">
        <v>26</v>
      </c>
      <c r="C538" t="s">
        <v>50</v>
      </c>
      <c r="D538" t="s">
        <v>76</v>
      </c>
      <c r="E538" t="s">
        <v>62</v>
      </c>
      <c r="F538" t="s">
        <v>69</v>
      </c>
      <c r="G538">
        <v>4</v>
      </c>
      <c r="H538">
        <f>VLOOKUP(E538,Urunler!$A$1:$C$8,3,0)</f>
        <v>950</v>
      </c>
      <c r="I538">
        <f t="shared" si="12"/>
        <v>3800</v>
      </c>
      <c r="J538" t="str">
        <f>IF(AND(VLOOKUP(B538,Calisanlar!$A$1:$I$36,6,0)="Yüksek",VLOOKUP(B538,Calisanlar!$A$1:$I$36,7,0)&gt;5),"Kıdemli Satış","Normal Satış")</f>
        <v>Normal Satış</v>
      </c>
    </row>
    <row r="539" spans="1:10" x14ac:dyDescent="0.3">
      <c r="A539" s="1">
        <v>45904</v>
      </c>
      <c r="B539" t="s">
        <v>26</v>
      </c>
      <c r="C539" t="s">
        <v>50</v>
      </c>
      <c r="D539" t="s">
        <v>75</v>
      </c>
      <c r="E539" t="s">
        <v>66</v>
      </c>
      <c r="F539" t="s">
        <v>72</v>
      </c>
      <c r="G539">
        <v>12</v>
      </c>
      <c r="H539">
        <f>VLOOKUP(E539,Urunler!$A$1:$C$8,3,0)</f>
        <v>180</v>
      </c>
      <c r="I539">
        <f t="shared" si="12"/>
        <v>2160</v>
      </c>
      <c r="J539" t="str">
        <f>IF(AND(VLOOKUP(B539,Calisanlar!$A$1:$I$36,6,0)="Yüksek",VLOOKUP(B539,Calisanlar!$A$1:$I$36,7,0)&gt;5),"Kıdemli Satış","Normal Satış")</f>
        <v>Normal Satış</v>
      </c>
    </row>
    <row r="540" spans="1:10" x14ac:dyDescent="0.3">
      <c r="A540" s="1">
        <v>45904</v>
      </c>
      <c r="B540" t="s">
        <v>29</v>
      </c>
      <c r="C540" t="s">
        <v>52</v>
      </c>
      <c r="D540" t="s">
        <v>75</v>
      </c>
      <c r="E540" t="s">
        <v>64</v>
      </c>
      <c r="F540" t="s">
        <v>71</v>
      </c>
      <c r="G540">
        <v>8</v>
      </c>
      <c r="H540">
        <f>VLOOKUP(E540,Urunler!$A$1:$C$8,3,0)</f>
        <v>210</v>
      </c>
      <c r="I540">
        <f t="shared" si="12"/>
        <v>1680</v>
      </c>
      <c r="J540" t="str">
        <f>IF(AND(VLOOKUP(B540,Calisanlar!$A$1:$I$36,6,0)="Yüksek",VLOOKUP(B540,Calisanlar!$A$1:$I$36,7,0)&gt;5),"Kıdemli Satış","Normal Satış")</f>
        <v>Normal Satış</v>
      </c>
    </row>
    <row r="541" spans="1:10" x14ac:dyDescent="0.3">
      <c r="A541" s="1">
        <v>45904</v>
      </c>
      <c r="B541" t="s">
        <v>24</v>
      </c>
      <c r="C541" t="s">
        <v>53</v>
      </c>
      <c r="D541" t="s">
        <v>75</v>
      </c>
      <c r="E541" t="s">
        <v>66</v>
      </c>
      <c r="F541" t="s">
        <v>72</v>
      </c>
      <c r="G541">
        <v>8</v>
      </c>
      <c r="H541">
        <f>VLOOKUP(E541,Urunler!$A$1:$C$8,3,0)</f>
        <v>180</v>
      </c>
      <c r="I541">
        <f t="shared" si="12"/>
        <v>1440</v>
      </c>
      <c r="J541" t="str">
        <f>IF(AND(VLOOKUP(B541,Calisanlar!$A$1:$I$36,6,0)="Yüksek",VLOOKUP(B541,Calisanlar!$A$1:$I$36,7,0)&gt;5),"Kıdemli Satış","Normal Satış")</f>
        <v>Normal Satış</v>
      </c>
    </row>
    <row r="542" spans="1:10" x14ac:dyDescent="0.3">
      <c r="A542" s="1">
        <v>45904</v>
      </c>
      <c r="B542" t="s">
        <v>23</v>
      </c>
      <c r="C542" t="s">
        <v>48</v>
      </c>
      <c r="D542" t="s">
        <v>75</v>
      </c>
      <c r="E542" t="s">
        <v>67</v>
      </c>
      <c r="F542" t="s">
        <v>124</v>
      </c>
      <c r="G542">
        <v>8</v>
      </c>
      <c r="H542">
        <f>VLOOKUP(E542,Urunler!$A$1:$C$8,3,0)</f>
        <v>89</v>
      </c>
      <c r="I542">
        <f t="shared" si="12"/>
        <v>712</v>
      </c>
      <c r="J542" t="str">
        <f>IF(AND(VLOOKUP(B542,Calisanlar!$A$1:$I$36,6,0)="Yüksek",VLOOKUP(B542,Calisanlar!$A$1:$I$36,7,0)&gt;5),"Kıdemli Satış","Normal Satış")</f>
        <v>Normal Satış</v>
      </c>
    </row>
    <row r="543" spans="1:10" x14ac:dyDescent="0.3">
      <c r="A543" s="1">
        <v>45905</v>
      </c>
      <c r="B543" t="s">
        <v>8</v>
      </c>
      <c r="C543" t="s">
        <v>49</v>
      </c>
      <c r="D543" t="s">
        <v>76</v>
      </c>
      <c r="E543" t="s">
        <v>62</v>
      </c>
      <c r="F543" t="s">
        <v>69</v>
      </c>
      <c r="G543">
        <v>14</v>
      </c>
      <c r="H543">
        <f>VLOOKUP(E543,Urunler!$A$1:$C$8,3,0)</f>
        <v>950</v>
      </c>
      <c r="I543">
        <f t="shared" si="12"/>
        <v>13300</v>
      </c>
      <c r="J543" t="str">
        <f>IF(AND(VLOOKUP(B543,Calisanlar!$A$1:$I$36,6,0)="Yüksek",VLOOKUP(B543,Calisanlar!$A$1:$I$36,7,0)&gt;5),"Kıdemli Satış","Normal Satış")</f>
        <v>Normal Satış</v>
      </c>
    </row>
    <row r="544" spans="1:10" x14ac:dyDescent="0.3">
      <c r="A544" s="1">
        <v>45906</v>
      </c>
      <c r="B544" t="s">
        <v>41</v>
      </c>
      <c r="C544" t="s">
        <v>50</v>
      </c>
      <c r="D544" t="s">
        <v>77</v>
      </c>
      <c r="E544" t="s">
        <v>63</v>
      </c>
      <c r="F544" t="s">
        <v>70</v>
      </c>
      <c r="G544">
        <v>4</v>
      </c>
      <c r="H544">
        <f>VLOOKUP(E544,Urunler!$A$1:$C$8,3,0)</f>
        <v>120</v>
      </c>
      <c r="I544">
        <f t="shared" si="12"/>
        <v>480</v>
      </c>
      <c r="J544" t="str">
        <f>IF(AND(VLOOKUP(B544,Calisanlar!$A$1:$I$36,6,0)="Yüksek",VLOOKUP(B544,Calisanlar!$A$1:$I$36,7,0)&gt;5),"Kıdemli Satış","Normal Satış")</f>
        <v>Normal Satış</v>
      </c>
    </row>
    <row r="545" spans="1:10" x14ac:dyDescent="0.3">
      <c r="A545" s="1">
        <v>45906</v>
      </c>
      <c r="B545" t="s">
        <v>27</v>
      </c>
      <c r="C545" t="s">
        <v>51</v>
      </c>
      <c r="D545" t="s">
        <v>75</v>
      </c>
      <c r="E545" t="s">
        <v>65</v>
      </c>
      <c r="F545" t="s">
        <v>122</v>
      </c>
      <c r="G545">
        <v>12</v>
      </c>
      <c r="H545">
        <f>VLOOKUP(E545,Urunler!$A$1:$C$8,3,0)</f>
        <v>320</v>
      </c>
      <c r="I545">
        <f t="shared" si="12"/>
        <v>3840</v>
      </c>
      <c r="J545" t="str">
        <f>IF(AND(VLOOKUP(B545,Calisanlar!$A$1:$I$36,6,0)="Yüksek",VLOOKUP(B545,Calisanlar!$A$1:$I$36,7,0)&gt;5),"Kıdemli Satış","Normal Satış")</f>
        <v>Normal Satış</v>
      </c>
    </row>
    <row r="546" spans="1:10" x14ac:dyDescent="0.3">
      <c r="A546" s="1">
        <v>45906</v>
      </c>
      <c r="B546" t="s">
        <v>9</v>
      </c>
      <c r="C546" t="s">
        <v>50</v>
      </c>
      <c r="D546" t="s">
        <v>77</v>
      </c>
      <c r="E546" t="s">
        <v>63</v>
      </c>
      <c r="F546" t="s">
        <v>70</v>
      </c>
      <c r="G546">
        <v>11</v>
      </c>
      <c r="H546">
        <f>VLOOKUP(E546,Urunler!$A$1:$C$8,3,0)</f>
        <v>120</v>
      </c>
      <c r="I546">
        <f t="shared" si="12"/>
        <v>1320</v>
      </c>
      <c r="J546" t="str">
        <f>IF(AND(VLOOKUP(B546,Calisanlar!$A$1:$I$36,6,0)="Yüksek",VLOOKUP(B546,Calisanlar!$A$1:$I$36,7,0)&gt;5),"Kıdemli Satış","Normal Satış")</f>
        <v>Normal Satış</v>
      </c>
    </row>
    <row r="547" spans="1:10" x14ac:dyDescent="0.3">
      <c r="A547" s="1">
        <v>45906</v>
      </c>
      <c r="B547" t="s">
        <v>7</v>
      </c>
      <c r="C547" t="s">
        <v>48</v>
      </c>
      <c r="D547" t="s">
        <v>77</v>
      </c>
      <c r="E547" t="s">
        <v>64</v>
      </c>
      <c r="F547" t="s">
        <v>71</v>
      </c>
      <c r="G547">
        <v>12</v>
      </c>
      <c r="H547">
        <f>VLOOKUP(E547,Urunler!$A$1:$C$8,3,0)</f>
        <v>210</v>
      </c>
      <c r="I547">
        <f t="shared" si="12"/>
        <v>2520</v>
      </c>
      <c r="J547" t="str">
        <f>IF(AND(VLOOKUP(B547,Calisanlar!$A$1:$I$36,6,0)="Yüksek",VLOOKUP(B547,Calisanlar!$A$1:$I$36,7,0)&gt;5),"Kıdemli Satış","Normal Satış")</f>
        <v>Normal Satış</v>
      </c>
    </row>
    <row r="548" spans="1:10" x14ac:dyDescent="0.3">
      <c r="A548" s="1">
        <v>45906</v>
      </c>
      <c r="B548" t="s">
        <v>9</v>
      </c>
      <c r="C548" t="s">
        <v>50</v>
      </c>
      <c r="D548" t="s">
        <v>77</v>
      </c>
      <c r="E548" t="s">
        <v>68</v>
      </c>
      <c r="F548" t="s">
        <v>123</v>
      </c>
      <c r="G548">
        <v>8</v>
      </c>
      <c r="H548">
        <f>VLOOKUP(E548,Urunler!$A$1:$C$8,3,0)</f>
        <v>890</v>
      </c>
      <c r="I548">
        <f t="shared" si="12"/>
        <v>7120</v>
      </c>
      <c r="J548" t="str">
        <f>IF(AND(VLOOKUP(B548,Calisanlar!$A$1:$I$36,6,0)="Yüksek",VLOOKUP(B548,Calisanlar!$A$1:$I$36,7,0)&gt;5),"Kıdemli Satış","Normal Satış")</f>
        <v>Normal Satış</v>
      </c>
    </row>
    <row r="549" spans="1:10" x14ac:dyDescent="0.3">
      <c r="A549" s="1">
        <v>45906</v>
      </c>
      <c r="B549" t="s">
        <v>8</v>
      </c>
      <c r="C549" t="s">
        <v>49</v>
      </c>
      <c r="D549" t="s">
        <v>77</v>
      </c>
      <c r="E549" t="s">
        <v>64</v>
      </c>
      <c r="F549" t="s">
        <v>71</v>
      </c>
      <c r="G549">
        <v>8</v>
      </c>
      <c r="H549">
        <f>VLOOKUP(E549,Urunler!$A$1:$C$8,3,0)</f>
        <v>210</v>
      </c>
      <c r="I549">
        <f t="shared" si="12"/>
        <v>1680</v>
      </c>
      <c r="J549" t="str">
        <f>IF(AND(VLOOKUP(B549,Calisanlar!$A$1:$I$36,6,0)="Yüksek",VLOOKUP(B549,Calisanlar!$A$1:$I$36,7,0)&gt;5),"Kıdemli Satış","Normal Satış")</f>
        <v>Normal Satış</v>
      </c>
    </row>
    <row r="550" spans="1:10" x14ac:dyDescent="0.3">
      <c r="A550" s="1">
        <v>45907</v>
      </c>
      <c r="B550" t="s">
        <v>13</v>
      </c>
      <c r="C550" t="s">
        <v>53</v>
      </c>
      <c r="D550" t="s">
        <v>77</v>
      </c>
      <c r="E550" t="s">
        <v>64</v>
      </c>
      <c r="F550" t="s">
        <v>71</v>
      </c>
      <c r="G550">
        <v>9</v>
      </c>
      <c r="H550">
        <f>VLOOKUP(E550,Urunler!$A$1:$C$8,3,0)</f>
        <v>210</v>
      </c>
      <c r="I550">
        <f t="shared" si="12"/>
        <v>1890</v>
      </c>
      <c r="J550" t="str">
        <f>IF(AND(VLOOKUP(B550,Calisanlar!$A$1:$I$36,6,0)="Yüksek",VLOOKUP(B550,Calisanlar!$A$1:$I$36,7,0)&gt;5),"Kıdemli Satış","Normal Satış")</f>
        <v>Normal Satış</v>
      </c>
    </row>
    <row r="551" spans="1:10" x14ac:dyDescent="0.3">
      <c r="A551" s="1">
        <v>45908</v>
      </c>
      <c r="B551" t="s">
        <v>41</v>
      </c>
      <c r="C551" t="s">
        <v>50</v>
      </c>
      <c r="D551" t="s">
        <v>75</v>
      </c>
      <c r="E551" t="s">
        <v>65</v>
      </c>
      <c r="F551" t="s">
        <v>122</v>
      </c>
      <c r="G551">
        <v>7</v>
      </c>
      <c r="H551">
        <f>VLOOKUP(E551,Urunler!$A$1:$C$8,3,0)</f>
        <v>320</v>
      </c>
      <c r="I551">
        <f t="shared" si="12"/>
        <v>2240</v>
      </c>
      <c r="J551" t="str">
        <f>IF(AND(VLOOKUP(B551,Calisanlar!$A$1:$I$36,6,0)="Yüksek",VLOOKUP(B551,Calisanlar!$A$1:$I$36,7,0)&gt;5),"Kıdemli Satış","Normal Satış")</f>
        <v>Normal Satış</v>
      </c>
    </row>
    <row r="552" spans="1:10" x14ac:dyDescent="0.3">
      <c r="A552" s="1">
        <v>45908</v>
      </c>
      <c r="B552" t="s">
        <v>33</v>
      </c>
      <c r="C552" t="s">
        <v>51</v>
      </c>
      <c r="D552" t="s">
        <v>74</v>
      </c>
      <c r="E552" t="s">
        <v>62</v>
      </c>
      <c r="F552" t="s">
        <v>69</v>
      </c>
      <c r="G552">
        <v>9</v>
      </c>
      <c r="H552">
        <f>VLOOKUP(E552,Urunler!$A$1:$C$8,3,0)</f>
        <v>950</v>
      </c>
      <c r="I552">
        <f t="shared" si="12"/>
        <v>8550</v>
      </c>
      <c r="J552" t="str">
        <f>IF(AND(VLOOKUP(B552,Calisanlar!$A$1:$I$36,6,0)="Yüksek",VLOOKUP(B552,Calisanlar!$A$1:$I$36,7,0)&gt;5),"Kıdemli Satış","Normal Satış")</f>
        <v>Normal Satış</v>
      </c>
    </row>
    <row r="553" spans="1:10" x14ac:dyDescent="0.3">
      <c r="A553" s="1">
        <v>45909</v>
      </c>
      <c r="B553" t="s">
        <v>22</v>
      </c>
      <c r="C553" t="s">
        <v>51</v>
      </c>
      <c r="D553" t="s">
        <v>77</v>
      </c>
      <c r="E553" t="s">
        <v>62</v>
      </c>
      <c r="F553" t="s">
        <v>69</v>
      </c>
      <c r="G553">
        <v>8</v>
      </c>
      <c r="H553">
        <f>VLOOKUP(E553,Urunler!$A$1:$C$8,3,0)</f>
        <v>950</v>
      </c>
      <c r="I553">
        <f t="shared" si="12"/>
        <v>7600</v>
      </c>
      <c r="J553" t="str">
        <f>IF(AND(VLOOKUP(B553,Calisanlar!$A$1:$I$36,6,0)="Yüksek",VLOOKUP(B553,Calisanlar!$A$1:$I$36,7,0)&gt;5),"Kıdemli Satış","Normal Satış")</f>
        <v>Normal Satış</v>
      </c>
    </row>
    <row r="554" spans="1:10" x14ac:dyDescent="0.3">
      <c r="A554" s="1">
        <v>45910</v>
      </c>
      <c r="B554" t="s">
        <v>38</v>
      </c>
      <c r="C554" t="s">
        <v>49</v>
      </c>
      <c r="D554" t="s">
        <v>77</v>
      </c>
      <c r="E554" t="s">
        <v>68</v>
      </c>
      <c r="F554" t="s">
        <v>123</v>
      </c>
      <c r="G554">
        <v>14</v>
      </c>
      <c r="H554">
        <f>VLOOKUP(E554,Urunler!$A$1:$C$8,3,0)</f>
        <v>890</v>
      </c>
      <c r="I554">
        <f t="shared" si="12"/>
        <v>12460</v>
      </c>
      <c r="J554" t="str">
        <f>IF(AND(VLOOKUP(B554,Calisanlar!$A$1:$I$36,6,0)="Yüksek",VLOOKUP(B554,Calisanlar!$A$1:$I$36,7,0)&gt;5),"Kıdemli Satış","Normal Satış")</f>
        <v>Kıdemli Satış</v>
      </c>
    </row>
    <row r="555" spans="1:10" x14ac:dyDescent="0.3">
      <c r="A555" s="1">
        <v>45911</v>
      </c>
      <c r="B555" t="s">
        <v>26</v>
      </c>
      <c r="C555" t="s">
        <v>50</v>
      </c>
      <c r="D555" t="s">
        <v>74</v>
      </c>
      <c r="E555" t="s">
        <v>67</v>
      </c>
      <c r="F555" t="s">
        <v>124</v>
      </c>
      <c r="G555">
        <v>9</v>
      </c>
      <c r="H555">
        <f>VLOOKUP(E555,Urunler!$A$1:$C$8,3,0)</f>
        <v>89</v>
      </c>
      <c r="I555">
        <f t="shared" si="12"/>
        <v>801</v>
      </c>
      <c r="J555" t="str">
        <f>IF(AND(VLOOKUP(B555,Calisanlar!$A$1:$I$36,6,0)="Yüksek",VLOOKUP(B555,Calisanlar!$A$1:$I$36,7,0)&gt;5),"Kıdemli Satış","Normal Satış")</f>
        <v>Normal Satış</v>
      </c>
    </row>
    <row r="556" spans="1:10" x14ac:dyDescent="0.3">
      <c r="A556" s="1">
        <v>45912</v>
      </c>
      <c r="B556" t="s">
        <v>11</v>
      </c>
      <c r="C556" t="s">
        <v>52</v>
      </c>
      <c r="D556" t="s">
        <v>76</v>
      </c>
      <c r="E556" t="s">
        <v>68</v>
      </c>
      <c r="F556" t="s">
        <v>123</v>
      </c>
      <c r="G556">
        <v>13</v>
      </c>
      <c r="H556">
        <f>VLOOKUP(E556,Urunler!$A$1:$C$8,3,0)</f>
        <v>890</v>
      </c>
      <c r="I556">
        <f t="shared" si="12"/>
        <v>11570</v>
      </c>
      <c r="J556" t="str">
        <f>IF(AND(VLOOKUP(B556,Calisanlar!$A$1:$I$36,6,0)="Yüksek",VLOOKUP(B556,Calisanlar!$A$1:$I$36,7,0)&gt;5),"Kıdemli Satış","Normal Satış")</f>
        <v>Kıdemli Satış</v>
      </c>
    </row>
    <row r="557" spans="1:10" x14ac:dyDescent="0.3">
      <c r="A557" s="1">
        <v>45912</v>
      </c>
      <c r="B557" t="s">
        <v>8</v>
      </c>
      <c r="C557" t="s">
        <v>49</v>
      </c>
      <c r="D557" t="s">
        <v>77</v>
      </c>
      <c r="E557" t="s">
        <v>67</v>
      </c>
      <c r="F557" t="s">
        <v>124</v>
      </c>
      <c r="G557">
        <v>9</v>
      </c>
      <c r="H557">
        <f>VLOOKUP(E557,Urunler!$A$1:$C$8,3,0)</f>
        <v>89</v>
      </c>
      <c r="I557">
        <f t="shared" si="12"/>
        <v>801</v>
      </c>
      <c r="J557" t="str">
        <f>IF(AND(VLOOKUP(B557,Calisanlar!$A$1:$I$36,6,0)="Yüksek",VLOOKUP(B557,Calisanlar!$A$1:$I$36,7,0)&gt;5),"Kıdemli Satış","Normal Satış")</f>
        <v>Normal Satış</v>
      </c>
    </row>
    <row r="558" spans="1:10" x14ac:dyDescent="0.3">
      <c r="A558" s="1">
        <v>45913</v>
      </c>
      <c r="B558" t="s">
        <v>25</v>
      </c>
      <c r="C558" t="s">
        <v>53</v>
      </c>
      <c r="D558" t="s">
        <v>76</v>
      </c>
      <c r="E558" t="s">
        <v>62</v>
      </c>
      <c r="F558" t="s">
        <v>69</v>
      </c>
      <c r="G558">
        <v>10</v>
      </c>
      <c r="H558">
        <f>VLOOKUP(E558,Urunler!$A$1:$C$8,3,0)</f>
        <v>950</v>
      </c>
      <c r="I558">
        <f t="shared" si="12"/>
        <v>9500</v>
      </c>
      <c r="J558" t="str">
        <f>IF(AND(VLOOKUP(B558,Calisanlar!$A$1:$I$36,6,0)="Yüksek",VLOOKUP(B558,Calisanlar!$A$1:$I$36,7,0)&gt;5),"Kıdemli Satış","Normal Satış")</f>
        <v>Kıdemli Satış</v>
      </c>
    </row>
    <row r="559" spans="1:10" x14ac:dyDescent="0.3">
      <c r="A559" s="1">
        <v>45913</v>
      </c>
      <c r="B559" t="s">
        <v>8</v>
      </c>
      <c r="C559" t="s">
        <v>49</v>
      </c>
      <c r="D559" t="s">
        <v>74</v>
      </c>
      <c r="E559" t="s">
        <v>66</v>
      </c>
      <c r="F559" t="s">
        <v>72</v>
      </c>
      <c r="G559">
        <v>11</v>
      </c>
      <c r="H559">
        <f>VLOOKUP(E559,Urunler!$A$1:$C$8,3,0)</f>
        <v>180</v>
      </c>
      <c r="I559">
        <f t="shared" si="12"/>
        <v>1980</v>
      </c>
      <c r="J559" t="str">
        <f>IF(AND(VLOOKUP(B559,Calisanlar!$A$1:$I$36,6,0)="Yüksek",VLOOKUP(B559,Calisanlar!$A$1:$I$36,7,0)&gt;5),"Kıdemli Satış","Normal Satış")</f>
        <v>Normal Satış</v>
      </c>
    </row>
    <row r="560" spans="1:10" x14ac:dyDescent="0.3">
      <c r="A560" s="1">
        <v>45914</v>
      </c>
      <c r="B560" t="s">
        <v>24</v>
      </c>
      <c r="C560" t="s">
        <v>53</v>
      </c>
      <c r="D560" t="s">
        <v>75</v>
      </c>
      <c r="E560" t="s">
        <v>64</v>
      </c>
      <c r="F560" t="s">
        <v>71</v>
      </c>
      <c r="G560">
        <v>5</v>
      </c>
      <c r="H560">
        <f>VLOOKUP(E560,Urunler!$A$1:$C$8,3,0)</f>
        <v>210</v>
      </c>
      <c r="I560">
        <f t="shared" si="12"/>
        <v>1050</v>
      </c>
      <c r="J560" t="str">
        <f>IF(AND(VLOOKUP(B560,Calisanlar!$A$1:$I$36,6,0)="Yüksek",VLOOKUP(B560,Calisanlar!$A$1:$I$36,7,0)&gt;5),"Kıdemli Satış","Normal Satış")</f>
        <v>Normal Satış</v>
      </c>
    </row>
    <row r="561" spans="1:10" x14ac:dyDescent="0.3">
      <c r="A561" s="1">
        <v>45915</v>
      </c>
      <c r="B561" t="s">
        <v>8</v>
      </c>
      <c r="C561" t="s">
        <v>49</v>
      </c>
      <c r="D561" t="s">
        <v>76</v>
      </c>
      <c r="E561" t="s">
        <v>64</v>
      </c>
      <c r="F561" t="s">
        <v>71</v>
      </c>
      <c r="G561">
        <v>1</v>
      </c>
      <c r="H561">
        <f>VLOOKUP(E561,Urunler!$A$1:$C$8,3,0)</f>
        <v>210</v>
      </c>
      <c r="I561">
        <f t="shared" si="12"/>
        <v>210</v>
      </c>
      <c r="J561" t="str">
        <f>IF(AND(VLOOKUP(B561,Calisanlar!$A$1:$I$36,6,0)="Yüksek",VLOOKUP(B561,Calisanlar!$A$1:$I$36,7,0)&gt;5),"Kıdemli Satış","Normal Satış")</f>
        <v>Normal Satış</v>
      </c>
    </row>
    <row r="562" spans="1:10" x14ac:dyDescent="0.3">
      <c r="A562" s="1">
        <v>45916</v>
      </c>
      <c r="B562" t="s">
        <v>10</v>
      </c>
      <c r="C562" t="s">
        <v>51</v>
      </c>
      <c r="D562" t="s">
        <v>76</v>
      </c>
      <c r="E562" t="s">
        <v>68</v>
      </c>
      <c r="F562" t="s">
        <v>123</v>
      </c>
      <c r="G562">
        <v>5</v>
      </c>
      <c r="H562">
        <f>VLOOKUP(E562,Urunler!$A$1:$C$8,3,0)</f>
        <v>890</v>
      </c>
      <c r="I562">
        <f t="shared" si="12"/>
        <v>4450</v>
      </c>
      <c r="J562" t="str">
        <f>IF(AND(VLOOKUP(B562,Calisanlar!$A$1:$I$36,6,0)="Yüksek",VLOOKUP(B562,Calisanlar!$A$1:$I$36,7,0)&gt;5),"Kıdemli Satış","Normal Satış")</f>
        <v>Normal Satış</v>
      </c>
    </row>
    <row r="563" spans="1:10" x14ac:dyDescent="0.3">
      <c r="A563" s="1">
        <v>45916</v>
      </c>
      <c r="B563" t="s">
        <v>26</v>
      </c>
      <c r="C563" t="s">
        <v>50</v>
      </c>
      <c r="D563" t="s">
        <v>74</v>
      </c>
      <c r="E563" t="s">
        <v>68</v>
      </c>
      <c r="F563" t="s">
        <v>123</v>
      </c>
      <c r="G563">
        <v>10</v>
      </c>
      <c r="H563">
        <f>VLOOKUP(E563,Urunler!$A$1:$C$8,3,0)</f>
        <v>890</v>
      </c>
      <c r="I563">
        <f t="shared" si="12"/>
        <v>8900</v>
      </c>
      <c r="J563" t="str">
        <f>IF(AND(VLOOKUP(B563,Calisanlar!$A$1:$I$36,6,0)="Yüksek",VLOOKUP(B563,Calisanlar!$A$1:$I$36,7,0)&gt;5),"Kıdemli Satış","Normal Satış")</f>
        <v>Normal Satış</v>
      </c>
    </row>
    <row r="564" spans="1:10" x14ac:dyDescent="0.3">
      <c r="A564" s="1">
        <v>45916</v>
      </c>
      <c r="B564" t="s">
        <v>24</v>
      </c>
      <c r="C564" t="s">
        <v>53</v>
      </c>
      <c r="D564" t="s">
        <v>75</v>
      </c>
      <c r="E564" t="s">
        <v>68</v>
      </c>
      <c r="F564" t="s">
        <v>123</v>
      </c>
      <c r="G564">
        <v>2</v>
      </c>
      <c r="H564">
        <f>VLOOKUP(E564,Urunler!$A$1:$C$8,3,0)</f>
        <v>890</v>
      </c>
      <c r="I564">
        <f t="shared" si="12"/>
        <v>1780</v>
      </c>
      <c r="J564" t="str">
        <f>IF(AND(VLOOKUP(B564,Calisanlar!$A$1:$I$36,6,0)="Yüksek",VLOOKUP(B564,Calisanlar!$A$1:$I$36,7,0)&gt;5),"Kıdemli Satış","Normal Satış")</f>
        <v>Normal Satış</v>
      </c>
    </row>
    <row r="565" spans="1:10" x14ac:dyDescent="0.3">
      <c r="A565" s="1">
        <v>45916</v>
      </c>
      <c r="B565" t="s">
        <v>23</v>
      </c>
      <c r="C565" t="s">
        <v>48</v>
      </c>
      <c r="D565" t="s">
        <v>74</v>
      </c>
      <c r="E565" t="s">
        <v>66</v>
      </c>
      <c r="F565" t="s">
        <v>72</v>
      </c>
      <c r="G565">
        <v>1</v>
      </c>
      <c r="H565">
        <f>VLOOKUP(E565,Urunler!$A$1:$C$8,3,0)</f>
        <v>180</v>
      </c>
      <c r="I565">
        <f t="shared" si="12"/>
        <v>180</v>
      </c>
      <c r="J565" t="str">
        <f>IF(AND(VLOOKUP(B565,Calisanlar!$A$1:$I$36,6,0)="Yüksek",VLOOKUP(B565,Calisanlar!$A$1:$I$36,7,0)&gt;5),"Kıdemli Satış","Normal Satış")</f>
        <v>Normal Satış</v>
      </c>
    </row>
    <row r="566" spans="1:10" x14ac:dyDescent="0.3">
      <c r="A566" s="1">
        <v>45917</v>
      </c>
      <c r="B566" t="s">
        <v>24</v>
      </c>
      <c r="C566" t="s">
        <v>53</v>
      </c>
      <c r="D566" t="s">
        <v>75</v>
      </c>
      <c r="E566" t="s">
        <v>63</v>
      </c>
      <c r="F566" t="s">
        <v>70</v>
      </c>
      <c r="G566">
        <v>14</v>
      </c>
      <c r="H566">
        <f>VLOOKUP(E566,Urunler!$A$1:$C$8,3,0)</f>
        <v>120</v>
      </c>
      <c r="I566">
        <f t="shared" si="12"/>
        <v>1680</v>
      </c>
      <c r="J566" t="str">
        <f>IF(AND(VLOOKUP(B566,Calisanlar!$A$1:$I$36,6,0)="Yüksek",VLOOKUP(B566,Calisanlar!$A$1:$I$36,7,0)&gt;5),"Kıdemli Satış","Normal Satış")</f>
        <v>Normal Satış</v>
      </c>
    </row>
    <row r="567" spans="1:10" x14ac:dyDescent="0.3">
      <c r="A567" s="1">
        <v>45917</v>
      </c>
      <c r="B567" t="s">
        <v>9</v>
      </c>
      <c r="C567" t="s">
        <v>50</v>
      </c>
      <c r="D567" t="s">
        <v>77</v>
      </c>
      <c r="E567" t="s">
        <v>66</v>
      </c>
      <c r="F567" t="s">
        <v>72</v>
      </c>
      <c r="G567">
        <v>2</v>
      </c>
      <c r="H567">
        <f>VLOOKUP(E567,Urunler!$A$1:$C$8,3,0)</f>
        <v>180</v>
      </c>
      <c r="I567">
        <f t="shared" si="12"/>
        <v>360</v>
      </c>
      <c r="J567" t="str">
        <f>IF(AND(VLOOKUP(B567,Calisanlar!$A$1:$I$36,6,0)="Yüksek",VLOOKUP(B567,Calisanlar!$A$1:$I$36,7,0)&gt;5),"Kıdemli Satış","Normal Satış")</f>
        <v>Normal Satış</v>
      </c>
    </row>
    <row r="568" spans="1:10" x14ac:dyDescent="0.3">
      <c r="A568" s="1">
        <v>45917</v>
      </c>
      <c r="B568" t="s">
        <v>14</v>
      </c>
      <c r="C568" t="s">
        <v>50</v>
      </c>
      <c r="D568" t="s">
        <v>77</v>
      </c>
      <c r="E568" t="s">
        <v>67</v>
      </c>
      <c r="F568" t="s">
        <v>124</v>
      </c>
      <c r="G568">
        <v>1</v>
      </c>
      <c r="H568">
        <f>VLOOKUP(E568,Urunler!$A$1:$C$8,3,0)</f>
        <v>89</v>
      </c>
      <c r="I568">
        <f t="shared" si="12"/>
        <v>89</v>
      </c>
      <c r="J568" t="str">
        <f>IF(AND(VLOOKUP(B568,Calisanlar!$A$1:$I$36,6,0)="Yüksek",VLOOKUP(B568,Calisanlar!$A$1:$I$36,7,0)&gt;5),"Kıdemli Satış","Normal Satış")</f>
        <v>Normal Satış</v>
      </c>
    </row>
    <row r="569" spans="1:10" x14ac:dyDescent="0.3">
      <c r="A569" s="1">
        <v>45917</v>
      </c>
      <c r="B569" t="s">
        <v>16</v>
      </c>
      <c r="C569" t="s">
        <v>54</v>
      </c>
      <c r="D569" t="s">
        <v>74</v>
      </c>
      <c r="E569" t="s">
        <v>68</v>
      </c>
      <c r="F569" t="s">
        <v>123</v>
      </c>
      <c r="G569">
        <v>9</v>
      </c>
      <c r="H569">
        <f>VLOOKUP(E569,Urunler!$A$1:$C$8,3,0)</f>
        <v>890</v>
      </c>
      <c r="I569">
        <f t="shared" si="12"/>
        <v>8010</v>
      </c>
      <c r="J569" t="str">
        <f>IF(AND(VLOOKUP(B569,Calisanlar!$A$1:$I$36,6,0)="Yüksek",VLOOKUP(B569,Calisanlar!$A$1:$I$36,7,0)&gt;5),"Kıdemli Satış","Normal Satış")</f>
        <v>Normal Satış</v>
      </c>
    </row>
    <row r="570" spans="1:10" x14ac:dyDescent="0.3">
      <c r="A570" s="1">
        <v>45919</v>
      </c>
      <c r="B570" t="s">
        <v>10</v>
      </c>
      <c r="C570" t="s">
        <v>51</v>
      </c>
      <c r="D570" t="s">
        <v>75</v>
      </c>
      <c r="E570" t="s">
        <v>64</v>
      </c>
      <c r="F570" t="s">
        <v>71</v>
      </c>
      <c r="G570">
        <v>3</v>
      </c>
      <c r="H570">
        <f>VLOOKUP(E570,Urunler!$A$1:$C$8,3,0)</f>
        <v>210</v>
      </c>
      <c r="I570">
        <f t="shared" si="12"/>
        <v>630</v>
      </c>
      <c r="J570" t="str">
        <f>IF(AND(VLOOKUP(B570,Calisanlar!$A$1:$I$36,6,0)="Yüksek",VLOOKUP(B570,Calisanlar!$A$1:$I$36,7,0)&gt;5),"Kıdemli Satış","Normal Satış")</f>
        <v>Normal Satış</v>
      </c>
    </row>
    <row r="571" spans="1:10" x14ac:dyDescent="0.3">
      <c r="A571" s="1">
        <v>45920</v>
      </c>
      <c r="B571" t="s">
        <v>16</v>
      </c>
      <c r="C571" t="s">
        <v>54</v>
      </c>
      <c r="D571" t="s">
        <v>76</v>
      </c>
      <c r="E571" t="s">
        <v>62</v>
      </c>
      <c r="F571" t="s">
        <v>69</v>
      </c>
      <c r="G571">
        <v>8</v>
      </c>
      <c r="H571">
        <f>VLOOKUP(E571,Urunler!$A$1:$C$8,3,0)</f>
        <v>950</v>
      </c>
      <c r="I571">
        <f t="shared" si="12"/>
        <v>7600</v>
      </c>
      <c r="J571" t="str">
        <f>IF(AND(VLOOKUP(B571,Calisanlar!$A$1:$I$36,6,0)="Yüksek",VLOOKUP(B571,Calisanlar!$A$1:$I$36,7,0)&gt;5),"Kıdemli Satış","Normal Satış")</f>
        <v>Normal Satış</v>
      </c>
    </row>
    <row r="572" spans="1:10" x14ac:dyDescent="0.3">
      <c r="A572" s="1">
        <v>45920</v>
      </c>
      <c r="B572" t="s">
        <v>24</v>
      </c>
      <c r="C572" t="s">
        <v>53</v>
      </c>
      <c r="D572" t="s">
        <v>75</v>
      </c>
      <c r="E572" t="s">
        <v>64</v>
      </c>
      <c r="F572" t="s">
        <v>71</v>
      </c>
      <c r="G572">
        <v>6</v>
      </c>
      <c r="H572">
        <f>VLOOKUP(E572,Urunler!$A$1:$C$8,3,0)</f>
        <v>210</v>
      </c>
      <c r="I572">
        <f t="shared" si="12"/>
        <v>1260</v>
      </c>
      <c r="J572" t="str">
        <f>IF(AND(VLOOKUP(B572,Calisanlar!$A$1:$I$36,6,0)="Yüksek",VLOOKUP(B572,Calisanlar!$A$1:$I$36,7,0)&gt;5),"Kıdemli Satış","Normal Satış")</f>
        <v>Normal Satış</v>
      </c>
    </row>
    <row r="573" spans="1:10" x14ac:dyDescent="0.3">
      <c r="A573" s="1">
        <v>45921</v>
      </c>
      <c r="B573" t="s">
        <v>14</v>
      </c>
      <c r="C573" t="s">
        <v>50</v>
      </c>
      <c r="D573" t="s">
        <v>74</v>
      </c>
      <c r="E573" t="s">
        <v>62</v>
      </c>
      <c r="F573" t="s">
        <v>69</v>
      </c>
      <c r="G573">
        <v>11</v>
      </c>
      <c r="H573">
        <f>VLOOKUP(E573,Urunler!$A$1:$C$8,3,0)</f>
        <v>950</v>
      </c>
      <c r="I573">
        <f t="shared" si="12"/>
        <v>10450</v>
      </c>
      <c r="J573" t="str">
        <f>IF(AND(VLOOKUP(B573,Calisanlar!$A$1:$I$36,6,0)="Yüksek",VLOOKUP(B573,Calisanlar!$A$1:$I$36,7,0)&gt;5),"Kıdemli Satış","Normal Satış")</f>
        <v>Normal Satış</v>
      </c>
    </row>
    <row r="574" spans="1:10" x14ac:dyDescent="0.3">
      <c r="A574" s="1">
        <v>45921</v>
      </c>
      <c r="B574" t="s">
        <v>26</v>
      </c>
      <c r="C574" t="s">
        <v>50</v>
      </c>
      <c r="D574" t="s">
        <v>75</v>
      </c>
      <c r="E574" t="s">
        <v>62</v>
      </c>
      <c r="F574" t="s">
        <v>69</v>
      </c>
      <c r="G574">
        <v>10</v>
      </c>
      <c r="H574">
        <f>VLOOKUP(E574,Urunler!$A$1:$C$8,3,0)</f>
        <v>950</v>
      </c>
      <c r="I574">
        <f t="shared" si="12"/>
        <v>9500</v>
      </c>
      <c r="J574" t="str">
        <f>IF(AND(VLOOKUP(B574,Calisanlar!$A$1:$I$36,6,0)="Yüksek",VLOOKUP(B574,Calisanlar!$A$1:$I$36,7,0)&gt;5),"Kıdemli Satış","Normal Satış")</f>
        <v>Normal Satış</v>
      </c>
    </row>
    <row r="575" spans="1:10" x14ac:dyDescent="0.3">
      <c r="A575" s="1">
        <v>45922</v>
      </c>
      <c r="B575" t="s">
        <v>24</v>
      </c>
      <c r="C575" t="s">
        <v>53</v>
      </c>
      <c r="D575" t="s">
        <v>75</v>
      </c>
      <c r="E575" t="s">
        <v>65</v>
      </c>
      <c r="F575" t="s">
        <v>122</v>
      </c>
      <c r="G575">
        <v>1</v>
      </c>
      <c r="H575">
        <f>VLOOKUP(E575,Urunler!$A$1:$C$8,3,0)</f>
        <v>320</v>
      </c>
      <c r="I575">
        <f t="shared" si="12"/>
        <v>320</v>
      </c>
      <c r="J575" t="str">
        <f>IF(AND(VLOOKUP(B575,Calisanlar!$A$1:$I$36,6,0)="Yüksek",VLOOKUP(B575,Calisanlar!$A$1:$I$36,7,0)&gt;5),"Kıdemli Satış","Normal Satış")</f>
        <v>Normal Satış</v>
      </c>
    </row>
    <row r="576" spans="1:10" x14ac:dyDescent="0.3">
      <c r="A576" s="1">
        <v>45923</v>
      </c>
      <c r="B576" t="s">
        <v>22</v>
      </c>
      <c r="C576" t="s">
        <v>51</v>
      </c>
      <c r="D576" t="s">
        <v>77</v>
      </c>
      <c r="E576" t="s">
        <v>65</v>
      </c>
      <c r="F576" t="s">
        <v>122</v>
      </c>
      <c r="G576">
        <v>14</v>
      </c>
      <c r="H576">
        <f>VLOOKUP(E576,Urunler!$A$1:$C$8,3,0)</f>
        <v>320</v>
      </c>
      <c r="I576">
        <f t="shared" si="12"/>
        <v>4480</v>
      </c>
      <c r="J576" t="str">
        <f>IF(AND(VLOOKUP(B576,Calisanlar!$A$1:$I$36,6,0)="Yüksek",VLOOKUP(B576,Calisanlar!$A$1:$I$36,7,0)&gt;5),"Kıdemli Satış","Normal Satış")</f>
        <v>Normal Satış</v>
      </c>
    </row>
    <row r="577" spans="1:10" x14ac:dyDescent="0.3">
      <c r="A577" s="1">
        <v>45923</v>
      </c>
      <c r="B577" t="s">
        <v>13</v>
      </c>
      <c r="C577" t="s">
        <v>53</v>
      </c>
      <c r="D577" t="s">
        <v>77</v>
      </c>
      <c r="E577" t="s">
        <v>67</v>
      </c>
      <c r="F577" t="s">
        <v>124</v>
      </c>
      <c r="G577">
        <v>5</v>
      </c>
      <c r="H577">
        <f>VLOOKUP(E577,Urunler!$A$1:$C$8,3,0)</f>
        <v>89</v>
      </c>
      <c r="I577">
        <f t="shared" si="12"/>
        <v>445</v>
      </c>
      <c r="J577" t="str">
        <f>IF(AND(VLOOKUP(B577,Calisanlar!$A$1:$I$36,6,0)="Yüksek",VLOOKUP(B577,Calisanlar!$A$1:$I$36,7,0)&gt;5),"Kıdemli Satış","Normal Satış")</f>
        <v>Normal Satış</v>
      </c>
    </row>
    <row r="578" spans="1:10" x14ac:dyDescent="0.3">
      <c r="A578" s="1">
        <v>45923</v>
      </c>
      <c r="B578" t="s">
        <v>9</v>
      </c>
      <c r="C578" t="s">
        <v>50</v>
      </c>
      <c r="D578" t="s">
        <v>77</v>
      </c>
      <c r="E578" t="s">
        <v>66</v>
      </c>
      <c r="F578" t="s">
        <v>72</v>
      </c>
      <c r="G578">
        <v>5</v>
      </c>
      <c r="H578">
        <f>VLOOKUP(E578,Urunler!$A$1:$C$8,3,0)</f>
        <v>180</v>
      </c>
      <c r="I578">
        <f t="shared" ref="I578:I641" si="13">G578*H578</f>
        <v>900</v>
      </c>
      <c r="J578" t="str">
        <f>IF(AND(VLOOKUP(B578,Calisanlar!$A$1:$I$36,6,0)="Yüksek",VLOOKUP(B578,Calisanlar!$A$1:$I$36,7,0)&gt;5),"Kıdemli Satış","Normal Satış")</f>
        <v>Normal Satış</v>
      </c>
    </row>
    <row r="579" spans="1:10" x14ac:dyDescent="0.3">
      <c r="A579" s="1">
        <v>45924</v>
      </c>
      <c r="B579" t="s">
        <v>41</v>
      </c>
      <c r="C579" t="s">
        <v>50</v>
      </c>
      <c r="D579" t="s">
        <v>76</v>
      </c>
      <c r="E579" t="s">
        <v>68</v>
      </c>
      <c r="F579" t="s">
        <v>123</v>
      </c>
      <c r="G579">
        <v>6</v>
      </c>
      <c r="H579">
        <f>VLOOKUP(E579,Urunler!$A$1:$C$8,3,0)</f>
        <v>890</v>
      </c>
      <c r="I579">
        <f t="shared" si="13"/>
        <v>5340</v>
      </c>
      <c r="J579" t="str">
        <f>IF(AND(VLOOKUP(B579,Calisanlar!$A$1:$I$36,6,0)="Yüksek",VLOOKUP(B579,Calisanlar!$A$1:$I$36,7,0)&gt;5),"Kıdemli Satış","Normal Satış")</f>
        <v>Normal Satış</v>
      </c>
    </row>
    <row r="580" spans="1:10" x14ac:dyDescent="0.3">
      <c r="A580" s="1">
        <v>45924</v>
      </c>
      <c r="B580" t="s">
        <v>23</v>
      </c>
      <c r="C580" t="s">
        <v>48</v>
      </c>
      <c r="D580" t="s">
        <v>76</v>
      </c>
      <c r="E580" t="s">
        <v>63</v>
      </c>
      <c r="F580" t="s">
        <v>70</v>
      </c>
      <c r="G580">
        <v>6</v>
      </c>
      <c r="H580">
        <f>VLOOKUP(E580,Urunler!$A$1:$C$8,3,0)</f>
        <v>120</v>
      </c>
      <c r="I580">
        <f t="shared" si="13"/>
        <v>720</v>
      </c>
      <c r="J580" t="str">
        <f>IF(AND(VLOOKUP(B580,Calisanlar!$A$1:$I$36,6,0)="Yüksek",VLOOKUP(B580,Calisanlar!$A$1:$I$36,7,0)&gt;5),"Kıdemli Satış","Normal Satış")</f>
        <v>Normal Satış</v>
      </c>
    </row>
    <row r="581" spans="1:10" x14ac:dyDescent="0.3">
      <c r="A581" s="1">
        <v>45925</v>
      </c>
      <c r="B581" t="s">
        <v>25</v>
      </c>
      <c r="C581" t="s">
        <v>53</v>
      </c>
      <c r="D581" t="s">
        <v>75</v>
      </c>
      <c r="E581" t="s">
        <v>64</v>
      </c>
      <c r="F581" t="s">
        <v>71</v>
      </c>
      <c r="G581">
        <v>10</v>
      </c>
      <c r="H581">
        <f>VLOOKUP(E581,Urunler!$A$1:$C$8,3,0)</f>
        <v>210</v>
      </c>
      <c r="I581">
        <f t="shared" si="13"/>
        <v>2100</v>
      </c>
      <c r="J581" t="str">
        <f>IF(AND(VLOOKUP(B581,Calisanlar!$A$1:$I$36,6,0)="Yüksek",VLOOKUP(B581,Calisanlar!$A$1:$I$36,7,0)&gt;5),"Kıdemli Satış","Normal Satış")</f>
        <v>Kıdemli Satış</v>
      </c>
    </row>
    <row r="582" spans="1:10" x14ac:dyDescent="0.3">
      <c r="A582" s="1">
        <v>45925</v>
      </c>
      <c r="B582" t="s">
        <v>8</v>
      </c>
      <c r="C582" t="s">
        <v>49</v>
      </c>
      <c r="D582" t="s">
        <v>77</v>
      </c>
      <c r="E582" t="s">
        <v>63</v>
      </c>
      <c r="F582" t="s">
        <v>70</v>
      </c>
      <c r="G582">
        <v>1</v>
      </c>
      <c r="H582">
        <f>VLOOKUP(E582,Urunler!$A$1:$C$8,3,0)</f>
        <v>120</v>
      </c>
      <c r="I582">
        <f t="shared" si="13"/>
        <v>120</v>
      </c>
      <c r="J582" t="str">
        <f>IF(AND(VLOOKUP(B582,Calisanlar!$A$1:$I$36,6,0)="Yüksek",VLOOKUP(B582,Calisanlar!$A$1:$I$36,7,0)&gt;5),"Kıdemli Satış","Normal Satış")</f>
        <v>Normal Satış</v>
      </c>
    </row>
    <row r="583" spans="1:10" x14ac:dyDescent="0.3">
      <c r="A583" s="1">
        <v>45925</v>
      </c>
      <c r="B583" t="s">
        <v>24</v>
      </c>
      <c r="C583" t="s">
        <v>53</v>
      </c>
      <c r="D583" t="s">
        <v>76</v>
      </c>
      <c r="E583" t="s">
        <v>67</v>
      </c>
      <c r="F583" t="s">
        <v>124</v>
      </c>
      <c r="G583">
        <v>7</v>
      </c>
      <c r="H583">
        <f>VLOOKUP(E583,Urunler!$A$1:$C$8,3,0)</f>
        <v>89</v>
      </c>
      <c r="I583">
        <f t="shared" si="13"/>
        <v>623</v>
      </c>
      <c r="J583" t="str">
        <f>IF(AND(VLOOKUP(B583,Calisanlar!$A$1:$I$36,6,0)="Yüksek",VLOOKUP(B583,Calisanlar!$A$1:$I$36,7,0)&gt;5),"Kıdemli Satış","Normal Satış")</f>
        <v>Normal Satış</v>
      </c>
    </row>
    <row r="584" spans="1:10" x14ac:dyDescent="0.3">
      <c r="A584" s="1">
        <v>45925</v>
      </c>
      <c r="B584" t="s">
        <v>29</v>
      </c>
      <c r="C584" t="s">
        <v>52</v>
      </c>
      <c r="D584" t="s">
        <v>76</v>
      </c>
      <c r="E584" t="s">
        <v>66</v>
      </c>
      <c r="F584" t="s">
        <v>72</v>
      </c>
      <c r="G584">
        <v>3</v>
      </c>
      <c r="H584">
        <f>VLOOKUP(E584,Urunler!$A$1:$C$8,3,0)</f>
        <v>180</v>
      </c>
      <c r="I584">
        <f t="shared" si="13"/>
        <v>540</v>
      </c>
      <c r="J584" t="str">
        <f>IF(AND(VLOOKUP(B584,Calisanlar!$A$1:$I$36,6,0)="Yüksek",VLOOKUP(B584,Calisanlar!$A$1:$I$36,7,0)&gt;5),"Kıdemli Satış","Normal Satış")</f>
        <v>Normal Satış</v>
      </c>
    </row>
    <row r="585" spans="1:10" x14ac:dyDescent="0.3">
      <c r="A585" s="1">
        <v>45926</v>
      </c>
      <c r="B585" t="s">
        <v>10</v>
      </c>
      <c r="C585" t="s">
        <v>51</v>
      </c>
      <c r="D585" t="s">
        <v>75</v>
      </c>
      <c r="E585" t="s">
        <v>64</v>
      </c>
      <c r="F585" t="s">
        <v>71</v>
      </c>
      <c r="G585">
        <v>5</v>
      </c>
      <c r="H585">
        <f>VLOOKUP(E585,Urunler!$A$1:$C$8,3,0)</f>
        <v>210</v>
      </c>
      <c r="I585">
        <f t="shared" si="13"/>
        <v>1050</v>
      </c>
      <c r="J585" t="str">
        <f>IF(AND(VLOOKUP(B585,Calisanlar!$A$1:$I$36,6,0)="Yüksek",VLOOKUP(B585,Calisanlar!$A$1:$I$36,7,0)&gt;5),"Kıdemli Satış","Normal Satış")</f>
        <v>Normal Satış</v>
      </c>
    </row>
    <row r="586" spans="1:10" x14ac:dyDescent="0.3">
      <c r="A586" s="1">
        <v>45926</v>
      </c>
      <c r="B586" t="s">
        <v>22</v>
      </c>
      <c r="C586" t="s">
        <v>51</v>
      </c>
      <c r="D586" t="s">
        <v>76</v>
      </c>
      <c r="E586" t="s">
        <v>65</v>
      </c>
      <c r="F586" t="s">
        <v>122</v>
      </c>
      <c r="G586">
        <v>2</v>
      </c>
      <c r="H586">
        <f>VLOOKUP(E586,Urunler!$A$1:$C$8,3,0)</f>
        <v>320</v>
      </c>
      <c r="I586">
        <f t="shared" si="13"/>
        <v>640</v>
      </c>
      <c r="J586" t="str">
        <f>IF(AND(VLOOKUP(B586,Calisanlar!$A$1:$I$36,6,0)="Yüksek",VLOOKUP(B586,Calisanlar!$A$1:$I$36,7,0)&gt;5),"Kıdemli Satış","Normal Satış")</f>
        <v>Normal Satış</v>
      </c>
    </row>
    <row r="587" spans="1:10" x14ac:dyDescent="0.3">
      <c r="A587" s="1">
        <v>45926</v>
      </c>
      <c r="B587" t="s">
        <v>26</v>
      </c>
      <c r="C587" t="s">
        <v>50</v>
      </c>
      <c r="D587" t="s">
        <v>77</v>
      </c>
      <c r="E587" t="s">
        <v>63</v>
      </c>
      <c r="F587" t="s">
        <v>70</v>
      </c>
      <c r="G587">
        <v>14</v>
      </c>
      <c r="H587">
        <f>VLOOKUP(E587,Urunler!$A$1:$C$8,3,0)</f>
        <v>120</v>
      </c>
      <c r="I587">
        <f t="shared" si="13"/>
        <v>1680</v>
      </c>
      <c r="J587" t="str">
        <f>IF(AND(VLOOKUP(B587,Calisanlar!$A$1:$I$36,6,0)="Yüksek",VLOOKUP(B587,Calisanlar!$A$1:$I$36,7,0)&gt;5),"Kıdemli Satış","Normal Satış")</f>
        <v>Normal Satış</v>
      </c>
    </row>
    <row r="588" spans="1:10" x14ac:dyDescent="0.3">
      <c r="A588" s="1">
        <v>45927</v>
      </c>
      <c r="B588" t="s">
        <v>24</v>
      </c>
      <c r="C588" t="s">
        <v>53</v>
      </c>
      <c r="D588" t="s">
        <v>75</v>
      </c>
      <c r="E588" t="s">
        <v>64</v>
      </c>
      <c r="F588" t="s">
        <v>71</v>
      </c>
      <c r="G588">
        <v>6</v>
      </c>
      <c r="H588">
        <f>VLOOKUP(E588,Urunler!$A$1:$C$8,3,0)</f>
        <v>210</v>
      </c>
      <c r="I588">
        <f t="shared" si="13"/>
        <v>1260</v>
      </c>
      <c r="J588" t="str">
        <f>IF(AND(VLOOKUP(B588,Calisanlar!$A$1:$I$36,6,0)="Yüksek",VLOOKUP(B588,Calisanlar!$A$1:$I$36,7,0)&gt;5),"Kıdemli Satış","Normal Satış")</f>
        <v>Normal Satış</v>
      </c>
    </row>
    <row r="589" spans="1:10" x14ac:dyDescent="0.3">
      <c r="A589" s="1">
        <v>45928</v>
      </c>
      <c r="B589" t="s">
        <v>33</v>
      </c>
      <c r="C589" t="s">
        <v>51</v>
      </c>
      <c r="D589" t="s">
        <v>74</v>
      </c>
      <c r="E589" t="s">
        <v>66</v>
      </c>
      <c r="F589" t="s">
        <v>72</v>
      </c>
      <c r="G589">
        <v>3</v>
      </c>
      <c r="H589">
        <f>VLOOKUP(E589,Urunler!$A$1:$C$8,3,0)</f>
        <v>180</v>
      </c>
      <c r="I589">
        <f t="shared" si="13"/>
        <v>540</v>
      </c>
      <c r="J589" t="str">
        <f>IF(AND(VLOOKUP(B589,Calisanlar!$A$1:$I$36,6,0)="Yüksek",VLOOKUP(B589,Calisanlar!$A$1:$I$36,7,0)&gt;5),"Kıdemli Satış","Normal Satış")</f>
        <v>Normal Satış</v>
      </c>
    </row>
    <row r="590" spans="1:10" x14ac:dyDescent="0.3">
      <c r="A590" s="1">
        <v>45928</v>
      </c>
      <c r="B590" t="s">
        <v>13</v>
      </c>
      <c r="C590" t="s">
        <v>53</v>
      </c>
      <c r="D590" t="s">
        <v>75</v>
      </c>
      <c r="E590" t="s">
        <v>63</v>
      </c>
      <c r="F590" t="s">
        <v>70</v>
      </c>
      <c r="G590">
        <v>3</v>
      </c>
      <c r="H590">
        <f>VLOOKUP(E590,Urunler!$A$1:$C$8,3,0)</f>
        <v>120</v>
      </c>
      <c r="I590">
        <f t="shared" si="13"/>
        <v>360</v>
      </c>
      <c r="J590" t="str">
        <f>IF(AND(VLOOKUP(B590,Calisanlar!$A$1:$I$36,6,0)="Yüksek",VLOOKUP(B590,Calisanlar!$A$1:$I$36,7,0)&gt;5),"Kıdemli Satış","Normal Satış")</f>
        <v>Normal Satış</v>
      </c>
    </row>
    <row r="591" spans="1:10" x14ac:dyDescent="0.3">
      <c r="A591" s="1">
        <v>45928</v>
      </c>
      <c r="B591" t="s">
        <v>10</v>
      </c>
      <c r="C591" t="s">
        <v>51</v>
      </c>
      <c r="D591" t="s">
        <v>75</v>
      </c>
      <c r="E591" t="s">
        <v>67</v>
      </c>
      <c r="F591" t="s">
        <v>124</v>
      </c>
      <c r="G591">
        <v>8</v>
      </c>
      <c r="H591">
        <f>VLOOKUP(E591,Urunler!$A$1:$C$8,3,0)</f>
        <v>89</v>
      </c>
      <c r="I591">
        <f t="shared" si="13"/>
        <v>712</v>
      </c>
      <c r="J591" t="str">
        <f>IF(AND(VLOOKUP(B591,Calisanlar!$A$1:$I$36,6,0)="Yüksek",VLOOKUP(B591,Calisanlar!$A$1:$I$36,7,0)&gt;5),"Kıdemli Satış","Normal Satış")</f>
        <v>Normal Satış</v>
      </c>
    </row>
    <row r="592" spans="1:10" x14ac:dyDescent="0.3">
      <c r="A592" s="1">
        <v>45928</v>
      </c>
      <c r="B592" t="s">
        <v>27</v>
      </c>
      <c r="C592" t="s">
        <v>51</v>
      </c>
      <c r="D592" t="s">
        <v>75</v>
      </c>
      <c r="E592" t="s">
        <v>64</v>
      </c>
      <c r="F592" t="s">
        <v>71</v>
      </c>
      <c r="G592">
        <v>12</v>
      </c>
      <c r="H592">
        <f>VLOOKUP(E592,Urunler!$A$1:$C$8,3,0)</f>
        <v>210</v>
      </c>
      <c r="I592">
        <f t="shared" si="13"/>
        <v>2520</v>
      </c>
      <c r="J592" t="str">
        <f>IF(AND(VLOOKUP(B592,Calisanlar!$A$1:$I$36,6,0)="Yüksek",VLOOKUP(B592,Calisanlar!$A$1:$I$36,7,0)&gt;5),"Kıdemli Satış","Normal Satış")</f>
        <v>Normal Satış</v>
      </c>
    </row>
    <row r="593" spans="1:10" x14ac:dyDescent="0.3">
      <c r="A593" s="1">
        <v>45928</v>
      </c>
      <c r="B593" t="s">
        <v>26</v>
      </c>
      <c r="C593" t="s">
        <v>50</v>
      </c>
      <c r="D593" t="s">
        <v>74</v>
      </c>
      <c r="E593" t="s">
        <v>65</v>
      </c>
      <c r="F593" t="s">
        <v>122</v>
      </c>
      <c r="G593">
        <v>7</v>
      </c>
      <c r="H593">
        <f>VLOOKUP(E593,Urunler!$A$1:$C$8,3,0)</f>
        <v>320</v>
      </c>
      <c r="I593">
        <f t="shared" si="13"/>
        <v>2240</v>
      </c>
      <c r="J593" t="str">
        <f>IF(AND(VLOOKUP(B593,Calisanlar!$A$1:$I$36,6,0)="Yüksek",VLOOKUP(B593,Calisanlar!$A$1:$I$36,7,0)&gt;5),"Kıdemli Satış","Normal Satış")</f>
        <v>Normal Satış</v>
      </c>
    </row>
    <row r="594" spans="1:10" x14ac:dyDescent="0.3">
      <c r="A594" s="1">
        <v>45929</v>
      </c>
      <c r="B594" t="s">
        <v>29</v>
      </c>
      <c r="C594" t="s">
        <v>52</v>
      </c>
      <c r="D594" t="s">
        <v>75</v>
      </c>
      <c r="E594" t="s">
        <v>67</v>
      </c>
      <c r="F594" t="s">
        <v>124</v>
      </c>
      <c r="G594">
        <v>8</v>
      </c>
      <c r="H594">
        <f>VLOOKUP(E594,Urunler!$A$1:$C$8,3,0)</f>
        <v>89</v>
      </c>
      <c r="I594">
        <f t="shared" si="13"/>
        <v>712</v>
      </c>
      <c r="J594" t="str">
        <f>IF(AND(VLOOKUP(B594,Calisanlar!$A$1:$I$36,6,0)="Yüksek",VLOOKUP(B594,Calisanlar!$A$1:$I$36,7,0)&gt;5),"Kıdemli Satış","Normal Satış")</f>
        <v>Normal Satış</v>
      </c>
    </row>
    <row r="595" spans="1:10" x14ac:dyDescent="0.3">
      <c r="A595" s="1">
        <v>45929</v>
      </c>
      <c r="B595" t="s">
        <v>13</v>
      </c>
      <c r="C595" t="s">
        <v>53</v>
      </c>
      <c r="D595" t="s">
        <v>76</v>
      </c>
      <c r="E595" t="s">
        <v>66</v>
      </c>
      <c r="F595" t="s">
        <v>72</v>
      </c>
      <c r="G595">
        <v>5</v>
      </c>
      <c r="H595">
        <f>VLOOKUP(E595,Urunler!$A$1:$C$8,3,0)</f>
        <v>180</v>
      </c>
      <c r="I595">
        <f t="shared" si="13"/>
        <v>900</v>
      </c>
      <c r="J595" t="str">
        <f>IF(AND(VLOOKUP(B595,Calisanlar!$A$1:$I$36,6,0)="Yüksek",VLOOKUP(B595,Calisanlar!$A$1:$I$36,7,0)&gt;5),"Kıdemli Satış","Normal Satış")</f>
        <v>Normal Satış</v>
      </c>
    </row>
    <row r="596" spans="1:10" x14ac:dyDescent="0.3">
      <c r="A596" s="1">
        <v>45930</v>
      </c>
      <c r="B596" t="s">
        <v>10</v>
      </c>
      <c r="C596" t="s">
        <v>51</v>
      </c>
      <c r="D596" t="s">
        <v>76</v>
      </c>
      <c r="E596" t="s">
        <v>66</v>
      </c>
      <c r="F596" t="s">
        <v>72</v>
      </c>
      <c r="G596">
        <v>5</v>
      </c>
      <c r="H596">
        <f>VLOOKUP(E596,Urunler!$A$1:$C$8,3,0)</f>
        <v>180</v>
      </c>
      <c r="I596">
        <f t="shared" si="13"/>
        <v>900</v>
      </c>
      <c r="J596" t="str">
        <f>IF(AND(VLOOKUP(B596,Calisanlar!$A$1:$I$36,6,0)="Yüksek",VLOOKUP(B596,Calisanlar!$A$1:$I$36,7,0)&gt;5),"Kıdemli Satış","Normal Satış")</f>
        <v>Normal Satış</v>
      </c>
    </row>
    <row r="597" spans="1:10" x14ac:dyDescent="0.3">
      <c r="A597" s="1">
        <v>45930</v>
      </c>
      <c r="B597" t="s">
        <v>17</v>
      </c>
      <c r="C597" t="s">
        <v>52</v>
      </c>
      <c r="D597" t="s">
        <v>77</v>
      </c>
      <c r="E597" t="s">
        <v>67</v>
      </c>
      <c r="F597" t="s">
        <v>124</v>
      </c>
      <c r="G597">
        <v>4</v>
      </c>
      <c r="H597">
        <f>VLOOKUP(E597,Urunler!$A$1:$C$8,3,0)</f>
        <v>89</v>
      </c>
      <c r="I597">
        <f t="shared" si="13"/>
        <v>356</v>
      </c>
      <c r="J597" t="str">
        <f>IF(AND(VLOOKUP(B597,Calisanlar!$A$1:$I$36,6,0)="Yüksek",VLOOKUP(B597,Calisanlar!$A$1:$I$36,7,0)&gt;5),"Kıdemli Satış","Normal Satış")</f>
        <v>Normal Satış</v>
      </c>
    </row>
    <row r="598" spans="1:10" x14ac:dyDescent="0.3">
      <c r="A598" s="1">
        <v>45930</v>
      </c>
      <c r="B598" t="s">
        <v>11</v>
      </c>
      <c r="C598" t="s">
        <v>52</v>
      </c>
      <c r="D598" t="s">
        <v>74</v>
      </c>
      <c r="E598" t="s">
        <v>68</v>
      </c>
      <c r="F598" t="s">
        <v>123</v>
      </c>
      <c r="G598">
        <v>1</v>
      </c>
      <c r="H598">
        <f>VLOOKUP(E598,Urunler!$A$1:$C$8,3,0)</f>
        <v>890</v>
      </c>
      <c r="I598">
        <f t="shared" si="13"/>
        <v>890</v>
      </c>
      <c r="J598" t="str">
        <f>IF(AND(VLOOKUP(B598,Calisanlar!$A$1:$I$36,6,0)="Yüksek",VLOOKUP(B598,Calisanlar!$A$1:$I$36,7,0)&gt;5),"Kıdemli Satış","Normal Satış")</f>
        <v>Kıdemli Satış</v>
      </c>
    </row>
    <row r="599" spans="1:10" x14ac:dyDescent="0.3">
      <c r="A599" s="1">
        <v>45930</v>
      </c>
      <c r="B599" t="s">
        <v>10</v>
      </c>
      <c r="C599" t="s">
        <v>51</v>
      </c>
      <c r="D599" t="s">
        <v>76</v>
      </c>
      <c r="E599" t="s">
        <v>62</v>
      </c>
      <c r="F599" t="s">
        <v>69</v>
      </c>
      <c r="G599">
        <v>9</v>
      </c>
      <c r="H599">
        <f>VLOOKUP(E599,Urunler!$A$1:$C$8,3,0)</f>
        <v>950</v>
      </c>
      <c r="I599">
        <f t="shared" si="13"/>
        <v>8550</v>
      </c>
      <c r="J599" t="str">
        <f>IF(AND(VLOOKUP(B599,Calisanlar!$A$1:$I$36,6,0)="Yüksek",VLOOKUP(B599,Calisanlar!$A$1:$I$36,7,0)&gt;5),"Kıdemli Satış","Normal Satış")</f>
        <v>Normal Satış</v>
      </c>
    </row>
    <row r="600" spans="1:10" x14ac:dyDescent="0.3">
      <c r="A600" s="1">
        <v>45930</v>
      </c>
      <c r="B600" t="s">
        <v>13</v>
      </c>
      <c r="C600" t="s">
        <v>53</v>
      </c>
      <c r="D600" t="s">
        <v>77</v>
      </c>
      <c r="E600" t="s">
        <v>64</v>
      </c>
      <c r="F600" t="s">
        <v>71</v>
      </c>
      <c r="G600">
        <v>5</v>
      </c>
      <c r="H600">
        <f>VLOOKUP(E600,Urunler!$A$1:$C$8,3,0)</f>
        <v>210</v>
      </c>
      <c r="I600">
        <f t="shared" si="13"/>
        <v>1050</v>
      </c>
      <c r="J600" t="str">
        <f>IF(AND(VLOOKUP(B600,Calisanlar!$A$1:$I$36,6,0)="Yüksek",VLOOKUP(B600,Calisanlar!$A$1:$I$36,7,0)&gt;5),"Kıdemli Satış","Normal Satış")</f>
        <v>Normal Satış</v>
      </c>
    </row>
    <row r="601" spans="1:10" x14ac:dyDescent="0.3">
      <c r="A601" s="1">
        <v>45930</v>
      </c>
      <c r="B601" t="s">
        <v>14</v>
      </c>
      <c r="C601" t="s">
        <v>50</v>
      </c>
      <c r="D601" t="s">
        <v>75</v>
      </c>
      <c r="E601" t="s">
        <v>66</v>
      </c>
      <c r="F601" t="s">
        <v>72</v>
      </c>
      <c r="G601">
        <v>6</v>
      </c>
      <c r="H601">
        <f>VLOOKUP(E601,Urunler!$A$1:$C$8,3,0)</f>
        <v>180</v>
      </c>
      <c r="I601">
        <f t="shared" si="13"/>
        <v>1080</v>
      </c>
      <c r="J601" t="str">
        <f>IF(AND(VLOOKUP(B601,Calisanlar!$A$1:$I$36,6,0)="Yüksek",VLOOKUP(B601,Calisanlar!$A$1:$I$36,7,0)&gt;5),"Kıdemli Satış","Normal Satış")</f>
        <v>Normal Satış</v>
      </c>
    </row>
  </sheetData>
  <sortState xmlns:xlrd2="http://schemas.microsoft.com/office/spreadsheetml/2017/richdata2" ref="L40:M74">
    <sortCondition descending="1" ref="M40:M74"/>
  </sortState>
  <mergeCells count="1">
    <mergeCell ref="L33:M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20E6-44E6-4618-833D-BCCD3A3147EF}">
  <dimension ref="A1:C8"/>
  <sheetViews>
    <sheetView workbookViewId="0">
      <selection activeCell="E8" sqref="E8"/>
    </sheetView>
  </sheetViews>
  <sheetFormatPr defaultRowHeight="14.4" x14ac:dyDescent="0.3"/>
  <cols>
    <col min="1" max="1" width="12.44140625" customWidth="1"/>
    <col min="2" max="2" width="17.44140625" bestFit="1" customWidth="1"/>
    <col min="3" max="3" width="12.44140625" customWidth="1"/>
  </cols>
  <sheetData>
    <row r="1" spans="1:3" x14ac:dyDescent="0.3">
      <c r="A1" s="2" t="s">
        <v>85</v>
      </c>
      <c r="B1" s="2" t="s">
        <v>86</v>
      </c>
      <c r="C1" s="2" t="s">
        <v>87</v>
      </c>
    </row>
    <row r="2" spans="1:3" x14ac:dyDescent="0.3">
      <c r="A2" t="s">
        <v>62</v>
      </c>
      <c r="B2" t="s">
        <v>69</v>
      </c>
      <c r="C2">
        <v>950</v>
      </c>
    </row>
    <row r="3" spans="1:3" x14ac:dyDescent="0.3">
      <c r="A3" t="s">
        <v>63</v>
      </c>
      <c r="B3" t="s">
        <v>70</v>
      </c>
      <c r="C3">
        <v>120</v>
      </c>
    </row>
    <row r="4" spans="1:3" x14ac:dyDescent="0.3">
      <c r="A4" t="s">
        <v>64</v>
      </c>
      <c r="B4" t="s">
        <v>71</v>
      </c>
      <c r="C4">
        <v>210</v>
      </c>
    </row>
    <row r="5" spans="1:3" x14ac:dyDescent="0.3">
      <c r="A5" t="s">
        <v>65</v>
      </c>
      <c r="B5" t="s">
        <v>122</v>
      </c>
      <c r="C5">
        <v>320</v>
      </c>
    </row>
    <row r="6" spans="1:3" x14ac:dyDescent="0.3">
      <c r="A6" t="s">
        <v>66</v>
      </c>
      <c r="B6" t="s">
        <v>72</v>
      </c>
      <c r="C6">
        <v>180</v>
      </c>
    </row>
    <row r="7" spans="1:3" x14ac:dyDescent="0.3">
      <c r="A7" t="s">
        <v>67</v>
      </c>
      <c r="B7" t="s">
        <v>124</v>
      </c>
      <c r="C7">
        <v>89</v>
      </c>
    </row>
    <row r="8" spans="1:3" x14ac:dyDescent="0.3">
      <c r="A8" t="s">
        <v>68</v>
      </c>
      <c r="B8" t="s">
        <v>123</v>
      </c>
      <c r="C8">
        <v>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BeniOku</vt:lpstr>
      <vt:lpstr>Calisanlar</vt:lpstr>
      <vt:lpstr>Satislar</vt:lpstr>
      <vt:lpstr>Urunler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ferhatsercan@posta.mu.edu.tr</cp:lastModifiedBy>
  <dcterms:created xsi:type="dcterms:W3CDTF">2025-10-14T09:36:33Z</dcterms:created>
  <dcterms:modified xsi:type="dcterms:W3CDTF">2025-10-15T07:56:06Z</dcterms:modified>
</cp:coreProperties>
</file>