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tra_tem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<sst xmlns="http://schemas.openxmlformats.org/spreadsheetml/2006/main" count="43" uniqueCount="43">
  <si>
    <t xml:space="preserve">filename</t>
  </si>
  <si>
    <t xml:space="preserve">Notes</t>
  </si>
  <si>
    <t xml:space="preserve">measured_cells</t>
  </si>
  <si>
    <t xml:space="preserve">density_inv_model_S2</t>
  </si>
  <si>
    <t xml:space="preserve">reff_inv_model_S2</t>
  </si>
  <si>
    <t xml:space="preserve">dz_inv_model_S2</t>
  </si>
  <si>
    <t xml:space="preserve">zen_inv_model_S2</t>
  </si>
  <si>
    <t xml:space="preserve">algae_ppb_inv_model_S2</t>
  </si>
  <si>
    <t xml:space="preserve">algae_cells_inv_model_S2</t>
  </si>
  <si>
    <t xml:space="preserve">BDA2_centre</t>
  </si>
  <si>
    <t xml:space="preserve">cells_BDA2_centre_wang</t>
  </si>
  <si>
    <t xml:space="preserve">cells_BDA2_centre_new</t>
  </si>
  <si>
    <t xml:space="preserve">13_7_SB1</t>
  </si>
  <si>
    <t xml:space="preserve">13_7_SB2</t>
  </si>
  <si>
    <t xml:space="preserve">13_7_SB3</t>
  </si>
  <si>
    <t xml:space="preserve">13_7_SB5</t>
  </si>
  <si>
    <t xml:space="preserve">14_7_SB1</t>
  </si>
  <si>
    <t xml:space="preserve">14_7_SB2</t>
  </si>
  <si>
    <t xml:space="preserve">14_7_SB3</t>
  </si>
  <si>
    <t xml:space="preserve">14_7_SB5</t>
  </si>
  <si>
    <t xml:space="preserve">14_7_SB6</t>
  </si>
  <si>
    <t xml:space="preserve">14_7_SB9</t>
  </si>
  <si>
    <t xml:space="preserve">14_7_SB10</t>
  </si>
  <si>
    <t xml:space="preserve">15_7_SB1</t>
  </si>
  <si>
    <t xml:space="preserve">15_7_SB2</t>
  </si>
  <si>
    <t xml:space="preserve">15_7_SB3</t>
  </si>
  <si>
    <t xml:space="preserve">15_7_SB4</t>
  </si>
  <si>
    <t xml:space="preserve">15_7_SB5</t>
  </si>
  <si>
    <t xml:space="preserve">17_7_SB1</t>
  </si>
  <si>
    <t xml:space="preserve">17_7_SB2</t>
  </si>
  <si>
    <t xml:space="preserve">20_7_SB2</t>
  </si>
  <si>
    <t xml:space="preserve">20_7_SB3</t>
  </si>
  <si>
    <t xml:space="preserve">21_7_SB2</t>
  </si>
  <si>
    <t xml:space="preserve">21_7_SB4</t>
  </si>
  <si>
    <t xml:space="preserve">22_7_SB2</t>
  </si>
  <si>
    <t xml:space="preserve">22_7_SB3</t>
  </si>
  <si>
    <t xml:space="preserve">22_7_SB5</t>
  </si>
  <si>
    <t xml:space="preserve">22_7_SB6</t>
  </si>
  <si>
    <t xml:space="preserve">22_7_SB7</t>
  </si>
  <si>
    <t xml:space="preserve">23_7_SB1</t>
  </si>
  <si>
    <t xml:space="preserve">23_7_SB2</t>
  </si>
  <si>
    <t xml:space="preserve">23_7_SB4</t>
  </si>
  <si>
    <t xml:space="preserve">23_7_SB5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</si>
</sst>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43" activeCellId="0" sqref="G4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0.88"/>
    <col collapsed="false" customWidth="true" hidden="false" outlineLevel="0" max="2" min="2" style="0" width="10.97"/>
    <col collapsed="false" customWidth="true" hidden="false" outlineLevel="0" max="3" min="3" style="0" width="11.11"/>
    <col collapsed="false" customWidth="true" hidden="false" outlineLevel="0" max="4" min="4" style="0" width="6.54"/>
    <col collapsed="false" customWidth="true" hidden="false" outlineLevel="0" max="5" min="5" style="0" width="7.08"/>
    <col collapsed="false" customWidth="true" hidden="false" outlineLevel="0" max="12" min="6" style="0" width="11.67"/>
    <col collapsed="false" customWidth="true" hidden="false" outlineLevel="0" max="13" min="13" style="0" width="18.24"/>
    <col collapsed="false" customWidth="true" hidden="false" outlineLevel="0" max="14" min="14" style="0" width="17.64"/>
    <col collapsed="false" customWidth="true" hidden="false" outlineLevel="0" max="15" min="15" style="0" width="16.26"/>
    <col collapsed="false" customWidth="true" hidden="false" outlineLevel="0" max="17" min="16" style="0" width="17.67"/>
    <col collapsed="false" customWidth="true" hidden="false" outlineLevel="0" max="18" min="18" style="0" width="19.19"/>
    <col collapsed="false" customWidth="true" hidden="false" outlineLevel="0" max="19" min="19" style="0" width="7.41"/>
    <col collapsed="false" customWidth="true" hidden="false" outlineLevel="0" max="20" min="20" style="0" width="17.55"/>
    <col collapsed="false" customWidth="true" hidden="false" outlineLevel="0" max="50" min="21" style="0" width="11.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1" t="s">
        <v>12</v>
      </c>
      <c r="B2" s="1"/>
      <c r="C2" s="1" t="n">
        <v>2688</v>
      </c>
      <c r="D2" s="3" t="n">
        <v>850</v>
      </c>
      <c r="E2" s="3" t="n">
        <v>800</v>
      </c>
      <c r="F2" s="3" t="n">
        <v>0.08</v>
      </c>
      <c r="G2" s="3" t="n">
        <v>40</v>
      </c>
      <c r="H2" s="1" t="n">
        <v>0</v>
      </c>
      <c r="I2" s="1" t="n">
        <f aca="false">H2/ (      (((((PI()*4^2)*40)*0.0014)*0.25)/0.917)   )</f>
        <v>0</v>
      </c>
      <c r="J2" s="2" t="n">
        <v>0.969587036584209</v>
      </c>
      <c r="K2" s="1" t="n">
        <f aca="false">1E-034*J2*EXP(87.015*J2)</f>
        <v>424.04424150528</v>
      </c>
      <c r="L2" s="1" t="n">
        <f aca="false">201100*J2-194500</f>
        <v>483.953057084436</v>
      </c>
    </row>
    <row r="3" customFormat="false" ht="12.8" hidden="false" customHeight="false" outlineLevel="0" collapsed="false">
      <c r="A3" s="1" t="s">
        <v>13</v>
      </c>
      <c r="B3" s="1"/>
      <c r="C3" s="1" t="n">
        <v>13375</v>
      </c>
      <c r="D3" s="3" t="n">
        <v>850</v>
      </c>
      <c r="E3" s="3" t="n">
        <v>700</v>
      </c>
      <c r="F3" s="3" t="n">
        <v>0.03</v>
      </c>
      <c r="G3" s="3" t="n">
        <v>50</v>
      </c>
      <c r="H3" s="1" t="n">
        <v>5000</v>
      </c>
      <c r="I3" s="1" t="n">
        <f aca="false">H3/ (      (((((PI()*4^2)*40)*0.0014)*0.25)/0.917)   )</f>
        <v>6515.40548282447</v>
      </c>
      <c r="J3" s="2" t="n">
        <v>1.0174441534241</v>
      </c>
      <c r="K3" s="1" t="n">
        <f aca="false">1E-034*J3*EXP(87.015*J3)</f>
        <v>28632.6684708982</v>
      </c>
      <c r="L3" s="1" t="n">
        <f aca="false">201100*J3-194500</f>
        <v>10108.0192535865</v>
      </c>
    </row>
    <row r="4" customFormat="false" ht="12.8" hidden="false" customHeight="false" outlineLevel="0" collapsed="false">
      <c r="A4" s="1" t="s">
        <v>14</v>
      </c>
      <c r="B4" s="1"/>
      <c r="C4" s="1" t="n">
        <v>938</v>
      </c>
      <c r="D4" s="3" t="n">
        <v>900</v>
      </c>
      <c r="E4" s="3" t="n">
        <v>900</v>
      </c>
      <c r="F4" s="3" t="n">
        <v>2</v>
      </c>
      <c r="G4" s="3" t="n">
        <v>45</v>
      </c>
      <c r="H4" s="1" t="n">
        <v>0</v>
      </c>
      <c r="I4" s="1" t="n">
        <f aca="false">H4/ (      (((((PI()*4^2)*40)*0.0014)*0.25)/0.917)   )</f>
        <v>0</v>
      </c>
      <c r="J4" s="2" t="n">
        <v>0.984779220595092</v>
      </c>
      <c r="K4" s="1" t="n">
        <f aca="false">1E-034*J4*EXP(87.015*J4)</f>
        <v>1615.39197279825</v>
      </c>
      <c r="L4" s="1" t="n">
        <f aca="false">201100*J4-194500</f>
        <v>3539.101261673</v>
      </c>
    </row>
    <row r="5" customFormat="false" ht="12.8" hidden="false" customHeight="false" outlineLevel="0" collapsed="false">
      <c r="A5" s="1" t="s">
        <v>15</v>
      </c>
      <c r="B5" s="1"/>
      <c r="C5" s="1" t="n">
        <v>0</v>
      </c>
      <c r="D5" s="3" t="n">
        <v>800</v>
      </c>
      <c r="E5" s="3" t="n">
        <v>800</v>
      </c>
      <c r="F5" s="3" t="n">
        <v>1</v>
      </c>
      <c r="G5" s="3" t="n">
        <v>50</v>
      </c>
      <c r="H5" s="1" t="n">
        <v>0</v>
      </c>
      <c r="I5" s="1" t="n">
        <f aca="false">H5/ (      (((((PI()*4^2)*40)*0.0014)*0.25)/0.917)   )</f>
        <v>0</v>
      </c>
      <c r="J5" s="2" t="n">
        <v>0.970773696116665</v>
      </c>
      <c r="K5" s="1" t="n">
        <f aca="false">1E-034*J5*EXP(87.015*J5)</f>
        <v>470.745733942061</v>
      </c>
      <c r="L5" s="1" t="n">
        <f aca="false">201100*J5-194500</f>
        <v>722.590289061336</v>
      </c>
    </row>
    <row r="6" customFormat="false" ht="12.8" hidden="false" customHeight="false" outlineLevel="0" collapsed="false">
      <c r="A6" s="1" t="s">
        <v>16</v>
      </c>
      <c r="B6" s="1"/>
      <c r="C6" s="1" t="n">
        <v>30313</v>
      </c>
      <c r="D6" s="3" t="n">
        <v>850</v>
      </c>
      <c r="E6" s="3" t="n">
        <v>800</v>
      </c>
      <c r="F6" s="3" t="n">
        <v>0.02</v>
      </c>
      <c r="G6" s="3" t="n">
        <v>55</v>
      </c>
      <c r="H6" s="1" t="n">
        <v>12500</v>
      </c>
      <c r="I6" s="1" t="n">
        <f aca="false">H6/ (      (((((PI()*4^2)*40)*0.0014)*0.25)/0.917)   )</f>
        <v>16288.5137070612</v>
      </c>
      <c r="J6" s="2" t="n">
        <v>1.08991238980527</v>
      </c>
      <c r="K6" s="1" t="n">
        <f aca="false">1E-034*J6*EXP(87.015*J6)</f>
        <v>16800694.0125872</v>
      </c>
      <c r="L6" s="1" t="n">
        <f aca="false">201100*J6-194500</f>
        <v>24681.3815898398</v>
      </c>
      <c r="N6" s="4"/>
      <c r="O6" s="4"/>
      <c r="P6" s="4"/>
      <c r="Q6" s="4"/>
      <c r="R6" s="4"/>
      <c r="S6" s="4"/>
      <c r="T6" s="4"/>
    </row>
    <row r="7" customFormat="false" ht="12.8" hidden="false" customHeight="false" outlineLevel="0" collapsed="false">
      <c r="A7" s="1" t="s">
        <v>17</v>
      </c>
      <c r="B7" s="1"/>
      <c r="C7" s="1" t="n">
        <v>3063</v>
      </c>
      <c r="D7" s="3" t="n">
        <v>800</v>
      </c>
      <c r="E7" s="3" t="n">
        <v>700</v>
      </c>
      <c r="F7" s="3" t="n">
        <v>0.06</v>
      </c>
      <c r="G7" s="3" t="n">
        <v>40</v>
      </c>
      <c r="H7" s="1" t="n">
        <v>0</v>
      </c>
      <c r="I7" s="1" t="n">
        <f aca="false">H7/ (      (((((PI()*4^2)*40)*0.0014)*0.25)/0.917)   )</f>
        <v>0</v>
      </c>
      <c r="J7" s="2" t="n">
        <v>0.990867452261395</v>
      </c>
      <c r="K7" s="1" t="n">
        <f aca="false">1E-034*J7*EXP(87.015*J7)</f>
        <v>2760.76664930713</v>
      </c>
      <c r="L7" s="1" t="n">
        <f aca="false">201100*J7-194500</f>
        <v>4763.44464976655</v>
      </c>
    </row>
    <row r="8" customFormat="false" ht="12.8" hidden="false" customHeight="false" outlineLevel="0" collapsed="false">
      <c r="A8" s="1" t="s">
        <v>18</v>
      </c>
      <c r="B8" s="1"/>
      <c r="C8" s="1" t="n">
        <v>7938</v>
      </c>
      <c r="D8" s="3" t="n">
        <v>850</v>
      </c>
      <c r="E8" s="3" t="n">
        <v>800</v>
      </c>
      <c r="F8" s="3" t="n">
        <v>0.08</v>
      </c>
      <c r="G8" s="3" t="n">
        <v>40</v>
      </c>
      <c r="H8" s="1" t="n">
        <v>0</v>
      </c>
      <c r="I8" s="1" t="n">
        <f aca="false">H8/ (      (((((PI()*4^2)*40)*0.0014)*0.25)/0.917)   )</f>
        <v>0</v>
      </c>
      <c r="J8" s="2" t="n">
        <v>0.965908454699465</v>
      </c>
      <c r="K8" s="1" t="n">
        <f aca="false">1E-034*J8*EXP(87.015*J8)</f>
        <v>306.722922419654</v>
      </c>
      <c r="L8" s="1" t="n">
        <f aca="false">201100*J8-194500</f>
        <v>-255.809759937576</v>
      </c>
    </row>
    <row r="9" customFormat="false" ht="12.8" hidden="false" customHeight="false" outlineLevel="0" collapsed="false">
      <c r="A9" s="1" t="s">
        <v>19</v>
      </c>
      <c r="B9" s="1"/>
      <c r="C9" s="1" t="n">
        <v>41000</v>
      </c>
      <c r="D9" s="3" t="n">
        <v>850</v>
      </c>
      <c r="E9" s="3" t="n">
        <v>800</v>
      </c>
      <c r="F9" s="3" t="n">
        <v>0.02</v>
      </c>
      <c r="G9" s="3" t="n">
        <v>40</v>
      </c>
      <c r="H9" s="1" t="n">
        <v>30000</v>
      </c>
      <c r="I9" s="1" t="n">
        <f aca="false">H9/ (      (((((PI()*4^2)*40)*0.0014)*0.25)/0.917)   )</f>
        <v>39092.4328969468</v>
      </c>
      <c r="J9" s="2" t="n">
        <v>1.20108548876289</v>
      </c>
      <c r="K9" s="1" t="n">
        <f aca="false">1E-034*J9*EXP(87.015*J9)</f>
        <v>294276713728.086</v>
      </c>
      <c r="L9" s="1" t="n">
        <f aca="false">201100*J9-194500</f>
        <v>47038.2917902172</v>
      </c>
    </row>
    <row r="10" customFormat="false" ht="12.8" hidden="false" customHeight="false" outlineLevel="0" collapsed="false">
      <c r="A10" s="1" t="s">
        <v>20</v>
      </c>
      <c r="B10" s="1"/>
      <c r="C10" s="1" t="n">
        <v>0</v>
      </c>
      <c r="D10" s="3" t="n">
        <v>900</v>
      </c>
      <c r="E10" s="3" t="n">
        <v>900</v>
      </c>
      <c r="F10" s="3" t="n">
        <v>2</v>
      </c>
      <c r="G10" s="3" t="n">
        <v>45</v>
      </c>
      <c r="H10" s="1" t="n">
        <v>0</v>
      </c>
      <c r="I10" s="1" t="n">
        <f aca="false">H10/ (      (((((PI()*4^2)*40)*0.0014)*0.25)/0.917)   )</f>
        <v>0</v>
      </c>
      <c r="J10" s="2" t="n">
        <v>0.962355375251754</v>
      </c>
      <c r="K10" s="1" t="n">
        <f aca="false">1E-034*J10*EXP(87.015*J10)</f>
        <v>224.323303876277</v>
      </c>
      <c r="L10" s="1" t="n">
        <f aca="false">201100*J10-194500</f>
        <v>-970.334036872257</v>
      </c>
    </row>
    <row r="11" customFormat="false" ht="12.8" hidden="false" customHeight="false" outlineLevel="0" collapsed="false">
      <c r="A11" s="1" t="s">
        <v>21</v>
      </c>
      <c r="B11" s="1"/>
      <c r="C11" s="1" t="n">
        <v>21875</v>
      </c>
      <c r="D11" s="3" t="n">
        <v>800</v>
      </c>
      <c r="E11" s="3" t="n">
        <v>800</v>
      </c>
      <c r="F11" s="3" t="n">
        <v>0.02</v>
      </c>
      <c r="G11" s="3" t="n">
        <v>55</v>
      </c>
      <c r="H11" s="1" t="n">
        <v>7500</v>
      </c>
      <c r="I11" s="1" t="n">
        <f aca="false">H11/ (      (((((PI()*4^2)*40)*0.0014)*0.25)/0.917)   )</f>
        <v>9773.1082242367</v>
      </c>
      <c r="J11" s="2" t="n">
        <v>1.0786399808892</v>
      </c>
      <c r="K11" s="1" t="n">
        <f aca="false">1E-034*J11*EXP(87.015*J11)</f>
        <v>6234854.15761169</v>
      </c>
      <c r="L11" s="1" t="n">
        <f aca="false">201100*J11-194500</f>
        <v>22414.5001568181</v>
      </c>
      <c r="N11" s="4"/>
      <c r="O11" s="4"/>
      <c r="P11" s="4"/>
      <c r="Q11" s="4"/>
      <c r="R11" s="4"/>
      <c r="S11" s="4"/>
      <c r="T11" s="4"/>
    </row>
    <row r="12" customFormat="false" ht="12.8" hidden="false" customHeight="false" outlineLevel="0" collapsed="false">
      <c r="A12" s="1" t="s">
        <v>22</v>
      </c>
      <c r="B12" s="1"/>
      <c r="C12" s="1" t="n">
        <v>24875</v>
      </c>
      <c r="D12" s="3" t="n">
        <v>800</v>
      </c>
      <c r="E12" s="3" t="n">
        <v>800</v>
      </c>
      <c r="F12" s="3" t="n">
        <v>0.02</v>
      </c>
      <c r="G12" s="3" t="n">
        <v>50</v>
      </c>
      <c r="H12" s="1" t="n">
        <v>17500</v>
      </c>
      <c r="I12" s="1" t="n">
        <f aca="false">H12/ (      (((((PI()*4^2)*40)*0.0014)*0.25)/0.917)   )</f>
        <v>22803.9191898856</v>
      </c>
      <c r="J12" s="2" t="n">
        <v>1.11685397953457</v>
      </c>
      <c r="K12" s="1" t="n">
        <f aca="false">1E-034*J12*EXP(87.015*J12)</f>
        <v>179497466.820324</v>
      </c>
      <c r="L12" s="1" t="n">
        <f aca="false">201100*J12-194500</f>
        <v>30099.335284402</v>
      </c>
      <c r="N12" s="4"/>
      <c r="O12" s="4"/>
      <c r="P12" s="4"/>
      <c r="Q12" s="4"/>
      <c r="R12" s="4"/>
      <c r="S12" s="4"/>
      <c r="T12" s="4"/>
    </row>
    <row r="13" customFormat="false" ht="12.8" hidden="false" customHeight="false" outlineLevel="0" collapsed="false">
      <c r="A13" s="1" t="s">
        <v>23</v>
      </c>
      <c r="B13" s="1"/>
      <c r="C13" s="1" t="n">
        <v>1438</v>
      </c>
      <c r="D13" s="3" t="n">
        <v>700</v>
      </c>
      <c r="E13" s="3" t="n">
        <v>700</v>
      </c>
      <c r="F13" s="3" t="n">
        <v>0.06</v>
      </c>
      <c r="G13" s="3" t="n">
        <v>55</v>
      </c>
      <c r="H13" s="1" t="n">
        <v>0</v>
      </c>
      <c r="I13" s="1" t="n">
        <f aca="false">H13/ (      (((((PI()*4^2)*40)*0.0014)*0.25)/0.917)   )</f>
        <v>0</v>
      </c>
      <c r="J13" s="2" t="n">
        <v>0.992427864609446</v>
      </c>
      <c r="K13" s="1" t="n">
        <f aca="false">1E-034*J13*EXP(87.015*J13)</f>
        <v>3167.24222490118</v>
      </c>
      <c r="L13" s="1" t="n">
        <f aca="false">201100*J13-194500</f>
        <v>5077.24357295962</v>
      </c>
    </row>
    <row r="14" customFormat="false" ht="12.8" hidden="false" customHeight="false" outlineLevel="0" collapsed="false">
      <c r="A14" s="1" t="s">
        <v>24</v>
      </c>
      <c r="B14" s="1"/>
      <c r="C14" s="1" t="n">
        <v>7250</v>
      </c>
      <c r="D14" s="3" t="n">
        <v>800</v>
      </c>
      <c r="E14" s="3" t="n">
        <v>700</v>
      </c>
      <c r="F14" s="3" t="n">
        <v>0.04</v>
      </c>
      <c r="G14" s="3" t="n">
        <v>55</v>
      </c>
      <c r="H14" s="1" t="n">
        <v>0</v>
      </c>
      <c r="I14" s="1" t="n">
        <f aca="false">H14/ (      (((((PI()*4^2)*40)*0.0014)*0.25)/0.917)   )</f>
        <v>0</v>
      </c>
      <c r="J14" s="2" t="n">
        <v>0.959760109194107</v>
      </c>
      <c r="K14" s="1" t="n">
        <f aca="false">1E-034*J14*EXP(87.015*J14)</f>
        <v>178.495042499953</v>
      </c>
      <c r="L14" s="1" t="n">
        <f aca="false">201100*J14-194500</f>
        <v>-1492.24204106507</v>
      </c>
    </row>
    <row r="15" customFormat="false" ht="12.8" hidden="false" customHeight="false" outlineLevel="0" collapsed="false">
      <c r="A15" s="1" t="s">
        <v>25</v>
      </c>
      <c r="B15" s="1"/>
      <c r="C15" s="1" t="n">
        <v>30313</v>
      </c>
      <c r="D15" s="3" t="n">
        <v>900</v>
      </c>
      <c r="E15" s="3" t="n">
        <v>700</v>
      </c>
      <c r="F15" s="3" t="n">
        <v>0.04</v>
      </c>
      <c r="G15" s="3" t="n">
        <v>50</v>
      </c>
      <c r="H15" s="1" t="n">
        <v>10000</v>
      </c>
      <c r="I15" s="1" t="n">
        <f aca="false">H15/ (      (((((PI()*4^2)*40)*0.0014)*0.25)/0.917)   )</f>
        <v>13030.8109656489</v>
      </c>
      <c r="J15" s="2" t="n">
        <v>1.07664221014883</v>
      </c>
      <c r="K15" s="1" t="n">
        <f aca="false">1E-034*J15*EXP(87.015*J15)</f>
        <v>5230282.69718487</v>
      </c>
      <c r="L15" s="1" t="n">
        <f aca="false">201100*J15-194500</f>
        <v>22012.7484609297</v>
      </c>
      <c r="N15" s="4"/>
      <c r="O15" s="4"/>
      <c r="P15" s="4"/>
      <c r="Q15" s="4"/>
      <c r="R15" s="4"/>
      <c r="S15" s="4"/>
      <c r="T15" s="4"/>
    </row>
    <row r="16" customFormat="false" ht="12.8" hidden="false" customHeight="false" outlineLevel="0" collapsed="false">
      <c r="A16" s="1" t="s">
        <v>26</v>
      </c>
      <c r="B16" s="1"/>
      <c r="C16" s="1" t="n">
        <v>4250</v>
      </c>
      <c r="D16" s="3" t="n">
        <v>600</v>
      </c>
      <c r="E16" s="3" t="n">
        <v>900</v>
      </c>
      <c r="F16" s="3" t="n">
        <v>0.04</v>
      </c>
      <c r="G16" s="3" t="n">
        <v>55</v>
      </c>
      <c r="H16" s="1" t="n">
        <v>0</v>
      </c>
      <c r="I16" s="1" t="n">
        <f aca="false">H16/ (      (((((PI()*4^2)*40)*0.0014)*0.25)/0.917)   )</f>
        <v>0</v>
      </c>
      <c r="J16" s="2" t="n">
        <v>0.974272683608289</v>
      </c>
      <c r="K16" s="1" t="n">
        <f aca="false">1E-034*J16*EXP(87.015*J16)</f>
        <v>640.584057789685</v>
      </c>
      <c r="L16" s="1" t="n">
        <f aca="false">201100*J16-194500</f>
        <v>1426.23667362693</v>
      </c>
    </row>
    <row r="17" customFormat="false" ht="12.8" hidden="false" customHeight="false" outlineLevel="0" collapsed="false">
      <c r="A17" s="1" t="s">
        <v>27</v>
      </c>
      <c r="B17" s="1"/>
      <c r="C17" s="1" t="n">
        <v>938</v>
      </c>
      <c r="D17" s="3" t="n">
        <v>600</v>
      </c>
      <c r="E17" s="3" t="n">
        <v>900</v>
      </c>
      <c r="F17" s="3" t="n">
        <v>0.08</v>
      </c>
      <c r="G17" s="3" t="n">
        <v>40</v>
      </c>
      <c r="H17" s="1" t="n">
        <v>0</v>
      </c>
      <c r="I17" s="1" t="n">
        <f aca="false">H17/ (      (((((PI()*4^2)*40)*0.0014)*0.25)/0.917)   )</f>
        <v>0</v>
      </c>
      <c r="J17" s="2" t="n">
        <v>0.988289166867738</v>
      </c>
      <c r="K17" s="1" t="n">
        <f aca="false">1E-034*J17*EXP(87.015*J17)</f>
        <v>2200.21144954684</v>
      </c>
      <c r="L17" s="1" t="n">
        <f aca="false">201100*J17-194500</f>
        <v>4244.95145710211</v>
      </c>
    </row>
    <row r="18" customFormat="false" ht="12.8" hidden="false" customHeight="false" outlineLevel="0" collapsed="false">
      <c r="A18" s="1" t="s">
        <v>28</v>
      </c>
      <c r="B18" s="1"/>
      <c r="C18" s="1" t="n">
        <v>0</v>
      </c>
      <c r="D18" s="3" t="n">
        <v>700</v>
      </c>
      <c r="E18" s="3" t="n">
        <v>800</v>
      </c>
      <c r="F18" s="3" t="n">
        <v>0.08</v>
      </c>
      <c r="G18" s="3" t="n">
        <v>40</v>
      </c>
      <c r="H18" s="1" t="n">
        <v>0</v>
      </c>
      <c r="I18" s="1" t="n">
        <f aca="false">H18/ (      (((((PI()*4^2)*40)*0.0014)*0.25)/0.917)   )</f>
        <v>0</v>
      </c>
      <c r="J18" s="2" t="n">
        <v>0.980794476512812</v>
      </c>
      <c r="K18" s="1" t="n">
        <f aca="false">1E-034*J18*EXP(87.015*J18)</f>
        <v>1137.45190263639</v>
      </c>
      <c r="L18" s="1" t="n">
        <f aca="false">201100*J18-194500</f>
        <v>2737.76922672649</v>
      </c>
    </row>
    <row r="19" customFormat="false" ht="12.8" hidden="false" customHeight="false" outlineLevel="0" collapsed="false">
      <c r="A19" s="1" t="s">
        <v>29</v>
      </c>
      <c r="B19" s="1"/>
      <c r="C19" s="1" t="n">
        <v>0</v>
      </c>
      <c r="D19" s="3" t="n">
        <v>800</v>
      </c>
      <c r="E19" s="3" t="n">
        <v>800</v>
      </c>
      <c r="F19" s="3" t="n">
        <v>1</v>
      </c>
      <c r="G19" s="3" t="n">
        <v>40</v>
      </c>
      <c r="H19" s="1" t="n">
        <v>0</v>
      </c>
      <c r="I19" s="1" t="n">
        <f aca="false">H19/ (      (((((PI()*4^2)*40)*0.0014)*0.25)/0.917)   )</f>
        <v>0</v>
      </c>
      <c r="J19" s="2" t="n">
        <v>0.997406324105139</v>
      </c>
      <c r="K19" s="1" t="n">
        <f aca="false">1E-034*J19*EXP(87.015*J19)</f>
        <v>4908.97815918856</v>
      </c>
      <c r="L19" s="1" t="n">
        <f aca="false">201100*J19-194500</f>
        <v>6078.41177754346</v>
      </c>
    </row>
    <row r="20" customFormat="false" ht="12.8" hidden="false" customHeight="false" outlineLevel="0" collapsed="false">
      <c r="A20" s="1" t="s">
        <v>30</v>
      </c>
      <c r="B20" s="1"/>
      <c r="C20" s="1" t="n">
        <v>7562.5</v>
      </c>
      <c r="D20" s="3" t="n">
        <v>750</v>
      </c>
      <c r="E20" s="3" t="n">
        <v>700</v>
      </c>
      <c r="F20" s="3" t="n">
        <v>0.03</v>
      </c>
      <c r="G20" s="3" t="n">
        <v>55</v>
      </c>
      <c r="H20" s="1" t="n">
        <v>0</v>
      </c>
      <c r="I20" s="1" t="n">
        <f aca="false">H20/ (      (((((PI()*4^2)*40)*0.0014)*0.25)/0.917)   )</f>
        <v>0</v>
      </c>
      <c r="J20" s="2" t="n">
        <v>1.00106526899194</v>
      </c>
      <c r="K20" s="1" t="n">
        <f aca="false">1E-034*J20*EXP(87.015*J20)</f>
        <v>6774.12794956321</v>
      </c>
      <c r="L20" s="1" t="n">
        <f aca="false">201100*J20-194500</f>
        <v>6814.22559427912</v>
      </c>
    </row>
    <row r="21" customFormat="false" ht="12.8" hidden="false" customHeight="false" outlineLevel="0" collapsed="false">
      <c r="A21" s="1" t="s">
        <v>31</v>
      </c>
      <c r="B21" s="1"/>
      <c r="C21" s="1" t="n">
        <v>7625</v>
      </c>
      <c r="D21" s="3" t="n">
        <v>700</v>
      </c>
      <c r="E21" s="3" t="n">
        <v>800</v>
      </c>
      <c r="F21" s="3" t="n">
        <v>0.03</v>
      </c>
      <c r="G21" s="3" t="n">
        <v>45</v>
      </c>
      <c r="H21" s="1" t="n">
        <v>7500</v>
      </c>
      <c r="I21" s="1" t="n">
        <f aca="false">H21/ (      (((((PI()*4^2)*40)*0.0014)*0.25)/0.917)   )</f>
        <v>9773.1082242367</v>
      </c>
      <c r="J21" s="2" t="n">
        <v>1.013113225814</v>
      </c>
      <c r="K21" s="1" t="n">
        <f aca="false">1E-034*J21*EXP(87.015*J21)</f>
        <v>19558.8309456162</v>
      </c>
      <c r="L21" s="1" t="n">
        <f aca="false">201100*J21-194500</f>
        <v>9237.06971119542</v>
      </c>
    </row>
    <row r="22" customFormat="false" ht="12.8" hidden="false" customHeight="false" outlineLevel="0" collapsed="false">
      <c r="A22" s="1" t="s">
        <v>32</v>
      </c>
      <c r="B22" s="1"/>
      <c r="C22" s="1" t="n">
        <v>44861</v>
      </c>
      <c r="D22" s="3" t="n">
        <v>850</v>
      </c>
      <c r="E22" s="3" t="n">
        <v>800</v>
      </c>
      <c r="F22" s="3" t="n">
        <v>0.03</v>
      </c>
      <c r="G22" s="3" t="n">
        <v>40</v>
      </c>
      <c r="H22" s="1" t="n">
        <v>30000</v>
      </c>
      <c r="I22" s="1" t="n">
        <f aca="false">H22/ (      (((((PI()*4^2)*40)*0.0014)*0.25)/0.917)   )</f>
        <v>39092.4328969468</v>
      </c>
      <c r="J22" s="2" t="n">
        <v>1.13031731982559</v>
      </c>
      <c r="K22" s="1" t="n">
        <f aca="false">1E-034*J22*EXP(87.015*J22)</f>
        <v>586197211.976957</v>
      </c>
      <c r="L22" s="1" t="n">
        <f aca="false">201100*J22-194500</f>
        <v>32806.8130169261</v>
      </c>
    </row>
    <row r="23" customFormat="false" ht="12.8" hidden="false" customHeight="false" outlineLevel="0" collapsed="false">
      <c r="A23" s="1" t="s">
        <v>33</v>
      </c>
      <c r="B23" s="1"/>
      <c r="C23" s="1" t="n">
        <v>14313</v>
      </c>
      <c r="D23" s="3" t="n">
        <v>750</v>
      </c>
      <c r="E23" s="3" t="n">
        <v>700</v>
      </c>
      <c r="F23" s="3" t="n">
        <v>0.02</v>
      </c>
      <c r="G23" s="3" t="n">
        <v>55</v>
      </c>
      <c r="H23" s="1" t="n">
        <v>12500</v>
      </c>
      <c r="I23" s="1" t="n">
        <f aca="false">H23/ (      (((((PI()*4^2)*40)*0.0014)*0.25)/0.917)   )</f>
        <v>16288.5137070612</v>
      </c>
      <c r="J23" s="2" t="n">
        <v>1.03015112642517</v>
      </c>
      <c r="K23" s="1" t="n">
        <f aca="false">1E-034*J23*EXP(87.015*J23)</f>
        <v>87589.1683451879</v>
      </c>
      <c r="L23" s="1" t="n">
        <f aca="false">201100*J23-194500</f>
        <v>12663.3915241017</v>
      </c>
    </row>
    <row r="24" customFormat="false" ht="12.8" hidden="false" customHeight="false" outlineLevel="0" collapsed="false">
      <c r="A24" s="1" t="s">
        <v>34</v>
      </c>
      <c r="B24" s="1"/>
      <c r="C24" s="1" t="n">
        <v>15313</v>
      </c>
      <c r="D24" s="3" t="n">
        <v>750</v>
      </c>
      <c r="E24" s="3" t="n">
        <v>900</v>
      </c>
      <c r="F24" s="3" t="n">
        <v>0.04</v>
      </c>
      <c r="G24" s="3" t="n">
        <v>45</v>
      </c>
      <c r="H24" s="1" t="n">
        <v>7500</v>
      </c>
      <c r="I24" s="1" t="n">
        <f aca="false">H24/ (      (((((PI()*4^2)*40)*0.0014)*0.25)/0.917)   )</f>
        <v>9773.1082242367</v>
      </c>
      <c r="J24" s="2" t="n">
        <v>1.03157984207244</v>
      </c>
      <c r="K24" s="1" t="n">
        <f aca="false">1E-034*J24*EXP(87.015*J24)</f>
        <v>99321.5902151676</v>
      </c>
      <c r="L24" s="1" t="n">
        <f aca="false">201100*J24-194500</f>
        <v>12950.7062407677</v>
      </c>
    </row>
    <row r="25" customFormat="false" ht="12.8" hidden="false" customHeight="false" outlineLevel="0" collapsed="false">
      <c r="A25" s="1" t="s">
        <v>35</v>
      </c>
      <c r="B25" s="1"/>
      <c r="C25" s="1" t="n">
        <v>6688</v>
      </c>
      <c r="D25" s="3" t="n">
        <v>750</v>
      </c>
      <c r="E25" s="3" t="n">
        <v>700</v>
      </c>
      <c r="F25" s="3" t="n">
        <v>0.03</v>
      </c>
      <c r="G25" s="3" t="n">
        <v>55</v>
      </c>
      <c r="H25" s="1" t="n">
        <v>0</v>
      </c>
      <c r="I25" s="1" t="n">
        <f aca="false">H25/ (      (((((PI()*4^2)*40)*0.0014)*0.25)/0.917)   )</f>
        <v>0</v>
      </c>
      <c r="J25" s="2" t="n">
        <v>1.01085462946277</v>
      </c>
      <c r="K25" s="1" t="n">
        <f aca="false">1E-034*J25*EXP(87.015*J25)</f>
        <v>16033.2274226073</v>
      </c>
      <c r="L25" s="1" t="n">
        <f aca="false">201100*J25-194500</f>
        <v>8782.86598496305</v>
      </c>
    </row>
    <row r="26" customFormat="false" ht="12.8" hidden="false" customHeight="false" outlineLevel="0" collapsed="false">
      <c r="A26" s="1" t="s">
        <v>36</v>
      </c>
      <c r="B26" s="1"/>
      <c r="C26" s="1" t="n">
        <v>22813</v>
      </c>
      <c r="D26" s="3" t="n">
        <v>800</v>
      </c>
      <c r="E26" s="3" t="n">
        <v>800</v>
      </c>
      <c r="F26" s="3" t="n">
        <v>0.02</v>
      </c>
      <c r="G26" s="3" t="n">
        <v>50</v>
      </c>
      <c r="H26" s="1" t="n">
        <v>25000</v>
      </c>
      <c r="I26" s="1" t="n">
        <f aca="false">H26/ (      (((((PI()*4^2)*40)*0.0014)*0.25)/0.917)   )</f>
        <v>32577.0274141223</v>
      </c>
      <c r="J26" s="2" t="n">
        <v>1.0965380745294</v>
      </c>
      <c r="K26" s="1" t="n">
        <f aca="false">1E-034*J26*EXP(87.015*J26)</f>
        <v>30084643.1551335</v>
      </c>
      <c r="L26" s="1" t="n">
        <f aca="false">201100*J26-194500</f>
        <v>26013.8067878623</v>
      </c>
      <c r="N26" s="4"/>
      <c r="O26" s="4"/>
      <c r="P26" s="4"/>
      <c r="Q26" s="4"/>
      <c r="R26" s="4"/>
      <c r="S26" s="4"/>
      <c r="T26" s="4"/>
    </row>
    <row r="27" customFormat="false" ht="12.8" hidden="false" customHeight="false" outlineLevel="0" collapsed="false">
      <c r="A27" s="1" t="s">
        <v>37</v>
      </c>
      <c r="B27" s="1"/>
      <c r="C27" s="1" t="n">
        <v>0</v>
      </c>
      <c r="D27" s="3" t="n">
        <v>900</v>
      </c>
      <c r="E27" s="3" t="n">
        <v>700</v>
      </c>
      <c r="F27" s="3" t="n">
        <v>0.06</v>
      </c>
      <c r="G27" s="3" t="n">
        <v>45</v>
      </c>
      <c r="H27" s="1" t="n">
        <v>5000</v>
      </c>
      <c r="I27" s="1" t="n">
        <f aca="false">H27/ (      (((((PI()*4^2)*40)*0.0014)*0.25)/0.917)   )</f>
        <v>6515.40548282447</v>
      </c>
      <c r="J27" s="5" t="n">
        <v>0.985</v>
      </c>
      <c r="K27" s="1" t="n">
        <f aca="false">1E-034*J27*EXP(87.015*J27)</f>
        <v>1647.09465616362</v>
      </c>
      <c r="L27" s="1" t="n">
        <f aca="false">201100*J27-194500</f>
        <v>3583.5</v>
      </c>
    </row>
    <row r="28" customFormat="false" ht="12.8" hidden="false" customHeight="false" outlineLevel="0" collapsed="false">
      <c r="A28" s="1" t="s">
        <v>38</v>
      </c>
      <c r="B28" s="1"/>
      <c r="C28" s="1" t="n">
        <v>0</v>
      </c>
      <c r="D28" s="3" t="n">
        <v>900</v>
      </c>
      <c r="E28" s="3" t="n">
        <v>800</v>
      </c>
      <c r="F28" s="3" t="n">
        <v>0.06</v>
      </c>
      <c r="G28" s="3" t="n">
        <v>55</v>
      </c>
      <c r="H28" s="1" t="n">
        <v>5000</v>
      </c>
      <c r="I28" s="1" t="n">
        <f aca="false">H28/ (      (((((PI()*4^2)*40)*0.0014)*0.25)/0.917)   )</f>
        <v>6515.40548282447</v>
      </c>
      <c r="J28" s="5" t="n">
        <v>0.946</v>
      </c>
      <c r="K28" s="1" t="n">
        <f aca="false">1E-034*J28*EXP(87.015*J28)</f>
        <v>53.1322521120411</v>
      </c>
      <c r="L28" s="1" t="n">
        <f aca="false">201100*J28-194500</f>
        <v>-4259.39999999999</v>
      </c>
    </row>
    <row r="29" customFormat="false" ht="12.8" hidden="false" customHeight="false" outlineLevel="0" collapsed="false">
      <c r="A29" s="1" t="s">
        <v>39</v>
      </c>
      <c r="B29" s="1"/>
      <c r="C29" s="1" t="n">
        <v>250</v>
      </c>
      <c r="D29" s="3" t="n">
        <v>700</v>
      </c>
      <c r="E29" s="3" t="n">
        <v>800</v>
      </c>
      <c r="F29" s="3" t="n">
        <v>0.08</v>
      </c>
      <c r="G29" s="3" t="n">
        <v>40</v>
      </c>
      <c r="H29" s="1" t="n">
        <v>0</v>
      </c>
      <c r="I29" s="1" t="n">
        <f aca="false">H29/ (      (((((PI()*4^2)*40)*0.0014)*0.25)/0.917)   )</f>
        <v>0</v>
      </c>
      <c r="J29" s="2" t="n">
        <v>0.9807034166513</v>
      </c>
      <c r="K29" s="1" t="n">
        <f aca="false">1E-034*J29*EXP(87.015*J29)</f>
        <v>1128.37005975652</v>
      </c>
      <c r="L29" s="1" t="n">
        <f aca="false">201100*J29-194500</f>
        <v>2719.45708857643</v>
      </c>
    </row>
    <row r="30" customFormat="false" ht="12.8" hidden="false" customHeight="false" outlineLevel="0" collapsed="false">
      <c r="A30" s="1" t="s">
        <v>40</v>
      </c>
      <c r="B30" s="1"/>
      <c r="C30" s="1" t="n">
        <v>938</v>
      </c>
      <c r="D30" s="3" t="n">
        <v>700</v>
      </c>
      <c r="E30" s="3" t="n">
        <v>800</v>
      </c>
      <c r="F30" s="3" t="n">
        <v>0.08</v>
      </c>
      <c r="G30" s="3" t="n">
        <v>40</v>
      </c>
      <c r="H30" s="1" t="n">
        <v>0</v>
      </c>
      <c r="I30" s="1" t="n">
        <f aca="false">H30/ (      (((((PI()*4^2)*40)*0.0014)*0.25)/0.917)   )</f>
        <v>0</v>
      </c>
      <c r="J30" s="2" t="n">
        <v>0.979328554652599</v>
      </c>
      <c r="K30" s="1" t="n">
        <f aca="false">1E-034*J30*EXP(87.015*J30)</f>
        <v>999.737686273913</v>
      </c>
      <c r="L30" s="1" t="n">
        <f aca="false">201100*J30-194500</f>
        <v>2442.97234063767</v>
      </c>
    </row>
    <row r="31" customFormat="false" ht="12.8" hidden="false" customHeight="false" outlineLevel="0" collapsed="false">
      <c r="A31" s="1" t="s">
        <v>41</v>
      </c>
      <c r="B31" s="1"/>
      <c r="C31" s="1" t="n">
        <v>21125</v>
      </c>
      <c r="D31" s="3" t="n">
        <v>800</v>
      </c>
      <c r="E31" s="3" t="n">
        <v>700</v>
      </c>
      <c r="F31" s="3" t="n">
        <v>0.03</v>
      </c>
      <c r="G31" s="3" t="n">
        <v>45</v>
      </c>
      <c r="H31" s="1" t="n">
        <v>5000</v>
      </c>
      <c r="I31" s="1" t="n">
        <f aca="false">H31/ (      (((((PI()*4^2)*40)*0.0014)*0.25)/0.917)   )</f>
        <v>6515.40548282447</v>
      </c>
      <c r="J31" s="2" t="n">
        <v>1.00391218244265</v>
      </c>
      <c r="K31" s="1" t="n">
        <f aca="false">1E-034*J31*EXP(87.015*J31)</f>
        <v>8703.05979344928</v>
      </c>
      <c r="L31" s="1" t="n">
        <f aca="false">201100*J31-194500</f>
        <v>7386.73988921693</v>
      </c>
    </row>
    <row r="32" customFormat="false" ht="12.8" hidden="false" customHeight="false" outlineLevel="0" collapsed="false">
      <c r="A32" s="1" t="s">
        <v>42</v>
      </c>
      <c r="B32" s="1"/>
      <c r="C32" s="1" t="n">
        <v>28563</v>
      </c>
      <c r="D32" s="3" t="n">
        <v>800</v>
      </c>
      <c r="E32" s="3" t="n">
        <v>800</v>
      </c>
      <c r="F32" s="3" t="n">
        <v>0.02</v>
      </c>
      <c r="G32" s="3" t="n">
        <v>50</v>
      </c>
      <c r="H32" s="1" t="n">
        <v>25000</v>
      </c>
      <c r="I32" s="1" t="n">
        <f aca="false">H32/ (      (((((PI()*4^2)*40)*0.0014)*0.25)/0.917)   )</f>
        <v>32577.0274141223</v>
      </c>
      <c r="J32" s="2" t="n">
        <v>1.10594968852552</v>
      </c>
      <c r="K32" s="1" t="n">
        <f aca="false">1E-034*J32*EXP(87.015*J32)</f>
        <v>68821269.011437</v>
      </c>
      <c r="L32" s="1" t="n">
        <f aca="false">201100*J32-194500</f>
        <v>27906.4823624821</v>
      </c>
      <c r="N32" s="4"/>
      <c r="O32" s="4"/>
      <c r="P32" s="4"/>
      <c r="Q32" s="4"/>
      <c r="R32" s="4"/>
      <c r="S32" s="4"/>
      <c r="T32" s="4"/>
    </row>
    <row r="33" customFormat="false" ht="12.8" hidden="false" customHeight="false" outlineLevel="0" collapsed="false">
      <c r="A33" s="4"/>
      <c r="B33" s="4"/>
      <c r="C33" s="4"/>
      <c r="E33" s="4"/>
    </row>
    <row r="34" customFormat="false" ht="12.8" hidden="false" customHeight="false" outlineLevel="0" collapsed="false">
      <c r="A34" s="4"/>
      <c r="B34" s="4"/>
      <c r="C34" s="4"/>
      <c r="E34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2021-06-08T14:12:00Z</dcterms:modified>
  <cp:revision>33</cp:revision>
  <dc:subject/>
  <dc:title/>
</cp:coreProperties>
</file>