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M-JouYandeh\Desktop\"/>
    </mc:Choice>
  </mc:AlternateContent>
  <xr:revisionPtr revIDLastSave="0" documentId="13_ncr:1_{C6CED1A2-F0E0-4AD5-BA3B-150A9AF2FE48}" xr6:coauthVersionLast="45" xr6:coauthVersionMax="45" xr10:uidLastSave="{00000000-0000-0000-0000-000000000000}"/>
  <bookViews>
    <workbookView xWindow="-108" yWindow="-108" windowWidth="23256" windowHeight="12576" xr2:uid="{00000000-000D-0000-FFFF-FFFF00000000}"/>
  </bookViews>
  <sheets>
    <sheet name="SMC.Dashboard" sheetId="8" r:id="rId1"/>
    <sheet name="تعاریف" sheetId="6" r:id="rId2"/>
    <sheet name="تلفیقی" sheetId="1" r:id="rId3"/>
    <sheet name="Financial risk" sheetId="4" r:id="rId4"/>
    <sheet name="strategic risk" sheetId="2" r:id="rId5"/>
    <sheet name="Operational risk" sheetId="3" r:id="rId6"/>
    <sheet name="Compliance risk"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9" i="2" l="1"/>
  <c r="Q8" i="2"/>
  <c r="Q7" i="2"/>
  <c r="Q8" i="4" l="1"/>
  <c r="Q7" i="4"/>
  <c r="Q9" i="4"/>
  <c r="N7" i="3" l="1"/>
  <c r="Q7" i="3" l="1"/>
  <c r="L7" i="2"/>
  <c r="L7" i="4"/>
  <c r="R12" i="3" l="1"/>
  <c r="N18" i="4"/>
  <c r="N16" i="4"/>
  <c r="N7" i="4"/>
  <c r="R7" i="4"/>
  <c r="R26" i="4" l="1"/>
  <c r="S26" i="4" s="1"/>
  <c r="Q26" i="4"/>
  <c r="N26" i="4"/>
  <c r="L26" i="4"/>
  <c r="R25" i="4"/>
  <c r="S25" i="4" s="1"/>
  <c r="Q25" i="4"/>
  <c r="N25" i="4"/>
  <c r="L25" i="4"/>
  <c r="R24" i="4"/>
  <c r="S24" i="4" s="1"/>
  <c r="Q24" i="4"/>
  <c r="N24" i="4"/>
  <c r="L24" i="4"/>
  <c r="R23" i="4"/>
  <c r="S23" i="4" s="1"/>
  <c r="Q23" i="4"/>
  <c r="N23" i="4"/>
  <c r="L23" i="4"/>
  <c r="R22" i="4"/>
  <c r="S22" i="4" s="1"/>
  <c r="Q22" i="4"/>
  <c r="N22" i="4"/>
  <c r="L22" i="4"/>
  <c r="R21" i="4"/>
  <c r="S21" i="4" s="1"/>
  <c r="Q21" i="4"/>
  <c r="N21" i="4"/>
  <c r="L21" i="4"/>
  <c r="R20" i="4"/>
  <c r="S20" i="4" s="1"/>
  <c r="Q20" i="4"/>
  <c r="N20" i="4"/>
  <c r="L20" i="4"/>
  <c r="R19" i="4"/>
  <c r="S19" i="4" s="1"/>
  <c r="Q19" i="4"/>
  <c r="N19" i="4"/>
  <c r="L19" i="4"/>
  <c r="R18" i="4"/>
  <c r="S18" i="4" s="1"/>
  <c r="Q18" i="4"/>
  <c r="L18" i="4"/>
  <c r="R17" i="4"/>
  <c r="S17" i="4" s="1"/>
  <c r="Q17" i="4"/>
  <c r="N17" i="4"/>
  <c r="L17" i="4"/>
  <c r="R16" i="4"/>
  <c r="S16" i="4" s="1"/>
  <c r="Q16" i="4"/>
  <c r="L16" i="4"/>
  <c r="R15" i="4"/>
  <c r="S15" i="4" s="1"/>
  <c r="Q15" i="4"/>
  <c r="N15" i="4"/>
  <c r="L15" i="4"/>
  <c r="R14" i="4"/>
  <c r="S14" i="4" s="1"/>
  <c r="Q14" i="4"/>
  <c r="N14" i="4"/>
  <c r="L14" i="4"/>
  <c r="R13" i="4"/>
  <c r="S13" i="4" s="1"/>
  <c r="Q13" i="4"/>
  <c r="N13" i="4"/>
  <c r="L13" i="4"/>
  <c r="R12" i="4"/>
  <c r="S12" i="4" s="1"/>
  <c r="Q12" i="4"/>
  <c r="N12" i="4"/>
  <c r="L12" i="4"/>
  <c r="R11" i="4"/>
  <c r="S11" i="4" s="1"/>
  <c r="Q11" i="4"/>
  <c r="N11" i="4"/>
  <c r="L11" i="4"/>
  <c r="R10" i="4"/>
  <c r="S10" i="4" s="1"/>
  <c r="Q10" i="4"/>
  <c r="N10" i="4"/>
  <c r="L10" i="4"/>
  <c r="R9" i="4"/>
  <c r="S9" i="4" s="1"/>
  <c r="N9" i="4"/>
  <c r="L9" i="4"/>
  <c r="R8" i="4"/>
  <c r="S8" i="4" s="1"/>
  <c r="N8" i="4"/>
  <c r="L8" i="4"/>
  <c r="S7" i="4"/>
  <c r="M3" i="4"/>
  <c r="M27" i="4" s="1"/>
  <c r="R26" i="2"/>
  <c r="S26" i="2" s="1"/>
  <c r="Q26" i="2"/>
  <c r="N26" i="2"/>
  <c r="L26" i="2"/>
  <c r="R25" i="2"/>
  <c r="S25" i="2" s="1"/>
  <c r="Q25" i="2"/>
  <c r="N25" i="2"/>
  <c r="L25" i="2"/>
  <c r="R24" i="2"/>
  <c r="S24" i="2" s="1"/>
  <c r="Q24" i="2"/>
  <c r="N24" i="2"/>
  <c r="L24" i="2"/>
  <c r="R23" i="2"/>
  <c r="S23" i="2" s="1"/>
  <c r="Q23" i="2"/>
  <c r="N23" i="2"/>
  <c r="L23" i="2"/>
  <c r="R22" i="2"/>
  <c r="S22" i="2" s="1"/>
  <c r="Q22" i="2"/>
  <c r="N22" i="2"/>
  <c r="L22" i="2"/>
  <c r="R21" i="2"/>
  <c r="S21" i="2" s="1"/>
  <c r="Q21" i="2"/>
  <c r="N21" i="2"/>
  <c r="L21" i="2"/>
  <c r="R20" i="2"/>
  <c r="S20" i="2" s="1"/>
  <c r="Q20" i="2"/>
  <c r="N20" i="2"/>
  <c r="L20" i="2"/>
  <c r="R19" i="2"/>
  <c r="S19" i="2" s="1"/>
  <c r="Q19" i="2"/>
  <c r="N19" i="2"/>
  <c r="L19" i="2"/>
  <c r="R18" i="2"/>
  <c r="S18" i="2" s="1"/>
  <c r="Q18" i="2"/>
  <c r="N18" i="2"/>
  <c r="L18" i="2"/>
  <c r="R17" i="2"/>
  <c r="S17" i="2" s="1"/>
  <c r="Q17" i="2"/>
  <c r="N17" i="2"/>
  <c r="L17" i="2"/>
  <c r="R16" i="2"/>
  <c r="S16" i="2" s="1"/>
  <c r="Q16" i="2"/>
  <c r="N16" i="2"/>
  <c r="L16" i="2"/>
  <c r="R15" i="2"/>
  <c r="S15" i="2" s="1"/>
  <c r="Q15" i="2"/>
  <c r="N15" i="2"/>
  <c r="L15" i="2"/>
  <c r="R14" i="2"/>
  <c r="S14" i="2" s="1"/>
  <c r="Q14" i="2"/>
  <c r="N14" i="2"/>
  <c r="L14" i="2"/>
  <c r="R13" i="2"/>
  <c r="S13" i="2" s="1"/>
  <c r="Q13" i="2"/>
  <c r="N13" i="2"/>
  <c r="L13" i="2"/>
  <c r="R12" i="2"/>
  <c r="S12" i="2" s="1"/>
  <c r="Q12" i="2"/>
  <c r="N12" i="2"/>
  <c r="L12" i="2"/>
  <c r="R11" i="2"/>
  <c r="S11" i="2" s="1"/>
  <c r="Q11" i="2"/>
  <c r="N11" i="2"/>
  <c r="L11" i="2"/>
  <c r="R10" i="2"/>
  <c r="S10" i="2" s="1"/>
  <c r="Q10" i="2"/>
  <c r="N10" i="2"/>
  <c r="L10" i="2"/>
  <c r="R9" i="2"/>
  <c r="S9" i="2" s="1"/>
  <c r="N9" i="2"/>
  <c r="L9" i="2"/>
  <c r="R8" i="2"/>
  <c r="S8" i="2" s="1"/>
  <c r="N8" i="2"/>
  <c r="L8" i="2"/>
  <c r="R7" i="2"/>
  <c r="S7" i="2" s="1"/>
  <c r="N7" i="2"/>
  <c r="M3" i="2"/>
  <c r="M27" i="2" s="1"/>
  <c r="R26" i="3"/>
  <c r="S26" i="3" s="1"/>
  <c r="Q26" i="3"/>
  <c r="N26" i="3"/>
  <c r="L26" i="3"/>
  <c r="R25" i="3"/>
  <c r="S25" i="3" s="1"/>
  <c r="Q25" i="3"/>
  <c r="N25" i="3"/>
  <c r="L25" i="3"/>
  <c r="R24" i="3"/>
  <c r="S24" i="3" s="1"/>
  <c r="Q24" i="3"/>
  <c r="N24" i="3"/>
  <c r="L24" i="3"/>
  <c r="R23" i="3"/>
  <c r="S23" i="3" s="1"/>
  <c r="Q23" i="3"/>
  <c r="N23" i="3"/>
  <c r="L23" i="3"/>
  <c r="R22" i="3"/>
  <c r="S22" i="3" s="1"/>
  <c r="Q22" i="3"/>
  <c r="N22" i="3"/>
  <c r="L22" i="3"/>
  <c r="R21" i="3"/>
  <c r="S21" i="3" s="1"/>
  <c r="Q21" i="3"/>
  <c r="N21" i="3"/>
  <c r="L21" i="3"/>
  <c r="R20" i="3"/>
  <c r="S20" i="3" s="1"/>
  <c r="Q20" i="3"/>
  <c r="N20" i="3"/>
  <c r="L20" i="3"/>
  <c r="R19" i="3"/>
  <c r="S19" i="3" s="1"/>
  <c r="Q19" i="3"/>
  <c r="N19" i="3"/>
  <c r="L19" i="3"/>
  <c r="R18" i="3"/>
  <c r="S18" i="3" s="1"/>
  <c r="Q18" i="3"/>
  <c r="N18" i="3"/>
  <c r="L18" i="3"/>
  <c r="R17" i="3"/>
  <c r="S17" i="3" s="1"/>
  <c r="Q17" i="3"/>
  <c r="N17" i="3"/>
  <c r="L17" i="3"/>
  <c r="R16" i="3"/>
  <c r="S16" i="3" s="1"/>
  <c r="Q16" i="3"/>
  <c r="N16" i="3"/>
  <c r="L16" i="3"/>
  <c r="R15" i="3"/>
  <c r="S15" i="3" s="1"/>
  <c r="Q15" i="3"/>
  <c r="N15" i="3"/>
  <c r="L15" i="3"/>
  <c r="R14" i="3"/>
  <c r="S14" i="3" s="1"/>
  <c r="Q14" i="3"/>
  <c r="N14" i="3"/>
  <c r="L14" i="3"/>
  <c r="R13" i="3"/>
  <c r="S13" i="3" s="1"/>
  <c r="Q13" i="3"/>
  <c r="N13" i="3"/>
  <c r="L13" i="3"/>
  <c r="S12" i="3"/>
  <c r="Q12" i="3"/>
  <c r="N12" i="3"/>
  <c r="L12" i="3"/>
  <c r="R11" i="3"/>
  <c r="S11" i="3" s="1"/>
  <c r="Q11" i="3"/>
  <c r="N11" i="3"/>
  <c r="L11" i="3"/>
  <c r="R10" i="3"/>
  <c r="S10" i="3" s="1"/>
  <c r="Q10" i="3"/>
  <c r="N10" i="3"/>
  <c r="L10" i="3"/>
  <c r="R9" i="3"/>
  <c r="S9" i="3" s="1"/>
  <c r="Q9" i="3"/>
  <c r="N9" i="3"/>
  <c r="L9" i="3"/>
  <c r="R8" i="3"/>
  <c r="S8" i="3" s="1"/>
  <c r="Q8" i="3"/>
  <c r="N8" i="3"/>
  <c r="L8" i="3"/>
  <c r="R7" i="3"/>
  <c r="S7" i="3" s="1"/>
  <c r="L7" i="3"/>
  <c r="M3" i="3"/>
  <c r="M27" i="3" s="1"/>
  <c r="L26" i="5"/>
  <c r="L25" i="5"/>
  <c r="L24" i="5"/>
  <c r="L23" i="5"/>
  <c r="L22" i="5"/>
  <c r="L21" i="5"/>
  <c r="L20" i="5"/>
  <c r="L19" i="5"/>
  <c r="L18" i="5"/>
  <c r="L17" i="5"/>
  <c r="L16" i="5"/>
  <c r="L15" i="5"/>
  <c r="L14" i="5"/>
  <c r="L13" i="5"/>
  <c r="L12" i="5"/>
  <c r="L11" i="5"/>
  <c r="L10" i="5"/>
  <c r="L9" i="5"/>
  <c r="L8" i="5"/>
  <c r="Q26" i="5"/>
  <c r="Q25" i="5"/>
  <c r="Q24" i="5"/>
  <c r="Q23" i="5"/>
  <c r="Q22" i="5"/>
  <c r="Q21" i="5"/>
  <c r="Q20" i="5"/>
  <c r="Q19" i="5"/>
  <c r="Q18" i="5"/>
  <c r="Q17" i="5"/>
  <c r="Q16" i="5"/>
  <c r="Q15" i="5"/>
  <c r="Q14" i="5"/>
  <c r="Q13" i="5"/>
  <c r="Q12" i="5"/>
  <c r="Q11" i="5"/>
  <c r="Q10" i="5"/>
  <c r="Q9" i="5"/>
  <c r="Q8" i="5"/>
  <c r="L7" i="5"/>
  <c r="R17" i="5"/>
  <c r="S17" i="5" s="1"/>
  <c r="R15" i="5"/>
  <c r="S15" i="5" s="1"/>
  <c r="R26" i="5"/>
  <c r="S26" i="5" s="1"/>
  <c r="R25" i="5"/>
  <c r="S25" i="5" s="1"/>
  <c r="R24" i="5"/>
  <c r="S24" i="5" s="1"/>
  <c r="R23" i="5"/>
  <c r="S23" i="5" s="1"/>
  <c r="R22" i="5"/>
  <c r="S22" i="5" s="1"/>
  <c r="R21" i="5"/>
  <c r="S21" i="5" s="1"/>
  <c r="R20" i="5"/>
  <c r="S20" i="5" s="1"/>
  <c r="R19" i="5"/>
  <c r="S19" i="5" s="1"/>
  <c r="R18" i="5"/>
  <c r="S18" i="5" s="1"/>
  <c r="R16" i="5"/>
  <c r="S16" i="5" s="1"/>
  <c r="N25" i="5"/>
  <c r="N24" i="5"/>
  <c r="N23" i="5"/>
  <c r="N22" i="5"/>
  <c r="N21" i="5"/>
  <c r="N20" i="5"/>
  <c r="N19" i="5"/>
  <c r="N18" i="5"/>
  <c r="N17" i="5"/>
  <c r="N16" i="5"/>
  <c r="N15" i="5"/>
  <c r="N14" i="5"/>
  <c r="N13" i="5"/>
  <c r="N12" i="5"/>
  <c r="N11" i="5"/>
  <c r="N10" i="5"/>
  <c r="N9" i="5"/>
  <c r="N8" i="5"/>
  <c r="N7" i="5"/>
  <c r="N26" i="5"/>
  <c r="R7" i="5"/>
  <c r="S7" i="5" s="1"/>
  <c r="R8" i="5"/>
  <c r="S8" i="5" s="1"/>
  <c r="R9" i="5"/>
  <c r="S9" i="5" s="1"/>
  <c r="Q7" i="5"/>
  <c r="N27" i="2" l="1"/>
  <c r="J28" i="2" s="1"/>
  <c r="B7" i="1" s="1"/>
  <c r="N27" i="4"/>
  <c r="J28" i="4" s="1"/>
  <c r="B6" i="1" s="1"/>
  <c r="R3" i="4"/>
  <c r="R27" i="4" s="1"/>
  <c r="S27" i="4"/>
  <c r="S27" i="2"/>
  <c r="R3" i="2"/>
  <c r="R27" i="2" s="1"/>
  <c r="N27" i="3"/>
  <c r="J28" i="3" s="1"/>
  <c r="B4" i="1" s="1"/>
  <c r="S27" i="3"/>
  <c r="R3" i="3"/>
  <c r="R27" i="3" s="1"/>
  <c r="N27" i="5"/>
  <c r="J28" i="5" s="1"/>
  <c r="B5" i="1" s="1"/>
  <c r="B8" i="1" l="1"/>
  <c r="K28" i="4"/>
  <c r="C6" i="1" s="1"/>
  <c r="C88" i="4"/>
  <c r="C100" i="5"/>
  <c r="D77" i="2"/>
  <c r="D79" i="2" s="1"/>
  <c r="K28" i="3"/>
  <c r="C4" i="1" s="1"/>
  <c r="C96" i="3"/>
  <c r="C98" i="3" s="1"/>
  <c r="R14" i="5"/>
  <c r="S14" i="5" s="1"/>
  <c r="R13" i="5"/>
  <c r="S13" i="5" s="1"/>
  <c r="R12" i="5"/>
  <c r="S12" i="5" s="1"/>
  <c r="R11" i="5"/>
  <c r="S11" i="5" s="1"/>
  <c r="R10" i="5"/>
  <c r="S10" i="5" s="1"/>
  <c r="M3" i="5"/>
  <c r="M27" i="5" s="1"/>
  <c r="K28" i="2" l="1"/>
  <c r="C7" i="1" s="1"/>
  <c r="R3" i="5"/>
  <c r="R27" i="5" s="1"/>
  <c r="S27" i="5"/>
  <c r="K28" i="5" l="1"/>
  <c r="C5" i="1" s="1"/>
  <c r="A96" i="1" l="1"/>
  <c r="A97" i="1" s="1"/>
  <c r="A98" i="1" s="1"/>
  <c r="A99" i="1" s="1"/>
  <c r="A100" i="1" s="1"/>
  <c r="A101" i="1" s="1"/>
  <c r="A102" i="1" s="1"/>
  <c r="A103" i="1" s="1"/>
  <c r="A104" i="1" s="1"/>
  <c r="A87" i="5" l="1"/>
  <c r="A88" i="5" s="1"/>
  <c r="A89" i="5" s="1"/>
  <c r="A90" i="5" s="1"/>
  <c r="A91" i="5" s="1"/>
  <c r="A92" i="5" s="1"/>
  <c r="A93" i="5" s="1"/>
  <c r="A94" i="5" s="1"/>
  <c r="A95" i="5" s="1"/>
  <c r="A75" i="4"/>
  <c r="A76" i="4" s="1"/>
  <c r="A77" i="4" s="1"/>
  <c r="A78" i="4" s="1"/>
  <c r="A79" i="4" s="1"/>
  <c r="A80" i="4" s="1"/>
  <c r="A81" i="4" s="1"/>
  <c r="A82" i="4" s="1"/>
  <c r="A83" i="4" s="1"/>
  <c r="A83" i="3"/>
  <c r="A84" i="3" s="1"/>
  <c r="A85" i="3" s="1"/>
  <c r="A86" i="3" s="1"/>
  <c r="A87" i="3" s="1"/>
  <c r="A88" i="3" s="1"/>
  <c r="A89" i="3" s="1"/>
  <c r="A90" i="3" s="1"/>
  <c r="A91" i="3" s="1"/>
  <c r="C64" i="2"/>
  <c r="C65" i="2" s="1"/>
  <c r="C66" i="2" s="1"/>
  <c r="C67" i="2" s="1"/>
  <c r="C68" i="2" s="1"/>
  <c r="C69" i="2" s="1"/>
  <c r="C70" i="2" s="1"/>
  <c r="C71" i="2" s="1"/>
  <c r="C72" i="2" s="1"/>
  <c r="C102" i="5" l="1"/>
  <c r="C90" i="4" l="1"/>
  <c r="C8" i="1" l="1"/>
  <c r="B109" i="1" l="1"/>
  <c r="B111" i="1" s="1"/>
  <c r="A65" i="4"/>
</calcChain>
</file>

<file path=xl/sharedStrings.xml><?xml version="1.0" encoding="utf-8"?>
<sst xmlns="http://schemas.openxmlformats.org/spreadsheetml/2006/main" count="427" uniqueCount="150">
  <si>
    <t>شاخص های کلیدی ریسک استراتژیک</t>
  </si>
  <si>
    <t>تاریخ آخرین بروز رسانی</t>
  </si>
  <si>
    <t>2
ریسک متوسط</t>
  </si>
  <si>
    <t>3
ریسک بالا</t>
  </si>
  <si>
    <t>1
ریسک پایین</t>
  </si>
  <si>
    <t>امتیاز وزنی</t>
  </si>
  <si>
    <t>ریسک عملیاتی</t>
  </si>
  <si>
    <t>ریسک مالی</t>
  </si>
  <si>
    <t>نتایج ارزیابی فعلی KRI</t>
  </si>
  <si>
    <t>طبقه بندی ریسک</t>
  </si>
  <si>
    <t>امتیاز</t>
  </si>
  <si>
    <t xml:space="preserve">رتبه </t>
  </si>
  <si>
    <t>LOW</t>
  </si>
  <si>
    <t>Moderate</t>
  </si>
  <si>
    <t>High</t>
  </si>
  <si>
    <t>شرح / توصیف</t>
  </si>
  <si>
    <t xml:space="preserve">رتبه بندی ریسک فعلی براساس محدوده </t>
  </si>
  <si>
    <t xml:space="preserve">وضعیت و جایگاه فعلی شاخص ریسک </t>
  </si>
  <si>
    <t>مقدار شاخص</t>
  </si>
  <si>
    <t>مقدار هدف گذاری شاخص</t>
  </si>
  <si>
    <t>شاخص های کلیدی ریسک عملیاتی</t>
  </si>
  <si>
    <t>جایگاه هدف گذاری شاخص</t>
  </si>
  <si>
    <t>شاخص های کلیدی ریسک مالی</t>
  </si>
  <si>
    <t>Performance Label</t>
  </si>
  <si>
    <t>Value</t>
  </si>
  <si>
    <t>Total</t>
  </si>
  <si>
    <t>Labels</t>
  </si>
  <si>
    <t>Values</t>
  </si>
  <si>
    <t>Pointer</t>
  </si>
  <si>
    <t>Thickness</t>
  </si>
  <si>
    <t>Rest</t>
  </si>
  <si>
    <t>شماره</t>
  </si>
  <si>
    <t>KRI-01</t>
  </si>
  <si>
    <t>KRI-02</t>
  </si>
  <si>
    <t>KRI-03</t>
  </si>
  <si>
    <t>KRI-04</t>
  </si>
  <si>
    <t>KRI-05</t>
  </si>
  <si>
    <t>KRI-06</t>
  </si>
  <si>
    <t>KRI-07</t>
  </si>
  <si>
    <t>KRI-08</t>
  </si>
  <si>
    <t>KRI-09</t>
  </si>
  <si>
    <t>KRI-10</t>
  </si>
  <si>
    <t xml:space="preserve">             توصیف شاخص کلیدی ریسک</t>
  </si>
  <si>
    <t xml:space="preserve">شاخص کلیدی ریسک </t>
  </si>
  <si>
    <t xml:space="preserve">        محدوده شاخص ریسک (اشتهای ریسک)    </t>
  </si>
  <si>
    <t>دوره ارزیابی</t>
  </si>
  <si>
    <t xml:space="preserve">       وضعیت فعلی در       محدوده شاخص ریسک</t>
  </si>
  <si>
    <t>وضعیت هدف گذاری در  محدوده شاخص ریسک</t>
  </si>
  <si>
    <t xml:space="preserve">وزن هر شاخص </t>
  </si>
  <si>
    <t>هدف گذاری شاخص تا پایان سال مالی پیش رو (بر اساس برنامه پاسخ)</t>
  </si>
  <si>
    <t>KRI-11</t>
  </si>
  <si>
    <t>KRI-12</t>
  </si>
  <si>
    <t>KRI-13</t>
  </si>
  <si>
    <t>KRI-14</t>
  </si>
  <si>
    <t>KRI-15</t>
  </si>
  <si>
    <t>KRI-16</t>
  </si>
  <si>
    <t>KRI-17</t>
  </si>
  <si>
    <t>KRI-18</t>
  </si>
  <si>
    <t>KRI-19</t>
  </si>
  <si>
    <t>KRI-20</t>
  </si>
  <si>
    <t>شاخص های کلیدی ریسک تطبیقی/ رعایتی</t>
  </si>
  <si>
    <t>ریسک استراتژیک</t>
  </si>
  <si>
    <t>شاخص کلیدی ریسک (KRI)</t>
  </si>
  <si>
    <t>دوره ارزیابی ریسک</t>
  </si>
  <si>
    <t>دوره ارزیابی ریسک می تواند سالیانه ، ماهانه ، هفتگی و... باشد.</t>
  </si>
  <si>
    <t>مقدار شاخص بر اساس محدوده شاخص می بایست تعیین شود.</t>
  </si>
  <si>
    <t>وزن هر شاخص</t>
  </si>
  <si>
    <t xml:space="preserve">امتیاز وزنی </t>
  </si>
  <si>
    <t>از ضرب وزن هر شاخص در وضعیت فعلی ریسک به دست می آید.</t>
  </si>
  <si>
    <r>
      <t>شاخص های کلیدی ریسک (KRI)، معیارهایی هستند که هشدارهای سودمند و زود هنگامی را درباره ریسک های بالقوه شرکت فراهم می کنند. هر چه شاخص کلیدی ریسک به علت ریشه ای آن نزدیک تر باشد، فرصت واکنش فعالانه تری برای مدیریت آن ایجاد خواهد کرد. برای تعیین شاخص کلیدی ریسک می بایست به زنجیره ایجاد کننده زیان در هر ریسک توجه نمود و محرک نهایی و ریشه ای وقوع آن را تعیین نمود. شاخص های کلیدی ریسک معمولا برخاسته از رویداد های خاص یا عوامل ریشه ای با منشا درونی یا بیرونی اند که مانع دستیابی به اهداف استراتژیک شرکت می شوند. بعید است تنها یک شاخص کلیدی ریسک بتواند تمامی جنبه های آن ریسک را دربر بگیرد اما می بایست شاخصی تعیین نمود که بیشترین قدرت پیش بینی را نسبت به سایر معیارهای ریسک داشته باشد. شاخص کلیدی ریسک می بایست شفاف، قابل اندازه گیری، پیشگیرانه، قابل ارزیابی طی زمان های مشخص و قابل کنترل و نظارت توسط هلدینگ صنایع خلیج فارس باشد.</t>
    </r>
    <r>
      <rPr>
        <b/>
        <sz val="12"/>
        <color rgb="FFFF0000"/>
        <rFont val="B Nazanin"/>
        <charset val="178"/>
      </rPr>
      <t xml:space="preserve"> قابل ذکر است که شاخص های کلیدی ریسک هر شرکت باید با توجه به راهنمای تهیه لیست مهمترین ریسک های هلدینگ خلیج فارس و شرکت های تابعه و فرمت های ریسک ارائه شده توسط شرکت ها تعیین و شناسایی شوند.</t>
    </r>
  </si>
  <si>
    <t>hff</t>
  </si>
  <si>
    <t>fgf</t>
  </si>
  <si>
    <t>jk</t>
  </si>
  <si>
    <t>jj</t>
  </si>
  <si>
    <t>uoiu</t>
  </si>
  <si>
    <t>tytrrret</t>
  </si>
  <si>
    <t>iyiyi</t>
  </si>
  <si>
    <r>
      <t>(</t>
    </r>
    <r>
      <rPr>
        <b/>
        <sz val="12"/>
        <color rgb="FF3F3F3F"/>
        <rFont val="B Nazanin"/>
        <charset val="178"/>
      </rPr>
      <t>ریسک عملیاتی</t>
    </r>
    <r>
      <rPr>
        <b/>
        <sz val="14"/>
        <color rgb="FF3F3F3F"/>
        <rFont val="B Nazanin"/>
        <charset val="178"/>
      </rPr>
      <t>) Operational Risk</t>
    </r>
  </si>
  <si>
    <r>
      <t>(</t>
    </r>
    <r>
      <rPr>
        <b/>
        <sz val="12"/>
        <color rgb="FF3F3F3F"/>
        <rFont val="B Nazanin"/>
        <charset val="178"/>
      </rPr>
      <t>ریسک رعایتی</t>
    </r>
    <r>
      <rPr>
        <b/>
        <sz val="14"/>
        <color rgb="FF3F3F3F"/>
        <rFont val="B Nazanin"/>
        <charset val="178"/>
      </rPr>
      <t>) Compliance Risk</t>
    </r>
  </si>
  <si>
    <r>
      <t>(</t>
    </r>
    <r>
      <rPr>
        <b/>
        <sz val="12"/>
        <color rgb="FF3F3F3F"/>
        <rFont val="B Nazanin"/>
        <charset val="178"/>
      </rPr>
      <t>ریسک مالی</t>
    </r>
    <r>
      <rPr>
        <b/>
        <sz val="14"/>
        <color rgb="FF3F3F3F"/>
        <rFont val="B Nazanin"/>
        <charset val="178"/>
      </rPr>
      <t>) Financial Risk</t>
    </r>
  </si>
  <si>
    <r>
      <t>(</t>
    </r>
    <r>
      <rPr>
        <b/>
        <sz val="12"/>
        <color rgb="FF3F3F3F"/>
        <rFont val="B Nazanin"/>
        <charset val="178"/>
      </rPr>
      <t>ریسک استراتژیک</t>
    </r>
    <r>
      <rPr>
        <b/>
        <sz val="14"/>
        <color rgb="FF3F3F3F"/>
        <rFont val="B Nazanin"/>
        <charset val="178"/>
      </rPr>
      <t>) Strategic Risk</t>
    </r>
  </si>
  <si>
    <t>ریسک تطبیقی / رعایتی</t>
  </si>
  <si>
    <r>
      <t xml:space="preserve">وزن هر شاخص، وزن هر ریسک ازمجموع وزن ریسک ها است. مجموع وزن ریسک های شرکت می بایست </t>
    </r>
    <r>
      <rPr>
        <b/>
        <sz val="12"/>
        <color rgb="FFFF0000"/>
        <rFont val="B Nazanin"/>
        <charset val="178"/>
      </rPr>
      <t>عدد صد</t>
    </r>
    <r>
      <rPr>
        <b/>
        <sz val="12"/>
        <color theme="1"/>
        <rFont val="B Nazanin"/>
        <charset val="178"/>
      </rPr>
      <t xml:space="preserve"> شود.</t>
    </r>
  </si>
  <si>
    <t>عنوان ریسک</t>
  </si>
  <si>
    <t>مبلغ بودجه تامین شده</t>
  </si>
  <si>
    <t>پرداخت صورت وضعیت ها</t>
  </si>
  <si>
    <t>درصد افزایش/کاهش مبالغ قراردادی پیمانکاران</t>
  </si>
  <si>
    <t>مشكلات در تامين مالي پروژه</t>
  </si>
  <si>
    <t>ضعف سيستم بانكي كشور در بحث هاي بين المللي، اعتبارات اسنادي و غيره</t>
  </si>
  <si>
    <t>كمتر از حد پيش بيني كردن هزينه هاي عملياتي و بودجه</t>
  </si>
  <si>
    <t>سالیانه</t>
  </si>
  <si>
    <t>1398/03/31</t>
  </si>
  <si>
    <t>200میلیون یورو</t>
  </si>
  <si>
    <t>150میلیون یورو</t>
  </si>
  <si>
    <t>پایین تر از 150 میلیون یورو</t>
  </si>
  <si>
    <t>کمتر از یک ماه</t>
  </si>
  <si>
    <t>از یک تا دو ماه</t>
  </si>
  <si>
    <t>بیشتر از دو ماه</t>
  </si>
  <si>
    <t>کمتر از 20 درصد</t>
  </si>
  <si>
    <t>از 20 تا 25 درصد</t>
  </si>
  <si>
    <t>بیشتر از 25 درصد</t>
  </si>
  <si>
    <t>بودجه طرح تامین شده است</t>
  </si>
  <si>
    <t>-</t>
  </si>
  <si>
    <t>یک ماه</t>
  </si>
  <si>
    <t>25 درصد</t>
  </si>
  <si>
    <t>کمتر از 25 درصد</t>
  </si>
  <si>
    <t>در حال حاظر صورت وضعیت سازندگان در مدت تعهد قراردادی در حال پرداخت می‌باشد</t>
  </si>
  <si>
    <t>در حال حاضر افزایش قرارداد پیمانکاران مربوط به کارهای اضافه شده به قرارداد در حیطه طرح می‌باشد</t>
  </si>
  <si>
    <t>درصد بازگشت سرمایه</t>
  </si>
  <si>
    <t>تاخیر از برنامه زمانبندی</t>
  </si>
  <si>
    <t>تعداد حوادث</t>
  </si>
  <si>
    <t>وجود واحدهاي در دست ساخت توليدكننده محصول</t>
  </si>
  <si>
    <t>عدم پيشرفت مناسب سازندگان در طول اجراي پروژه</t>
  </si>
  <si>
    <t>وقوع حوادث در پروسه حمل و نقل</t>
  </si>
  <si>
    <t>بالای 35 درصد</t>
  </si>
  <si>
    <t>25تا 35 درصد</t>
  </si>
  <si>
    <t>کمتر از 5 درصد</t>
  </si>
  <si>
    <t>بین 5 تا 7 درصد</t>
  </si>
  <si>
    <t>بیش از 7 درصد</t>
  </si>
  <si>
    <t>بیش از 2</t>
  </si>
  <si>
    <t>فاصله زمانی تکمیل خطوط انتقالی با تاریخ راه اندازی طرح</t>
  </si>
  <si>
    <t>عدم دسترسی به موقع به سرویس های جانبی و خوراک (در زمان مقرر)</t>
  </si>
  <si>
    <t>بیشتر از 5 ماه</t>
  </si>
  <si>
    <t>3تا 5 ماه</t>
  </si>
  <si>
    <t>کمتر از 3 ماه</t>
  </si>
  <si>
    <t>درصد اختلاف</t>
  </si>
  <si>
    <t>دسترسی به سرویس های جانبی و خوراک، کمتر از مقدار موردانتظار</t>
  </si>
  <si>
    <t>کمتر از 10</t>
  </si>
  <si>
    <t>10تا 20 درصد</t>
  </si>
  <si>
    <t>بیشتر از 20 درصد</t>
  </si>
  <si>
    <t>برگزاری مناقصه و انتخاب پیمانکار دارای تخصص در این حیطه برای تجهیزات دارای اهمیت بالا</t>
  </si>
  <si>
    <t>انعقاد قرارداد با پتروشیمی دماوند</t>
  </si>
  <si>
    <t>ارائه سرویس های مورد انتظار با درنظر گرفتن ضریب اطمینان در محاسبات به تامین کننده</t>
  </si>
  <si>
    <t>بودجه توسط سهامداران تامین شده است</t>
  </si>
  <si>
    <t>با کوتاه تر شدن زمان بهره برداری امکان رقابت بیشتری در سطح جهانی وجود دارد دارد</t>
  </si>
  <si>
    <t>با کاهش مدت زمان ساخت و پیگیری مستمر از پیمانکار EP و سازندگان تاخیرات احتمالی کاهش می‌یابد که در دستور کار تیم پروژه می‌باشد</t>
  </si>
  <si>
    <t>حوزه ریسک</t>
  </si>
  <si>
    <t>مالی</t>
  </si>
  <si>
    <t>HIGH</t>
  </si>
  <si>
    <t>استراتژیک</t>
  </si>
  <si>
    <t>عملیاتی</t>
  </si>
  <si>
    <t>MODERATE</t>
  </si>
  <si>
    <t xml:space="preserve">احتمال </t>
  </si>
  <si>
    <t xml:space="preserve">علت </t>
  </si>
  <si>
    <t>معلول</t>
  </si>
  <si>
    <t>تاثیر</t>
  </si>
  <si>
    <t>استراتژی</t>
  </si>
  <si>
    <t>واکنش</t>
  </si>
  <si>
    <t>تاریخ بازنگری بعدی</t>
  </si>
  <si>
    <t>1399/03/31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</si>
</sst>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b/>
      <sz val="11"/>
      <color rgb="FF3F3F3F"/>
      <name val="Calibri"/>
      <family val="2"/>
      <scheme val="minor"/>
    </font>
    <font>
      <b/>
      <sz val="11"/>
      <color theme="0"/>
      <name val="Calibri"/>
      <family val="2"/>
      <scheme val="minor"/>
    </font>
    <font>
      <b/>
      <sz val="14"/>
      <color theme="0"/>
      <name val="B Titr"/>
      <charset val="178"/>
    </font>
    <font>
      <b/>
      <sz val="20"/>
      <color theme="0"/>
      <name val="B Titr"/>
      <charset val="178"/>
    </font>
    <font>
      <sz val="12"/>
      <name val="Arial"/>
      <family val="2"/>
    </font>
    <font>
      <b/>
      <sz val="12"/>
      <color rgb="FF3F3F3F"/>
      <name val="B Nazanin"/>
      <charset val="178"/>
    </font>
    <font>
      <b/>
      <sz val="16"/>
      <color rgb="FF3F3F3F"/>
      <name val="B Titr"/>
      <charset val="178"/>
    </font>
    <font>
      <b/>
      <sz val="14"/>
      <name val="B Titr"/>
      <charset val="178"/>
    </font>
    <font>
      <sz val="11"/>
      <color theme="0"/>
      <name val="Calibri"/>
      <family val="2"/>
      <scheme val="minor"/>
    </font>
    <font>
      <b/>
      <sz val="16"/>
      <color rgb="FF3F3F3F"/>
      <name val="B Nazanin"/>
      <charset val="178"/>
    </font>
    <font>
      <b/>
      <sz val="16"/>
      <color theme="1"/>
      <name val="B Nazanin"/>
      <charset val="178"/>
    </font>
    <font>
      <sz val="11"/>
      <name val="Calibri"/>
      <family val="2"/>
      <scheme val="minor"/>
    </font>
    <font>
      <b/>
      <sz val="14"/>
      <color rgb="FF3F3F3F"/>
      <name val="B Titr"/>
      <charset val="178"/>
    </font>
    <font>
      <b/>
      <sz val="13"/>
      <color rgb="FF3F3F3F"/>
      <name val="B Nazanin"/>
      <charset val="178"/>
    </font>
    <font>
      <b/>
      <sz val="13"/>
      <color rgb="FF3F3F3F"/>
      <name val="Calibri"/>
      <family val="2"/>
      <scheme val="minor"/>
    </font>
    <font>
      <b/>
      <sz val="12"/>
      <color theme="1"/>
      <name val="B Nazanin"/>
      <charset val="178"/>
    </font>
    <font>
      <b/>
      <sz val="12"/>
      <color rgb="FFFF0000"/>
      <name val="B Nazanin"/>
      <charset val="178"/>
    </font>
    <font>
      <b/>
      <sz val="14"/>
      <color rgb="FF3F3F3F"/>
      <name val="B Nazanin"/>
      <charset val="178"/>
    </font>
    <font>
      <sz val="11"/>
      <color theme="1"/>
      <name val="B Nazanin"/>
      <charset val="178"/>
    </font>
    <font>
      <b/>
      <sz val="11"/>
      <color rgb="FF3F3F3F"/>
      <name val="B Nazanin"/>
      <charset val="178"/>
    </font>
    <font>
      <sz val="12"/>
      <color theme="1"/>
      <name val="B Nazanin"/>
      <charset val="178"/>
    </font>
    <font>
      <sz val="16"/>
      <color theme="1"/>
      <name val="B Nazanin"/>
      <charset val="178"/>
    </font>
  </fonts>
  <fills count="19">
    <fill>
      <patternFill patternType="none"/>
    </fill>
    <fill>
      <patternFill patternType="gray125"/>
    </fill>
    <fill>
      <patternFill patternType="solid">
        <fgColor rgb="FFF2F2F2"/>
      </patternFill>
    </fill>
    <fill>
      <patternFill patternType="solid">
        <fgColor theme="0"/>
        <bgColor indexed="64"/>
      </patternFill>
    </fill>
    <fill>
      <patternFill patternType="solid">
        <fgColor rgb="FFFF0000"/>
        <bgColor indexed="64"/>
      </patternFill>
    </fill>
    <fill>
      <patternFill patternType="solid">
        <fgColor rgb="FFFFF6DD"/>
        <bgColor indexed="64"/>
      </patternFill>
    </fill>
    <fill>
      <patternFill patternType="solid">
        <fgColor rgb="FF24697E"/>
        <bgColor indexed="64"/>
      </patternFill>
    </fill>
    <fill>
      <patternFill patternType="solid">
        <fgColor rgb="FFE7FFFF"/>
        <bgColor indexed="64"/>
      </patternFill>
    </fill>
    <fill>
      <patternFill patternType="solid">
        <fgColor rgb="FFF6F4FA"/>
        <bgColor indexed="64"/>
      </patternFill>
    </fill>
    <fill>
      <patternFill patternType="solid">
        <fgColor rgb="FFF1FEE6"/>
        <bgColor indexed="64"/>
      </patternFill>
    </fill>
    <fill>
      <patternFill patternType="solid">
        <fgColor rgb="FF14797E"/>
        <bgColor indexed="64"/>
      </patternFill>
    </fill>
    <fill>
      <patternFill patternType="solid">
        <fgColor rgb="FF30757C"/>
        <bgColor indexed="64"/>
      </patternFill>
    </fill>
    <fill>
      <patternFill patternType="solid">
        <fgColor rgb="FFE7D6F2"/>
        <bgColor indexed="64"/>
      </patternFill>
    </fill>
    <fill>
      <patternFill patternType="solid">
        <fgColor theme="0"/>
        <bgColor theme="4"/>
      </patternFill>
    </fill>
    <fill>
      <patternFill patternType="solid">
        <fgColor rgb="FFA5A5A5"/>
      </patternFill>
    </fill>
    <fill>
      <patternFill patternType="solid">
        <fgColor rgb="FFB4E6E0"/>
        <bgColor indexed="64"/>
      </patternFill>
    </fill>
    <fill>
      <patternFill patternType="solid">
        <fgColor rgb="FFD9F3F1"/>
        <bgColor indexed="64"/>
      </patternFill>
    </fill>
    <fill>
      <patternFill patternType="solid">
        <fgColor rgb="FFE5D3F1"/>
        <bgColor indexed="64"/>
      </patternFill>
    </fill>
    <fill>
      <patternFill patternType="solid">
        <fgColor rgb="FFEBF9F8"/>
        <bgColor indexed="64"/>
      </patternFill>
    </fill>
  </fills>
  <borders count="21">
    <border>
      <left/>
      <right/>
      <top/>
      <bottom/>
      <diagonal/>
    </border>
    <border>
      <left style="thin">
        <color rgb="FF3F3F3F"/>
      </left>
      <right style="thin">
        <color rgb="FF3F3F3F"/>
      </right>
      <top style="thin">
        <color rgb="FF3F3F3F"/>
      </top>
      <bottom style="thin">
        <color rgb="FF3F3F3F"/>
      </bottom>
      <diagonal/>
    </border>
    <border>
      <left style="thin">
        <color indexed="64"/>
      </left>
      <right/>
      <top/>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diagonal/>
    </border>
    <border>
      <left/>
      <right style="medium">
        <color auto="1"/>
      </right>
      <top/>
      <bottom/>
      <diagonal/>
    </border>
    <border>
      <left/>
      <right/>
      <top/>
      <bottom style="medium">
        <color auto="1"/>
      </bottom>
      <diagonal/>
    </border>
    <border>
      <left style="medium">
        <color indexed="64"/>
      </left>
      <right/>
      <top/>
      <bottom/>
      <diagonal/>
    </border>
    <border>
      <left style="medium">
        <color auto="1"/>
      </left>
      <right/>
      <top/>
      <bottom style="medium">
        <color indexed="64"/>
      </bottom>
      <diagonal/>
    </border>
    <border>
      <left/>
      <right style="medium">
        <color indexed="64"/>
      </right>
      <top/>
      <bottom style="medium">
        <color indexed="64"/>
      </bottom>
      <diagonal/>
    </border>
    <border>
      <left/>
      <right/>
      <top style="thin">
        <color rgb="FF3F3F3F"/>
      </top>
      <bottom style="thin">
        <color rgb="FF3F3F3F"/>
      </bottom>
      <diagonal/>
    </border>
    <border>
      <left style="medium">
        <color auto="1"/>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3F3F3F"/>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2" fillId="2" borderId="1" applyNumberFormat="0" applyAlignment="0" applyProtection="0"/>
    <xf numFmtId="0" fontId="3" fillId="14" borderId="16" applyNumberFormat="0" applyAlignment="0" applyProtection="0"/>
  </cellStyleXfs>
  <cellXfs count="126">
    <xf numFmtId="0" fontId="0" fillId="0" borderId="0" xfId="0"/>
    <xf numFmtId="0" fontId="17" fillId="15" borderId="16" xfId="3" applyFont="1" applyFill="1" applyAlignment="1">
      <alignment horizontal="center" vertical="center"/>
    </xf>
    <xf numFmtId="0" fontId="16" fillId="3" borderId="1" xfId="2" applyFont="1" applyFill="1" applyAlignment="1" applyProtection="1">
      <alignment horizontal="center" vertical="center" wrapText="1"/>
      <protection locked="0"/>
    </xf>
    <xf numFmtId="0" fontId="0" fillId="0" borderId="0" xfId="0" applyAlignment="1" applyProtection="1">
      <alignment horizontal="center" vertical="center"/>
      <protection hidden="1"/>
    </xf>
    <xf numFmtId="0" fontId="0" fillId="0" borderId="0" xfId="0" applyBorder="1" applyAlignment="1" applyProtection="1">
      <alignment horizontal="center" vertical="center"/>
      <protection hidden="1"/>
    </xf>
    <xf numFmtId="0" fontId="6" fillId="0" borderId="0" xfId="0" applyFont="1" applyAlignment="1" applyProtection="1">
      <alignment horizontal="center" vertical="center"/>
      <protection hidden="1"/>
    </xf>
    <xf numFmtId="0" fontId="10" fillId="3" borderId="0" xfId="0" applyFont="1" applyFill="1" applyAlignment="1" applyProtection="1">
      <alignment horizontal="center" vertical="center"/>
      <protection hidden="1"/>
    </xf>
    <xf numFmtId="0" fontId="10" fillId="0" borderId="0" xfId="0" applyFont="1" applyAlignment="1" applyProtection="1">
      <alignment horizontal="center" vertical="center"/>
      <protection hidden="1"/>
    </xf>
    <xf numFmtId="0" fontId="4" fillId="10" borderId="3" xfId="2" applyFont="1" applyFill="1" applyBorder="1" applyAlignment="1" applyProtection="1">
      <alignment horizontal="center" vertical="center"/>
      <protection hidden="1"/>
    </xf>
    <xf numFmtId="0" fontId="4" fillId="10" borderId="11" xfId="2" applyFont="1" applyFill="1" applyBorder="1" applyAlignment="1" applyProtection="1">
      <alignment horizontal="center" vertical="center"/>
      <protection hidden="1"/>
    </xf>
    <xf numFmtId="0" fontId="4" fillId="10" borderId="4" xfId="2" applyFont="1" applyFill="1" applyBorder="1" applyAlignment="1" applyProtection="1">
      <alignment horizontal="center" vertical="center"/>
      <protection hidden="1"/>
    </xf>
    <xf numFmtId="0" fontId="0" fillId="0" borderId="6" xfId="0" applyBorder="1" applyAlignment="1" applyProtection="1">
      <alignment horizontal="center" vertical="center"/>
      <protection hidden="1"/>
    </xf>
    <xf numFmtId="0" fontId="0" fillId="11" borderId="12" xfId="0" applyFill="1" applyBorder="1" applyAlignment="1" applyProtection="1">
      <alignment horizontal="center" vertical="center"/>
      <protection hidden="1"/>
    </xf>
    <xf numFmtId="0" fontId="0" fillId="11" borderId="13" xfId="0" applyFill="1" applyBorder="1" applyAlignment="1" applyProtection="1">
      <alignment horizontal="center" vertical="center"/>
      <protection hidden="1"/>
    </xf>
    <xf numFmtId="0" fontId="0" fillId="11" borderId="14" xfId="0" applyFill="1" applyBorder="1" applyAlignment="1" applyProtection="1">
      <alignment horizontal="center" vertical="center"/>
      <protection hidden="1"/>
    </xf>
    <xf numFmtId="0" fontId="0" fillId="0" borderId="8" xfId="0" applyBorder="1" applyAlignment="1" applyProtection="1">
      <alignment horizontal="center" vertical="center"/>
      <protection hidden="1"/>
    </xf>
    <xf numFmtId="0" fontId="4" fillId="10" borderId="1" xfId="2" applyFont="1" applyFill="1" applyAlignment="1" applyProtection="1">
      <alignment horizontal="center" vertical="center" wrapText="1"/>
      <protection hidden="1"/>
    </xf>
    <xf numFmtId="0" fontId="4" fillId="10" borderId="1" xfId="2" applyFont="1" applyFill="1" applyAlignment="1" applyProtection="1">
      <alignment horizontal="center" vertical="center"/>
      <protection hidden="1"/>
    </xf>
    <xf numFmtId="0" fontId="0" fillId="11" borderId="0" xfId="0" applyFill="1" applyAlignment="1" applyProtection="1">
      <alignment horizontal="center" vertical="center"/>
      <protection hidden="1"/>
    </xf>
    <xf numFmtId="0" fontId="16" fillId="3" borderId="1" xfId="2" applyFont="1" applyFill="1" applyAlignment="1" applyProtection="1">
      <alignment horizontal="center" vertical="center" wrapText="1"/>
      <protection hidden="1"/>
    </xf>
    <xf numFmtId="0" fontId="7" fillId="17" borderId="1" xfId="2" applyFont="1" applyFill="1" applyAlignment="1" applyProtection="1">
      <alignment horizontal="center" vertical="center"/>
      <protection hidden="1"/>
    </xf>
    <xf numFmtId="0" fontId="0" fillId="11" borderId="9" xfId="0" applyFill="1" applyBorder="1" applyAlignment="1" applyProtection="1">
      <alignment horizontal="center" vertical="center"/>
      <protection hidden="1"/>
    </xf>
    <xf numFmtId="0" fontId="0" fillId="11" borderId="7" xfId="0" applyFill="1" applyBorder="1" applyAlignment="1" applyProtection="1">
      <alignment horizontal="center" vertical="center"/>
      <protection hidden="1"/>
    </xf>
    <xf numFmtId="0" fontId="0" fillId="11" borderId="10" xfId="0" applyFill="1" applyBorder="1" applyAlignment="1" applyProtection="1">
      <alignment horizontal="center" vertical="center"/>
      <protection hidden="1"/>
    </xf>
    <xf numFmtId="0" fontId="0" fillId="0" borderId="0" xfId="0" applyProtection="1">
      <protection locked="0"/>
    </xf>
    <xf numFmtId="0" fontId="0" fillId="0" borderId="0" xfId="0" applyBorder="1" applyProtection="1">
      <protection locked="0"/>
    </xf>
    <xf numFmtId="9" fontId="0" fillId="0" borderId="0" xfId="0" applyNumberFormat="1" applyBorder="1" applyProtection="1">
      <protection locked="0"/>
    </xf>
    <xf numFmtId="0" fontId="9" fillId="7" borderId="1" xfId="2" applyFont="1" applyFill="1" applyAlignment="1" applyProtection="1">
      <alignment horizontal="center" vertical="center" wrapText="1"/>
      <protection locked="0"/>
    </xf>
    <xf numFmtId="0" fontId="9" fillId="8" borderId="1" xfId="2" applyFont="1" applyFill="1" applyAlignment="1" applyProtection="1">
      <alignment horizontal="center" vertical="center" wrapText="1"/>
      <protection locked="0"/>
    </xf>
    <xf numFmtId="0" fontId="9" fillId="5" borderId="1" xfId="2" applyFont="1" applyFill="1" applyAlignment="1" applyProtection="1">
      <alignment horizontal="center" vertical="center" wrapText="1"/>
      <protection locked="0"/>
    </xf>
    <xf numFmtId="0" fontId="9" fillId="9" borderId="1" xfId="2" applyFont="1" applyFill="1" applyAlignment="1" applyProtection="1">
      <alignment horizontal="center" vertical="center" wrapText="1"/>
      <protection locked="0"/>
    </xf>
    <xf numFmtId="0" fontId="9" fillId="9" borderId="5" xfId="2" applyFont="1" applyFill="1" applyBorder="1" applyAlignment="1" applyProtection="1">
      <alignment horizontal="center" vertical="center" wrapText="1"/>
      <protection locked="0"/>
    </xf>
    <xf numFmtId="0" fontId="7" fillId="3" borderId="1" xfId="2" applyFont="1" applyFill="1" applyAlignment="1" applyProtection="1">
      <alignment horizontal="center" vertical="center"/>
      <protection locked="0"/>
    </xf>
    <xf numFmtId="0" fontId="15" fillId="3" borderId="1" xfId="2" applyFont="1" applyFill="1" applyAlignment="1" applyProtection="1">
      <alignment horizontal="center" vertical="center" wrapText="1"/>
      <protection locked="0"/>
    </xf>
    <xf numFmtId="0" fontId="16" fillId="3" borderId="1" xfId="2" applyFont="1" applyFill="1" applyAlignment="1" applyProtection="1">
      <alignment horizontal="center" vertical="center"/>
      <protection locked="0"/>
    </xf>
    <xf numFmtId="9" fontId="12" fillId="4" borderId="1" xfId="2" applyNumberFormat="1" applyFont="1" applyFill="1" applyAlignment="1" applyProtection="1">
      <alignment horizontal="center" vertical="center" wrapText="1"/>
      <protection locked="0"/>
    </xf>
    <xf numFmtId="0" fontId="0" fillId="3" borderId="0" xfId="0" applyFill="1" applyAlignment="1" applyProtection="1">
      <alignment horizontal="center" vertical="center"/>
      <protection locked="0"/>
    </xf>
    <xf numFmtId="0" fontId="0" fillId="0" borderId="0" xfId="0" applyFill="1" applyBorder="1" applyAlignment="1" applyProtection="1">
      <alignment wrapText="1"/>
      <protection locked="0"/>
    </xf>
    <xf numFmtId="0" fontId="6" fillId="0" borderId="0" xfId="0" applyFont="1" applyBorder="1" applyProtection="1">
      <protection locked="0"/>
    </xf>
    <xf numFmtId="49" fontId="0" fillId="0" borderId="0" xfId="0" applyNumberFormat="1" applyBorder="1" applyProtection="1">
      <protection locked="0"/>
    </xf>
    <xf numFmtId="9" fontId="0" fillId="0" borderId="0" xfId="0" applyNumberFormat="1" applyProtection="1">
      <protection locked="0"/>
    </xf>
    <xf numFmtId="0" fontId="6" fillId="0" borderId="0" xfId="0" applyFont="1" applyProtection="1">
      <protection locked="0"/>
    </xf>
    <xf numFmtId="0" fontId="10" fillId="0" borderId="0" xfId="0" applyFont="1" applyProtection="1">
      <protection locked="0"/>
    </xf>
    <xf numFmtId="0" fontId="13" fillId="0" borderId="0" xfId="0" applyFont="1" applyProtection="1">
      <protection locked="0"/>
    </xf>
    <xf numFmtId="9" fontId="11" fillId="4" borderId="1" xfId="2" applyNumberFormat="1" applyFont="1" applyFill="1" applyAlignment="1" applyProtection="1">
      <alignment horizontal="center" vertical="center" wrapText="1"/>
      <protection hidden="1"/>
    </xf>
    <xf numFmtId="0" fontId="11" fillId="3" borderId="1" xfId="2" applyFont="1" applyFill="1" applyAlignment="1" applyProtection="1">
      <alignment horizontal="center" vertical="center" wrapText="1"/>
      <protection hidden="1"/>
    </xf>
    <xf numFmtId="0" fontId="7" fillId="3" borderId="1" xfId="2" applyFont="1" applyFill="1" applyAlignment="1" applyProtection="1">
      <alignment horizontal="center" vertical="center" wrapText="1"/>
      <protection hidden="1"/>
    </xf>
    <xf numFmtId="0" fontId="2" fillId="3" borderId="1" xfId="2" applyFill="1" applyAlignment="1" applyProtection="1">
      <alignment horizontal="center" vertical="center"/>
      <protection hidden="1"/>
    </xf>
    <xf numFmtId="0" fontId="0" fillId="0" borderId="0" xfId="0" applyProtection="1">
      <protection hidden="1"/>
    </xf>
    <xf numFmtId="0" fontId="10" fillId="3" borderId="0" xfId="0" applyFont="1" applyFill="1" applyProtection="1">
      <protection hidden="1"/>
    </xf>
    <xf numFmtId="0" fontId="13" fillId="3" borderId="0" xfId="0" applyFont="1" applyFill="1" applyProtection="1">
      <protection hidden="1"/>
    </xf>
    <xf numFmtId="0" fontId="13" fillId="0" borderId="0" xfId="0" applyFont="1" applyProtection="1">
      <protection hidden="1"/>
    </xf>
    <xf numFmtId="0" fontId="10" fillId="0" borderId="0" xfId="0" applyFont="1" applyProtection="1">
      <protection hidden="1"/>
    </xf>
    <xf numFmtId="0" fontId="10" fillId="0" borderId="0" xfId="0" applyFont="1" applyBorder="1" applyProtection="1">
      <protection hidden="1"/>
    </xf>
    <xf numFmtId="0" fontId="13" fillId="0" borderId="0" xfId="0" applyFont="1" applyBorder="1" applyProtection="1">
      <protection hidden="1"/>
    </xf>
    <xf numFmtId="0" fontId="0" fillId="0" borderId="0" xfId="0" applyBorder="1" applyProtection="1">
      <protection hidden="1"/>
    </xf>
    <xf numFmtId="0" fontId="6" fillId="0" borderId="0" xfId="0" applyFont="1" applyBorder="1" applyProtection="1">
      <protection hidden="1"/>
    </xf>
    <xf numFmtId="0" fontId="10" fillId="3" borderId="0" xfId="0" applyFont="1" applyFill="1" applyBorder="1" applyProtection="1">
      <protection hidden="1"/>
    </xf>
    <xf numFmtId="0" fontId="13" fillId="3" borderId="0" xfId="0" applyFont="1" applyFill="1" applyBorder="1" applyProtection="1">
      <protection hidden="1"/>
    </xf>
    <xf numFmtId="0" fontId="3" fillId="13" borderId="0" xfId="0" applyFont="1" applyFill="1" applyBorder="1" applyAlignment="1" applyProtection="1">
      <alignment horizontal="center" vertical="center"/>
      <protection hidden="1"/>
    </xf>
    <xf numFmtId="0" fontId="10" fillId="3" borderId="0" xfId="0" applyFont="1" applyFill="1" applyBorder="1" applyAlignment="1" applyProtection="1">
      <alignment horizontal="center"/>
      <protection hidden="1"/>
    </xf>
    <xf numFmtId="0" fontId="3" fillId="13" borderId="0" xfId="0" applyFont="1" applyFill="1" applyBorder="1" applyAlignment="1" applyProtection="1">
      <alignment horizontal="left" vertical="center"/>
      <protection hidden="1"/>
    </xf>
    <xf numFmtId="0" fontId="3" fillId="3" borderId="0" xfId="0" applyFont="1" applyFill="1" applyBorder="1" applyProtection="1">
      <protection hidden="1"/>
    </xf>
    <xf numFmtId="0" fontId="0" fillId="0" borderId="2" xfId="0" applyBorder="1" applyProtection="1">
      <protection locked="0"/>
    </xf>
    <xf numFmtId="0" fontId="10" fillId="0" borderId="0" xfId="0" applyFont="1" applyBorder="1" applyAlignment="1" applyProtection="1">
      <alignment horizontal="center" vertical="center"/>
      <protection hidden="1"/>
    </xf>
    <xf numFmtId="0" fontId="13" fillId="0" borderId="0" xfId="0" applyFont="1" applyAlignment="1" applyProtection="1">
      <alignment horizontal="center" vertical="center"/>
      <protection hidden="1"/>
    </xf>
    <xf numFmtId="0" fontId="6" fillId="0" borderId="0" xfId="0" applyFont="1" applyProtection="1">
      <protection hidden="1"/>
    </xf>
    <xf numFmtId="0" fontId="13" fillId="3" borderId="0" xfId="0" applyFont="1" applyFill="1" applyAlignment="1" applyProtection="1">
      <alignment horizontal="center" vertical="center"/>
      <protection hidden="1"/>
    </xf>
    <xf numFmtId="2" fontId="8" fillId="18" borderId="1" xfId="2" applyNumberFormat="1" applyFont="1" applyFill="1" applyAlignment="1" applyProtection="1">
      <alignment horizontal="center" vertical="center" wrapText="1"/>
      <protection hidden="1"/>
    </xf>
    <xf numFmtId="2" fontId="8" fillId="12" borderId="1" xfId="2" applyNumberFormat="1" applyFont="1" applyFill="1" applyAlignment="1" applyProtection="1">
      <alignment horizontal="center" vertical="center" wrapText="1"/>
      <protection hidden="1"/>
    </xf>
    <xf numFmtId="2" fontId="8" fillId="18" borderId="1" xfId="2" quotePrefix="1" applyNumberFormat="1" applyFont="1" applyFill="1" applyAlignment="1" applyProtection="1">
      <alignment horizontal="center" vertical="center" wrapText="1"/>
      <protection hidden="1"/>
    </xf>
    <xf numFmtId="0" fontId="19" fillId="18" borderId="1" xfId="2" applyFont="1" applyFill="1" applyAlignment="1" applyProtection="1">
      <alignment horizontal="center" vertical="center" wrapText="1"/>
      <protection hidden="1"/>
    </xf>
    <xf numFmtId="0" fontId="15" fillId="3" borderId="1" xfId="2" applyFont="1" applyFill="1" applyAlignment="1" applyProtection="1">
      <alignment horizontal="center" vertical="center"/>
      <protection hidden="1"/>
    </xf>
    <xf numFmtId="0" fontId="15" fillId="3" borderId="1" xfId="2" applyFont="1" applyFill="1" applyAlignment="1" applyProtection="1">
      <alignment horizontal="center" vertical="center"/>
      <protection locked="0"/>
    </xf>
    <xf numFmtId="9" fontId="15" fillId="3" borderId="1" xfId="1" applyFont="1" applyFill="1" applyBorder="1" applyAlignment="1" applyProtection="1">
      <alignment horizontal="center" vertical="center"/>
      <protection hidden="1"/>
    </xf>
    <xf numFmtId="9" fontId="15" fillId="3" borderId="1" xfId="1" applyFont="1" applyFill="1" applyBorder="1" applyAlignment="1" applyProtection="1">
      <alignment horizontal="center" vertical="center"/>
      <protection locked="0"/>
    </xf>
    <xf numFmtId="9" fontId="15" fillId="3" borderId="1" xfId="1" applyFont="1" applyFill="1" applyBorder="1" applyAlignment="1" applyProtection="1">
      <alignment horizontal="center" vertical="center" wrapText="1"/>
      <protection locked="0"/>
    </xf>
    <xf numFmtId="0" fontId="20" fillId="3" borderId="0" xfId="0" applyFont="1" applyFill="1" applyAlignment="1" applyProtection="1">
      <alignment horizontal="center" vertical="center"/>
      <protection locked="0"/>
    </xf>
    <xf numFmtId="0" fontId="20" fillId="0" borderId="0" xfId="0" applyFont="1" applyProtection="1">
      <protection locked="0"/>
    </xf>
    <xf numFmtId="0" fontId="21" fillId="3" borderId="1" xfId="2" applyFont="1" applyFill="1" applyAlignment="1" applyProtection="1">
      <alignment horizontal="center" vertical="center"/>
      <protection hidden="1"/>
    </xf>
    <xf numFmtId="0" fontId="21" fillId="3" borderId="1" xfId="2" applyFont="1" applyFill="1" applyAlignment="1" applyProtection="1">
      <alignment horizontal="center" vertical="center"/>
      <protection locked="0"/>
    </xf>
    <xf numFmtId="9" fontId="21" fillId="3" borderId="1" xfId="1" applyFont="1" applyFill="1" applyBorder="1" applyAlignment="1" applyProtection="1">
      <alignment horizontal="center" vertical="center"/>
      <protection hidden="1"/>
    </xf>
    <xf numFmtId="9" fontId="15" fillId="3" borderId="1" xfId="1" applyNumberFormat="1" applyFont="1" applyFill="1" applyBorder="1" applyAlignment="1" applyProtection="1">
      <alignment horizontal="center" vertical="center" wrapText="1"/>
      <protection locked="0"/>
    </xf>
    <xf numFmtId="0" fontId="7" fillId="3" borderId="1" xfId="2" applyFont="1" applyFill="1" applyAlignment="1" applyProtection="1">
      <alignment horizontal="center" vertical="center" wrapText="1"/>
      <protection locked="0"/>
    </xf>
    <xf numFmtId="0" fontId="15" fillId="3" borderId="1" xfId="2" applyFont="1" applyFill="1" applyAlignment="1" applyProtection="1">
      <alignment horizontal="center" vertical="center" wrapText="1" readingOrder="2"/>
      <protection locked="0"/>
    </xf>
    <xf numFmtId="0" fontId="22" fillId="0" borderId="0" xfId="0" applyFont="1" applyAlignment="1" applyProtection="1">
      <alignment vertical="center"/>
      <protection locked="0"/>
    </xf>
    <xf numFmtId="0" fontId="23" fillId="0" borderId="0" xfId="0" applyFont="1" applyAlignment="1" applyProtection="1">
      <alignment vertical="center"/>
      <protection locked="0"/>
    </xf>
    <xf numFmtId="10" fontId="15" fillId="3" borderId="1" xfId="2" applyNumberFormat="1" applyFont="1" applyFill="1" applyAlignment="1" applyProtection="1">
      <alignment horizontal="center" vertical="center" wrapText="1"/>
      <protection locked="0"/>
    </xf>
    <xf numFmtId="9" fontId="15" fillId="3" borderId="1" xfId="2" applyNumberFormat="1" applyFont="1" applyFill="1" applyAlignment="1" applyProtection="1">
      <alignment horizontal="center" vertical="center" wrapText="1"/>
      <protection locked="0"/>
    </xf>
    <xf numFmtId="0" fontId="17" fillId="0" borderId="20" xfId="0" applyFont="1" applyBorder="1" applyAlignment="1" applyProtection="1">
      <alignment horizontal="center" vertical="center" wrapText="1"/>
      <protection locked="0"/>
    </xf>
    <xf numFmtId="0" fontId="23" fillId="0" borderId="0" xfId="0" applyFont="1" applyAlignment="1" applyProtection="1">
      <alignment horizontal="right" vertical="center"/>
      <protection locked="0"/>
    </xf>
    <xf numFmtId="0" fontId="9" fillId="0" borderId="20" xfId="2" applyFont="1" applyFill="1" applyBorder="1" applyAlignment="1" applyProtection="1">
      <alignment horizontal="center" vertical="center" wrapText="1"/>
      <protection locked="0"/>
    </xf>
    <xf numFmtId="0" fontId="7" fillId="3" borderId="20" xfId="2" applyFont="1" applyFill="1" applyBorder="1" applyAlignment="1" applyProtection="1">
      <alignment horizontal="center" vertical="center"/>
      <protection locked="0"/>
    </xf>
    <xf numFmtId="0" fontId="15" fillId="3" borderId="20" xfId="2" applyFont="1" applyFill="1" applyBorder="1" applyAlignment="1" applyProtection="1">
      <alignment horizontal="center" vertical="center" wrapText="1"/>
      <protection locked="0"/>
    </xf>
    <xf numFmtId="9" fontId="15" fillId="3" borderId="20" xfId="1" applyFont="1" applyFill="1" applyBorder="1" applyAlignment="1" applyProtection="1">
      <alignment horizontal="center" vertical="center"/>
      <protection locked="0"/>
    </xf>
    <xf numFmtId="0" fontId="16" fillId="3" borderId="20" xfId="2" applyFont="1" applyFill="1" applyBorder="1" applyAlignment="1" applyProtection="1">
      <alignment horizontal="center" vertical="center" wrapText="1"/>
      <protection locked="0"/>
    </xf>
    <xf numFmtId="0" fontId="23" fillId="0" borderId="20" xfId="0" applyFont="1" applyBorder="1" applyAlignment="1" applyProtection="1">
      <alignment vertical="center"/>
      <protection locked="0"/>
    </xf>
    <xf numFmtId="0" fontId="22" fillId="0" borderId="20" xfId="0" applyFont="1" applyBorder="1" applyAlignment="1" applyProtection="1">
      <alignment vertical="center"/>
      <protection locked="0"/>
    </xf>
    <xf numFmtId="0" fontId="7" fillId="3" borderId="20" xfId="2" applyFont="1" applyFill="1" applyBorder="1" applyAlignment="1" applyProtection="1">
      <alignment horizontal="center" vertical="center" wrapText="1"/>
      <protection locked="0"/>
    </xf>
    <xf numFmtId="9" fontId="15" fillId="3" borderId="20" xfId="1" applyNumberFormat="1" applyFont="1" applyFill="1" applyBorder="1" applyAlignment="1" applyProtection="1">
      <alignment horizontal="center" vertical="center" wrapText="1"/>
      <protection locked="0"/>
    </xf>
    <xf numFmtId="0" fontId="23" fillId="0" borderId="20" xfId="0" applyFont="1" applyBorder="1" applyAlignment="1" applyProtection="1">
      <alignment horizontal="right" vertical="center"/>
      <protection locked="0"/>
    </xf>
    <xf numFmtId="9" fontId="15" fillId="3" borderId="20" xfId="1" applyFont="1" applyFill="1" applyBorder="1" applyAlignment="1" applyProtection="1">
      <alignment horizontal="center" vertical="center" wrapText="1"/>
      <protection locked="0"/>
    </xf>
    <xf numFmtId="0" fontId="17" fillId="15" borderId="16" xfId="3" applyFont="1" applyFill="1" applyAlignment="1">
      <alignment horizontal="center" vertical="center"/>
    </xf>
    <xf numFmtId="0" fontId="17" fillId="16" borderId="17" xfId="3" applyFont="1" applyFill="1" applyBorder="1" applyAlignment="1">
      <alignment horizontal="right" vertical="center"/>
    </xf>
    <xf numFmtId="0" fontId="17" fillId="16" borderId="18" xfId="3" applyFont="1" applyFill="1" applyBorder="1" applyAlignment="1">
      <alignment horizontal="right" vertical="center"/>
    </xf>
    <xf numFmtId="0" fontId="17" fillId="16" borderId="19" xfId="3" applyFont="1" applyFill="1" applyBorder="1" applyAlignment="1">
      <alignment horizontal="right" vertical="center"/>
    </xf>
    <xf numFmtId="0" fontId="17" fillId="16" borderId="16" xfId="3" applyFont="1" applyFill="1" applyAlignment="1">
      <alignment horizontal="right" vertical="center" wrapText="1"/>
    </xf>
    <xf numFmtId="0" fontId="7" fillId="3" borderId="3" xfId="2" applyFont="1" applyFill="1" applyBorder="1" applyAlignment="1" applyProtection="1">
      <alignment horizontal="center"/>
      <protection hidden="1"/>
    </xf>
    <xf numFmtId="0" fontId="7" fillId="3" borderId="4" xfId="2" applyFont="1" applyFill="1" applyBorder="1" applyAlignment="1" applyProtection="1">
      <alignment horizontal="center"/>
      <protection hidden="1"/>
    </xf>
    <xf numFmtId="0" fontId="5" fillId="6" borderId="15" xfId="2" applyFont="1" applyFill="1" applyBorder="1" applyAlignment="1" applyProtection="1">
      <alignment horizontal="center" vertical="center"/>
      <protection locked="0"/>
    </xf>
    <xf numFmtId="0" fontId="5" fillId="6" borderId="0" xfId="2" applyFont="1" applyFill="1" applyBorder="1" applyAlignment="1" applyProtection="1">
      <alignment horizontal="center" vertical="center"/>
      <protection locked="0"/>
    </xf>
    <xf numFmtId="0" fontId="14" fillId="7" borderId="1" xfId="2" applyFont="1" applyFill="1" applyAlignment="1" applyProtection="1">
      <alignment horizontal="center" vertical="center" wrapText="1" readingOrder="2"/>
      <protection locked="0"/>
    </xf>
    <xf numFmtId="0" fontId="9" fillId="8" borderId="1" xfId="2" applyFont="1" applyFill="1" applyAlignment="1" applyProtection="1">
      <alignment horizontal="right" vertical="center" wrapText="1" readingOrder="2"/>
      <protection locked="0"/>
    </xf>
    <xf numFmtId="0" fontId="9" fillId="5" borderId="1" xfId="2" applyFont="1" applyFill="1" applyAlignment="1" applyProtection="1">
      <alignment horizontal="center" vertical="center" wrapText="1"/>
      <protection locked="0"/>
    </xf>
    <xf numFmtId="0" fontId="9" fillId="9" borderId="3" xfId="2" applyFont="1" applyFill="1" applyBorder="1" applyAlignment="1" applyProtection="1">
      <alignment horizontal="center" vertical="center" wrapText="1"/>
      <protection locked="0"/>
    </xf>
    <xf numFmtId="0" fontId="9" fillId="9" borderId="11" xfId="2" applyFont="1" applyFill="1" applyBorder="1" applyAlignment="1" applyProtection="1">
      <alignment horizontal="center" vertical="center" wrapText="1"/>
      <protection locked="0"/>
    </xf>
    <xf numFmtId="0" fontId="9" fillId="9" borderId="4" xfId="2" applyFont="1" applyFill="1" applyBorder="1" applyAlignment="1" applyProtection="1">
      <alignment horizontal="center" vertical="center" wrapText="1"/>
      <protection locked="0"/>
    </xf>
    <xf numFmtId="0" fontId="14" fillId="7" borderId="3" xfId="2" applyFont="1" applyFill="1" applyBorder="1" applyAlignment="1" applyProtection="1">
      <alignment horizontal="center" vertical="center" wrapText="1" readingOrder="2"/>
      <protection locked="0"/>
    </xf>
    <xf numFmtId="0" fontId="14" fillId="7" borderId="11" xfId="2" applyFont="1" applyFill="1" applyBorder="1" applyAlignment="1" applyProtection="1">
      <alignment horizontal="center" vertical="center" wrapText="1" readingOrder="2"/>
      <protection locked="0"/>
    </xf>
    <xf numFmtId="0" fontId="14" fillId="7" borderId="4" xfId="2" applyFont="1" applyFill="1" applyBorder="1" applyAlignment="1" applyProtection="1">
      <alignment horizontal="center" vertical="center" wrapText="1" readingOrder="2"/>
      <protection locked="0"/>
    </xf>
    <xf numFmtId="0" fontId="9" fillId="8" borderId="3" xfId="2" applyFont="1" applyFill="1" applyBorder="1" applyAlignment="1" applyProtection="1">
      <alignment horizontal="center" vertical="center" wrapText="1" readingOrder="2"/>
      <protection locked="0"/>
    </xf>
    <xf numFmtId="0" fontId="9" fillId="8" borderId="11" xfId="2" applyFont="1" applyFill="1" applyBorder="1" applyAlignment="1" applyProtection="1">
      <alignment horizontal="center" vertical="center" wrapText="1" readingOrder="2"/>
      <protection locked="0"/>
    </xf>
    <xf numFmtId="0" fontId="9" fillId="8" borderId="4" xfId="2" applyFont="1" applyFill="1" applyBorder="1" applyAlignment="1" applyProtection="1">
      <alignment horizontal="center" vertical="center" wrapText="1" readingOrder="2"/>
      <protection locked="0"/>
    </xf>
    <xf numFmtId="0" fontId="9" fillId="5" borderId="3" xfId="2" applyFont="1" applyFill="1" applyBorder="1" applyAlignment="1" applyProtection="1">
      <alignment horizontal="center" vertical="center" wrapText="1"/>
      <protection locked="0"/>
    </xf>
    <xf numFmtId="0" fontId="9" fillId="5" borderId="11" xfId="2" applyFont="1" applyFill="1" applyBorder="1" applyAlignment="1" applyProtection="1">
      <alignment horizontal="center" vertical="center" wrapText="1"/>
      <protection locked="0"/>
    </xf>
    <xf numFmtId="0" fontId="9" fillId="5" borderId="4" xfId="2" applyFont="1" applyFill="1" applyBorder="1" applyAlignment="1" applyProtection="1">
      <alignment horizontal="center" vertical="center" wrapText="1"/>
      <protection locked="0"/>
    </xf>
  </cellXfs>
  <cellStyles count="4">
    <cellStyle name="Check Cell" xfId="3" builtinId="23"/>
    <cellStyle name="Normal" xfId="0" builtinId="0"/>
    <cellStyle name="Output" xfId="2" builtinId="21"/>
    <cellStyle name="Percent" xfId="1" builtinId="5"/>
  </cellStyles>
  <dxfs count="53">
    <dxf>
      <fill>
        <patternFill>
          <bgColor theme="9" tint="-0.24994659260841701"/>
        </patternFill>
      </fill>
    </dxf>
    <dxf>
      <fill>
        <patternFill>
          <bgColor rgb="FFFFFF00"/>
        </patternFill>
      </fill>
    </dxf>
    <dxf>
      <fill>
        <patternFill>
          <bgColor rgb="FFFF0000"/>
        </patternFill>
      </fill>
    </dxf>
    <dxf>
      <fill>
        <patternFill>
          <bgColor theme="9" tint="-0.24994659260841701"/>
        </patternFill>
      </fill>
    </dxf>
    <dxf>
      <fill>
        <patternFill>
          <bgColor rgb="FFFFFF00"/>
        </patternFill>
      </fill>
    </dxf>
    <dxf>
      <fill>
        <patternFill>
          <bgColor rgb="FFFF0000"/>
        </patternFill>
      </fill>
    </dxf>
    <dxf>
      <fill>
        <patternFill>
          <bgColor theme="9" tint="-0.24994659260841701"/>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theme="9" tint="-0.24994659260841701"/>
        </patternFill>
      </fill>
    </dxf>
    <dxf>
      <fill>
        <patternFill>
          <bgColor rgb="FFFFFF00"/>
        </patternFill>
      </fill>
    </dxf>
    <dxf>
      <fill>
        <patternFill>
          <bgColor rgb="FFFF0000"/>
        </patternFill>
      </fill>
    </dxf>
    <dxf>
      <fill>
        <patternFill>
          <bgColor theme="9" tint="-0.24994659260841701"/>
        </patternFill>
      </fill>
    </dxf>
    <dxf>
      <fill>
        <patternFill>
          <bgColor rgb="FFFFFF00"/>
        </patternFill>
      </fill>
    </dxf>
    <dxf>
      <fill>
        <patternFill>
          <bgColor rgb="FFFF0000"/>
        </patternFill>
      </fill>
    </dxf>
    <dxf>
      <fill>
        <patternFill>
          <bgColor theme="9" tint="-0.24994659260841701"/>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theme="9" tint="-0.24994659260841701"/>
        </patternFill>
      </fill>
    </dxf>
    <dxf>
      <fill>
        <patternFill>
          <bgColor rgb="FFFFFF00"/>
        </patternFill>
      </fill>
    </dxf>
    <dxf>
      <fill>
        <patternFill>
          <bgColor rgb="FFFF0000"/>
        </patternFill>
      </fill>
    </dxf>
    <dxf>
      <fill>
        <patternFill>
          <bgColor theme="9" tint="-0.24994659260841701"/>
        </patternFill>
      </fill>
    </dxf>
    <dxf>
      <fill>
        <patternFill>
          <bgColor rgb="FFFFFF00"/>
        </patternFill>
      </fill>
    </dxf>
    <dxf>
      <fill>
        <patternFill>
          <bgColor rgb="FFFF0000"/>
        </patternFill>
      </fill>
    </dxf>
    <dxf>
      <fill>
        <patternFill>
          <bgColor theme="9" tint="-0.24994659260841701"/>
        </patternFill>
      </fill>
    </dxf>
    <dxf>
      <fill>
        <patternFill>
          <bgColor rgb="FFFFFF00"/>
        </patternFill>
      </fill>
    </dxf>
    <dxf>
      <fill>
        <patternFill>
          <bgColor rgb="FFFF0000"/>
        </patternFill>
      </fill>
    </dxf>
    <dxf>
      <fill>
        <patternFill>
          <bgColor theme="9" tint="-0.24994659260841701"/>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theme="9" tint="-0.24994659260841701"/>
        </patternFill>
      </fill>
    </dxf>
    <dxf>
      <fill>
        <patternFill>
          <bgColor rgb="FFFFFF00"/>
        </patternFill>
      </fill>
    </dxf>
    <dxf>
      <fill>
        <patternFill>
          <bgColor rgb="FFFF0000"/>
        </patternFill>
      </fill>
    </dxf>
    <dxf>
      <fill>
        <patternFill>
          <bgColor theme="9" tint="-0.24994659260841701"/>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theme="9" tint="-0.24994659260841701"/>
        </patternFill>
      </fill>
    </dxf>
    <dxf>
      <fill>
        <patternFill>
          <bgColor rgb="FFFFFF00"/>
        </patternFill>
      </fill>
    </dxf>
    <dxf>
      <fill>
        <patternFill>
          <bgColor rgb="FFFF0000"/>
        </patternFill>
      </fill>
    </dxf>
    <dxf>
      <fill>
        <patternFill>
          <bgColor theme="9" tint="-0.24994659260841701"/>
        </patternFill>
      </fill>
    </dxf>
    <dxf>
      <fill>
        <patternFill>
          <bgColor rgb="FFFFFF00"/>
        </patternFill>
      </fill>
    </dxf>
    <dxf>
      <fill>
        <patternFill>
          <bgColor rgb="FFFF0000"/>
        </patternFill>
      </fill>
    </dxf>
    <dxf>
      <fill>
        <patternFill>
          <bgColor theme="9" tint="-0.24994659260841701"/>
        </patternFill>
      </fill>
    </dxf>
    <dxf>
      <fill>
        <patternFill>
          <bgColor rgb="FFFFFF00"/>
        </patternFill>
      </fill>
    </dxf>
    <dxf>
      <fill>
        <patternFill>
          <bgColor rgb="FFFF0000"/>
        </patternFill>
      </fill>
    </dxf>
  </dxfs>
  <tableStyles count="0" defaultTableStyle="TableStyleMedium2" defaultPivotStyle="PivotStyleLight16"/>
  <colors>
    <mruColors>
      <color rgb="FFEBF9F8"/>
      <color rgb="FFD9F3F1"/>
      <color rgb="FFF7FBFB"/>
      <color rgb="FFE5D3F1"/>
      <color rgb="FFF0FAF9"/>
      <color rgb="FFB4E6E0"/>
      <color rgb="FFD0F0EC"/>
      <color rgb="FFE7D6F2"/>
      <color rgb="FFBFDADB"/>
      <color rgb="FF3075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r>
              <a:rPr lang="en-US" sz="2000"/>
              <a:t>Total KRI</a:t>
            </a:r>
          </a:p>
        </c:rich>
      </c:tx>
      <c:layout>
        <c:manualLayout>
          <c:xMode val="edge"/>
          <c:yMode val="edge"/>
          <c:x val="0.3797959670625588"/>
          <c:y val="0.60732984293193715"/>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1547785539591206"/>
          <c:y val="5.8052505120260785E-2"/>
          <c:w val="0.75039250116251432"/>
          <c:h val="0.87340737726717876"/>
        </c:manualLayout>
      </c:layout>
      <c:pieChart>
        <c:varyColors val="1"/>
        <c:ser>
          <c:idx val="2"/>
          <c:order val="2"/>
          <c:tx>
            <c:strRef>
              <c:f>تلفیقی!$A$109</c:f>
              <c:strCache>
                <c:ptCount val="1"/>
                <c:pt idx="0">
                  <c:v>Pointer</c:v>
                </c:pt>
              </c:strCache>
            </c:strRef>
          </c:tx>
          <c:dPt>
            <c:idx val="0"/>
            <c:bubble3D val="0"/>
            <c:spPr>
              <a:solidFill>
                <a:schemeClr val="bg1"/>
              </a:solidFill>
              <a:ln>
                <a:noFill/>
              </a:ln>
              <a:effectLst/>
            </c:spPr>
            <c:extLst>
              <c:ext xmlns:c16="http://schemas.microsoft.com/office/drawing/2014/chart" uri="{C3380CC4-5D6E-409C-BE32-E72D297353CC}">
                <c16:uniqueId val="{00000001-C007-474F-9730-8A50FE07937B}"/>
              </c:ext>
            </c:extLst>
          </c:dPt>
          <c:dPt>
            <c:idx val="1"/>
            <c:bubble3D val="0"/>
            <c:explosion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cap="sq">
                <a:solidFill>
                  <a:schemeClr val="accent2">
                    <a:lumMod val="50000"/>
                  </a:schemeClr>
                </a:solidFill>
              </a:ln>
              <a:effectLst/>
            </c:spPr>
            <c:extLst>
              <c:ext xmlns:c16="http://schemas.microsoft.com/office/drawing/2014/chart" uri="{C3380CC4-5D6E-409C-BE32-E72D297353CC}">
                <c16:uniqueId val="{0000000C-2676-451C-992D-8E050B6F9041}"/>
              </c:ext>
            </c:extLst>
          </c:dPt>
          <c:dPt>
            <c:idx val="2"/>
            <c:bubble3D val="0"/>
            <c:spPr>
              <a:solidFill>
                <a:sysClr val="window" lastClr="FFFFFF"/>
              </a:solidFill>
              <a:ln>
                <a:noFill/>
              </a:ln>
              <a:effectLst/>
            </c:spPr>
            <c:extLst>
              <c:ext xmlns:c16="http://schemas.microsoft.com/office/drawing/2014/chart" uri="{C3380CC4-5D6E-409C-BE32-E72D297353CC}">
                <c16:uniqueId val="{00000005-2676-451C-992D-8E050B6F9041}"/>
              </c:ext>
            </c:extLst>
          </c:dPt>
          <c:val>
            <c:numRef>
              <c:f>تلفیقی!$B$109:$B$111</c:f>
              <c:numCache>
                <c:formatCode>General</c:formatCode>
                <c:ptCount val="3"/>
                <c:pt idx="0">
                  <c:v>1.7833333333333332</c:v>
                </c:pt>
                <c:pt idx="1">
                  <c:v>0.02</c:v>
                </c:pt>
                <c:pt idx="2">
                  <c:v>4.1966666666666672</c:v>
                </c:pt>
              </c:numCache>
            </c:numRef>
          </c:val>
          <c:extLst>
            <c:ext xmlns:c16="http://schemas.microsoft.com/office/drawing/2014/chart" uri="{C3380CC4-5D6E-409C-BE32-E72D297353CC}">
              <c16:uniqueId val="{00000004-2676-451C-992D-8E050B6F9041}"/>
            </c:ext>
          </c:extLst>
        </c:ser>
        <c:dLbls>
          <c:showLegendKey val="0"/>
          <c:showVal val="0"/>
          <c:showCatName val="0"/>
          <c:showSerName val="0"/>
          <c:showPercent val="0"/>
          <c:showBubbleSize val="0"/>
          <c:showLeaderLines val="1"/>
        </c:dLbls>
        <c:firstSliceAng val="270"/>
      </c:pieChart>
      <c:doughnutChart>
        <c:varyColors val="1"/>
        <c:ser>
          <c:idx val="0"/>
          <c:order val="0"/>
          <c:tx>
            <c:strRef>
              <c:f>تلفیقی!$B$87</c:f>
              <c:strCache>
                <c:ptCount val="1"/>
                <c:pt idx="0">
                  <c:v>Value</c:v>
                </c:pt>
              </c:strCache>
            </c:strRef>
          </c:tx>
          <c:dPt>
            <c:idx val="0"/>
            <c:bubble3D val="0"/>
            <c:spPr>
              <a:solidFill>
                <a:schemeClr val="accent6">
                  <a:lumMod val="75000"/>
                </a:schemeClr>
              </a:solidFill>
              <a:ln>
                <a:noFill/>
              </a:ln>
              <a:effectLst/>
            </c:spPr>
            <c:extLst>
              <c:ext xmlns:c16="http://schemas.microsoft.com/office/drawing/2014/chart" uri="{C3380CC4-5D6E-409C-BE32-E72D297353CC}">
                <c16:uniqueId val="{00000007-2676-451C-992D-8E050B6F9041}"/>
              </c:ext>
            </c:extLst>
          </c:dPt>
          <c:dPt>
            <c:idx val="1"/>
            <c:bubble3D val="0"/>
            <c:explosion val="4"/>
            <c:spPr>
              <a:solidFill>
                <a:srgbClr val="FFFF00"/>
              </a:solidFill>
              <a:ln>
                <a:noFill/>
              </a:ln>
              <a:effectLst/>
            </c:spPr>
            <c:extLst>
              <c:ext xmlns:c16="http://schemas.microsoft.com/office/drawing/2014/chart" uri="{C3380CC4-5D6E-409C-BE32-E72D297353CC}">
                <c16:uniqueId val="{00000008-2676-451C-992D-8E050B6F9041}"/>
              </c:ext>
            </c:extLst>
          </c:dPt>
          <c:dPt>
            <c:idx val="2"/>
            <c:bubble3D val="0"/>
            <c:spPr>
              <a:solidFill>
                <a:srgbClr val="FF0000"/>
              </a:solidFill>
              <a:ln>
                <a:noFill/>
              </a:ln>
              <a:effectLst/>
            </c:spPr>
            <c:extLst>
              <c:ext xmlns:c16="http://schemas.microsoft.com/office/drawing/2014/chart" uri="{C3380CC4-5D6E-409C-BE32-E72D297353CC}">
                <c16:uniqueId val="{0000000B-2676-451C-992D-8E050B6F9041}"/>
              </c:ext>
            </c:extLst>
          </c:dPt>
          <c:dPt>
            <c:idx val="3"/>
            <c:bubble3D val="0"/>
            <c:spPr>
              <a:noFill/>
              <a:ln>
                <a:noFill/>
              </a:ln>
              <a:effectLst/>
            </c:spPr>
            <c:extLst>
              <c:ext xmlns:c16="http://schemas.microsoft.com/office/drawing/2014/chart" uri="{C3380CC4-5D6E-409C-BE32-E72D297353CC}">
                <c16:uniqueId val="{00000001-2676-451C-992D-8E050B6F9041}"/>
              </c:ext>
            </c:extLst>
          </c:dPt>
          <c:dLbls>
            <c:dLbl>
              <c:idx val="0"/>
              <c:tx>
                <c:rich>
                  <a:bodyPr/>
                  <a:lstStyle/>
                  <a:p>
                    <a:fld id="{47D89307-B8A2-4E2C-9748-6765E99D0EB2}"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2676-451C-992D-8E050B6F9041}"/>
                </c:ext>
              </c:extLst>
            </c:dLbl>
            <c:dLbl>
              <c:idx val="1"/>
              <c:tx>
                <c:rich>
                  <a:bodyPr/>
                  <a:lstStyle/>
                  <a:p>
                    <a:fld id="{69BA6A01-DC2C-45B1-94EE-7D9AA05B6F46}"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2676-451C-992D-8E050B6F9041}"/>
                </c:ext>
              </c:extLst>
            </c:dLbl>
            <c:dLbl>
              <c:idx val="2"/>
              <c:tx>
                <c:rich>
                  <a:bodyPr/>
                  <a:lstStyle/>
                  <a:p>
                    <a:fld id="{05AB8044-9AF2-44B9-9131-CA0085B1A1D8}"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2676-451C-992D-8E050B6F9041}"/>
                </c:ext>
              </c:extLst>
            </c:dLbl>
            <c:dLbl>
              <c:idx val="3"/>
              <c:delete val="1"/>
              <c:extLst>
                <c:ext xmlns:c15="http://schemas.microsoft.com/office/drawing/2012/chart" uri="{CE6537A1-D6FC-4f65-9D91-7224C49458BB}"/>
                <c:ext xmlns:c16="http://schemas.microsoft.com/office/drawing/2014/chart" uri="{C3380CC4-5D6E-409C-BE32-E72D297353CC}">
                  <c16:uniqueId val="{00000001-2676-451C-992D-8E050B6F904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howDataLabelsRange val="1"/>
              </c:ext>
            </c:extLst>
          </c:dLbls>
          <c:val>
            <c:numRef>
              <c:f>تلفیقی!$B$88:$B$91</c:f>
              <c:numCache>
                <c:formatCode>General</c:formatCode>
                <c:ptCount val="4"/>
                <c:pt idx="0">
                  <c:v>1</c:v>
                </c:pt>
                <c:pt idx="1">
                  <c:v>1</c:v>
                </c:pt>
                <c:pt idx="2">
                  <c:v>1</c:v>
                </c:pt>
                <c:pt idx="3">
                  <c:v>3</c:v>
                </c:pt>
              </c:numCache>
            </c:numRef>
          </c:val>
          <c:extLst>
            <c:ext xmlns:c15="http://schemas.microsoft.com/office/drawing/2012/chart" uri="{02D57815-91ED-43cb-92C2-25804820EDAC}">
              <c15:datalabelsRange>
                <c15:f>تلفیقی!$A$88:$A$91</c15:f>
                <c15:dlblRangeCache>
                  <c:ptCount val="4"/>
                  <c:pt idx="0">
                    <c:v>LOW</c:v>
                  </c:pt>
                  <c:pt idx="1">
                    <c:v>Moderate</c:v>
                  </c:pt>
                  <c:pt idx="2">
                    <c:v>High</c:v>
                  </c:pt>
                  <c:pt idx="3">
                    <c:v>Total</c:v>
                  </c:pt>
                </c15:dlblRangeCache>
              </c15:datalabelsRange>
            </c:ext>
            <c:ext xmlns:c16="http://schemas.microsoft.com/office/drawing/2014/chart" uri="{C3380CC4-5D6E-409C-BE32-E72D297353CC}">
              <c16:uniqueId val="{00000000-2676-451C-992D-8E050B6F9041}"/>
            </c:ext>
          </c:extLst>
        </c:ser>
        <c:ser>
          <c:idx val="1"/>
          <c:order val="1"/>
          <c:tx>
            <c:strRef>
              <c:f>تلفیقی!$B$94</c:f>
              <c:strCache>
                <c:ptCount val="1"/>
                <c:pt idx="0">
                  <c:v>Values</c:v>
                </c:pt>
              </c:strCache>
            </c:strRef>
          </c:tx>
          <c:spPr>
            <a:solidFill>
              <a:srgbClr val="F6F0FA"/>
            </a:solidFill>
            <a:ln>
              <a:solidFill>
                <a:schemeClr val="bg1"/>
              </a:solidFill>
            </a:ln>
          </c:spPr>
          <c:dPt>
            <c:idx val="0"/>
            <c:bubble3D val="0"/>
            <c:spPr>
              <a:solidFill>
                <a:srgbClr val="F6F0FA"/>
              </a:solidFill>
              <a:ln>
                <a:solidFill>
                  <a:schemeClr val="bg1"/>
                </a:solidFill>
              </a:ln>
              <a:effectLst/>
            </c:spPr>
            <c:extLst>
              <c:ext xmlns:c16="http://schemas.microsoft.com/office/drawing/2014/chart" uri="{C3380CC4-5D6E-409C-BE32-E72D297353CC}">
                <c16:uniqueId val="{0000000E-2676-451C-992D-8E050B6F9041}"/>
              </c:ext>
            </c:extLst>
          </c:dPt>
          <c:dPt>
            <c:idx val="1"/>
            <c:bubble3D val="0"/>
            <c:spPr>
              <a:solidFill>
                <a:srgbClr val="ECDFF5"/>
              </a:solidFill>
              <a:ln>
                <a:solidFill>
                  <a:schemeClr val="bg1"/>
                </a:solidFill>
              </a:ln>
              <a:effectLst/>
            </c:spPr>
            <c:extLst>
              <c:ext xmlns:c16="http://schemas.microsoft.com/office/drawing/2014/chart" uri="{C3380CC4-5D6E-409C-BE32-E72D297353CC}">
                <c16:uniqueId val="{0000000F-2676-451C-992D-8E050B6F9041}"/>
              </c:ext>
            </c:extLst>
          </c:dPt>
          <c:dPt>
            <c:idx val="2"/>
            <c:bubble3D val="0"/>
            <c:spPr>
              <a:solidFill>
                <a:srgbClr val="F6F0FA"/>
              </a:solidFill>
              <a:ln>
                <a:solidFill>
                  <a:schemeClr val="bg1"/>
                </a:solidFill>
              </a:ln>
              <a:effectLst/>
            </c:spPr>
            <c:extLst>
              <c:ext xmlns:c16="http://schemas.microsoft.com/office/drawing/2014/chart" uri="{C3380CC4-5D6E-409C-BE32-E72D297353CC}">
                <c16:uniqueId val="{0000000D-2676-451C-992D-8E050B6F9041}"/>
              </c:ext>
            </c:extLst>
          </c:dPt>
          <c:dPt>
            <c:idx val="3"/>
            <c:bubble3D val="0"/>
            <c:spPr>
              <a:solidFill>
                <a:srgbClr val="ECDFF5"/>
              </a:solidFill>
              <a:ln>
                <a:solidFill>
                  <a:schemeClr val="bg1"/>
                </a:solidFill>
              </a:ln>
              <a:effectLst/>
            </c:spPr>
            <c:extLst>
              <c:ext xmlns:c16="http://schemas.microsoft.com/office/drawing/2014/chart" uri="{C3380CC4-5D6E-409C-BE32-E72D297353CC}">
                <c16:uniqueId val="{00000010-2676-451C-992D-8E050B6F9041}"/>
              </c:ext>
            </c:extLst>
          </c:dPt>
          <c:dPt>
            <c:idx val="4"/>
            <c:bubble3D val="0"/>
            <c:spPr>
              <a:solidFill>
                <a:srgbClr val="F6F0FA"/>
              </a:solidFill>
              <a:ln>
                <a:solidFill>
                  <a:schemeClr val="bg1"/>
                </a:solidFill>
              </a:ln>
              <a:effectLst/>
            </c:spPr>
            <c:extLst>
              <c:ext xmlns:c16="http://schemas.microsoft.com/office/drawing/2014/chart" uri="{C3380CC4-5D6E-409C-BE32-E72D297353CC}">
                <c16:uniqueId val="{00000011-2676-451C-992D-8E050B6F9041}"/>
              </c:ext>
            </c:extLst>
          </c:dPt>
          <c:dPt>
            <c:idx val="5"/>
            <c:bubble3D val="0"/>
            <c:spPr>
              <a:solidFill>
                <a:srgbClr val="ECDFF5"/>
              </a:solidFill>
              <a:ln>
                <a:solidFill>
                  <a:schemeClr val="bg1"/>
                </a:solidFill>
              </a:ln>
              <a:effectLst/>
            </c:spPr>
            <c:extLst>
              <c:ext xmlns:c16="http://schemas.microsoft.com/office/drawing/2014/chart" uri="{C3380CC4-5D6E-409C-BE32-E72D297353CC}">
                <c16:uniqueId val="{00000012-2676-451C-992D-8E050B6F9041}"/>
              </c:ext>
            </c:extLst>
          </c:dPt>
          <c:dPt>
            <c:idx val="6"/>
            <c:bubble3D val="0"/>
            <c:spPr>
              <a:solidFill>
                <a:srgbClr val="F6F0FA"/>
              </a:solidFill>
              <a:ln>
                <a:solidFill>
                  <a:schemeClr val="bg1"/>
                </a:solidFill>
              </a:ln>
              <a:effectLst/>
            </c:spPr>
            <c:extLst>
              <c:ext xmlns:c16="http://schemas.microsoft.com/office/drawing/2014/chart" uri="{C3380CC4-5D6E-409C-BE32-E72D297353CC}">
                <c16:uniqueId val="{00000013-2676-451C-992D-8E050B6F9041}"/>
              </c:ext>
            </c:extLst>
          </c:dPt>
          <c:dPt>
            <c:idx val="7"/>
            <c:bubble3D val="0"/>
            <c:spPr>
              <a:solidFill>
                <a:srgbClr val="ECDFF5"/>
              </a:solidFill>
              <a:ln>
                <a:solidFill>
                  <a:schemeClr val="bg1"/>
                </a:solidFill>
              </a:ln>
              <a:effectLst/>
            </c:spPr>
            <c:extLst>
              <c:ext xmlns:c16="http://schemas.microsoft.com/office/drawing/2014/chart" uri="{C3380CC4-5D6E-409C-BE32-E72D297353CC}">
                <c16:uniqueId val="{00000014-2676-451C-992D-8E050B6F9041}"/>
              </c:ext>
            </c:extLst>
          </c:dPt>
          <c:dPt>
            <c:idx val="8"/>
            <c:bubble3D val="0"/>
            <c:spPr>
              <a:solidFill>
                <a:srgbClr val="F6F0FA"/>
              </a:solidFill>
              <a:ln>
                <a:solidFill>
                  <a:schemeClr val="bg1"/>
                </a:solidFill>
              </a:ln>
              <a:effectLst/>
            </c:spPr>
            <c:extLst>
              <c:ext xmlns:c16="http://schemas.microsoft.com/office/drawing/2014/chart" uri="{C3380CC4-5D6E-409C-BE32-E72D297353CC}">
                <c16:uniqueId val="{00000015-2676-451C-992D-8E050B6F9041}"/>
              </c:ext>
            </c:extLst>
          </c:dPt>
          <c:dPt>
            <c:idx val="9"/>
            <c:bubble3D val="0"/>
            <c:spPr>
              <a:solidFill>
                <a:srgbClr val="ECDFF5"/>
              </a:solidFill>
              <a:ln>
                <a:solidFill>
                  <a:schemeClr val="bg1"/>
                </a:solidFill>
              </a:ln>
              <a:effectLst/>
            </c:spPr>
            <c:extLst>
              <c:ext xmlns:c16="http://schemas.microsoft.com/office/drawing/2014/chart" uri="{C3380CC4-5D6E-409C-BE32-E72D297353CC}">
                <c16:uniqueId val="{00000016-2676-451C-992D-8E050B6F9041}"/>
              </c:ext>
            </c:extLst>
          </c:dPt>
          <c:dPt>
            <c:idx val="10"/>
            <c:bubble3D val="0"/>
            <c:spPr>
              <a:solidFill>
                <a:sysClr val="window" lastClr="FFFFFF"/>
              </a:solidFill>
              <a:ln>
                <a:solidFill>
                  <a:schemeClr val="bg1"/>
                </a:solidFill>
              </a:ln>
              <a:effectLst/>
            </c:spPr>
            <c:extLst>
              <c:ext xmlns:c16="http://schemas.microsoft.com/office/drawing/2014/chart" uri="{C3380CC4-5D6E-409C-BE32-E72D297353CC}">
                <c16:uniqueId val="{00000003-2676-451C-992D-8E050B6F9041}"/>
              </c:ext>
            </c:extLst>
          </c:dPt>
          <c:dLbls>
            <c:dLbl>
              <c:idx val="0"/>
              <c:tx>
                <c:rich>
                  <a:bodyPr/>
                  <a:lstStyle/>
                  <a:p>
                    <a:fld id="{7C2DB955-0C92-4432-8DC2-1C6854EF832B}"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2676-451C-992D-8E050B6F9041}"/>
                </c:ext>
              </c:extLst>
            </c:dLbl>
            <c:dLbl>
              <c:idx val="1"/>
              <c:tx>
                <c:rich>
                  <a:bodyPr/>
                  <a:lstStyle/>
                  <a:p>
                    <a:fld id="{58928B71-CD21-4F21-8579-740CD5855EF2}"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2676-451C-992D-8E050B6F9041}"/>
                </c:ext>
              </c:extLst>
            </c:dLbl>
            <c:dLbl>
              <c:idx val="2"/>
              <c:tx>
                <c:rich>
                  <a:bodyPr/>
                  <a:lstStyle/>
                  <a:p>
                    <a:fld id="{D0B861A4-CF34-46CD-9B41-0E28484DE470}"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2676-451C-992D-8E050B6F9041}"/>
                </c:ext>
              </c:extLst>
            </c:dLbl>
            <c:dLbl>
              <c:idx val="3"/>
              <c:tx>
                <c:rich>
                  <a:bodyPr/>
                  <a:lstStyle/>
                  <a:p>
                    <a:fld id="{DB0C7A26-4F4D-45A7-AF92-275F1E5D102A}"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2676-451C-992D-8E050B6F9041}"/>
                </c:ext>
              </c:extLst>
            </c:dLbl>
            <c:dLbl>
              <c:idx val="4"/>
              <c:tx>
                <c:rich>
                  <a:bodyPr/>
                  <a:lstStyle/>
                  <a:p>
                    <a:fld id="{3777B2DB-CF27-4D01-BF49-DBA929255370}"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2676-451C-992D-8E050B6F9041}"/>
                </c:ext>
              </c:extLst>
            </c:dLbl>
            <c:dLbl>
              <c:idx val="5"/>
              <c:tx>
                <c:rich>
                  <a:bodyPr/>
                  <a:lstStyle/>
                  <a:p>
                    <a:r>
                      <a:rPr lang="en-US"/>
                      <a:t>1.8</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676-451C-992D-8E050B6F9041}"/>
                </c:ext>
              </c:extLst>
            </c:dLbl>
            <c:dLbl>
              <c:idx val="6"/>
              <c:tx>
                <c:rich>
                  <a:bodyPr/>
                  <a:lstStyle/>
                  <a:p>
                    <a:fld id="{AA3771DB-4DB2-4D99-A5CB-FE4DD999D8AA}" type="CELLRANGE">
                      <a:rPr lang="en-US"/>
                      <a:pPr/>
                      <a:t>[CELLRANGE]</a:t>
                    </a:fld>
                    <a:r>
                      <a:rPr lang="en-US" baseline="0"/>
                      <a:t>, </a:t>
                    </a:r>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2676-451C-992D-8E050B6F9041}"/>
                </c:ext>
              </c:extLst>
            </c:dLbl>
            <c:dLbl>
              <c:idx val="7"/>
              <c:tx>
                <c:rich>
                  <a:bodyPr/>
                  <a:lstStyle/>
                  <a:p>
                    <a:fld id="{773BAE90-7AF1-404C-88CC-9AB7285D288D}"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2676-451C-992D-8E050B6F9041}"/>
                </c:ext>
              </c:extLst>
            </c:dLbl>
            <c:dLbl>
              <c:idx val="8"/>
              <c:tx>
                <c:rich>
                  <a:bodyPr/>
                  <a:lstStyle/>
                  <a:p>
                    <a:fld id="{A6865E2E-4C26-4E99-82E8-8E08B66F7344}"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2676-451C-992D-8E050B6F9041}"/>
                </c:ext>
              </c:extLst>
            </c:dLbl>
            <c:dLbl>
              <c:idx val="9"/>
              <c:tx>
                <c:rich>
                  <a:bodyPr/>
                  <a:lstStyle/>
                  <a:p>
                    <a:fld id="{0504656F-E139-472F-B33E-3D4C1D495875}"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2676-451C-992D-8E050B6F9041}"/>
                </c:ext>
              </c:extLst>
            </c:dLbl>
            <c:dLbl>
              <c:idx val="10"/>
              <c:delete val="1"/>
              <c:extLst>
                <c:ext xmlns:c15="http://schemas.microsoft.com/office/drawing/2012/chart" uri="{CE6537A1-D6FC-4f65-9D91-7224C49458BB}"/>
                <c:ext xmlns:c16="http://schemas.microsoft.com/office/drawing/2014/chart" uri="{C3380CC4-5D6E-409C-BE32-E72D297353CC}">
                  <c16:uniqueId val="{00000003-2676-451C-992D-8E050B6F904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howDataLabelsRange val="1"/>
              </c:ext>
            </c:extLst>
          </c:dLbls>
          <c:val>
            <c:numRef>
              <c:f>تلفیقی!$B$95:$B$105</c:f>
              <c:numCache>
                <c:formatCode>General</c:formatCode>
                <c:ptCount val="11"/>
                <c:pt idx="0">
                  <c:v>0.3</c:v>
                </c:pt>
                <c:pt idx="1">
                  <c:v>0.3</c:v>
                </c:pt>
                <c:pt idx="2">
                  <c:v>0.3</c:v>
                </c:pt>
                <c:pt idx="3">
                  <c:v>0.3</c:v>
                </c:pt>
                <c:pt idx="4">
                  <c:v>0.3</c:v>
                </c:pt>
                <c:pt idx="5">
                  <c:v>0.3</c:v>
                </c:pt>
                <c:pt idx="6">
                  <c:v>0.3</c:v>
                </c:pt>
                <c:pt idx="7">
                  <c:v>0.3</c:v>
                </c:pt>
                <c:pt idx="8">
                  <c:v>0.3</c:v>
                </c:pt>
                <c:pt idx="9">
                  <c:v>0.3</c:v>
                </c:pt>
                <c:pt idx="10">
                  <c:v>3</c:v>
                </c:pt>
              </c:numCache>
            </c:numRef>
          </c:val>
          <c:extLst>
            <c:ext xmlns:c15="http://schemas.microsoft.com/office/drawing/2012/chart" uri="{02D57815-91ED-43cb-92C2-25804820EDAC}">
              <c15:datalabelsRange>
                <c15:f>تلفیقی!$A$95:$A$104</c15:f>
                <c15:dlblRangeCache>
                  <c:ptCount val="10"/>
                  <c:pt idx="0">
                    <c:v>0.3</c:v>
                  </c:pt>
                  <c:pt idx="1">
                    <c:v>0.6</c:v>
                  </c:pt>
                  <c:pt idx="2">
                    <c:v>0.9</c:v>
                  </c:pt>
                  <c:pt idx="3">
                    <c:v>1.2</c:v>
                  </c:pt>
                  <c:pt idx="4">
                    <c:v>1.5</c:v>
                  </c:pt>
                  <c:pt idx="5">
                    <c:v>1.8</c:v>
                  </c:pt>
                  <c:pt idx="6">
                    <c:v>2.1</c:v>
                  </c:pt>
                  <c:pt idx="7">
                    <c:v>2.4</c:v>
                  </c:pt>
                  <c:pt idx="8">
                    <c:v>2.7</c:v>
                  </c:pt>
                  <c:pt idx="9">
                    <c:v>3</c:v>
                  </c:pt>
                </c15:dlblRangeCache>
              </c15:datalabelsRange>
            </c:ext>
            <c:ext xmlns:c16="http://schemas.microsoft.com/office/drawing/2014/chart" uri="{C3380CC4-5D6E-409C-BE32-E72D297353CC}">
              <c16:uniqueId val="{00000002-2676-451C-992D-8E050B6F9041}"/>
            </c:ext>
          </c:extLst>
        </c:ser>
        <c:dLbls>
          <c:showLegendKey val="0"/>
          <c:showVal val="0"/>
          <c:showCatName val="0"/>
          <c:showSerName val="0"/>
          <c:showPercent val="0"/>
          <c:showBubbleSize val="0"/>
          <c:showLeaderLines val="1"/>
        </c:dLbls>
        <c:firstSliceAng val="270"/>
        <c:holeSize val="39"/>
      </c:doughnut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Financial</a:t>
            </a:r>
            <a:r>
              <a:rPr lang="en-US" baseline="0"/>
              <a:t> KRI</a:t>
            </a:r>
            <a:endParaRPr lang="en-US"/>
          </a:p>
        </c:rich>
      </c:tx>
      <c:layout>
        <c:manualLayout>
          <c:xMode val="edge"/>
          <c:yMode val="edge"/>
          <c:x val="0.40638439063041648"/>
          <c:y val="0.6046511627906976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7838042886148667"/>
          <c:y val="7.455838369041079E-2"/>
          <c:w val="0.66111111111111109"/>
          <c:h val="0.92248062015503873"/>
        </c:manualLayout>
      </c:layout>
      <c:pieChart>
        <c:varyColors val="1"/>
        <c:ser>
          <c:idx val="1"/>
          <c:order val="2"/>
          <c:tx>
            <c:strRef>
              <c:f>'Financial risk'!$A$88</c:f>
              <c:strCache>
                <c:ptCount val="1"/>
                <c:pt idx="0">
                  <c:v>Pointer</c:v>
                </c:pt>
              </c:strCache>
            </c:strRef>
          </c:tx>
          <c:spPr>
            <a:noFill/>
          </c:spPr>
          <c:dPt>
            <c:idx val="0"/>
            <c:bubble3D val="0"/>
            <c:spPr>
              <a:noFill/>
              <a:ln>
                <a:noFill/>
              </a:ln>
              <a:effectLst/>
            </c:spPr>
            <c:extLst>
              <c:ext xmlns:c16="http://schemas.microsoft.com/office/drawing/2014/chart" uri="{C3380CC4-5D6E-409C-BE32-E72D297353CC}">
                <c16:uniqueId val="{00000001-74A8-40BF-8B82-E9604B5211D1}"/>
              </c:ext>
            </c:extLst>
          </c:dPt>
          <c:dPt>
            <c:idx val="1"/>
            <c:bubble3D val="0"/>
            <c:explosion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cap="sq">
                <a:solidFill>
                  <a:schemeClr val="accent2">
                    <a:lumMod val="50000"/>
                  </a:schemeClr>
                </a:solidFill>
              </a:ln>
              <a:effectLst/>
            </c:spPr>
            <c:extLst>
              <c:ext xmlns:c16="http://schemas.microsoft.com/office/drawing/2014/chart" uri="{C3380CC4-5D6E-409C-BE32-E72D297353CC}">
                <c16:uniqueId val="{00000003-74A8-40BF-8B82-E9604B5211D1}"/>
              </c:ext>
            </c:extLst>
          </c:dPt>
          <c:dPt>
            <c:idx val="2"/>
            <c:bubble3D val="0"/>
            <c:spPr>
              <a:noFill/>
              <a:ln>
                <a:noFill/>
              </a:ln>
              <a:effectLst/>
            </c:spPr>
            <c:extLst>
              <c:ext xmlns:c16="http://schemas.microsoft.com/office/drawing/2014/chart" uri="{C3380CC4-5D6E-409C-BE32-E72D297353CC}">
                <c16:uniqueId val="{00000005-74A8-40BF-8B82-E9604B5211D1}"/>
              </c:ext>
            </c:extLst>
          </c:dPt>
          <c:val>
            <c:numRef>
              <c:f>'Financial risk'!$C$88:$C$90</c:f>
              <c:numCache>
                <c:formatCode>General</c:formatCode>
                <c:ptCount val="3"/>
                <c:pt idx="0">
                  <c:v>1.5499999999999998</c:v>
                </c:pt>
                <c:pt idx="1">
                  <c:v>0.02</c:v>
                </c:pt>
                <c:pt idx="2">
                  <c:v>4.4300000000000006</c:v>
                </c:pt>
              </c:numCache>
            </c:numRef>
          </c:val>
          <c:extLst>
            <c:ext xmlns:c16="http://schemas.microsoft.com/office/drawing/2014/chart" uri="{C3380CC4-5D6E-409C-BE32-E72D297353CC}">
              <c16:uniqueId val="{00000006-74A8-40BF-8B82-E9604B5211D1}"/>
            </c:ext>
          </c:extLst>
        </c:ser>
        <c:dLbls>
          <c:showLegendKey val="0"/>
          <c:showVal val="0"/>
          <c:showCatName val="0"/>
          <c:showSerName val="0"/>
          <c:showPercent val="0"/>
          <c:showBubbleSize val="0"/>
          <c:showLeaderLines val="1"/>
        </c:dLbls>
        <c:firstSliceAng val="270"/>
      </c:pieChart>
      <c:doughnutChart>
        <c:varyColors val="1"/>
        <c:ser>
          <c:idx val="0"/>
          <c:order val="0"/>
          <c:tx>
            <c:strRef>
              <c:f>'Financial risk'!$C$66</c:f>
              <c:strCache>
                <c:ptCount val="1"/>
                <c:pt idx="0">
                  <c:v>Value</c:v>
                </c:pt>
              </c:strCache>
            </c:strRef>
          </c:tx>
          <c:spPr>
            <a:solidFill>
              <a:srgbClr val="FFFF00"/>
            </a:solidFill>
          </c:spPr>
          <c:dPt>
            <c:idx val="0"/>
            <c:bubble3D val="0"/>
            <c:spPr>
              <a:solidFill>
                <a:srgbClr val="92D050"/>
              </a:solidFill>
              <a:ln>
                <a:noFill/>
              </a:ln>
              <a:effectLst/>
            </c:spPr>
            <c:extLst>
              <c:ext xmlns:c16="http://schemas.microsoft.com/office/drawing/2014/chart" uri="{C3380CC4-5D6E-409C-BE32-E72D297353CC}">
                <c16:uniqueId val="{00000008-74A8-40BF-8B82-E9604B5211D1}"/>
              </c:ext>
            </c:extLst>
          </c:dPt>
          <c:dPt>
            <c:idx val="1"/>
            <c:bubble3D val="0"/>
            <c:spPr>
              <a:solidFill>
                <a:srgbClr val="FFFF00"/>
              </a:solidFill>
              <a:ln>
                <a:noFill/>
              </a:ln>
              <a:effectLst/>
            </c:spPr>
            <c:extLst>
              <c:ext xmlns:c16="http://schemas.microsoft.com/office/drawing/2014/chart" uri="{C3380CC4-5D6E-409C-BE32-E72D297353CC}">
                <c16:uniqueId val="{0000000A-74A8-40BF-8B82-E9604B5211D1}"/>
              </c:ext>
            </c:extLst>
          </c:dPt>
          <c:dPt>
            <c:idx val="2"/>
            <c:bubble3D val="0"/>
            <c:spPr>
              <a:solidFill>
                <a:srgbClr val="FF0000"/>
              </a:solidFill>
              <a:ln>
                <a:noFill/>
              </a:ln>
              <a:effectLst/>
            </c:spPr>
            <c:extLst>
              <c:ext xmlns:c16="http://schemas.microsoft.com/office/drawing/2014/chart" uri="{C3380CC4-5D6E-409C-BE32-E72D297353CC}">
                <c16:uniqueId val="{0000000C-74A8-40BF-8B82-E9604B5211D1}"/>
              </c:ext>
            </c:extLst>
          </c:dPt>
          <c:dPt>
            <c:idx val="3"/>
            <c:bubble3D val="0"/>
            <c:spPr>
              <a:solidFill>
                <a:schemeClr val="bg1"/>
              </a:solidFill>
              <a:ln>
                <a:noFill/>
              </a:ln>
              <a:effectLst/>
            </c:spPr>
            <c:extLst>
              <c:ext xmlns:c16="http://schemas.microsoft.com/office/drawing/2014/chart" uri="{C3380CC4-5D6E-409C-BE32-E72D297353CC}">
                <c16:uniqueId val="{0000000E-74A8-40BF-8B82-E9604B5211D1}"/>
              </c:ext>
            </c:extLst>
          </c:dPt>
          <c:dLbls>
            <c:dLbl>
              <c:idx val="0"/>
              <c:tx>
                <c:rich>
                  <a:bodyPr/>
                  <a:lstStyle/>
                  <a:p>
                    <a:fld id="{89C38854-AB6B-4655-9351-D149805C8876}"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74A8-40BF-8B82-E9604B5211D1}"/>
                </c:ext>
              </c:extLst>
            </c:dLbl>
            <c:dLbl>
              <c:idx val="1"/>
              <c:tx>
                <c:rich>
                  <a:bodyPr/>
                  <a:lstStyle/>
                  <a:p>
                    <a:fld id="{C062BC3F-01F9-4498-A75F-D0B3F86E86EB}"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74A8-40BF-8B82-E9604B5211D1}"/>
                </c:ext>
              </c:extLst>
            </c:dLbl>
            <c:dLbl>
              <c:idx val="2"/>
              <c:tx>
                <c:rich>
                  <a:bodyPr/>
                  <a:lstStyle/>
                  <a:p>
                    <a:fld id="{DB6E2275-1569-4B19-8F31-9C1FFEFB3AFF}"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74A8-40BF-8B82-E9604B5211D1}"/>
                </c:ext>
              </c:extLst>
            </c:dLbl>
            <c:dLbl>
              <c:idx val="3"/>
              <c:delete val="1"/>
              <c:extLst>
                <c:ext xmlns:c15="http://schemas.microsoft.com/office/drawing/2012/chart" uri="{CE6537A1-D6FC-4f65-9D91-7224C49458BB}"/>
                <c:ext xmlns:c16="http://schemas.microsoft.com/office/drawing/2014/chart" uri="{C3380CC4-5D6E-409C-BE32-E72D297353CC}">
                  <c16:uniqueId val="{0000000E-74A8-40BF-8B82-E9604B5211D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howDataLabelsRange val="1"/>
              </c:ext>
            </c:extLst>
          </c:dLbls>
          <c:val>
            <c:numRef>
              <c:f>'Financial risk'!$C$67:$C$70</c:f>
              <c:numCache>
                <c:formatCode>General</c:formatCode>
                <c:ptCount val="4"/>
                <c:pt idx="0">
                  <c:v>1</c:v>
                </c:pt>
                <c:pt idx="1">
                  <c:v>1</c:v>
                </c:pt>
                <c:pt idx="2">
                  <c:v>1</c:v>
                </c:pt>
                <c:pt idx="3">
                  <c:v>3</c:v>
                </c:pt>
              </c:numCache>
            </c:numRef>
          </c:val>
          <c:extLst>
            <c:ext xmlns:c15="http://schemas.microsoft.com/office/drawing/2012/chart" uri="{02D57815-91ED-43cb-92C2-25804820EDAC}">
              <c15:datalabelsRange>
                <c15:f>'Financial risk'!$A$67:$A$70</c15:f>
                <c15:dlblRangeCache>
                  <c:ptCount val="4"/>
                  <c:pt idx="0">
                    <c:v>LOW</c:v>
                  </c:pt>
                  <c:pt idx="1">
                    <c:v>Moderate</c:v>
                  </c:pt>
                  <c:pt idx="2">
                    <c:v>High</c:v>
                  </c:pt>
                  <c:pt idx="3">
                    <c:v>Total</c:v>
                  </c:pt>
                </c15:dlblRangeCache>
              </c15:datalabelsRange>
            </c:ext>
            <c:ext xmlns:c16="http://schemas.microsoft.com/office/drawing/2014/chart" uri="{C3380CC4-5D6E-409C-BE32-E72D297353CC}">
              <c16:uniqueId val="{0000000F-74A8-40BF-8B82-E9604B5211D1}"/>
            </c:ext>
          </c:extLst>
        </c:ser>
        <c:ser>
          <c:idx val="2"/>
          <c:order val="1"/>
          <c:tx>
            <c:strRef>
              <c:f>'Financial risk'!$C$73</c:f>
              <c:strCache>
                <c:ptCount val="1"/>
                <c:pt idx="0">
                  <c:v>Values</c:v>
                </c:pt>
              </c:strCache>
            </c:strRef>
          </c:tx>
          <c:spPr>
            <a:solidFill>
              <a:schemeClr val="bg1">
                <a:lumMod val="95000"/>
              </a:schemeClr>
            </a:solidFill>
            <a:ln>
              <a:solidFill>
                <a:schemeClr val="bg1"/>
              </a:solidFill>
            </a:ln>
          </c:spPr>
          <c:dPt>
            <c:idx val="0"/>
            <c:bubble3D val="0"/>
            <c:spPr>
              <a:solidFill>
                <a:schemeClr val="bg1">
                  <a:lumMod val="95000"/>
                </a:schemeClr>
              </a:solidFill>
              <a:ln>
                <a:solidFill>
                  <a:schemeClr val="bg1"/>
                </a:solidFill>
              </a:ln>
              <a:effectLst/>
            </c:spPr>
            <c:extLst>
              <c:ext xmlns:c16="http://schemas.microsoft.com/office/drawing/2014/chart" uri="{C3380CC4-5D6E-409C-BE32-E72D297353CC}">
                <c16:uniqueId val="{00000011-74A8-40BF-8B82-E9604B5211D1}"/>
              </c:ext>
            </c:extLst>
          </c:dPt>
          <c:dPt>
            <c:idx val="1"/>
            <c:bubble3D val="0"/>
            <c:spPr>
              <a:solidFill>
                <a:schemeClr val="bg1">
                  <a:lumMod val="85000"/>
                </a:schemeClr>
              </a:solidFill>
              <a:ln>
                <a:solidFill>
                  <a:schemeClr val="bg1"/>
                </a:solidFill>
              </a:ln>
              <a:effectLst/>
            </c:spPr>
            <c:extLst>
              <c:ext xmlns:c16="http://schemas.microsoft.com/office/drawing/2014/chart" uri="{C3380CC4-5D6E-409C-BE32-E72D297353CC}">
                <c16:uniqueId val="{00000013-74A8-40BF-8B82-E9604B5211D1}"/>
              </c:ext>
            </c:extLst>
          </c:dPt>
          <c:dPt>
            <c:idx val="2"/>
            <c:bubble3D val="0"/>
            <c:spPr>
              <a:solidFill>
                <a:schemeClr val="bg1">
                  <a:lumMod val="95000"/>
                </a:schemeClr>
              </a:solidFill>
              <a:ln>
                <a:solidFill>
                  <a:schemeClr val="bg1"/>
                </a:solidFill>
              </a:ln>
              <a:effectLst/>
            </c:spPr>
            <c:extLst>
              <c:ext xmlns:c16="http://schemas.microsoft.com/office/drawing/2014/chart" uri="{C3380CC4-5D6E-409C-BE32-E72D297353CC}">
                <c16:uniqueId val="{00000015-74A8-40BF-8B82-E9604B5211D1}"/>
              </c:ext>
            </c:extLst>
          </c:dPt>
          <c:dPt>
            <c:idx val="3"/>
            <c:bubble3D val="0"/>
            <c:spPr>
              <a:solidFill>
                <a:schemeClr val="bg1">
                  <a:lumMod val="85000"/>
                </a:schemeClr>
              </a:solidFill>
              <a:ln>
                <a:solidFill>
                  <a:schemeClr val="bg1"/>
                </a:solidFill>
              </a:ln>
              <a:effectLst/>
            </c:spPr>
            <c:extLst>
              <c:ext xmlns:c16="http://schemas.microsoft.com/office/drawing/2014/chart" uri="{C3380CC4-5D6E-409C-BE32-E72D297353CC}">
                <c16:uniqueId val="{00000017-74A8-40BF-8B82-E9604B5211D1}"/>
              </c:ext>
            </c:extLst>
          </c:dPt>
          <c:dPt>
            <c:idx val="4"/>
            <c:bubble3D val="0"/>
            <c:spPr>
              <a:solidFill>
                <a:schemeClr val="bg1">
                  <a:lumMod val="95000"/>
                </a:schemeClr>
              </a:solidFill>
              <a:ln>
                <a:solidFill>
                  <a:schemeClr val="bg1"/>
                </a:solidFill>
              </a:ln>
              <a:effectLst/>
            </c:spPr>
            <c:extLst>
              <c:ext xmlns:c16="http://schemas.microsoft.com/office/drawing/2014/chart" uri="{C3380CC4-5D6E-409C-BE32-E72D297353CC}">
                <c16:uniqueId val="{00000019-74A8-40BF-8B82-E9604B5211D1}"/>
              </c:ext>
            </c:extLst>
          </c:dPt>
          <c:dPt>
            <c:idx val="5"/>
            <c:bubble3D val="0"/>
            <c:spPr>
              <a:solidFill>
                <a:schemeClr val="bg1">
                  <a:lumMod val="85000"/>
                </a:schemeClr>
              </a:solidFill>
              <a:ln>
                <a:solidFill>
                  <a:schemeClr val="bg1"/>
                </a:solidFill>
              </a:ln>
              <a:effectLst/>
            </c:spPr>
            <c:extLst>
              <c:ext xmlns:c16="http://schemas.microsoft.com/office/drawing/2014/chart" uri="{C3380CC4-5D6E-409C-BE32-E72D297353CC}">
                <c16:uniqueId val="{0000001B-74A8-40BF-8B82-E9604B5211D1}"/>
              </c:ext>
            </c:extLst>
          </c:dPt>
          <c:dPt>
            <c:idx val="6"/>
            <c:bubble3D val="0"/>
            <c:spPr>
              <a:solidFill>
                <a:schemeClr val="bg1">
                  <a:lumMod val="95000"/>
                </a:schemeClr>
              </a:solidFill>
              <a:ln>
                <a:solidFill>
                  <a:schemeClr val="bg1"/>
                </a:solidFill>
              </a:ln>
              <a:effectLst/>
            </c:spPr>
            <c:extLst>
              <c:ext xmlns:c16="http://schemas.microsoft.com/office/drawing/2014/chart" uri="{C3380CC4-5D6E-409C-BE32-E72D297353CC}">
                <c16:uniqueId val="{0000001D-74A8-40BF-8B82-E9604B5211D1}"/>
              </c:ext>
            </c:extLst>
          </c:dPt>
          <c:dPt>
            <c:idx val="7"/>
            <c:bubble3D val="0"/>
            <c:spPr>
              <a:solidFill>
                <a:schemeClr val="bg1">
                  <a:lumMod val="85000"/>
                </a:schemeClr>
              </a:solidFill>
              <a:ln>
                <a:solidFill>
                  <a:schemeClr val="bg1"/>
                </a:solidFill>
              </a:ln>
              <a:effectLst/>
            </c:spPr>
            <c:extLst>
              <c:ext xmlns:c16="http://schemas.microsoft.com/office/drawing/2014/chart" uri="{C3380CC4-5D6E-409C-BE32-E72D297353CC}">
                <c16:uniqueId val="{0000001F-74A8-40BF-8B82-E9604B5211D1}"/>
              </c:ext>
            </c:extLst>
          </c:dPt>
          <c:dPt>
            <c:idx val="8"/>
            <c:bubble3D val="0"/>
            <c:spPr>
              <a:solidFill>
                <a:schemeClr val="bg1">
                  <a:lumMod val="95000"/>
                </a:schemeClr>
              </a:solidFill>
              <a:ln>
                <a:solidFill>
                  <a:schemeClr val="bg1"/>
                </a:solidFill>
              </a:ln>
              <a:effectLst/>
            </c:spPr>
            <c:extLst>
              <c:ext xmlns:c16="http://schemas.microsoft.com/office/drawing/2014/chart" uri="{C3380CC4-5D6E-409C-BE32-E72D297353CC}">
                <c16:uniqueId val="{00000021-74A8-40BF-8B82-E9604B5211D1}"/>
              </c:ext>
            </c:extLst>
          </c:dPt>
          <c:dPt>
            <c:idx val="9"/>
            <c:bubble3D val="0"/>
            <c:spPr>
              <a:solidFill>
                <a:schemeClr val="bg1">
                  <a:lumMod val="85000"/>
                </a:schemeClr>
              </a:solidFill>
              <a:ln>
                <a:solidFill>
                  <a:schemeClr val="bg1"/>
                </a:solidFill>
              </a:ln>
              <a:effectLst/>
            </c:spPr>
            <c:extLst>
              <c:ext xmlns:c16="http://schemas.microsoft.com/office/drawing/2014/chart" uri="{C3380CC4-5D6E-409C-BE32-E72D297353CC}">
                <c16:uniqueId val="{00000023-74A8-40BF-8B82-E9604B5211D1}"/>
              </c:ext>
            </c:extLst>
          </c:dPt>
          <c:dPt>
            <c:idx val="10"/>
            <c:bubble3D val="0"/>
            <c:spPr>
              <a:noFill/>
              <a:ln>
                <a:solidFill>
                  <a:schemeClr val="bg1"/>
                </a:solidFill>
              </a:ln>
              <a:effectLst/>
            </c:spPr>
            <c:extLst>
              <c:ext xmlns:c16="http://schemas.microsoft.com/office/drawing/2014/chart" uri="{C3380CC4-5D6E-409C-BE32-E72D297353CC}">
                <c16:uniqueId val="{00000025-74A8-40BF-8B82-E9604B5211D1}"/>
              </c:ext>
            </c:extLst>
          </c:dPt>
          <c:dLbls>
            <c:dLbl>
              <c:idx val="0"/>
              <c:tx>
                <c:rich>
                  <a:bodyPr/>
                  <a:lstStyle/>
                  <a:p>
                    <a:fld id="{093463DE-3F2C-4EF7-911D-DDB2DFBCDED5}" type="VALUE">
                      <a:rPr lang="en-US" baseline="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74A8-40BF-8B82-E9604B5211D1}"/>
                </c:ext>
              </c:extLst>
            </c:dLbl>
            <c:dLbl>
              <c:idx val="1"/>
              <c:tx>
                <c:rich>
                  <a:bodyPr/>
                  <a:lstStyle/>
                  <a:p>
                    <a:r>
                      <a:rPr lang="en-US"/>
                      <a:t>0.6</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4A8-40BF-8B82-E9604B5211D1}"/>
                </c:ext>
              </c:extLst>
            </c:dLbl>
            <c:dLbl>
              <c:idx val="2"/>
              <c:tx>
                <c:rich>
                  <a:bodyPr/>
                  <a:lstStyle/>
                  <a:p>
                    <a:fld id="{CE76CEA8-0498-492F-BD8E-59DE95F8B917}"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74A8-40BF-8B82-E9604B5211D1}"/>
                </c:ext>
              </c:extLst>
            </c:dLbl>
            <c:dLbl>
              <c:idx val="3"/>
              <c:tx>
                <c:rich>
                  <a:bodyPr/>
                  <a:lstStyle/>
                  <a:p>
                    <a:fld id="{33346742-5FE5-4D97-80A8-5D534E72E187}"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74A8-40BF-8B82-E9604B5211D1}"/>
                </c:ext>
              </c:extLst>
            </c:dLbl>
            <c:dLbl>
              <c:idx val="4"/>
              <c:tx>
                <c:rich>
                  <a:bodyPr/>
                  <a:lstStyle/>
                  <a:p>
                    <a:fld id="{4D8EC060-9F10-4490-A82A-A883BB169C55}"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74A8-40BF-8B82-E9604B5211D1}"/>
                </c:ext>
              </c:extLst>
            </c:dLbl>
            <c:dLbl>
              <c:idx val="5"/>
              <c:tx>
                <c:rich>
                  <a:bodyPr/>
                  <a:lstStyle/>
                  <a:p>
                    <a:fld id="{05FA9E4A-C6F4-4034-95A4-949AC7AFD421}"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74A8-40BF-8B82-E9604B5211D1}"/>
                </c:ext>
              </c:extLst>
            </c:dLbl>
            <c:dLbl>
              <c:idx val="6"/>
              <c:tx>
                <c:rich>
                  <a:bodyPr/>
                  <a:lstStyle/>
                  <a:p>
                    <a:fld id="{57597DF6-A008-4B4F-BC55-A96124198C94}"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74A8-40BF-8B82-E9604B5211D1}"/>
                </c:ext>
              </c:extLst>
            </c:dLbl>
            <c:dLbl>
              <c:idx val="7"/>
              <c:tx>
                <c:rich>
                  <a:bodyPr/>
                  <a:lstStyle/>
                  <a:p>
                    <a:fld id="{455E214F-6441-48FB-BE6A-1DCF09761BDF}"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74A8-40BF-8B82-E9604B5211D1}"/>
                </c:ext>
              </c:extLst>
            </c:dLbl>
            <c:dLbl>
              <c:idx val="8"/>
              <c:tx>
                <c:rich>
                  <a:bodyPr/>
                  <a:lstStyle/>
                  <a:p>
                    <a:fld id="{BD0DEDEC-26FE-4B65-908E-4265DC437993}"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74A8-40BF-8B82-E9604B5211D1}"/>
                </c:ext>
              </c:extLst>
            </c:dLbl>
            <c:dLbl>
              <c:idx val="9"/>
              <c:tx>
                <c:rich>
                  <a:bodyPr/>
                  <a:lstStyle/>
                  <a:p>
                    <a:fld id="{9A2BFFB3-D5C6-47E8-BE8C-4A34465EA887}"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74A8-40BF-8B82-E9604B5211D1}"/>
                </c:ext>
              </c:extLst>
            </c:dLbl>
            <c:dLbl>
              <c:idx val="10"/>
              <c:delete val="1"/>
              <c:extLst>
                <c:ext xmlns:c15="http://schemas.microsoft.com/office/drawing/2012/chart" uri="{CE6537A1-D6FC-4f65-9D91-7224C49458BB}"/>
                <c:ext xmlns:c16="http://schemas.microsoft.com/office/drawing/2014/chart" uri="{C3380CC4-5D6E-409C-BE32-E72D297353CC}">
                  <c16:uniqueId val="{00000025-74A8-40BF-8B82-E9604B5211D1}"/>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howDataLabelsRange val="1"/>
              </c:ext>
            </c:extLst>
          </c:dLbls>
          <c:val>
            <c:numRef>
              <c:f>'Financial risk'!$C$74:$C$84</c:f>
              <c:numCache>
                <c:formatCode>General</c:formatCode>
                <c:ptCount val="11"/>
                <c:pt idx="0">
                  <c:v>0.3</c:v>
                </c:pt>
                <c:pt idx="1">
                  <c:v>0.3</c:v>
                </c:pt>
                <c:pt idx="2">
                  <c:v>0.3</c:v>
                </c:pt>
                <c:pt idx="3">
                  <c:v>0.3</c:v>
                </c:pt>
                <c:pt idx="4">
                  <c:v>0.3</c:v>
                </c:pt>
                <c:pt idx="5">
                  <c:v>0.3</c:v>
                </c:pt>
                <c:pt idx="6">
                  <c:v>0.3</c:v>
                </c:pt>
                <c:pt idx="7">
                  <c:v>0.3</c:v>
                </c:pt>
                <c:pt idx="8">
                  <c:v>0.3</c:v>
                </c:pt>
                <c:pt idx="9">
                  <c:v>0.3</c:v>
                </c:pt>
                <c:pt idx="10">
                  <c:v>3</c:v>
                </c:pt>
              </c:numCache>
            </c:numRef>
          </c:val>
          <c:extLst>
            <c:ext xmlns:c15="http://schemas.microsoft.com/office/drawing/2012/chart" uri="{02D57815-91ED-43cb-92C2-25804820EDAC}">
              <c15:datalabelsRange>
                <c15:f>'Financial risk'!$A$74:$A$84</c15:f>
                <c15:dlblRangeCache>
                  <c:ptCount val="11"/>
                  <c:pt idx="0">
                    <c:v>0.3</c:v>
                  </c:pt>
                  <c:pt idx="1">
                    <c:v>0.6</c:v>
                  </c:pt>
                  <c:pt idx="2">
                    <c:v>0.9</c:v>
                  </c:pt>
                  <c:pt idx="3">
                    <c:v>1.2</c:v>
                  </c:pt>
                  <c:pt idx="4">
                    <c:v>1.5</c:v>
                  </c:pt>
                  <c:pt idx="5">
                    <c:v>1.8</c:v>
                  </c:pt>
                  <c:pt idx="6">
                    <c:v>2.1</c:v>
                  </c:pt>
                  <c:pt idx="7">
                    <c:v>2.4</c:v>
                  </c:pt>
                  <c:pt idx="8">
                    <c:v>2.7</c:v>
                  </c:pt>
                  <c:pt idx="9">
                    <c:v>3</c:v>
                  </c:pt>
                  <c:pt idx="10">
                    <c:v>Total</c:v>
                  </c:pt>
                </c15:dlblRangeCache>
              </c15:datalabelsRange>
            </c:ext>
            <c:ext xmlns:c16="http://schemas.microsoft.com/office/drawing/2014/chart" uri="{C3380CC4-5D6E-409C-BE32-E72D297353CC}">
              <c16:uniqueId val="{00000026-74A8-40BF-8B82-E9604B5211D1}"/>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Strategic KRI</a:t>
            </a:r>
          </a:p>
        </c:rich>
      </c:tx>
      <c:layout>
        <c:manualLayout>
          <c:xMode val="edge"/>
          <c:yMode val="edge"/>
          <c:x val="0.42050068853500938"/>
          <c:y val="0.59929078014184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1283613133264007"/>
          <c:y val="6.2125146590718716E-2"/>
          <c:w val="0.66693784974991333"/>
          <c:h val="0.93787485340928134"/>
        </c:manualLayout>
      </c:layout>
      <c:pieChart>
        <c:varyColors val="1"/>
        <c:ser>
          <c:idx val="2"/>
          <c:order val="2"/>
          <c:tx>
            <c:strRef>
              <c:f>'strategic risk'!$C$77</c:f>
              <c:strCache>
                <c:ptCount val="1"/>
                <c:pt idx="0">
                  <c:v>Pointer</c:v>
                </c:pt>
              </c:strCache>
            </c:strRef>
          </c:tx>
          <c:dPt>
            <c:idx val="0"/>
            <c:bubble3D val="0"/>
            <c:spPr>
              <a:solidFill>
                <a:sysClr val="window" lastClr="FFFFFF"/>
              </a:solidFill>
              <a:ln>
                <a:noFill/>
              </a:ln>
              <a:effectLst/>
            </c:spPr>
            <c:extLst>
              <c:ext xmlns:c16="http://schemas.microsoft.com/office/drawing/2014/chart" uri="{C3380CC4-5D6E-409C-BE32-E72D297353CC}">
                <c16:uniqueId val="{00000001-5D62-4D65-9D4B-7B457F062D2B}"/>
              </c:ext>
            </c:extLst>
          </c:dPt>
          <c:dPt>
            <c:idx val="1"/>
            <c:bubble3D val="0"/>
            <c:explosion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cap="sq">
                <a:solidFill>
                  <a:schemeClr val="accent2">
                    <a:lumMod val="75000"/>
                    <a:alpha val="88000"/>
                  </a:schemeClr>
                </a:solidFill>
                <a:round/>
              </a:ln>
              <a:effectLst>
                <a:glow>
                  <a:schemeClr val="accent1">
                    <a:alpha val="24000"/>
                  </a:schemeClr>
                </a:glow>
                <a:outerShdw blurRad="50800" dist="1104900" dir="11400000" sx="1000" sy="1000" algn="ctr" rotWithShape="0">
                  <a:srgbClr val="000000"/>
                </a:outerShdw>
              </a:effectLst>
            </c:spPr>
            <c:extLst>
              <c:ext xmlns:c16="http://schemas.microsoft.com/office/drawing/2014/chart" uri="{C3380CC4-5D6E-409C-BE32-E72D297353CC}">
                <c16:uniqueId val="{00000003-5D62-4D65-9D4B-7B457F062D2B}"/>
              </c:ext>
            </c:extLst>
          </c:dPt>
          <c:dPt>
            <c:idx val="2"/>
            <c:bubble3D val="0"/>
            <c:explosion val="5"/>
            <c:spPr>
              <a:noFill/>
              <a:ln>
                <a:noFill/>
              </a:ln>
              <a:effectLst/>
            </c:spPr>
            <c:extLst>
              <c:ext xmlns:c16="http://schemas.microsoft.com/office/drawing/2014/chart" uri="{C3380CC4-5D6E-409C-BE32-E72D297353CC}">
                <c16:uniqueId val="{00000005-5D62-4D65-9D4B-7B457F062D2B}"/>
              </c:ext>
            </c:extLst>
          </c:dPt>
          <c:val>
            <c:numRef>
              <c:f>'strategic risk'!$D$77:$D$79</c:f>
              <c:numCache>
                <c:formatCode>General</c:formatCode>
                <c:ptCount val="3"/>
                <c:pt idx="0">
                  <c:v>2.8</c:v>
                </c:pt>
                <c:pt idx="1">
                  <c:v>0.02</c:v>
                </c:pt>
                <c:pt idx="2">
                  <c:v>3.18</c:v>
                </c:pt>
              </c:numCache>
            </c:numRef>
          </c:val>
          <c:extLst>
            <c:ext xmlns:c16="http://schemas.microsoft.com/office/drawing/2014/chart" uri="{C3380CC4-5D6E-409C-BE32-E72D297353CC}">
              <c16:uniqueId val="{00000006-5D62-4D65-9D4B-7B457F062D2B}"/>
            </c:ext>
          </c:extLst>
        </c:ser>
        <c:dLbls>
          <c:showLegendKey val="0"/>
          <c:showVal val="0"/>
          <c:showCatName val="0"/>
          <c:showSerName val="0"/>
          <c:showPercent val="0"/>
          <c:showBubbleSize val="0"/>
          <c:showLeaderLines val="1"/>
        </c:dLbls>
        <c:firstSliceAng val="270"/>
      </c:pieChart>
      <c:doughnutChart>
        <c:varyColors val="1"/>
        <c:ser>
          <c:idx val="0"/>
          <c:order val="0"/>
          <c:tx>
            <c:strRef>
              <c:f>'strategic risk'!$D$55</c:f>
              <c:strCache>
                <c:ptCount val="1"/>
                <c:pt idx="0">
                  <c:v>Value</c:v>
                </c:pt>
              </c:strCache>
            </c:strRef>
          </c:tx>
          <c:dPt>
            <c:idx val="0"/>
            <c:bubble3D val="0"/>
            <c:spPr>
              <a:solidFill>
                <a:srgbClr val="92D050"/>
              </a:solidFill>
              <a:ln>
                <a:noFill/>
              </a:ln>
              <a:effectLst/>
            </c:spPr>
            <c:extLst>
              <c:ext xmlns:c16="http://schemas.microsoft.com/office/drawing/2014/chart" uri="{C3380CC4-5D6E-409C-BE32-E72D297353CC}">
                <c16:uniqueId val="{00000008-5D62-4D65-9D4B-7B457F062D2B}"/>
              </c:ext>
            </c:extLst>
          </c:dPt>
          <c:dPt>
            <c:idx val="1"/>
            <c:bubble3D val="0"/>
            <c:spPr>
              <a:solidFill>
                <a:srgbClr val="FFFF00"/>
              </a:solidFill>
              <a:ln>
                <a:noFill/>
              </a:ln>
              <a:effectLst/>
            </c:spPr>
            <c:extLst>
              <c:ext xmlns:c16="http://schemas.microsoft.com/office/drawing/2014/chart" uri="{C3380CC4-5D6E-409C-BE32-E72D297353CC}">
                <c16:uniqueId val="{0000000A-5D62-4D65-9D4B-7B457F062D2B}"/>
              </c:ext>
            </c:extLst>
          </c:dPt>
          <c:dPt>
            <c:idx val="2"/>
            <c:bubble3D val="0"/>
            <c:spPr>
              <a:solidFill>
                <a:srgbClr val="FF0000"/>
              </a:solidFill>
              <a:ln>
                <a:noFill/>
              </a:ln>
              <a:effectLst/>
            </c:spPr>
            <c:extLst>
              <c:ext xmlns:c16="http://schemas.microsoft.com/office/drawing/2014/chart" uri="{C3380CC4-5D6E-409C-BE32-E72D297353CC}">
                <c16:uniqueId val="{0000000C-5D62-4D65-9D4B-7B457F062D2B}"/>
              </c:ext>
            </c:extLst>
          </c:dPt>
          <c:dPt>
            <c:idx val="3"/>
            <c:bubble3D val="0"/>
            <c:spPr>
              <a:solidFill>
                <a:sysClr val="window" lastClr="FFFFFF"/>
              </a:solidFill>
              <a:ln>
                <a:noFill/>
              </a:ln>
              <a:effectLst/>
            </c:spPr>
            <c:extLst>
              <c:ext xmlns:c16="http://schemas.microsoft.com/office/drawing/2014/chart" uri="{C3380CC4-5D6E-409C-BE32-E72D297353CC}">
                <c16:uniqueId val="{0000000E-5D62-4D65-9D4B-7B457F062D2B}"/>
              </c:ext>
            </c:extLst>
          </c:dPt>
          <c:dLbls>
            <c:dLbl>
              <c:idx val="0"/>
              <c:tx>
                <c:rich>
                  <a:bodyPr/>
                  <a:lstStyle/>
                  <a:p>
                    <a:fld id="{4F7734AD-43B2-4D8E-80D6-4F8E34AA1784}"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5D62-4D65-9D4B-7B457F062D2B}"/>
                </c:ext>
              </c:extLst>
            </c:dLbl>
            <c:dLbl>
              <c:idx val="1"/>
              <c:tx>
                <c:rich>
                  <a:bodyPr/>
                  <a:lstStyle/>
                  <a:p>
                    <a:fld id="{403B7305-5828-458A-936B-2913A710C32B}"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5D62-4D65-9D4B-7B457F062D2B}"/>
                </c:ext>
              </c:extLst>
            </c:dLbl>
            <c:dLbl>
              <c:idx val="2"/>
              <c:tx>
                <c:rich>
                  <a:bodyPr/>
                  <a:lstStyle/>
                  <a:p>
                    <a:fld id="{EC2F1D8F-E3EE-4EBA-9E5E-0BEAD2BB7D86}"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5D62-4D65-9D4B-7B457F062D2B}"/>
                </c:ext>
              </c:extLst>
            </c:dLbl>
            <c:dLbl>
              <c:idx val="3"/>
              <c:delete val="1"/>
              <c:extLst>
                <c:ext xmlns:c15="http://schemas.microsoft.com/office/drawing/2012/chart" uri="{CE6537A1-D6FC-4f65-9D91-7224C49458BB}"/>
                <c:ext xmlns:c16="http://schemas.microsoft.com/office/drawing/2014/chart" uri="{C3380CC4-5D6E-409C-BE32-E72D297353CC}">
                  <c16:uniqueId val="{0000000E-5D62-4D65-9D4B-7B457F062D2B}"/>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howDataLabelsRange val="1"/>
              </c:ext>
            </c:extLst>
          </c:dLbls>
          <c:val>
            <c:numRef>
              <c:f>'strategic risk'!$D$56:$D$59</c:f>
              <c:numCache>
                <c:formatCode>General</c:formatCode>
                <c:ptCount val="4"/>
                <c:pt idx="0">
                  <c:v>1</c:v>
                </c:pt>
                <c:pt idx="1">
                  <c:v>1</c:v>
                </c:pt>
                <c:pt idx="2">
                  <c:v>1</c:v>
                </c:pt>
                <c:pt idx="3">
                  <c:v>3</c:v>
                </c:pt>
              </c:numCache>
            </c:numRef>
          </c:val>
          <c:extLst>
            <c:ext xmlns:c15="http://schemas.microsoft.com/office/drawing/2012/chart" uri="{02D57815-91ED-43cb-92C2-25804820EDAC}">
              <c15:datalabelsRange>
                <c15:f>'strategic risk'!$C$56:$C$59</c15:f>
                <c15:dlblRangeCache>
                  <c:ptCount val="4"/>
                  <c:pt idx="0">
                    <c:v>LOW</c:v>
                  </c:pt>
                  <c:pt idx="1">
                    <c:v>Moderate</c:v>
                  </c:pt>
                  <c:pt idx="2">
                    <c:v>High</c:v>
                  </c:pt>
                  <c:pt idx="3">
                    <c:v>Total</c:v>
                  </c:pt>
                </c15:dlblRangeCache>
              </c15:datalabelsRange>
            </c:ext>
            <c:ext xmlns:c16="http://schemas.microsoft.com/office/drawing/2014/chart" uri="{C3380CC4-5D6E-409C-BE32-E72D297353CC}">
              <c16:uniqueId val="{0000000F-5D62-4D65-9D4B-7B457F062D2B}"/>
            </c:ext>
          </c:extLst>
        </c:ser>
        <c:ser>
          <c:idx val="1"/>
          <c:order val="1"/>
          <c:tx>
            <c:strRef>
              <c:f>'strategic risk'!$D$62</c:f>
              <c:strCache>
                <c:ptCount val="1"/>
                <c:pt idx="0">
                  <c:v>Values</c:v>
                </c:pt>
              </c:strCache>
            </c:strRef>
          </c:tx>
          <c:spPr>
            <a:solidFill>
              <a:schemeClr val="accent6">
                <a:lumMod val="20000"/>
                <a:lumOff val="80000"/>
              </a:schemeClr>
            </a:solidFill>
            <a:ln>
              <a:solidFill>
                <a:schemeClr val="bg1"/>
              </a:solidFill>
            </a:ln>
          </c:spPr>
          <c:dPt>
            <c:idx val="0"/>
            <c:bubble3D val="0"/>
            <c:spPr>
              <a:solidFill>
                <a:schemeClr val="bg1">
                  <a:lumMod val="95000"/>
                </a:schemeClr>
              </a:solidFill>
              <a:ln>
                <a:solidFill>
                  <a:schemeClr val="bg1"/>
                </a:solidFill>
              </a:ln>
              <a:effectLst/>
            </c:spPr>
            <c:extLst>
              <c:ext xmlns:c16="http://schemas.microsoft.com/office/drawing/2014/chart" uri="{C3380CC4-5D6E-409C-BE32-E72D297353CC}">
                <c16:uniqueId val="{00000011-5D62-4D65-9D4B-7B457F062D2B}"/>
              </c:ext>
            </c:extLst>
          </c:dPt>
          <c:dPt>
            <c:idx val="1"/>
            <c:bubble3D val="0"/>
            <c:spPr>
              <a:solidFill>
                <a:schemeClr val="bg1">
                  <a:lumMod val="85000"/>
                </a:schemeClr>
              </a:solidFill>
              <a:ln>
                <a:solidFill>
                  <a:schemeClr val="bg1"/>
                </a:solidFill>
              </a:ln>
              <a:effectLst/>
            </c:spPr>
            <c:extLst>
              <c:ext xmlns:c16="http://schemas.microsoft.com/office/drawing/2014/chart" uri="{C3380CC4-5D6E-409C-BE32-E72D297353CC}">
                <c16:uniqueId val="{00000013-5D62-4D65-9D4B-7B457F062D2B}"/>
              </c:ext>
            </c:extLst>
          </c:dPt>
          <c:dPt>
            <c:idx val="2"/>
            <c:bubble3D val="0"/>
            <c:spPr>
              <a:solidFill>
                <a:schemeClr val="bg1">
                  <a:lumMod val="95000"/>
                </a:schemeClr>
              </a:solidFill>
              <a:ln>
                <a:solidFill>
                  <a:schemeClr val="bg1"/>
                </a:solidFill>
              </a:ln>
              <a:effectLst/>
            </c:spPr>
            <c:extLst>
              <c:ext xmlns:c16="http://schemas.microsoft.com/office/drawing/2014/chart" uri="{C3380CC4-5D6E-409C-BE32-E72D297353CC}">
                <c16:uniqueId val="{00000015-5D62-4D65-9D4B-7B457F062D2B}"/>
              </c:ext>
            </c:extLst>
          </c:dPt>
          <c:dPt>
            <c:idx val="3"/>
            <c:bubble3D val="0"/>
            <c:spPr>
              <a:solidFill>
                <a:schemeClr val="bg1">
                  <a:lumMod val="85000"/>
                </a:schemeClr>
              </a:solidFill>
              <a:ln>
                <a:solidFill>
                  <a:schemeClr val="bg1"/>
                </a:solidFill>
              </a:ln>
              <a:effectLst/>
            </c:spPr>
            <c:extLst>
              <c:ext xmlns:c16="http://schemas.microsoft.com/office/drawing/2014/chart" uri="{C3380CC4-5D6E-409C-BE32-E72D297353CC}">
                <c16:uniqueId val="{00000017-5D62-4D65-9D4B-7B457F062D2B}"/>
              </c:ext>
            </c:extLst>
          </c:dPt>
          <c:dPt>
            <c:idx val="4"/>
            <c:bubble3D val="0"/>
            <c:spPr>
              <a:solidFill>
                <a:schemeClr val="bg1">
                  <a:lumMod val="95000"/>
                </a:schemeClr>
              </a:solidFill>
              <a:ln>
                <a:solidFill>
                  <a:schemeClr val="bg1"/>
                </a:solidFill>
              </a:ln>
              <a:effectLst/>
            </c:spPr>
            <c:extLst>
              <c:ext xmlns:c16="http://schemas.microsoft.com/office/drawing/2014/chart" uri="{C3380CC4-5D6E-409C-BE32-E72D297353CC}">
                <c16:uniqueId val="{00000019-5D62-4D65-9D4B-7B457F062D2B}"/>
              </c:ext>
            </c:extLst>
          </c:dPt>
          <c:dPt>
            <c:idx val="5"/>
            <c:bubble3D val="0"/>
            <c:spPr>
              <a:solidFill>
                <a:schemeClr val="bg1">
                  <a:lumMod val="85000"/>
                </a:schemeClr>
              </a:solidFill>
              <a:ln>
                <a:solidFill>
                  <a:schemeClr val="bg1"/>
                </a:solidFill>
              </a:ln>
              <a:effectLst/>
            </c:spPr>
            <c:extLst>
              <c:ext xmlns:c16="http://schemas.microsoft.com/office/drawing/2014/chart" uri="{C3380CC4-5D6E-409C-BE32-E72D297353CC}">
                <c16:uniqueId val="{0000001B-5D62-4D65-9D4B-7B457F062D2B}"/>
              </c:ext>
            </c:extLst>
          </c:dPt>
          <c:dPt>
            <c:idx val="6"/>
            <c:bubble3D val="0"/>
            <c:spPr>
              <a:solidFill>
                <a:schemeClr val="bg1">
                  <a:lumMod val="95000"/>
                </a:schemeClr>
              </a:solidFill>
              <a:ln>
                <a:solidFill>
                  <a:schemeClr val="bg1"/>
                </a:solidFill>
              </a:ln>
              <a:effectLst/>
            </c:spPr>
            <c:extLst>
              <c:ext xmlns:c16="http://schemas.microsoft.com/office/drawing/2014/chart" uri="{C3380CC4-5D6E-409C-BE32-E72D297353CC}">
                <c16:uniqueId val="{0000001D-5D62-4D65-9D4B-7B457F062D2B}"/>
              </c:ext>
            </c:extLst>
          </c:dPt>
          <c:dPt>
            <c:idx val="7"/>
            <c:bubble3D val="0"/>
            <c:spPr>
              <a:solidFill>
                <a:schemeClr val="bg1">
                  <a:lumMod val="85000"/>
                </a:schemeClr>
              </a:solidFill>
              <a:ln>
                <a:solidFill>
                  <a:schemeClr val="bg1"/>
                </a:solidFill>
              </a:ln>
              <a:effectLst/>
            </c:spPr>
            <c:extLst>
              <c:ext xmlns:c16="http://schemas.microsoft.com/office/drawing/2014/chart" uri="{C3380CC4-5D6E-409C-BE32-E72D297353CC}">
                <c16:uniqueId val="{0000001F-5D62-4D65-9D4B-7B457F062D2B}"/>
              </c:ext>
            </c:extLst>
          </c:dPt>
          <c:dPt>
            <c:idx val="8"/>
            <c:bubble3D val="0"/>
            <c:spPr>
              <a:solidFill>
                <a:schemeClr val="bg1">
                  <a:lumMod val="95000"/>
                </a:schemeClr>
              </a:solidFill>
              <a:ln>
                <a:solidFill>
                  <a:schemeClr val="bg1"/>
                </a:solidFill>
              </a:ln>
              <a:effectLst/>
            </c:spPr>
            <c:extLst>
              <c:ext xmlns:c16="http://schemas.microsoft.com/office/drawing/2014/chart" uri="{C3380CC4-5D6E-409C-BE32-E72D297353CC}">
                <c16:uniqueId val="{00000021-5D62-4D65-9D4B-7B457F062D2B}"/>
              </c:ext>
            </c:extLst>
          </c:dPt>
          <c:dPt>
            <c:idx val="9"/>
            <c:bubble3D val="0"/>
            <c:spPr>
              <a:solidFill>
                <a:schemeClr val="bg1">
                  <a:lumMod val="85000"/>
                </a:schemeClr>
              </a:solidFill>
              <a:ln>
                <a:solidFill>
                  <a:schemeClr val="bg1"/>
                </a:solidFill>
              </a:ln>
              <a:effectLst/>
            </c:spPr>
            <c:extLst>
              <c:ext xmlns:c16="http://schemas.microsoft.com/office/drawing/2014/chart" uri="{C3380CC4-5D6E-409C-BE32-E72D297353CC}">
                <c16:uniqueId val="{00000023-5D62-4D65-9D4B-7B457F062D2B}"/>
              </c:ext>
            </c:extLst>
          </c:dPt>
          <c:dPt>
            <c:idx val="10"/>
            <c:bubble3D val="0"/>
            <c:spPr>
              <a:noFill/>
              <a:ln>
                <a:solidFill>
                  <a:schemeClr val="bg1"/>
                </a:solidFill>
              </a:ln>
              <a:effectLst/>
            </c:spPr>
            <c:extLst>
              <c:ext xmlns:c16="http://schemas.microsoft.com/office/drawing/2014/chart" uri="{C3380CC4-5D6E-409C-BE32-E72D297353CC}">
                <c16:uniqueId val="{00000025-5D62-4D65-9D4B-7B457F062D2B}"/>
              </c:ext>
            </c:extLst>
          </c:dPt>
          <c:dLbls>
            <c:dLbl>
              <c:idx val="0"/>
              <c:tx>
                <c:rich>
                  <a:bodyPr/>
                  <a:lstStyle/>
                  <a:p>
                    <a:fld id="{8143AD3B-9F35-41D3-92D0-7DF8194F132C}"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5D62-4D65-9D4B-7B457F062D2B}"/>
                </c:ext>
              </c:extLst>
            </c:dLbl>
            <c:dLbl>
              <c:idx val="1"/>
              <c:tx>
                <c:rich>
                  <a:bodyPr/>
                  <a:lstStyle/>
                  <a:p>
                    <a:fld id="{6D650C6E-8918-4A41-9CD7-77A390BF1211}"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5D62-4D65-9D4B-7B457F062D2B}"/>
                </c:ext>
              </c:extLst>
            </c:dLbl>
            <c:dLbl>
              <c:idx val="2"/>
              <c:tx>
                <c:rich>
                  <a:bodyPr/>
                  <a:lstStyle/>
                  <a:p>
                    <a:fld id="{0CF4C6D6-CA27-4C77-8055-4B37F0529954}"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5D62-4D65-9D4B-7B457F062D2B}"/>
                </c:ext>
              </c:extLst>
            </c:dLbl>
            <c:dLbl>
              <c:idx val="3"/>
              <c:tx>
                <c:rich>
                  <a:bodyPr/>
                  <a:lstStyle/>
                  <a:p>
                    <a:fld id="{C8193145-52C0-42FC-8451-4447A181CACB}"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5D62-4D65-9D4B-7B457F062D2B}"/>
                </c:ext>
              </c:extLst>
            </c:dLbl>
            <c:dLbl>
              <c:idx val="4"/>
              <c:tx>
                <c:rich>
                  <a:bodyPr/>
                  <a:lstStyle/>
                  <a:p>
                    <a:fld id="{16E7544C-8DF4-4EBC-869B-784DD920024C}"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5D62-4D65-9D4B-7B457F062D2B}"/>
                </c:ext>
              </c:extLst>
            </c:dLbl>
            <c:dLbl>
              <c:idx val="5"/>
              <c:tx>
                <c:rich>
                  <a:bodyPr/>
                  <a:lstStyle/>
                  <a:p>
                    <a:fld id="{73A96959-069F-49F4-81DA-21256A9C32BD}"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5D62-4D65-9D4B-7B457F062D2B}"/>
                </c:ext>
              </c:extLst>
            </c:dLbl>
            <c:dLbl>
              <c:idx val="6"/>
              <c:tx>
                <c:rich>
                  <a:bodyPr/>
                  <a:lstStyle/>
                  <a:p>
                    <a:fld id="{A22720E3-6BD9-4E6D-9E52-60781ACBDCCF}"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5D62-4D65-9D4B-7B457F062D2B}"/>
                </c:ext>
              </c:extLst>
            </c:dLbl>
            <c:dLbl>
              <c:idx val="7"/>
              <c:tx>
                <c:rich>
                  <a:bodyPr/>
                  <a:lstStyle/>
                  <a:p>
                    <a:fld id="{8AAC4E77-D83B-4313-8B57-64F71314C1AE}"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5D62-4D65-9D4B-7B457F062D2B}"/>
                </c:ext>
              </c:extLst>
            </c:dLbl>
            <c:dLbl>
              <c:idx val="8"/>
              <c:tx>
                <c:rich>
                  <a:bodyPr/>
                  <a:lstStyle/>
                  <a:p>
                    <a:fld id="{71781D3C-5D80-47D6-AE61-830D6A046EC0}"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5D62-4D65-9D4B-7B457F062D2B}"/>
                </c:ext>
              </c:extLst>
            </c:dLbl>
            <c:dLbl>
              <c:idx val="9"/>
              <c:tx>
                <c:rich>
                  <a:bodyPr rot="0" spcFirstLastPara="1" vertOverflow="ellipsis" horzOverflow="clip" vert="horz" wrap="square" lIns="38100" tIns="19050" rIns="38100" bIns="19050" anchor="ctr" anchorCtr="1">
                    <a:noAutofit/>
                  </a:bodyPr>
                  <a:lstStyle/>
                  <a:p>
                    <a:pPr>
                      <a:defRPr sz="1050" b="1" i="0" u="none" strike="noStrike" kern="1200" baseline="0">
                        <a:solidFill>
                          <a:schemeClr val="tx2"/>
                        </a:solidFill>
                        <a:latin typeface="+mn-lt"/>
                        <a:ea typeface="+mn-ea"/>
                        <a:cs typeface="+mn-cs"/>
                      </a:defRPr>
                    </a:pPr>
                    <a:fld id="{FEE8BCF8-91B3-489D-B49A-58D6D030F0C0}" type="CELLRANGE">
                      <a:rPr lang="en-US" sz="1050" b="1"/>
                      <a:pPr>
                        <a:defRPr sz="1050" b="1">
                          <a:solidFill>
                            <a:schemeClr val="tx2"/>
                          </a:solidFill>
                        </a:defRPr>
                      </a:pPr>
                      <a:t>[CELLRANGE]</a:t>
                    </a:fld>
                    <a:endParaRPr lang="en-US"/>
                  </a:p>
                </c:rich>
              </c:tx>
              <c:spPr>
                <a:noFill/>
                <a:ln>
                  <a:noFill/>
                </a:ln>
                <a:effectLst/>
              </c:spPr>
              <c:txPr>
                <a:bodyPr rot="0" spcFirstLastPara="1" vertOverflow="ellipsis" horzOverflow="clip" vert="horz" wrap="square" lIns="38100" tIns="19050" rIns="38100" bIns="19050" anchor="ctr" anchorCtr="1">
                  <a:noAutofit/>
                </a:bodyPr>
                <a:lstStyle/>
                <a:p>
                  <a:pPr>
                    <a:defRPr sz="105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 xmlns:c16="http://schemas.microsoft.com/office/drawing/2014/chart" uri="{C3380CC4-5D6E-409C-BE32-E72D297353CC}">
                  <c16:uniqueId val="{00000023-5D62-4D65-9D4B-7B457F062D2B}"/>
                </c:ext>
              </c:extLst>
            </c:dLbl>
            <c:dLbl>
              <c:idx val="10"/>
              <c:delete val="1"/>
              <c:extLst>
                <c:ext xmlns:c15="http://schemas.microsoft.com/office/drawing/2012/chart" uri="{CE6537A1-D6FC-4f65-9D91-7224C49458BB}"/>
                <c:ext xmlns:c16="http://schemas.microsoft.com/office/drawing/2014/chart" uri="{C3380CC4-5D6E-409C-BE32-E72D297353CC}">
                  <c16:uniqueId val="{00000025-5D62-4D65-9D4B-7B457F062D2B}"/>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howDataLabelsRange val="1"/>
              </c:ext>
            </c:extLst>
          </c:dLbls>
          <c:val>
            <c:numRef>
              <c:f>'strategic risk'!$D$63:$D$73</c:f>
              <c:numCache>
                <c:formatCode>General</c:formatCode>
                <c:ptCount val="11"/>
                <c:pt idx="0">
                  <c:v>0.3</c:v>
                </c:pt>
                <c:pt idx="1">
                  <c:v>0.3</c:v>
                </c:pt>
                <c:pt idx="2">
                  <c:v>0.3</c:v>
                </c:pt>
                <c:pt idx="3">
                  <c:v>0.3</c:v>
                </c:pt>
                <c:pt idx="4">
                  <c:v>0.3</c:v>
                </c:pt>
                <c:pt idx="5">
                  <c:v>0.3</c:v>
                </c:pt>
                <c:pt idx="6">
                  <c:v>0.3</c:v>
                </c:pt>
                <c:pt idx="7">
                  <c:v>0.3</c:v>
                </c:pt>
                <c:pt idx="8">
                  <c:v>0.3</c:v>
                </c:pt>
                <c:pt idx="9">
                  <c:v>0.3</c:v>
                </c:pt>
                <c:pt idx="10">
                  <c:v>3</c:v>
                </c:pt>
              </c:numCache>
            </c:numRef>
          </c:val>
          <c:extLst>
            <c:ext xmlns:c15="http://schemas.microsoft.com/office/drawing/2012/chart" uri="{02D57815-91ED-43cb-92C2-25804820EDAC}">
              <c15:datalabelsRange>
                <c15:f>'strategic risk'!$C$63:$C$73</c15:f>
                <c15:dlblRangeCache>
                  <c:ptCount val="11"/>
                  <c:pt idx="0">
                    <c:v>0.3</c:v>
                  </c:pt>
                  <c:pt idx="1">
                    <c:v>0.6</c:v>
                  </c:pt>
                  <c:pt idx="2">
                    <c:v>0.9</c:v>
                  </c:pt>
                  <c:pt idx="3">
                    <c:v>1.2</c:v>
                  </c:pt>
                  <c:pt idx="4">
                    <c:v>1.5</c:v>
                  </c:pt>
                  <c:pt idx="5">
                    <c:v>1.8</c:v>
                  </c:pt>
                  <c:pt idx="6">
                    <c:v>2.1</c:v>
                  </c:pt>
                  <c:pt idx="7">
                    <c:v>2.4</c:v>
                  </c:pt>
                  <c:pt idx="8">
                    <c:v>2.7</c:v>
                  </c:pt>
                  <c:pt idx="9">
                    <c:v>3</c:v>
                  </c:pt>
                  <c:pt idx="10">
                    <c:v>Total</c:v>
                  </c:pt>
                </c15:dlblRangeCache>
              </c15:datalabelsRange>
            </c:ext>
            <c:ext xmlns:c16="http://schemas.microsoft.com/office/drawing/2014/chart" uri="{C3380CC4-5D6E-409C-BE32-E72D297353CC}">
              <c16:uniqueId val="{00000026-5D62-4D65-9D4B-7B457F062D2B}"/>
            </c:ext>
          </c:extLst>
        </c:ser>
        <c:dLbls>
          <c:showLegendKey val="0"/>
          <c:showVal val="0"/>
          <c:showCatName val="0"/>
          <c:showSerName val="0"/>
          <c:showPercent val="0"/>
          <c:showBubbleSize val="0"/>
          <c:showLeaderLines val="1"/>
        </c:dLbls>
        <c:firstSliceAng val="270"/>
        <c:holeSize val="40"/>
      </c:doughnutChart>
      <c:spPr>
        <a:noFill/>
        <a:ln cap="sq">
          <a:solidFill>
            <a:schemeClr val="bg1"/>
          </a:solidFill>
          <a:round/>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Compliance KRI</a:t>
            </a:r>
          </a:p>
        </c:rich>
      </c:tx>
      <c:layout>
        <c:manualLayout>
          <c:xMode val="edge"/>
          <c:yMode val="edge"/>
          <c:x val="0.38735783027121612"/>
          <c:y val="0.5776458951533135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9345398685629411"/>
          <c:y val="2.8201593495175117E-2"/>
          <c:w val="0.63468229262039921"/>
          <c:h val="0.97179840650482485"/>
        </c:manualLayout>
      </c:layout>
      <c:pieChart>
        <c:varyColors val="1"/>
        <c:ser>
          <c:idx val="2"/>
          <c:order val="2"/>
          <c:tx>
            <c:strRef>
              <c:f>'Compliance risk'!$A$100</c:f>
              <c:strCache>
                <c:ptCount val="1"/>
                <c:pt idx="0">
                  <c:v>Pointer</c:v>
                </c:pt>
              </c:strCache>
            </c:strRef>
          </c:tx>
          <c:spPr>
            <a:ln>
              <a:solidFill>
                <a:schemeClr val="bg1"/>
              </a:solidFill>
            </a:ln>
          </c:spPr>
          <c:dPt>
            <c:idx val="0"/>
            <c:bubble3D val="0"/>
            <c:spPr>
              <a:solidFill>
                <a:sysClr val="window" lastClr="FFFFFF"/>
              </a:solidFill>
              <a:ln>
                <a:solidFill>
                  <a:schemeClr val="bg1"/>
                </a:solidFill>
              </a:ln>
              <a:effectLst/>
            </c:spPr>
            <c:extLst>
              <c:ext xmlns:c16="http://schemas.microsoft.com/office/drawing/2014/chart" uri="{C3380CC4-5D6E-409C-BE32-E72D297353CC}">
                <c16:uniqueId val="{00000001-BCE8-4428-B53F-9D78C41B2BA8}"/>
              </c:ext>
            </c:extLst>
          </c:dPt>
          <c:dPt>
            <c:idx val="1"/>
            <c:bubble3D val="0"/>
            <c:explosion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cap="sq">
                <a:solidFill>
                  <a:schemeClr val="accent2">
                    <a:lumMod val="50000"/>
                  </a:schemeClr>
                </a:solidFill>
              </a:ln>
              <a:effectLst/>
            </c:spPr>
            <c:extLst>
              <c:ext xmlns:c16="http://schemas.microsoft.com/office/drawing/2014/chart" uri="{C3380CC4-5D6E-409C-BE32-E72D297353CC}">
                <c16:uniqueId val="{00000003-BCE8-4428-B53F-9D78C41B2BA8}"/>
              </c:ext>
            </c:extLst>
          </c:dPt>
          <c:dPt>
            <c:idx val="2"/>
            <c:bubble3D val="0"/>
            <c:spPr>
              <a:noFill/>
              <a:ln>
                <a:noFill/>
              </a:ln>
              <a:effectLst/>
            </c:spPr>
            <c:extLst>
              <c:ext xmlns:c16="http://schemas.microsoft.com/office/drawing/2014/chart" uri="{C3380CC4-5D6E-409C-BE32-E72D297353CC}">
                <c16:uniqueId val="{00000005-BCE8-4428-B53F-9D78C41B2BA8}"/>
              </c:ext>
            </c:extLst>
          </c:dPt>
          <c:val>
            <c:numRef>
              <c:f>'Compliance risk'!$C$100:$C$102</c:f>
              <c:numCache>
                <c:formatCode>General</c:formatCode>
                <c:ptCount val="3"/>
                <c:pt idx="0">
                  <c:v>0</c:v>
                </c:pt>
                <c:pt idx="1">
                  <c:v>0.02</c:v>
                </c:pt>
                <c:pt idx="2">
                  <c:v>5.98</c:v>
                </c:pt>
              </c:numCache>
            </c:numRef>
          </c:val>
          <c:extLst>
            <c:ext xmlns:c16="http://schemas.microsoft.com/office/drawing/2014/chart" uri="{C3380CC4-5D6E-409C-BE32-E72D297353CC}">
              <c16:uniqueId val="{00000006-BCE8-4428-B53F-9D78C41B2BA8}"/>
            </c:ext>
          </c:extLst>
        </c:ser>
        <c:dLbls>
          <c:showLegendKey val="0"/>
          <c:showVal val="0"/>
          <c:showCatName val="0"/>
          <c:showSerName val="0"/>
          <c:showPercent val="0"/>
          <c:showBubbleSize val="0"/>
          <c:showLeaderLines val="1"/>
        </c:dLbls>
        <c:firstSliceAng val="270"/>
      </c:pieChart>
      <c:doughnutChart>
        <c:varyColors val="1"/>
        <c:ser>
          <c:idx val="0"/>
          <c:order val="0"/>
          <c:tx>
            <c:strRef>
              <c:f>'Compliance risk'!$C$78</c:f>
              <c:strCache>
                <c:ptCount val="1"/>
                <c:pt idx="0">
                  <c:v>Value</c:v>
                </c:pt>
              </c:strCache>
            </c:strRef>
          </c:tx>
          <c:dPt>
            <c:idx val="0"/>
            <c:bubble3D val="0"/>
            <c:spPr>
              <a:solidFill>
                <a:srgbClr val="92D050"/>
              </a:solidFill>
              <a:ln>
                <a:solidFill>
                  <a:schemeClr val="accent6">
                    <a:lumMod val="75000"/>
                  </a:schemeClr>
                </a:solidFill>
              </a:ln>
              <a:effectLst/>
            </c:spPr>
            <c:extLst>
              <c:ext xmlns:c16="http://schemas.microsoft.com/office/drawing/2014/chart" uri="{C3380CC4-5D6E-409C-BE32-E72D297353CC}">
                <c16:uniqueId val="{00000008-BCE8-4428-B53F-9D78C41B2BA8}"/>
              </c:ext>
            </c:extLst>
          </c:dPt>
          <c:dPt>
            <c:idx val="1"/>
            <c:bubble3D val="0"/>
            <c:spPr>
              <a:solidFill>
                <a:srgbClr val="FFFF00"/>
              </a:solidFill>
              <a:ln>
                <a:noFill/>
              </a:ln>
              <a:effectLst/>
            </c:spPr>
            <c:extLst>
              <c:ext xmlns:c16="http://schemas.microsoft.com/office/drawing/2014/chart" uri="{C3380CC4-5D6E-409C-BE32-E72D297353CC}">
                <c16:uniqueId val="{0000000A-BCE8-4428-B53F-9D78C41B2BA8}"/>
              </c:ext>
            </c:extLst>
          </c:dPt>
          <c:dPt>
            <c:idx val="2"/>
            <c:bubble3D val="0"/>
            <c:spPr>
              <a:solidFill>
                <a:srgbClr val="FF0000"/>
              </a:solidFill>
              <a:ln>
                <a:noFill/>
              </a:ln>
              <a:effectLst/>
            </c:spPr>
            <c:extLst>
              <c:ext xmlns:c16="http://schemas.microsoft.com/office/drawing/2014/chart" uri="{C3380CC4-5D6E-409C-BE32-E72D297353CC}">
                <c16:uniqueId val="{0000000C-BCE8-4428-B53F-9D78C41B2BA8}"/>
              </c:ext>
            </c:extLst>
          </c:dPt>
          <c:dPt>
            <c:idx val="3"/>
            <c:bubble3D val="0"/>
            <c:spPr>
              <a:solidFill>
                <a:sysClr val="window" lastClr="FFFFFF"/>
              </a:solidFill>
              <a:ln>
                <a:noFill/>
              </a:ln>
              <a:effectLst/>
            </c:spPr>
            <c:extLst>
              <c:ext xmlns:c16="http://schemas.microsoft.com/office/drawing/2014/chart" uri="{C3380CC4-5D6E-409C-BE32-E72D297353CC}">
                <c16:uniqueId val="{0000000E-BCE8-4428-B53F-9D78C41B2BA8}"/>
              </c:ext>
            </c:extLst>
          </c:dPt>
          <c:dLbls>
            <c:dLbl>
              <c:idx val="0"/>
              <c:tx>
                <c:rich>
                  <a:bodyPr rot="0" spcFirstLastPara="1" vertOverflow="ellipsis" horzOverflow="clip" vert="horz" wrap="square" lIns="38100" tIns="19050" rIns="38100" bIns="19050" anchor="ctr" anchorCtr="1">
                    <a:noAutofit/>
                  </a:bodyPr>
                  <a:lstStyle/>
                  <a:p>
                    <a:pPr>
                      <a:defRPr sz="1200" b="1" i="0" u="none" strike="noStrike" kern="1200" baseline="0">
                        <a:solidFill>
                          <a:schemeClr val="tx2"/>
                        </a:solidFill>
                        <a:latin typeface="+mn-lt"/>
                        <a:ea typeface="+mn-ea"/>
                        <a:cs typeface="+mn-cs"/>
                      </a:defRPr>
                    </a:pPr>
                    <a:fld id="{7A1501BC-1C9B-42C4-8EBB-966A8AEA637A}" type="CELLRANGE">
                      <a:rPr lang="en-US" sz="1200" b="1"/>
                      <a:pPr>
                        <a:defRPr sz="1200" b="1">
                          <a:solidFill>
                            <a:schemeClr val="tx2"/>
                          </a:solidFill>
                        </a:defRPr>
                      </a:pPr>
                      <a:t>[CELLRANGE]</a:t>
                    </a:fld>
                    <a:r>
                      <a:rPr lang="en-US" sz="1200" b="1" baseline="0"/>
                      <a:t> </a:t>
                    </a:r>
                  </a:p>
                </c:rich>
              </c:tx>
              <c:spPr>
                <a:noFill/>
                <a:ln>
                  <a:noFill/>
                </a:ln>
                <a:effectLst/>
              </c:spPr>
              <c:txPr>
                <a:bodyPr rot="0" spcFirstLastPara="1" vertOverflow="ellipsis" horzOverflow="clip" vert="horz" wrap="square" lIns="38100" tIns="19050" rIns="38100" bIns="19050" anchor="ctr" anchorCtr="1">
                  <a:noAutofit/>
                </a:bodyPr>
                <a:lstStyle/>
                <a:p>
                  <a:pPr>
                    <a:defRPr sz="12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 xmlns:c16="http://schemas.microsoft.com/office/drawing/2014/chart" uri="{C3380CC4-5D6E-409C-BE32-E72D297353CC}">
                  <c16:uniqueId val="{00000008-BCE8-4428-B53F-9D78C41B2BA8}"/>
                </c:ext>
              </c:extLst>
            </c:dLbl>
            <c:dLbl>
              <c:idx val="1"/>
              <c:tx>
                <c:rich>
                  <a:bodyPr/>
                  <a:lstStyle/>
                  <a:p>
                    <a:fld id="{4460B0E9-C029-46CD-B9CE-576B7FD5A41B}"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BCE8-4428-B53F-9D78C41B2BA8}"/>
                </c:ext>
              </c:extLst>
            </c:dLbl>
            <c:dLbl>
              <c:idx val="2"/>
              <c:tx>
                <c:rich>
                  <a:bodyPr/>
                  <a:lstStyle/>
                  <a:p>
                    <a:fld id="{29E789E6-6C89-45CE-BE50-DF38D50072D9}"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BCE8-4428-B53F-9D78C41B2BA8}"/>
                </c:ext>
              </c:extLst>
            </c:dLbl>
            <c:dLbl>
              <c:idx val="3"/>
              <c:delete val="1"/>
              <c:extLst>
                <c:ext xmlns:c15="http://schemas.microsoft.com/office/drawing/2012/chart" uri="{CE6537A1-D6FC-4f65-9D91-7224C49458BB}"/>
                <c:ext xmlns:c16="http://schemas.microsoft.com/office/drawing/2014/chart" uri="{C3380CC4-5D6E-409C-BE32-E72D297353CC}">
                  <c16:uniqueId val="{0000000E-BCE8-4428-B53F-9D78C41B2BA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howDataLabelsRange val="1"/>
              </c:ext>
            </c:extLst>
          </c:dLbls>
          <c:val>
            <c:numRef>
              <c:f>'Compliance risk'!$C$79:$C$82</c:f>
              <c:numCache>
                <c:formatCode>General</c:formatCode>
                <c:ptCount val="4"/>
                <c:pt idx="0">
                  <c:v>1</c:v>
                </c:pt>
                <c:pt idx="1">
                  <c:v>1</c:v>
                </c:pt>
                <c:pt idx="2">
                  <c:v>1</c:v>
                </c:pt>
                <c:pt idx="3">
                  <c:v>3</c:v>
                </c:pt>
              </c:numCache>
            </c:numRef>
          </c:val>
          <c:extLst>
            <c:ext xmlns:c15="http://schemas.microsoft.com/office/drawing/2012/chart" uri="{02D57815-91ED-43cb-92C2-25804820EDAC}">
              <c15:datalabelsRange>
                <c15:f>'Compliance risk'!$A$79:$A$82</c15:f>
                <c15:dlblRangeCache>
                  <c:ptCount val="4"/>
                  <c:pt idx="0">
                    <c:v>LOW</c:v>
                  </c:pt>
                  <c:pt idx="1">
                    <c:v>Moderate</c:v>
                  </c:pt>
                  <c:pt idx="2">
                    <c:v>High</c:v>
                  </c:pt>
                  <c:pt idx="3">
                    <c:v>Total</c:v>
                  </c:pt>
                </c15:dlblRangeCache>
              </c15:datalabelsRange>
            </c:ext>
            <c:ext xmlns:c16="http://schemas.microsoft.com/office/drawing/2014/chart" uri="{C3380CC4-5D6E-409C-BE32-E72D297353CC}">
              <c16:uniqueId val="{0000000F-BCE8-4428-B53F-9D78C41B2BA8}"/>
            </c:ext>
          </c:extLst>
        </c:ser>
        <c:ser>
          <c:idx val="1"/>
          <c:order val="1"/>
          <c:tx>
            <c:strRef>
              <c:f>'Compliance risk'!$C$85</c:f>
              <c:strCache>
                <c:ptCount val="1"/>
                <c:pt idx="0">
                  <c:v>Values</c:v>
                </c:pt>
              </c:strCache>
            </c:strRef>
          </c:tx>
          <c:spPr>
            <a:solidFill>
              <a:schemeClr val="accent5">
                <a:lumMod val="20000"/>
                <a:lumOff val="80000"/>
              </a:schemeClr>
            </a:solidFill>
            <a:ln>
              <a:solidFill>
                <a:schemeClr val="bg1"/>
              </a:solidFill>
            </a:ln>
          </c:spPr>
          <c:dPt>
            <c:idx val="0"/>
            <c:bubble3D val="0"/>
            <c:spPr>
              <a:solidFill>
                <a:schemeClr val="bg1">
                  <a:lumMod val="95000"/>
                </a:schemeClr>
              </a:solidFill>
              <a:ln>
                <a:solidFill>
                  <a:schemeClr val="bg1"/>
                </a:solidFill>
              </a:ln>
              <a:effectLst/>
            </c:spPr>
            <c:extLst>
              <c:ext xmlns:c16="http://schemas.microsoft.com/office/drawing/2014/chart" uri="{C3380CC4-5D6E-409C-BE32-E72D297353CC}">
                <c16:uniqueId val="{00000011-BCE8-4428-B53F-9D78C41B2BA8}"/>
              </c:ext>
            </c:extLst>
          </c:dPt>
          <c:dPt>
            <c:idx val="1"/>
            <c:bubble3D val="0"/>
            <c:spPr>
              <a:solidFill>
                <a:schemeClr val="bg1">
                  <a:lumMod val="85000"/>
                </a:schemeClr>
              </a:solidFill>
              <a:ln>
                <a:solidFill>
                  <a:schemeClr val="bg1"/>
                </a:solidFill>
              </a:ln>
              <a:effectLst/>
            </c:spPr>
            <c:extLst>
              <c:ext xmlns:c16="http://schemas.microsoft.com/office/drawing/2014/chart" uri="{C3380CC4-5D6E-409C-BE32-E72D297353CC}">
                <c16:uniqueId val="{00000013-BCE8-4428-B53F-9D78C41B2BA8}"/>
              </c:ext>
            </c:extLst>
          </c:dPt>
          <c:dPt>
            <c:idx val="2"/>
            <c:bubble3D val="0"/>
            <c:spPr>
              <a:solidFill>
                <a:schemeClr val="bg1">
                  <a:lumMod val="95000"/>
                </a:schemeClr>
              </a:solidFill>
              <a:ln>
                <a:solidFill>
                  <a:schemeClr val="bg1"/>
                </a:solidFill>
              </a:ln>
              <a:effectLst/>
            </c:spPr>
            <c:extLst>
              <c:ext xmlns:c16="http://schemas.microsoft.com/office/drawing/2014/chart" uri="{C3380CC4-5D6E-409C-BE32-E72D297353CC}">
                <c16:uniqueId val="{00000015-BCE8-4428-B53F-9D78C41B2BA8}"/>
              </c:ext>
            </c:extLst>
          </c:dPt>
          <c:dPt>
            <c:idx val="3"/>
            <c:bubble3D val="0"/>
            <c:spPr>
              <a:solidFill>
                <a:schemeClr val="bg1">
                  <a:lumMod val="85000"/>
                </a:schemeClr>
              </a:solidFill>
              <a:ln>
                <a:solidFill>
                  <a:schemeClr val="bg1"/>
                </a:solidFill>
              </a:ln>
              <a:effectLst/>
            </c:spPr>
            <c:extLst>
              <c:ext xmlns:c16="http://schemas.microsoft.com/office/drawing/2014/chart" uri="{C3380CC4-5D6E-409C-BE32-E72D297353CC}">
                <c16:uniqueId val="{00000017-BCE8-4428-B53F-9D78C41B2BA8}"/>
              </c:ext>
            </c:extLst>
          </c:dPt>
          <c:dPt>
            <c:idx val="4"/>
            <c:bubble3D val="0"/>
            <c:spPr>
              <a:solidFill>
                <a:schemeClr val="bg1">
                  <a:lumMod val="95000"/>
                </a:schemeClr>
              </a:solidFill>
              <a:ln>
                <a:solidFill>
                  <a:schemeClr val="bg1"/>
                </a:solidFill>
              </a:ln>
              <a:effectLst/>
            </c:spPr>
            <c:extLst>
              <c:ext xmlns:c16="http://schemas.microsoft.com/office/drawing/2014/chart" uri="{C3380CC4-5D6E-409C-BE32-E72D297353CC}">
                <c16:uniqueId val="{00000019-BCE8-4428-B53F-9D78C41B2BA8}"/>
              </c:ext>
            </c:extLst>
          </c:dPt>
          <c:dPt>
            <c:idx val="5"/>
            <c:bubble3D val="0"/>
            <c:spPr>
              <a:solidFill>
                <a:schemeClr val="bg1">
                  <a:lumMod val="85000"/>
                </a:schemeClr>
              </a:solidFill>
              <a:ln>
                <a:solidFill>
                  <a:schemeClr val="bg1"/>
                </a:solidFill>
              </a:ln>
              <a:effectLst/>
            </c:spPr>
            <c:extLst>
              <c:ext xmlns:c16="http://schemas.microsoft.com/office/drawing/2014/chart" uri="{C3380CC4-5D6E-409C-BE32-E72D297353CC}">
                <c16:uniqueId val="{0000001B-BCE8-4428-B53F-9D78C41B2BA8}"/>
              </c:ext>
            </c:extLst>
          </c:dPt>
          <c:dPt>
            <c:idx val="6"/>
            <c:bubble3D val="0"/>
            <c:spPr>
              <a:solidFill>
                <a:schemeClr val="bg1">
                  <a:lumMod val="95000"/>
                </a:schemeClr>
              </a:solidFill>
              <a:ln>
                <a:solidFill>
                  <a:schemeClr val="bg1"/>
                </a:solidFill>
              </a:ln>
              <a:effectLst/>
            </c:spPr>
            <c:extLst>
              <c:ext xmlns:c16="http://schemas.microsoft.com/office/drawing/2014/chart" uri="{C3380CC4-5D6E-409C-BE32-E72D297353CC}">
                <c16:uniqueId val="{0000001D-BCE8-4428-B53F-9D78C41B2BA8}"/>
              </c:ext>
            </c:extLst>
          </c:dPt>
          <c:dPt>
            <c:idx val="7"/>
            <c:bubble3D val="0"/>
            <c:spPr>
              <a:solidFill>
                <a:schemeClr val="bg1">
                  <a:lumMod val="85000"/>
                </a:schemeClr>
              </a:solidFill>
              <a:ln>
                <a:solidFill>
                  <a:schemeClr val="bg1"/>
                </a:solidFill>
              </a:ln>
              <a:effectLst/>
            </c:spPr>
            <c:extLst>
              <c:ext xmlns:c16="http://schemas.microsoft.com/office/drawing/2014/chart" uri="{C3380CC4-5D6E-409C-BE32-E72D297353CC}">
                <c16:uniqueId val="{0000001F-BCE8-4428-B53F-9D78C41B2BA8}"/>
              </c:ext>
            </c:extLst>
          </c:dPt>
          <c:dPt>
            <c:idx val="8"/>
            <c:bubble3D val="0"/>
            <c:spPr>
              <a:solidFill>
                <a:schemeClr val="bg1">
                  <a:lumMod val="95000"/>
                </a:schemeClr>
              </a:solidFill>
              <a:ln>
                <a:solidFill>
                  <a:schemeClr val="bg1"/>
                </a:solidFill>
              </a:ln>
              <a:effectLst/>
            </c:spPr>
            <c:extLst>
              <c:ext xmlns:c16="http://schemas.microsoft.com/office/drawing/2014/chart" uri="{C3380CC4-5D6E-409C-BE32-E72D297353CC}">
                <c16:uniqueId val="{00000021-BCE8-4428-B53F-9D78C41B2BA8}"/>
              </c:ext>
            </c:extLst>
          </c:dPt>
          <c:dPt>
            <c:idx val="9"/>
            <c:bubble3D val="0"/>
            <c:spPr>
              <a:solidFill>
                <a:schemeClr val="bg1">
                  <a:lumMod val="85000"/>
                </a:schemeClr>
              </a:solidFill>
              <a:ln>
                <a:solidFill>
                  <a:schemeClr val="bg1"/>
                </a:solidFill>
              </a:ln>
              <a:effectLst/>
            </c:spPr>
            <c:extLst>
              <c:ext xmlns:c16="http://schemas.microsoft.com/office/drawing/2014/chart" uri="{C3380CC4-5D6E-409C-BE32-E72D297353CC}">
                <c16:uniqueId val="{00000023-BCE8-4428-B53F-9D78C41B2BA8}"/>
              </c:ext>
            </c:extLst>
          </c:dPt>
          <c:dPt>
            <c:idx val="10"/>
            <c:bubble3D val="0"/>
            <c:spPr>
              <a:noFill/>
              <a:ln>
                <a:solidFill>
                  <a:schemeClr val="bg1"/>
                </a:solidFill>
              </a:ln>
              <a:effectLst/>
            </c:spPr>
            <c:extLst>
              <c:ext xmlns:c16="http://schemas.microsoft.com/office/drawing/2014/chart" uri="{C3380CC4-5D6E-409C-BE32-E72D297353CC}">
                <c16:uniqueId val="{00000025-BCE8-4428-B53F-9D78C41B2BA8}"/>
              </c:ext>
            </c:extLst>
          </c:dPt>
          <c:dLbls>
            <c:dLbl>
              <c:idx val="0"/>
              <c:tx>
                <c:rich>
                  <a:bodyPr/>
                  <a:lstStyle/>
                  <a:p>
                    <a:r>
                      <a:rPr lang="en-US"/>
                      <a:t>0.3</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CE8-4428-B53F-9D78C41B2BA8}"/>
                </c:ext>
              </c:extLst>
            </c:dLbl>
            <c:dLbl>
              <c:idx val="1"/>
              <c:tx>
                <c:rich>
                  <a:bodyPr rot="0" spcFirstLastPara="1" vertOverflow="ellipsis" horzOverflow="clip" vert="horz" wrap="square" lIns="38100" tIns="19050" rIns="38100" bIns="19050" anchor="ctr" anchorCtr="1">
                    <a:noAutofit/>
                  </a:bodyPr>
                  <a:lstStyle/>
                  <a:p>
                    <a:pPr>
                      <a:defRPr sz="1200" b="1" i="0" u="none" strike="noStrike" kern="1200" baseline="0">
                        <a:solidFill>
                          <a:schemeClr val="tx2"/>
                        </a:solidFill>
                        <a:latin typeface="+mn-lt"/>
                        <a:ea typeface="+mn-ea"/>
                        <a:cs typeface="+mn-cs"/>
                      </a:defRPr>
                    </a:pPr>
                    <a:fld id="{4FF7CD3E-2661-404C-AA72-78BC40E86F5C}" type="CELLRANGE">
                      <a:rPr lang="en-US" sz="1200" b="1"/>
                      <a:pPr>
                        <a:defRPr sz="1200" b="1">
                          <a:solidFill>
                            <a:schemeClr val="tx2"/>
                          </a:solidFill>
                        </a:defRPr>
                      </a:pPr>
                      <a:t>[CELLRANGE]</a:t>
                    </a:fld>
                    <a:endParaRPr lang="en-US"/>
                  </a:p>
                </c:rich>
              </c:tx>
              <c:spPr>
                <a:noFill/>
                <a:ln>
                  <a:noFill/>
                </a:ln>
                <a:effectLst/>
              </c:spPr>
              <c:txPr>
                <a:bodyPr rot="0" spcFirstLastPara="1" vertOverflow="ellipsis" horzOverflow="clip" vert="horz" wrap="square" lIns="38100" tIns="19050" rIns="38100" bIns="19050" anchor="ctr" anchorCtr="1">
                  <a:noAutofit/>
                </a:bodyPr>
                <a:lstStyle/>
                <a:p>
                  <a:pPr>
                    <a:defRPr sz="12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 xmlns:c16="http://schemas.microsoft.com/office/drawing/2014/chart" uri="{C3380CC4-5D6E-409C-BE32-E72D297353CC}">
                  <c16:uniqueId val="{00000013-BCE8-4428-B53F-9D78C41B2BA8}"/>
                </c:ext>
              </c:extLst>
            </c:dLbl>
            <c:dLbl>
              <c:idx val="2"/>
              <c:layout>
                <c:manualLayout>
                  <c:x val="-5.5251067350164723E-4"/>
                  <c:y val="-4.0650406504065045E-3"/>
                </c:manualLayout>
              </c:layout>
              <c:tx>
                <c:rich>
                  <a:bodyPr/>
                  <a:lstStyle/>
                  <a:p>
                    <a:r>
                      <a:rPr lang="en-US" baseline="0"/>
                      <a:t>0.9</a:t>
                    </a:r>
                    <a:endParaRPr lang="en-US"/>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CE8-4428-B53F-9D78C41B2BA8}"/>
                </c:ext>
              </c:extLst>
            </c:dLbl>
            <c:dLbl>
              <c:idx val="3"/>
              <c:tx>
                <c:rich>
                  <a:bodyPr/>
                  <a:lstStyle/>
                  <a:p>
                    <a:fld id="{4DBF0DD4-AE28-44E6-B3C0-7A7B90019A3B}"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BCE8-4428-B53F-9D78C41B2BA8}"/>
                </c:ext>
              </c:extLst>
            </c:dLbl>
            <c:dLbl>
              <c:idx val="4"/>
              <c:tx>
                <c:rich>
                  <a:bodyPr/>
                  <a:lstStyle/>
                  <a:p>
                    <a:fld id="{FDADC016-DB32-4DAD-BAF4-8E2CC8E25339}"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BCE8-4428-B53F-9D78C41B2BA8}"/>
                </c:ext>
              </c:extLst>
            </c:dLbl>
            <c:dLbl>
              <c:idx val="5"/>
              <c:tx>
                <c:rich>
                  <a:bodyPr/>
                  <a:lstStyle/>
                  <a:p>
                    <a:r>
                      <a:rPr lang="en-US"/>
                      <a:t>1.8</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CE8-4428-B53F-9D78C41B2BA8}"/>
                </c:ext>
              </c:extLst>
            </c:dLbl>
            <c:dLbl>
              <c:idx val="6"/>
              <c:tx>
                <c:rich>
                  <a:bodyPr/>
                  <a:lstStyle/>
                  <a:p>
                    <a:fld id="{6D54701B-7BB9-4DBE-A360-1E1249BF7FF7}"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BCE8-4428-B53F-9D78C41B2BA8}"/>
                </c:ext>
              </c:extLst>
            </c:dLbl>
            <c:dLbl>
              <c:idx val="7"/>
              <c:tx>
                <c:rich>
                  <a:bodyPr/>
                  <a:lstStyle/>
                  <a:p>
                    <a:fld id="{CAD892BD-AD94-4E09-9027-5C720536FFD9}"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BCE8-4428-B53F-9D78C41B2BA8}"/>
                </c:ext>
              </c:extLst>
            </c:dLbl>
            <c:dLbl>
              <c:idx val="8"/>
              <c:tx>
                <c:rich>
                  <a:bodyPr/>
                  <a:lstStyle/>
                  <a:p>
                    <a:fld id="{204336F2-13F8-4661-A66C-79184D564256}"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BCE8-4428-B53F-9D78C41B2BA8}"/>
                </c:ext>
              </c:extLst>
            </c:dLbl>
            <c:dLbl>
              <c:idx val="9"/>
              <c:tx>
                <c:rich>
                  <a:bodyPr/>
                  <a:lstStyle/>
                  <a:p>
                    <a:fld id="{266E9FDB-6385-4EBC-B942-16DA75314716}"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BCE8-4428-B53F-9D78C41B2BA8}"/>
                </c:ext>
              </c:extLst>
            </c:dLbl>
            <c:dLbl>
              <c:idx val="10"/>
              <c:delete val="1"/>
              <c:extLst>
                <c:ext xmlns:c15="http://schemas.microsoft.com/office/drawing/2012/chart" uri="{CE6537A1-D6FC-4f65-9D91-7224C49458BB}"/>
                <c:ext xmlns:c16="http://schemas.microsoft.com/office/drawing/2014/chart" uri="{C3380CC4-5D6E-409C-BE32-E72D297353CC}">
                  <c16:uniqueId val="{00000025-BCE8-4428-B53F-9D78C41B2BA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howDataLabelsRange val="1"/>
              </c:ext>
            </c:extLst>
          </c:dLbls>
          <c:val>
            <c:numRef>
              <c:f>'Compliance risk'!$C$86:$C$96</c:f>
              <c:numCache>
                <c:formatCode>General</c:formatCode>
                <c:ptCount val="11"/>
                <c:pt idx="0">
                  <c:v>0.3</c:v>
                </c:pt>
                <c:pt idx="1">
                  <c:v>0.3</c:v>
                </c:pt>
                <c:pt idx="2">
                  <c:v>0.3</c:v>
                </c:pt>
                <c:pt idx="3">
                  <c:v>0.3</c:v>
                </c:pt>
                <c:pt idx="4">
                  <c:v>0.3</c:v>
                </c:pt>
                <c:pt idx="5">
                  <c:v>0.3</c:v>
                </c:pt>
                <c:pt idx="6">
                  <c:v>0.3</c:v>
                </c:pt>
                <c:pt idx="7">
                  <c:v>0.3</c:v>
                </c:pt>
                <c:pt idx="8">
                  <c:v>0.3</c:v>
                </c:pt>
                <c:pt idx="9">
                  <c:v>0.3</c:v>
                </c:pt>
                <c:pt idx="10">
                  <c:v>3</c:v>
                </c:pt>
              </c:numCache>
            </c:numRef>
          </c:val>
          <c:extLst>
            <c:ext xmlns:c15="http://schemas.microsoft.com/office/drawing/2012/chart" uri="{02D57815-91ED-43cb-92C2-25804820EDAC}">
              <c15:datalabelsRange>
                <c15:f>'Compliance risk'!$A$86:$A$96</c15:f>
                <c15:dlblRangeCache>
                  <c:ptCount val="11"/>
                  <c:pt idx="0">
                    <c:v>0.3</c:v>
                  </c:pt>
                  <c:pt idx="1">
                    <c:v>0.6</c:v>
                  </c:pt>
                  <c:pt idx="2">
                    <c:v>0.9</c:v>
                  </c:pt>
                  <c:pt idx="3">
                    <c:v>1.2</c:v>
                  </c:pt>
                  <c:pt idx="4">
                    <c:v>1.5</c:v>
                  </c:pt>
                  <c:pt idx="5">
                    <c:v>1.8</c:v>
                  </c:pt>
                  <c:pt idx="6">
                    <c:v>2.1</c:v>
                  </c:pt>
                  <c:pt idx="7">
                    <c:v>2.4</c:v>
                  </c:pt>
                  <c:pt idx="8">
                    <c:v>2.7</c:v>
                  </c:pt>
                  <c:pt idx="9">
                    <c:v>3</c:v>
                  </c:pt>
                  <c:pt idx="10">
                    <c:v>Total</c:v>
                  </c:pt>
                </c15:dlblRangeCache>
              </c15:datalabelsRange>
            </c:ext>
            <c:ext xmlns:c16="http://schemas.microsoft.com/office/drawing/2014/chart" uri="{C3380CC4-5D6E-409C-BE32-E72D297353CC}">
              <c16:uniqueId val="{00000026-BCE8-4428-B53F-9D78C41B2BA8}"/>
            </c:ext>
          </c:extLst>
        </c:ser>
        <c:dLbls>
          <c:showLegendKey val="0"/>
          <c:showVal val="0"/>
          <c:showCatName val="0"/>
          <c:showSerName val="0"/>
          <c:showPercent val="0"/>
          <c:showBubbleSize val="0"/>
          <c:showLeaderLines val="1"/>
        </c:dLbls>
        <c:firstSliceAng val="270"/>
        <c:holeSize val="40"/>
      </c:doughnut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Operational KRI</a:t>
            </a:r>
          </a:p>
        </c:rich>
      </c:tx>
      <c:layout>
        <c:manualLayout>
          <c:xMode val="edge"/>
          <c:yMode val="edge"/>
          <c:x val="0.42911373072585579"/>
          <c:y val="0.5719298245614035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6833591897667069"/>
          <c:y val="4.4394610673665791E-2"/>
          <c:w val="0.71072446799168687"/>
          <c:h val="0.95560538932633421"/>
        </c:manualLayout>
      </c:layout>
      <c:pieChart>
        <c:varyColors val="1"/>
        <c:ser>
          <c:idx val="2"/>
          <c:order val="2"/>
          <c:tx>
            <c:strRef>
              <c:f>'Operational risk'!$A$96</c:f>
              <c:strCache>
                <c:ptCount val="1"/>
                <c:pt idx="0">
                  <c:v>Pointer</c:v>
                </c:pt>
              </c:strCache>
            </c:strRef>
          </c:tx>
          <c:spPr>
            <a:ln>
              <a:solidFill>
                <a:schemeClr val="accent1">
                  <a:lumMod val="75000"/>
                </a:schemeClr>
              </a:solidFill>
            </a:ln>
          </c:spPr>
          <c:dPt>
            <c:idx val="0"/>
            <c:bubble3D val="0"/>
            <c:spPr>
              <a:solidFill>
                <a:sysClr val="window" lastClr="FFFFFF"/>
              </a:solidFill>
              <a:ln>
                <a:solidFill>
                  <a:schemeClr val="bg1"/>
                </a:solidFill>
              </a:ln>
              <a:effectLst/>
            </c:spPr>
            <c:extLst>
              <c:ext xmlns:c16="http://schemas.microsoft.com/office/drawing/2014/chart" uri="{C3380CC4-5D6E-409C-BE32-E72D297353CC}">
                <c16:uniqueId val="{00000001-A59E-497F-B5B2-00AC81E63C7A}"/>
              </c:ext>
            </c:extLst>
          </c:dPt>
          <c:dPt>
            <c:idx val="1"/>
            <c:bubble3D val="0"/>
            <c:explosion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cap="sq">
                <a:solidFill>
                  <a:schemeClr val="accent2">
                    <a:lumMod val="50000"/>
                  </a:schemeClr>
                </a:solidFill>
              </a:ln>
              <a:effectLst/>
            </c:spPr>
            <c:extLst>
              <c:ext xmlns:c16="http://schemas.microsoft.com/office/drawing/2014/chart" uri="{C3380CC4-5D6E-409C-BE32-E72D297353CC}">
                <c16:uniqueId val="{00000003-A59E-497F-B5B2-00AC81E63C7A}"/>
              </c:ext>
            </c:extLst>
          </c:dPt>
          <c:dPt>
            <c:idx val="2"/>
            <c:bubble3D val="0"/>
            <c:spPr>
              <a:solidFill>
                <a:schemeClr val="bg1"/>
              </a:solidFill>
              <a:ln>
                <a:noFill/>
              </a:ln>
              <a:effectLst/>
            </c:spPr>
            <c:extLst>
              <c:ext xmlns:c16="http://schemas.microsoft.com/office/drawing/2014/chart" uri="{C3380CC4-5D6E-409C-BE32-E72D297353CC}">
                <c16:uniqueId val="{00000005-A59E-497F-B5B2-00AC81E63C7A}"/>
              </c:ext>
            </c:extLst>
          </c:dPt>
          <c:val>
            <c:numRef>
              <c:f>'Operational risk'!$C$96:$C$98</c:f>
              <c:numCache>
                <c:formatCode>General</c:formatCode>
                <c:ptCount val="3"/>
                <c:pt idx="0">
                  <c:v>1</c:v>
                </c:pt>
                <c:pt idx="1">
                  <c:v>0.02</c:v>
                </c:pt>
                <c:pt idx="2">
                  <c:v>4.9800000000000004</c:v>
                </c:pt>
              </c:numCache>
            </c:numRef>
          </c:val>
          <c:extLst>
            <c:ext xmlns:c16="http://schemas.microsoft.com/office/drawing/2014/chart" uri="{C3380CC4-5D6E-409C-BE32-E72D297353CC}">
              <c16:uniqueId val="{00000006-A59E-497F-B5B2-00AC81E63C7A}"/>
            </c:ext>
          </c:extLst>
        </c:ser>
        <c:dLbls>
          <c:showLegendKey val="0"/>
          <c:showVal val="0"/>
          <c:showCatName val="0"/>
          <c:showSerName val="0"/>
          <c:showPercent val="0"/>
          <c:showBubbleSize val="0"/>
          <c:showLeaderLines val="1"/>
        </c:dLbls>
        <c:firstSliceAng val="270"/>
      </c:pieChart>
      <c:doughnutChart>
        <c:varyColors val="1"/>
        <c:ser>
          <c:idx val="0"/>
          <c:order val="0"/>
          <c:tx>
            <c:strRef>
              <c:f>'Operational risk'!$C$74</c:f>
              <c:strCache>
                <c:ptCount val="1"/>
                <c:pt idx="0">
                  <c:v>Value</c:v>
                </c:pt>
              </c:strCache>
            </c:strRef>
          </c:tx>
          <c:dPt>
            <c:idx val="0"/>
            <c:bubble3D val="0"/>
            <c:spPr>
              <a:solidFill>
                <a:srgbClr val="92D050"/>
              </a:solidFill>
              <a:ln>
                <a:noFill/>
              </a:ln>
              <a:effectLst/>
            </c:spPr>
            <c:extLst>
              <c:ext xmlns:c16="http://schemas.microsoft.com/office/drawing/2014/chart" uri="{C3380CC4-5D6E-409C-BE32-E72D297353CC}">
                <c16:uniqueId val="{00000008-A59E-497F-B5B2-00AC81E63C7A}"/>
              </c:ext>
            </c:extLst>
          </c:dPt>
          <c:dPt>
            <c:idx val="1"/>
            <c:bubble3D val="0"/>
            <c:spPr>
              <a:solidFill>
                <a:srgbClr val="FFFF00"/>
              </a:solidFill>
              <a:ln>
                <a:noFill/>
              </a:ln>
              <a:effectLst/>
            </c:spPr>
            <c:extLst>
              <c:ext xmlns:c16="http://schemas.microsoft.com/office/drawing/2014/chart" uri="{C3380CC4-5D6E-409C-BE32-E72D297353CC}">
                <c16:uniqueId val="{0000000A-A59E-497F-B5B2-00AC81E63C7A}"/>
              </c:ext>
            </c:extLst>
          </c:dPt>
          <c:dPt>
            <c:idx val="2"/>
            <c:bubble3D val="0"/>
            <c:spPr>
              <a:solidFill>
                <a:srgbClr val="FF0000"/>
              </a:solidFill>
              <a:ln>
                <a:noFill/>
              </a:ln>
              <a:effectLst/>
            </c:spPr>
            <c:extLst>
              <c:ext xmlns:c16="http://schemas.microsoft.com/office/drawing/2014/chart" uri="{C3380CC4-5D6E-409C-BE32-E72D297353CC}">
                <c16:uniqueId val="{0000000C-A59E-497F-B5B2-00AC81E63C7A}"/>
              </c:ext>
            </c:extLst>
          </c:dPt>
          <c:dPt>
            <c:idx val="3"/>
            <c:bubble3D val="0"/>
            <c:spPr>
              <a:solidFill>
                <a:schemeClr val="bg1"/>
              </a:solidFill>
              <a:ln>
                <a:noFill/>
              </a:ln>
              <a:effectLst/>
            </c:spPr>
            <c:extLst>
              <c:ext xmlns:c16="http://schemas.microsoft.com/office/drawing/2014/chart" uri="{C3380CC4-5D6E-409C-BE32-E72D297353CC}">
                <c16:uniqueId val="{0000000E-A59E-497F-B5B2-00AC81E63C7A}"/>
              </c:ext>
            </c:extLst>
          </c:dPt>
          <c:dLbls>
            <c:dLbl>
              <c:idx val="0"/>
              <c:tx>
                <c:rich>
                  <a:bodyPr/>
                  <a:lstStyle/>
                  <a:p>
                    <a:fld id="{F8D6C6B0-2D84-4C1C-9A95-C421E8550077}"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59E-497F-B5B2-00AC81E63C7A}"/>
                </c:ext>
              </c:extLst>
            </c:dLbl>
            <c:dLbl>
              <c:idx val="1"/>
              <c:tx>
                <c:rich>
                  <a:bodyPr/>
                  <a:lstStyle/>
                  <a:p>
                    <a:fld id="{E69328A5-92C4-4337-AB50-F364D90F3B64}"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59E-497F-B5B2-00AC81E63C7A}"/>
                </c:ext>
              </c:extLst>
            </c:dLbl>
            <c:dLbl>
              <c:idx val="2"/>
              <c:tx>
                <c:rich>
                  <a:bodyPr/>
                  <a:lstStyle/>
                  <a:p>
                    <a:fld id="{EFEA2FE2-D574-45CC-8961-AC87410F20BB}"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A59E-497F-B5B2-00AC81E63C7A}"/>
                </c:ext>
              </c:extLst>
            </c:dLbl>
            <c:dLbl>
              <c:idx val="3"/>
              <c:delete val="1"/>
              <c:extLst>
                <c:ext xmlns:c15="http://schemas.microsoft.com/office/drawing/2012/chart" uri="{CE6537A1-D6FC-4f65-9D91-7224C49458BB}"/>
                <c:ext xmlns:c16="http://schemas.microsoft.com/office/drawing/2014/chart" uri="{C3380CC4-5D6E-409C-BE32-E72D297353CC}">
                  <c16:uniqueId val="{0000000E-A59E-497F-B5B2-00AC81E63C7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howDataLabelsRange val="1"/>
              </c:ext>
            </c:extLst>
          </c:dLbls>
          <c:val>
            <c:numRef>
              <c:f>'Operational risk'!$C$75:$C$78</c:f>
              <c:numCache>
                <c:formatCode>General</c:formatCode>
                <c:ptCount val="4"/>
                <c:pt idx="0">
                  <c:v>1</c:v>
                </c:pt>
                <c:pt idx="1">
                  <c:v>1</c:v>
                </c:pt>
                <c:pt idx="2">
                  <c:v>1</c:v>
                </c:pt>
                <c:pt idx="3">
                  <c:v>3</c:v>
                </c:pt>
              </c:numCache>
            </c:numRef>
          </c:val>
          <c:extLst>
            <c:ext xmlns:c15="http://schemas.microsoft.com/office/drawing/2012/chart" uri="{02D57815-91ED-43cb-92C2-25804820EDAC}">
              <c15:datalabelsRange>
                <c15:f>'Operational risk'!$A$75:$A$78</c15:f>
                <c15:dlblRangeCache>
                  <c:ptCount val="4"/>
                  <c:pt idx="0">
                    <c:v>LOW</c:v>
                  </c:pt>
                  <c:pt idx="1">
                    <c:v>Moderate</c:v>
                  </c:pt>
                  <c:pt idx="2">
                    <c:v>High</c:v>
                  </c:pt>
                  <c:pt idx="3">
                    <c:v>Total</c:v>
                  </c:pt>
                </c15:dlblRangeCache>
              </c15:datalabelsRange>
            </c:ext>
            <c:ext xmlns:c16="http://schemas.microsoft.com/office/drawing/2014/chart" uri="{C3380CC4-5D6E-409C-BE32-E72D297353CC}">
              <c16:uniqueId val="{0000000F-A59E-497F-B5B2-00AC81E63C7A}"/>
            </c:ext>
          </c:extLst>
        </c:ser>
        <c:ser>
          <c:idx val="1"/>
          <c:order val="1"/>
          <c:tx>
            <c:strRef>
              <c:f>'Operational risk'!$C$81</c:f>
              <c:strCache>
                <c:ptCount val="1"/>
                <c:pt idx="0">
                  <c:v>Values</c:v>
                </c:pt>
              </c:strCache>
            </c:strRef>
          </c:tx>
          <c:spPr>
            <a:solidFill>
              <a:schemeClr val="accent1">
                <a:lumMod val="20000"/>
                <a:lumOff val="80000"/>
              </a:schemeClr>
            </a:solidFill>
            <a:ln>
              <a:solidFill>
                <a:schemeClr val="bg1"/>
              </a:solidFill>
            </a:ln>
          </c:spPr>
          <c:dPt>
            <c:idx val="0"/>
            <c:bubble3D val="0"/>
            <c:spPr>
              <a:solidFill>
                <a:schemeClr val="bg1">
                  <a:lumMod val="95000"/>
                </a:schemeClr>
              </a:solidFill>
              <a:ln>
                <a:solidFill>
                  <a:schemeClr val="bg1"/>
                </a:solidFill>
              </a:ln>
              <a:effectLst/>
            </c:spPr>
            <c:extLst>
              <c:ext xmlns:c16="http://schemas.microsoft.com/office/drawing/2014/chart" uri="{C3380CC4-5D6E-409C-BE32-E72D297353CC}">
                <c16:uniqueId val="{00000011-A59E-497F-B5B2-00AC81E63C7A}"/>
              </c:ext>
            </c:extLst>
          </c:dPt>
          <c:dPt>
            <c:idx val="1"/>
            <c:bubble3D val="0"/>
            <c:spPr>
              <a:solidFill>
                <a:schemeClr val="bg1">
                  <a:lumMod val="85000"/>
                </a:schemeClr>
              </a:solidFill>
              <a:ln>
                <a:solidFill>
                  <a:schemeClr val="bg1"/>
                </a:solidFill>
              </a:ln>
              <a:effectLst/>
            </c:spPr>
            <c:extLst>
              <c:ext xmlns:c16="http://schemas.microsoft.com/office/drawing/2014/chart" uri="{C3380CC4-5D6E-409C-BE32-E72D297353CC}">
                <c16:uniqueId val="{00000013-A59E-497F-B5B2-00AC81E63C7A}"/>
              </c:ext>
            </c:extLst>
          </c:dPt>
          <c:dPt>
            <c:idx val="2"/>
            <c:bubble3D val="0"/>
            <c:spPr>
              <a:solidFill>
                <a:schemeClr val="bg1">
                  <a:lumMod val="95000"/>
                </a:schemeClr>
              </a:solidFill>
              <a:ln>
                <a:solidFill>
                  <a:schemeClr val="bg1"/>
                </a:solidFill>
              </a:ln>
              <a:effectLst/>
            </c:spPr>
            <c:extLst>
              <c:ext xmlns:c16="http://schemas.microsoft.com/office/drawing/2014/chart" uri="{C3380CC4-5D6E-409C-BE32-E72D297353CC}">
                <c16:uniqueId val="{00000015-A59E-497F-B5B2-00AC81E63C7A}"/>
              </c:ext>
            </c:extLst>
          </c:dPt>
          <c:dPt>
            <c:idx val="3"/>
            <c:bubble3D val="0"/>
            <c:spPr>
              <a:solidFill>
                <a:schemeClr val="bg1">
                  <a:lumMod val="85000"/>
                </a:schemeClr>
              </a:solidFill>
              <a:ln>
                <a:solidFill>
                  <a:schemeClr val="bg1"/>
                </a:solidFill>
              </a:ln>
              <a:effectLst/>
            </c:spPr>
            <c:extLst>
              <c:ext xmlns:c16="http://schemas.microsoft.com/office/drawing/2014/chart" uri="{C3380CC4-5D6E-409C-BE32-E72D297353CC}">
                <c16:uniqueId val="{00000017-A59E-497F-B5B2-00AC81E63C7A}"/>
              </c:ext>
            </c:extLst>
          </c:dPt>
          <c:dPt>
            <c:idx val="4"/>
            <c:bubble3D val="0"/>
            <c:spPr>
              <a:solidFill>
                <a:schemeClr val="bg1">
                  <a:lumMod val="95000"/>
                </a:schemeClr>
              </a:solidFill>
              <a:ln>
                <a:solidFill>
                  <a:schemeClr val="bg1"/>
                </a:solidFill>
              </a:ln>
              <a:effectLst/>
            </c:spPr>
            <c:extLst>
              <c:ext xmlns:c16="http://schemas.microsoft.com/office/drawing/2014/chart" uri="{C3380CC4-5D6E-409C-BE32-E72D297353CC}">
                <c16:uniqueId val="{00000019-A59E-497F-B5B2-00AC81E63C7A}"/>
              </c:ext>
            </c:extLst>
          </c:dPt>
          <c:dPt>
            <c:idx val="5"/>
            <c:bubble3D val="0"/>
            <c:spPr>
              <a:solidFill>
                <a:schemeClr val="bg1">
                  <a:lumMod val="85000"/>
                </a:schemeClr>
              </a:solidFill>
              <a:ln>
                <a:solidFill>
                  <a:schemeClr val="bg1"/>
                </a:solidFill>
              </a:ln>
              <a:effectLst/>
            </c:spPr>
            <c:extLst>
              <c:ext xmlns:c16="http://schemas.microsoft.com/office/drawing/2014/chart" uri="{C3380CC4-5D6E-409C-BE32-E72D297353CC}">
                <c16:uniqueId val="{0000001B-A59E-497F-B5B2-00AC81E63C7A}"/>
              </c:ext>
            </c:extLst>
          </c:dPt>
          <c:dPt>
            <c:idx val="6"/>
            <c:bubble3D val="0"/>
            <c:spPr>
              <a:solidFill>
                <a:schemeClr val="bg1">
                  <a:lumMod val="95000"/>
                </a:schemeClr>
              </a:solidFill>
              <a:ln>
                <a:solidFill>
                  <a:schemeClr val="bg1"/>
                </a:solidFill>
              </a:ln>
              <a:effectLst/>
            </c:spPr>
            <c:extLst>
              <c:ext xmlns:c16="http://schemas.microsoft.com/office/drawing/2014/chart" uri="{C3380CC4-5D6E-409C-BE32-E72D297353CC}">
                <c16:uniqueId val="{0000001D-A59E-497F-B5B2-00AC81E63C7A}"/>
              </c:ext>
            </c:extLst>
          </c:dPt>
          <c:dPt>
            <c:idx val="7"/>
            <c:bubble3D val="0"/>
            <c:spPr>
              <a:solidFill>
                <a:schemeClr val="bg1">
                  <a:lumMod val="85000"/>
                </a:schemeClr>
              </a:solidFill>
              <a:ln>
                <a:solidFill>
                  <a:schemeClr val="bg1"/>
                </a:solidFill>
              </a:ln>
              <a:effectLst/>
            </c:spPr>
            <c:extLst>
              <c:ext xmlns:c16="http://schemas.microsoft.com/office/drawing/2014/chart" uri="{C3380CC4-5D6E-409C-BE32-E72D297353CC}">
                <c16:uniqueId val="{0000001F-A59E-497F-B5B2-00AC81E63C7A}"/>
              </c:ext>
            </c:extLst>
          </c:dPt>
          <c:dPt>
            <c:idx val="8"/>
            <c:bubble3D val="0"/>
            <c:spPr>
              <a:solidFill>
                <a:schemeClr val="bg1">
                  <a:lumMod val="95000"/>
                </a:schemeClr>
              </a:solidFill>
              <a:ln>
                <a:solidFill>
                  <a:schemeClr val="bg1"/>
                </a:solidFill>
              </a:ln>
              <a:effectLst/>
            </c:spPr>
            <c:extLst>
              <c:ext xmlns:c16="http://schemas.microsoft.com/office/drawing/2014/chart" uri="{C3380CC4-5D6E-409C-BE32-E72D297353CC}">
                <c16:uniqueId val="{00000021-A59E-497F-B5B2-00AC81E63C7A}"/>
              </c:ext>
            </c:extLst>
          </c:dPt>
          <c:dPt>
            <c:idx val="9"/>
            <c:bubble3D val="0"/>
            <c:spPr>
              <a:solidFill>
                <a:schemeClr val="bg1">
                  <a:lumMod val="85000"/>
                </a:schemeClr>
              </a:solidFill>
              <a:ln>
                <a:solidFill>
                  <a:schemeClr val="bg1"/>
                </a:solidFill>
              </a:ln>
              <a:effectLst/>
            </c:spPr>
            <c:extLst>
              <c:ext xmlns:c16="http://schemas.microsoft.com/office/drawing/2014/chart" uri="{C3380CC4-5D6E-409C-BE32-E72D297353CC}">
                <c16:uniqueId val="{00000023-A59E-497F-B5B2-00AC81E63C7A}"/>
              </c:ext>
            </c:extLst>
          </c:dPt>
          <c:dPt>
            <c:idx val="10"/>
            <c:bubble3D val="0"/>
            <c:spPr>
              <a:noFill/>
              <a:ln>
                <a:solidFill>
                  <a:schemeClr val="bg1"/>
                </a:solidFill>
              </a:ln>
              <a:effectLst/>
            </c:spPr>
            <c:extLst>
              <c:ext xmlns:c16="http://schemas.microsoft.com/office/drawing/2014/chart" uri="{C3380CC4-5D6E-409C-BE32-E72D297353CC}">
                <c16:uniqueId val="{00000025-A59E-497F-B5B2-00AC81E63C7A}"/>
              </c:ext>
            </c:extLst>
          </c:dPt>
          <c:dLbls>
            <c:dLbl>
              <c:idx val="0"/>
              <c:tx>
                <c:rich>
                  <a:bodyPr/>
                  <a:lstStyle/>
                  <a:p>
                    <a:fld id="{F091D111-EDC1-4654-A6C4-7A8ABA8233A0}"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A59E-497F-B5B2-00AC81E63C7A}"/>
                </c:ext>
              </c:extLst>
            </c:dLbl>
            <c:dLbl>
              <c:idx val="1"/>
              <c:tx>
                <c:rich>
                  <a:bodyPr/>
                  <a:lstStyle/>
                  <a:p>
                    <a:fld id="{E0796471-7926-4A71-B69D-88EFBFE0432D}"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A59E-497F-B5B2-00AC81E63C7A}"/>
                </c:ext>
              </c:extLst>
            </c:dLbl>
            <c:dLbl>
              <c:idx val="2"/>
              <c:tx>
                <c:rich>
                  <a:bodyPr/>
                  <a:lstStyle/>
                  <a:p>
                    <a:fld id="{147E3CEB-8D75-4367-B867-5CEAE812903A}"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A59E-497F-B5B2-00AC81E63C7A}"/>
                </c:ext>
              </c:extLst>
            </c:dLbl>
            <c:dLbl>
              <c:idx val="3"/>
              <c:tx>
                <c:rich>
                  <a:bodyPr/>
                  <a:lstStyle/>
                  <a:p>
                    <a:fld id="{BC2DDCAD-5E26-4AC4-B09D-F588E10A3E1E}"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A59E-497F-B5B2-00AC81E63C7A}"/>
                </c:ext>
              </c:extLst>
            </c:dLbl>
            <c:dLbl>
              <c:idx val="4"/>
              <c:tx>
                <c:rich>
                  <a:bodyPr/>
                  <a:lstStyle/>
                  <a:p>
                    <a:fld id="{D1B20EF4-1E06-48BB-85CD-59BF6E6BCE4D}"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A59E-497F-B5B2-00AC81E63C7A}"/>
                </c:ext>
              </c:extLst>
            </c:dLbl>
            <c:dLbl>
              <c:idx val="5"/>
              <c:tx>
                <c:rich>
                  <a:bodyPr/>
                  <a:lstStyle/>
                  <a:p>
                    <a:fld id="{6DCE4FEE-C23A-475C-B781-1807EF38D60B}"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A59E-497F-B5B2-00AC81E63C7A}"/>
                </c:ext>
              </c:extLst>
            </c:dLbl>
            <c:dLbl>
              <c:idx val="6"/>
              <c:tx>
                <c:rich>
                  <a:bodyPr/>
                  <a:lstStyle/>
                  <a:p>
                    <a:fld id="{802B3068-27CC-4780-86E8-771469FBB727}"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A59E-497F-B5B2-00AC81E63C7A}"/>
                </c:ext>
              </c:extLst>
            </c:dLbl>
            <c:dLbl>
              <c:idx val="7"/>
              <c:tx>
                <c:rich>
                  <a:bodyPr/>
                  <a:lstStyle/>
                  <a:p>
                    <a:fld id="{7DA91A5D-CC92-48A8-93DB-35EE525DD867}"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A59E-497F-B5B2-00AC81E63C7A}"/>
                </c:ext>
              </c:extLst>
            </c:dLbl>
            <c:dLbl>
              <c:idx val="8"/>
              <c:tx>
                <c:rich>
                  <a:bodyPr/>
                  <a:lstStyle/>
                  <a:p>
                    <a:fld id="{3F747819-DF5D-40F4-B88A-71AEB70E051C}"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A59E-497F-B5B2-00AC81E63C7A}"/>
                </c:ext>
              </c:extLst>
            </c:dLbl>
            <c:dLbl>
              <c:idx val="9"/>
              <c:tx>
                <c:rich>
                  <a:bodyPr/>
                  <a:lstStyle/>
                  <a:p>
                    <a:fld id="{091009EB-9646-4E8E-B755-5C48BA6E3FCE}" type="CELLRANGE">
                      <a:rPr lang="en-US"/>
                      <a:pPr/>
                      <a:t>[CELLRANGE]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A59E-497F-B5B2-00AC81E63C7A}"/>
                </c:ext>
              </c:extLst>
            </c:dLbl>
            <c:dLbl>
              <c:idx val="10"/>
              <c:delete val="1"/>
              <c:extLst>
                <c:ext xmlns:c15="http://schemas.microsoft.com/office/drawing/2012/chart" uri="{CE6537A1-D6FC-4f65-9D91-7224C49458BB}"/>
                <c:ext xmlns:c16="http://schemas.microsoft.com/office/drawing/2014/chart" uri="{C3380CC4-5D6E-409C-BE32-E72D297353CC}">
                  <c16:uniqueId val="{00000025-A59E-497F-B5B2-00AC81E63C7A}"/>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howDataLabelsRange val="1"/>
              </c:ext>
            </c:extLst>
          </c:dLbls>
          <c:val>
            <c:numRef>
              <c:f>'Operational risk'!$C$82:$C$92</c:f>
              <c:numCache>
                <c:formatCode>General</c:formatCode>
                <c:ptCount val="11"/>
                <c:pt idx="0">
                  <c:v>0.3</c:v>
                </c:pt>
                <c:pt idx="1">
                  <c:v>0.3</c:v>
                </c:pt>
                <c:pt idx="2">
                  <c:v>0.3</c:v>
                </c:pt>
                <c:pt idx="3">
                  <c:v>0.3</c:v>
                </c:pt>
                <c:pt idx="4">
                  <c:v>0.3</c:v>
                </c:pt>
                <c:pt idx="5">
                  <c:v>0.3</c:v>
                </c:pt>
                <c:pt idx="6">
                  <c:v>0.3</c:v>
                </c:pt>
                <c:pt idx="7">
                  <c:v>0.3</c:v>
                </c:pt>
                <c:pt idx="8">
                  <c:v>0.3</c:v>
                </c:pt>
                <c:pt idx="9">
                  <c:v>0.3</c:v>
                </c:pt>
                <c:pt idx="10">
                  <c:v>3</c:v>
                </c:pt>
              </c:numCache>
            </c:numRef>
          </c:val>
          <c:extLst>
            <c:ext xmlns:c15="http://schemas.microsoft.com/office/drawing/2012/chart" uri="{02D57815-91ED-43cb-92C2-25804820EDAC}">
              <c15:datalabelsRange>
                <c15:f>'Operational risk'!$A$82:$A$92</c15:f>
                <c15:dlblRangeCache>
                  <c:ptCount val="11"/>
                  <c:pt idx="0">
                    <c:v>0.3</c:v>
                  </c:pt>
                  <c:pt idx="1">
                    <c:v>0.6</c:v>
                  </c:pt>
                  <c:pt idx="2">
                    <c:v>0.9</c:v>
                  </c:pt>
                  <c:pt idx="3">
                    <c:v>1.2</c:v>
                  </c:pt>
                  <c:pt idx="4">
                    <c:v>1.5</c:v>
                  </c:pt>
                  <c:pt idx="5">
                    <c:v>1.8</c:v>
                  </c:pt>
                  <c:pt idx="6">
                    <c:v>2.1</c:v>
                  </c:pt>
                  <c:pt idx="7">
                    <c:v>2.4</c:v>
                  </c:pt>
                  <c:pt idx="8">
                    <c:v>2.7</c:v>
                  </c:pt>
                  <c:pt idx="9">
                    <c:v>3</c:v>
                  </c:pt>
                  <c:pt idx="10">
                    <c:v>Total</c:v>
                  </c:pt>
                </c15:dlblRangeCache>
              </c15:datalabelsRange>
            </c:ext>
            <c:ext xmlns:c16="http://schemas.microsoft.com/office/drawing/2014/chart" uri="{C3380CC4-5D6E-409C-BE32-E72D297353CC}">
              <c16:uniqueId val="{00000026-A59E-497F-B5B2-00AC81E63C7A}"/>
            </c:ext>
          </c:extLst>
        </c:ser>
        <c:dLbls>
          <c:showLegendKey val="0"/>
          <c:showVal val="0"/>
          <c:showCatName val="0"/>
          <c:showSerName val="0"/>
          <c:showPercent val="0"/>
          <c:showBubbleSize val="0"/>
          <c:showLeaderLines val="1"/>
        </c:dLbls>
        <c:firstSliceAng val="270"/>
        <c:holeSize val="50"/>
      </c:doughnutChart>
      <c:spPr>
        <a:noFill/>
        <a:ln>
          <a:solidFill>
            <a:schemeClr val="bg1"/>
          </a:solid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22</xdr:col>
      <xdr:colOff>149679</xdr:colOff>
      <xdr:row>55</xdr:row>
      <xdr:rowOff>136072</xdr:rowOff>
    </xdr:to>
    <xdr:sp macro="" textlink="">
      <xdr:nvSpPr>
        <xdr:cNvPr id="2" name="Rectangle 1" hidden="1">
          <a:extLst>
            <a:ext uri="{FF2B5EF4-FFF2-40B4-BE49-F238E27FC236}">
              <a16:creationId xmlns:a16="http://schemas.microsoft.com/office/drawing/2014/main" id="{00000000-0008-0000-0100-000002000000}"/>
            </a:ext>
          </a:extLst>
        </xdr:cNvPr>
        <xdr:cNvSpPr/>
      </xdr:nvSpPr>
      <xdr:spPr>
        <a:xfrm>
          <a:off x="10017428893" y="285750"/>
          <a:ext cx="12573000" cy="1141639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97972</xdr:colOff>
      <xdr:row>1</xdr:row>
      <xdr:rowOff>334735</xdr:rowOff>
    </xdr:from>
    <xdr:to>
      <xdr:col>16</xdr:col>
      <xdr:colOff>341539</xdr:colOff>
      <xdr:row>17</xdr:row>
      <xdr:rowOff>123825</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514350</xdr:colOff>
      <xdr:row>41</xdr:row>
      <xdr:rowOff>9525</xdr:rowOff>
    </xdr:from>
    <xdr:to>
      <xdr:col>21</xdr:col>
      <xdr:colOff>76200</xdr:colOff>
      <xdr:row>58</xdr:row>
      <xdr:rowOff>47625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514350</xdr:colOff>
      <xdr:row>20</xdr:row>
      <xdr:rowOff>180975</xdr:rowOff>
    </xdr:from>
    <xdr:to>
      <xdr:col>21</xdr:col>
      <xdr:colOff>38100</xdr:colOff>
      <xdr:row>39</xdr:row>
      <xdr:rowOff>85725</xdr:rowOff>
    </xdr:to>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714375</xdr:colOff>
      <xdr:row>41</xdr:row>
      <xdr:rowOff>9525</xdr:rowOff>
    </xdr:from>
    <xdr:to>
      <xdr:col>12</xdr:col>
      <xdr:colOff>142875</xdr:colOff>
      <xdr:row>57</xdr:row>
      <xdr:rowOff>171450</xdr:rowOff>
    </xdr:to>
    <xdr:graphicFrame macro="">
      <xdr:nvGraphicFramePr>
        <xdr:cNvPr id="14" name="Chart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676275</xdr:colOff>
      <xdr:row>20</xdr:row>
      <xdr:rowOff>161925</xdr:rowOff>
    </xdr:from>
    <xdr:to>
      <xdr:col>12</xdr:col>
      <xdr:colOff>133350</xdr:colOff>
      <xdr:row>39</xdr:row>
      <xdr:rowOff>161925</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AAF3A-E64C-49EE-B4FD-EDFE306172FE}">
  <dimension ref="A1:L92"/>
  <sheetViews>
    <sheetView rightToLeft="1" tabSelected="1" zoomScale="60" zoomScaleNormal="60" workbookViewId="0">
      <pane xSplit="4" ySplit="1" topLeftCell="E2" activePane="bottomRight" state="frozen"/>
      <selection pane="topRight" activeCell="E1" sqref="E1"/>
      <selection pane="bottomLeft" activeCell="A7" sqref="A7"/>
      <selection pane="bottomRight" activeCell="B18" sqref="B18"/>
    </sheetView>
  </sheetViews>
  <sheetFormatPr defaultColWidth="9.109375" defaultRowHeight="33.6" customHeight="1" x14ac:dyDescent="0.3"/>
  <cols>
    <col min="1" max="1" width="19.88671875" style="24" bestFit="1" customWidth="1"/>
    <col min="2" max="2" width="43.21875" style="24" customWidth="1"/>
    <col min="3" max="4" width="17" style="24" customWidth="1"/>
    <col min="5" max="5" width="15.88671875" style="24" bestFit="1" customWidth="1"/>
    <col min="6" max="6" width="30.109375" style="24" bestFit="1" customWidth="1"/>
    <col min="7" max="10" width="17.88671875" style="24" customWidth="1"/>
    <col min="11" max="11" width="101.5546875" style="24" bestFit="1" customWidth="1"/>
    <col min="12" max="12" width="24.88671875" style="24" bestFit="1" customWidth="1"/>
    <col min="13" max="16384" width="9.109375" style="24"/>
  </cols>
  <sheetData>
    <row r="1" spans="1:12" ht="33.6" customHeight="1" x14ac:dyDescent="0.3">
      <c r="A1" s="91" t="s">
        <v>31</v>
      </c>
      <c r="B1" s="91" t="s">
        <v>15</v>
      </c>
      <c r="C1" s="91" t="s">
        <v>143</v>
      </c>
      <c r="D1" s="91" t="s">
        <v>144</v>
      </c>
      <c r="E1" s="91" t="s">
        <v>136</v>
      </c>
      <c r="F1" s="91" t="s">
        <v>1</v>
      </c>
      <c r="G1" s="91" t="s">
        <v>142</v>
      </c>
      <c r="H1" s="91" t="s">
        <v>145</v>
      </c>
      <c r="I1" s="91" t="s">
        <v>10</v>
      </c>
      <c r="J1" s="91" t="s">
        <v>146</v>
      </c>
      <c r="K1" s="91" t="s">
        <v>147</v>
      </c>
      <c r="L1" s="91" t="s">
        <v>148</v>
      </c>
    </row>
    <row r="2" spans="1:12" ht="33.6" customHeight="1" x14ac:dyDescent="0.3">
      <c r="A2" s="92" t="s">
        <v>32</v>
      </c>
      <c r="B2" s="93" t="s">
        <v>87</v>
      </c>
      <c r="C2" s="92"/>
      <c r="D2" s="92"/>
      <c r="E2" s="92" t="s">
        <v>137</v>
      </c>
      <c r="F2" s="93" t="s">
        <v>91</v>
      </c>
      <c r="G2" s="94">
        <v>0.45</v>
      </c>
      <c r="H2" s="95" t="s">
        <v>12</v>
      </c>
      <c r="I2" s="94"/>
      <c r="J2" s="94"/>
      <c r="K2" s="96" t="s">
        <v>133</v>
      </c>
      <c r="L2" s="93" t="s">
        <v>149</v>
      </c>
    </row>
    <row r="3" spans="1:12" ht="45.6" customHeight="1" x14ac:dyDescent="0.3">
      <c r="A3" s="92" t="s">
        <v>33</v>
      </c>
      <c r="B3" s="93" t="s">
        <v>88</v>
      </c>
      <c r="C3" s="92"/>
      <c r="D3" s="92"/>
      <c r="E3" s="92" t="s">
        <v>137</v>
      </c>
      <c r="F3" s="93" t="s">
        <v>91</v>
      </c>
      <c r="G3" s="94">
        <v>0.35</v>
      </c>
      <c r="H3" s="95" t="s">
        <v>141</v>
      </c>
      <c r="I3" s="94"/>
      <c r="J3" s="94"/>
      <c r="K3" s="96" t="s">
        <v>106</v>
      </c>
      <c r="L3" s="93" t="s">
        <v>149</v>
      </c>
    </row>
    <row r="4" spans="1:12" ht="33.6" customHeight="1" x14ac:dyDescent="0.3">
      <c r="A4" s="92" t="s">
        <v>34</v>
      </c>
      <c r="B4" s="93" t="s">
        <v>89</v>
      </c>
      <c r="C4" s="92"/>
      <c r="D4" s="92"/>
      <c r="E4" s="92" t="s">
        <v>137</v>
      </c>
      <c r="F4" s="93" t="s">
        <v>91</v>
      </c>
      <c r="G4" s="94">
        <v>0.2</v>
      </c>
      <c r="H4" s="95" t="s">
        <v>141</v>
      </c>
      <c r="I4" s="94"/>
      <c r="J4" s="94"/>
      <c r="K4" s="96" t="s">
        <v>107</v>
      </c>
      <c r="L4" s="93" t="s">
        <v>149</v>
      </c>
    </row>
    <row r="5" spans="1:12" ht="33.6" customHeight="1" x14ac:dyDescent="0.3">
      <c r="A5" s="92" t="s">
        <v>35</v>
      </c>
      <c r="B5" s="93" t="s">
        <v>111</v>
      </c>
      <c r="C5" s="92"/>
      <c r="D5" s="92"/>
      <c r="E5" s="92" t="s">
        <v>139</v>
      </c>
      <c r="F5" s="93" t="s">
        <v>91</v>
      </c>
      <c r="G5" s="94">
        <v>0.3</v>
      </c>
      <c r="H5" s="95" t="s">
        <v>138</v>
      </c>
      <c r="I5" s="94"/>
      <c r="J5" s="94"/>
      <c r="K5" s="97" t="s">
        <v>134</v>
      </c>
      <c r="L5" s="93" t="s">
        <v>149</v>
      </c>
    </row>
    <row r="6" spans="1:12" ht="33.6" customHeight="1" x14ac:dyDescent="0.3">
      <c r="A6" s="92" t="s">
        <v>36</v>
      </c>
      <c r="B6" s="93" t="s">
        <v>112</v>
      </c>
      <c r="C6" s="92"/>
      <c r="D6" s="92"/>
      <c r="E6" s="92" t="s">
        <v>139</v>
      </c>
      <c r="F6" s="93" t="s">
        <v>91</v>
      </c>
      <c r="G6" s="94">
        <v>0.6</v>
      </c>
      <c r="H6" s="95" t="s">
        <v>138</v>
      </c>
      <c r="I6" s="94"/>
      <c r="J6" s="94"/>
      <c r="K6" s="97" t="s">
        <v>135</v>
      </c>
      <c r="L6" s="93" t="s">
        <v>149</v>
      </c>
    </row>
    <row r="7" spans="1:12" ht="33.6" customHeight="1" x14ac:dyDescent="0.3">
      <c r="A7" s="92" t="s">
        <v>37</v>
      </c>
      <c r="B7" s="93" t="s">
        <v>113</v>
      </c>
      <c r="C7" s="92"/>
      <c r="D7" s="92"/>
      <c r="E7" s="92" t="s">
        <v>139</v>
      </c>
      <c r="F7" s="93" t="s">
        <v>91</v>
      </c>
      <c r="G7" s="94">
        <v>0.1</v>
      </c>
      <c r="H7" s="95" t="s">
        <v>12</v>
      </c>
      <c r="I7" s="94"/>
      <c r="J7" s="94"/>
      <c r="K7" s="97" t="s">
        <v>130</v>
      </c>
      <c r="L7" s="93" t="s">
        <v>149</v>
      </c>
    </row>
    <row r="8" spans="1:12" ht="33.6" customHeight="1" x14ac:dyDescent="0.3">
      <c r="A8" s="92" t="s">
        <v>38</v>
      </c>
      <c r="B8" s="89" t="s">
        <v>121</v>
      </c>
      <c r="C8" s="98"/>
      <c r="D8" s="98"/>
      <c r="E8" s="98" t="s">
        <v>140</v>
      </c>
      <c r="F8" s="93" t="s">
        <v>91</v>
      </c>
      <c r="G8" s="99">
        <v>0.6</v>
      </c>
      <c r="H8" s="95" t="s">
        <v>12</v>
      </c>
      <c r="I8" s="99"/>
      <c r="J8" s="99"/>
      <c r="K8" s="100" t="s">
        <v>131</v>
      </c>
      <c r="L8" s="93" t="s">
        <v>149</v>
      </c>
    </row>
    <row r="9" spans="1:12" ht="33.6" customHeight="1" x14ac:dyDescent="0.3">
      <c r="A9" s="92" t="s">
        <v>39</v>
      </c>
      <c r="B9" s="89" t="s">
        <v>126</v>
      </c>
      <c r="C9" s="98"/>
      <c r="D9" s="98"/>
      <c r="E9" s="98" t="s">
        <v>140</v>
      </c>
      <c r="F9" s="93" t="s">
        <v>91</v>
      </c>
      <c r="G9" s="101">
        <v>0.4</v>
      </c>
      <c r="H9" s="95" t="s">
        <v>12</v>
      </c>
      <c r="I9" s="101"/>
      <c r="J9" s="101"/>
      <c r="K9" s="100" t="s">
        <v>132</v>
      </c>
      <c r="L9" s="93" t="s">
        <v>149</v>
      </c>
    </row>
    <row r="10" spans="1:12" ht="33.6" customHeight="1" x14ac:dyDescent="0.3">
      <c r="A10" s="25"/>
      <c r="B10" s="38"/>
      <c r="C10" s="25"/>
      <c r="D10" s="25"/>
      <c r="E10" s="25"/>
      <c r="G10" s="40"/>
      <c r="H10" s="40"/>
      <c r="I10" s="40"/>
      <c r="J10" s="40"/>
      <c r="K10" s="40"/>
      <c r="L10" s="40"/>
    </row>
    <row r="11" spans="1:12" ht="33.6" customHeight="1" x14ac:dyDescent="0.3">
      <c r="A11" s="25"/>
      <c r="C11" s="25"/>
      <c r="D11" s="25"/>
      <c r="E11" s="25"/>
    </row>
    <row r="12" spans="1:12" ht="33.6" customHeight="1" x14ac:dyDescent="0.3">
      <c r="A12" s="25"/>
      <c r="C12" s="25"/>
      <c r="D12" s="25"/>
      <c r="E12" s="25"/>
    </row>
    <row r="13" spans="1:12" ht="33.6" customHeight="1" x14ac:dyDescent="0.3">
      <c r="A13" s="25"/>
      <c r="C13" s="25"/>
      <c r="D13" s="25"/>
      <c r="E13" s="25"/>
    </row>
    <row r="14" spans="1:12" ht="33.6" customHeight="1" x14ac:dyDescent="0.3">
      <c r="A14" s="25"/>
      <c r="C14" s="25"/>
      <c r="D14" s="25"/>
      <c r="E14" s="25"/>
    </row>
    <row r="15" spans="1:12" ht="33.6" customHeight="1" x14ac:dyDescent="0.3">
      <c r="A15" s="25"/>
      <c r="C15" s="25"/>
      <c r="D15" s="25"/>
      <c r="E15" s="25"/>
    </row>
    <row r="16" spans="1:12" ht="33.6" customHeight="1" x14ac:dyDescent="0.3">
      <c r="A16" s="25"/>
      <c r="C16" s="25"/>
      <c r="D16" s="25"/>
      <c r="E16" s="25"/>
    </row>
    <row r="17" spans="1:5" ht="33.6" customHeight="1" x14ac:dyDescent="0.3">
      <c r="A17" s="25"/>
      <c r="C17" s="25"/>
      <c r="D17" s="25"/>
      <c r="E17" s="25"/>
    </row>
    <row r="18" spans="1:5" ht="33.6" customHeight="1" x14ac:dyDescent="0.3">
      <c r="A18" s="25"/>
      <c r="C18" s="25"/>
      <c r="D18" s="25"/>
      <c r="E18" s="25"/>
    </row>
    <row r="19" spans="1:5" ht="33.6" customHeight="1" x14ac:dyDescent="0.3">
      <c r="A19" s="25"/>
      <c r="C19" s="25"/>
      <c r="D19" s="25"/>
      <c r="E19" s="25"/>
    </row>
    <row r="20" spans="1:5" ht="33.6" customHeight="1" x14ac:dyDescent="0.3">
      <c r="A20" s="25"/>
      <c r="C20" s="25"/>
      <c r="D20" s="25"/>
      <c r="E20" s="25"/>
    </row>
    <row r="21" spans="1:5" ht="33.6" customHeight="1" x14ac:dyDescent="0.3">
      <c r="A21" s="25"/>
      <c r="C21" s="25"/>
      <c r="D21" s="25"/>
      <c r="E21" s="25"/>
    </row>
    <row r="22" spans="1:5" ht="33.6" customHeight="1" x14ac:dyDescent="0.3">
      <c r="A22" s="25"/>
      <c r="C22" s="25"/>
      <c r="D22" s="25"/>
      <c r="E22" s="25"/>
    </row>
    <row r="23" spans="1:5" ht="33.6" customHeight="1" x14ac:dyDescent="0.3">
      <c r="A23" s="25"/>
      <c r="C23" s="25"/>
      <c r="D23" s="25"/>
      <c r="E23" s="25"/>
    </row>
    <row r="24" spans="1:5" ht="33.6" customHeight="1" x14ac:dyDescent="0.3">
      <c r="A24" s="25"/>
      <c r="C24" s="25"/>
      <c r="D24" s="25"/>
      <c r="E24" s="25"/>
    </row>
    <row r="25" spans="1:5" ht="33.6" customHeight="1" x14ac:dyDescent="0.3">
      <c r="A25" s="25"/>
      <c r="C25" s="25"/>
      <c r="D25" s="25"/>
      <c r="E25" s="25"/>
    </row>
    <row r="26" spans="1:5" ht="33.6" customHeight="1" x14ac:dyDescent="0.3">
      <c r="A26" s="25"/>
      <c r="C26" s="25"/>
      <c r="D26" s="25"/>
      <c r="E26" s="25"/>
    </row>
    <row r="27" spans="1:5" ht="33.6" customHeight="1" x14ac:dyDescent="0.3">
      <c r="A27" s="25"/>
      <c r="C27" s="25"/>
      <c r="D27" s="25"/>
      <c r="E27" s="25"/>
    </row>
    <row r="28" spans="1:5" ht="33.6" customHeight="1" x14ac:dyDescent="0.3">
      <c r="A28" s="25"/>
      <c r="C28" s="25"/>
      <c r="D28" s="25"/>
      <c r="E28" s="25"/>
    </row>
    <row r="29" spans="1:5" ht="33.6" customHeight="1" x14ac:dyDescent="0.3">
      <c r="A29" s="25"/>
      <c r="C29" s="25"/>
      <c r="D29" s="25"/>
      <c r="E29" s="25"/>
    </row>
    <row r="30" spans="1:5" ht="33.6" customHeight="1" x14ac:dyDescent="0.3">
      <c r="A30" s="25"/>
      <c r="C30" s="25"/>
      <c r="D30" s="25"/>
      <c r="E30" s="25"/>
    </row>
    <row r="31" spans="1:5" ht="33.6" customHeight="1" x14ac:dyDescent="0.3">
      <c r="A31" s="25"/>
      <c r="C31" s="25"/>
      <c r="D31" s="25"/>
      <c r="E31" s="25"/>
    </row>
    <row r="32" spans="1:5" ht="33.6" customHeight="1" x14ac:dyDescent="0.3">
      <c r="A32" s="25"/>
      <c r="C32" s="25"/>
      <c r="D32" s="25"/>
      <c r="E32" s="25"/>
    </row>
    <row r="33" spans="1:6" ht="33.6" customHeight="1" x14ac:dyDescent="0.3">
      <c r="A33" s="25"/>
      <c r="C33" s="25"/>
      <c r="D33" s="25"/>
      <c r="E33" s="25"/>
    </row>
    <row r="34" spans="1:6" ht="33.6" customHeight="1" x14ac:dyDescent="0.3">
      <c r="A34" s="25"/>
      <c r="C34" s="25"/>
      <c r="D34" s="25"/>
      <c r="E34" s="25"/>
    </row>
    <row r="35" spans="1:6" ht="33.6" customHeight="1" x14ac:dyDescent="0.3">
      <c r="A35" s="25"/>
      <c r="C35" s="25"/>
      <c r="D35" s="25"/>
      <c r="E35" s="25"/>
    </row>
    <row r="36" spans="1:6" ht="33.6" customHeight="1" x14ac:dyDescent="0.3">
      <c r="A36" s="25"/>
      <c r="C36" s="25"/>
      <c r="D36" s="25"/>
      <c r="E36" s="25"/>
    </row>
    <row r="37" spans="1:6" ht="33.6" customHeight="1" x14ac:dyDescent="0.3">
      <c r="A37" s="25"/>
      <c r="C37" s="25"/>
      <c r="D37" s="25"/>
      <c r="E37" s="25"/>
    </row>
    <row r="38" spans="1:6" ht="33.6" customHeight="1" x14ac:dyDescent="0.3">
      <c r="A38" s="25"/>
      <c r="C38" s="25"/>
      <c r="D38" s="25"/>
      <c r="E38" s="25"/>
    </row>
    <row r="39" spans="1:6" ht="33.6" customHeight="1" x14ac:dyDescent="0.3">
      <c r="A39" s="25"/>
      <c r="C39" s="25"/>
      <c r="D39" s="25"/>
      <c r="E39" s="25"/>
    </row>
    <row r="40" spans="1:6" ht="33.6" customHeight="1" x14ac:dyDescent="0.3">
      <c r="A40" s="25"/>
      <c r="C40" s="25"/>
      <c r="D40" s="25"/>
      <c r="E40" s="25"/>
    </row>
    <row r="41" spans="1:6" ht="33.6" customHeight="1" x14ac:dyDescent="0.3">
      <c r="A41" s="25"/>
      <c r="C41" s="25"/>
      <c r="D41" s="25"/>
      <c r="E41" s="25"/>
    </row>
    <row r="42" spans="1:6" ht="33.6" customHeight="1" x14ac:dyDescent="0.3">
      <c r="A42" s="25"/>
      <c r="C42" s="25"/>
      <c r="D42" s="25"/>
      <c r="E42" s="25"/>
    </row>
    <row r="43" spans="1:6" ht="33.6" customHeight="1" x14ac:dyDescent="0.3">
      <c r="A43" s="25"/>
      <c r="C43" s="25"/>
      <c r="D43" s="25"/>
      <c r="E43" s="25"/>
    </row>
    <row r="44" spans="1:6" ht="33.6" customHeight="1" x14ac:dyDescent="0.3">
      <c r="A44" s="25"/>
      <c r="B44" s="25"/>
      <c r="C44" s="25"/>
      <c r="D44" s="25"/>
      <c r="E44" s="25"/>
      <c r="F44" s="25"/>
    </row>
    <row r="45" spans="1:6" s="55" customFormat="1" ht="33.6" customHeight="1" x14ac:dyDescent="0.3">
      <c r="A45" s="53">
        <v>0</v>
      </c>
      <c r="B45" s="53"/>
      <c r="C45" s="53"/>
      <c r="D45" s="53"/>
      <c r="E45" s="53"/>
    </row>
    <row r="46" spans="1:6" s="57" customFormat="1" ht="33.6" customHeight="1" x14ac:dyDescent="0.3">
      <c r="A46" s="57" t="s">
        <v>23</v>
      </c>
    </row>
    <row r="47" spans="1:6" s="57" customFormat="1" ht="33.6" customHeight="1" x14ac:dyDescent="0.3">
      <c r="A47" s="57" t="s">
        <v>12</v>
      </c>
    </row>
    <row r="48" spans="1:6" s="57" customFormat="1" ht="33.6" customHeight="1" x14ac:dyDescent="0.3">
      <c r="A48" s="57" t="s">
        <v>13</v>
      </c>
    </row>
    <row r="49" spans="1:6" s="57" customFormat="1" ht="33.6" customHeight="1" x14ac:dyDescent="0.3">
      <c r="A49" s="57" t="s">
        <v>14</v>
      </c>
    </row>
    <row r="50" spans="1:6" s="57" customFormat="1" ht="33.6" customHeight="1" x14ac:dyDescent="0.3">
      <c r="A50" s="57" t="s">
        <v>25</v>
      </c>
      <c r="F50" s="57" t="s">
        <v>75</v>
      </c>
    </row>
    <row r="51" spans="1:6" s="57" customFormat="1" ht="33.6" customHeight="1" x14ac:dyDescent="0.3"/>
    <row r="52" spans="1:6" s="57" customFormat="1" ht="33.6" customHeight="1" x14ac:dyDescent="0.3"/>
    <row r="53" spans="1:6" s="57" customFormat="1" ht="33.6" customHeight="1" x14ac:dyDescent="0.3">
      <c r="A53" s="59" t="s">
        <v>26</v>
      </c>
      <c r="C53" s="59"/>
      <c r="D53" s="59"/>
      <c r="E53" s="59"/>
    </row>
    <row r="54" spans="1:6" s="57" customFormat="1" ht="33.6" customHeight="1" x14ac:dyDescent="0.3">
      <c r="A54" s="60">
        <v>0.3</v>
      </c>
      <c r="C54" s="60"/>
      <c r="D54" s="60"/>
      <c r="E54" s="60"/>
      <c r="F54" s="57" t="s">
        <v>74</v>
      </c>
    </row>
    <row r="55" spans="1:6" s="57" customFormat="1" ht="33.6" customHeight="1" x14ac:dyDescent="0.3">
      <c r="A55" s="60">
        <v>0.6</v>
      </c>
      <c r="C55" s="60"/>
      <c r="D55" s="60"/>
      <c r="E55" s="60"/>
    </row>
    <row r="56" spans="1:6" s="57" customFormat="1" ht="33.6" customHeight="1" x14ac:dyDescent="0.3">
      <c r="A56" s="60">
        <v>0.89999999999999991</v>
      </c>
      <c r="C56" s="60"/>
      <c r="D56" s="60"/>
      <c r="E56" s="60"/>
    </row>
    <row r="57" spans="1:6" s="57" customFormat="1" ht="33.6" customHeight="1" x14ac:dyDescent="0.3">
      <c r="A57" s="60">
        <v>1.2</v>
      </c>
      <c r="C57" s="60"/>
      <c r="D57" s="60"/>
      <c r="E57" s="60"/>
    </row>
    <row r="58" spans="1:6" s="57" customFormat="1" ht="33.6" customHeight="1" x14ac:dyDescent="0.3">
      <c r="A58" s="60">
        <v>1.5</v>
      </c>
      <c r="C58" s="60"/>
      <c r="D58" s="60"/>
      <c r="E58" s="60"/>
    </row>
    <row r="59" spans="1:6" s="57" customFormat="1" ht="33.6" customHeight="1" x14ac:dyDescent="0.3">
      <c r="A59" s="60">
        <v>1.8</v>
      </c>
      <c r="C59" s="60"/>
      <c r="D59" s="60"/>
      <c r="E59" s="60"/>
    </row>
    <row r="60" spans="1:6" s="57" customFormat="1" ht="33.6" customHeight="1" x14ac:dyDescent="0.3">
      <c r="A60" s="60">
        <v>2.1</v>
      </c>
      <c r="C60" s="60"/>
      <c r="D60" s="60"/>
      <c r="E60" s="60"/>
    </row>
    <row r="61" spans="1:6" s="57" customFormat="1" ht="33.6" customHeight="1" x14ac:dyDescent="0.3">
      <c r="A61" s="60">
        <v>2.4</v>
      </c>
      <c r="C61" s="60"/>
      <c r="D61" s="60"/>
      <c r="E61" s="60"/>
    </row>
    <row r="62" spans="1:6" s="57" customFormat="1" ht="33.6" customHeight="1" x14ac:dyDescent="0.3">
      <c r="A62" s="60">
        <v>2.6999999999999997</v>
      </c>
      <c r="C62" s="60"/>
      <c r="D62" s="60"/>
      <c r="E62" s="60"/>
    </row>
    <row r="63" spans="1:6" s="57" customFormat="1" ht="33.6" customHeight="1" x14ac:dyDescent="0.3">
      <c r="A63" s="60">
        <v>2.9999999999999996</v>
      </c>
      <c r="C63" s="60"/>
      <c r="D63" s="60"/>
      <c r="E63" s="60"/>
    </row>
    <row r="64" spans="1:6" s="57" customFormat="1" ht="33.6" customHeight="1" x14ac:dyDescent="0.3">
      <c r="A64" s="60" t="s">
        <v>25</v>
      </c>
      <c r="C64" s="60"/>
      <c r="D64" s="60"/>
      <c r="E64" s="60"/>
    </row>
    <row r="65" spans="1:5" s="57" customFormat="1" ht="33.6" customHeight="1" x14ac:dyDescent="0.3"/>
    <row r="66" spans="1:5" s="57" customFormat="1" ht="33.6" customHeight="1" x14ac:dyDescent="0.3"/>
    <row r="67" spans="1:5" s="57" customFormat="1" ht="33.6" customHeight="1" x14ac:dyDescent="0.3">
      <c r="A67" s="61" t="s">
        <v>26</v>
      </c>
      <c r="C67" s="61"/>
      <c r="D67" s="61"/>
      <c r="E67" s="61"/>
    </row>
    <row r="68" spans="1:5" s="57" customFormat="1" ht="33.6" customHeight="1" x14ac:dyDescent="0.3">
      <c r="A68" s="62" t="s">
        <v>28</v>
      </c>
      <c r="C68" s="62"/>
      <c r="D68" s="62"/>
      <c r="E68" s="62"/>
    </row>
    <row r="69" spans="1:5" s="57" customFormat="1" ht="33.6" customHeight="1" x14ac:dyDescent="0.3">
      <c r="A69" s="62" t="s">
        <v>29</v>
      </c>
      <c r="C69" s="62"/>
      <c r="D69" s="62"/>
      <c r="E69" s="62"/>
    </row>
    <row r="70" spans="1:5" s="57" customFormat="1" ht="33.6" customHeight="1" x14ac:dyDescent="0.3">
      <c r="A70" s="62" t="s">
        <v>30</v>
      </c>
      <c r="C70" s="62"/>
      <c r="D70" s="62"/>
      <c r="E70" s="62"/>
    </row>
    <row r="71" spans="1:5" s="57" customFormat="1" ht="33.6" customHeight="1" x14ac:dyDescent="0.3"/>
    <row r="72" spans="1:5" s="49" customFormat="1" ht="33.6" customHeight="1" x14ac:dyDescent="0.3"/>
    <row r="73" spans="1:5" s="49" customFormat="1" ht="33.6" customHeight="1" x14ac:dyDescent="0.3"/>
    <row r="74" spans="1:5" s="48" customFormat="1" ht="33.6" customHeight="1" x14ac:dyDescent="0.3">
      <c r="A74" s="52"/>
      <c r="B74" s="52"/>
      <c r="C74" s="52"/>
      <c r="D74" s="52"/>
      <c r="E74" s="52"/>
    </row>
    <row r="75" spans="1:5" s="48" customFormat="1" ht="33.6" customHeight="1" x14ac:dyDescent="0.3">
      <c r="A75" s="52"/>
      <c r="B75" s="52"/>
      <c r="C75" s="52"/>
      <c r="D75" s="52"/>
      <c r="E75" s="52"/>
    </row>
    <row r="76" spans="1:5" s="48" customFormat="1" ht="33.6" customHeight="1" x14ac:dyDescent="0.3">
      <c r="A76" s="52"/>
      <c r="B76" s="52"/>
      <c r="C76" s="52"/>
      <c r="D76" s="52"/>
      <c r="E76" s="52"/>
    </row>
    <row r="77" spans="1:5" s="48" customFormat="1" ht="33.6" customHeight="1" x14ac:dyDescent="0.3">
      <c r="A77" s="52"/>
      <c r="B77" s="52"/>
      <c r="C77" s="52"/>
      <c r="D77" s="52"/>
      <c r="E77" s="52"/>
    </row>
    <row r="78" spans="1:5" s="48" customFormat="1" ht="33.6" customHeight="1" x14ac:dyDescent="0.3">
      <c r="A78" s="52"/>
      <c r="B78" s="52"/>
      <c r="C78" s="52"/>
      <c r="D78" s="52"/>
      <c r="E78" s="52"/>
    </row>
    <row r="79" spans="1:5" s="48" customFormat="1" ht="33.6" customHeight="1" x14ac:dyDescent="0.3">
      <c r="A79" s="52"/>
      <c r="B79" s="52"/>
      <c r="C79" s="52"/>
      <c r="D79" s="52"/>
      <c r="E79" s="52"/>
    </row>
    <row r="80" spans="1:5" ht="33.6" customHeight="1" x14ac:dyDescent="0.3">
      <c r="A80" s="42"/>
      <c r="B80" s="42"/>
      <c r="C80" s="42"/>
      <c r="D80" s="42"/>
      <c r="E80" s="42"/>
    </row>
    <row r="81" spans="1:5" ht="33.6" customHeight="1" x14ac:dyDescent="0.3">
      <c r="A81" s="42"/>
      <c r="B81" s="42"/>
      <c r="C81" s="42"/>
      <c r="D81" s="42"/>
      <c r="E81" s="42"/>
    </row>
    <row r="82" spans="1:5" ht="33.6" customHeight="1" x14ac:dyDescent="0.3">
      <c r="A82" s="42"/>
      <c r="B82" s="42"/>
      <c r="C82" s="42"/>
      <c r="D82" s="42"/>
      <c r="E82" s="42"/>
    </row>
    <row r="83" spans="1:5" ht="33.6" customHeight="1" x14ac:dyDescent="0.3">
      <c r="A83" s="42"/>
      <c r="B83" s="42"/>
      <c r="C83" s="42"/>
      <c r="D83" s="42"/>
      <c r="E83" s="42"/>
    </row>
    <row r="84" spans="1:5" ht="33.6" customHeight="1" x14ac:dyDescent="0.3">
      <c r="A84" s="42"/>
      <c r="B84" s="42"/>
      <c r="C84" s="42"/>
      <c r="D84" s="42"/>
      <c r="E84" s="42"/>
    </row>
    <row r="85" spans="1:5" ht="33.6" customHeight="1" x14ac:dyDescent="0.3">
      <c r="B85" s="43"/>
    </row>
    <row r="86" spans="1:5" ht="33.6" customHeight="1" x14ac:dyDescent="0.3">
      <c r="B86" s="43"/>
    </row>
    <row r="87" spans="1:5" ht="33.6" customHeight="1" x14ac:dyDescent="0.3">
      <c r="B87" s="43"/>
    </row>
    <row r="88" spans="1:5" ht="33.6" customHeight="1" x14ac:dyDescent="0.3">
      <c r="B88" s="43"/>
    </row>
    <row r="89" spans="1:5" ht="33.6" customHeight="1" x14ac:dyDescent="0.3">
      <c r="B89" s="43"/>
    </row>
    <row r="90" spans="1:5" ht="33.6" customHeight="1" x14ac:dyDescent="0.3">
      <c r="B90" s="43"/>
    </row>
    <row r="91" spans="1:5" ht="33.6" customHeight="1" x14ac:dyDescent="0.3">
      <c r="B91" s="43"/>
    </row>
    <row r="92" spans="1:5" ht="33.6" customHeight="1" x14ac:dyDescent="0.3">
      <c r="B92" s="43"/>
    </row>
  </sheetData>
  <conditionalFormatting sqref="H2:H7">
    <cfRule type="containsText" dxfId="52" priority="10" operator="containsText" text="high">
      <formula>NOT(ISERROR(SEARCH("high",H2)))</formula>
    </cfRule>
    <cfRule type="containsText" dxfId="51" priority="11" operator="containsText" text="moderate">
      <formula>NOT(ISERROR(SEARCH("moderate",H2)))</formula>
    </cfRule>
    <cfRule type="containsText" dxfId="50" priority="12" operator="containsText" text="low">
      <formula>NOT(ISERROR(SEARCH("low",H2)))</formula>
    </cfRule>
  </conditionalFormatting>
  <conditionalFormatting sqref="H8:H9">
    <cfRule type="containsText" dxfId="49" priority="4" operator="containsText" text="high">
      <formula>NOT(ISERROR(SEARCH("high",H8)))</formula>
    </cfRule>
    <cfRule type="containsText" dxfId="48" priority="5" operator="containsText" text="moderate">
      <formula>NOT(ISERROR(SEARCH("moderate",H8)))</formula>
    </cfRule>
    <cfRule type="containsText" dxfId="47" priority="6" operator="containsText" text="low">
      <formula>NOT(ISERROR(SEARCH("low",H8)))</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showGridLines="0" rightToLeft="1" workbookViewId="0">
      <selection activeCell="C19" sqref="C19"/>
    </sheetView>
  </sheetViews>
  <sheetFormatPr defaultRowHeight="14.4" x14ac:dyDescent="0.3"/>
  <cols>
    <col min="1" max="1" width="28.77734375" customWidth="1"/>
  </cols>
  <sheetData>
    <row r="1" spans="1:16" ht="15" customHeight="1" thickBot="1" x14ac:dyDescent="0.35"/>
    <row r="2" spans="1:16" ht="15" customHeight="1" thickTop="1" thickBot="1" x14ac:dyDescent="0.35">
      <c r="A2" s="102" t="s">
        <v>62</v>
      </c>
      <c r="B2" s="106" t="s">
        <v>69</v>
      </c>
      <c r="C2" s="106"/>
      <c r="D2" s="106"/>
      <c r="E2" s="106"/>
      <c r="F2" s="106"/>
      <c r="G2" s="106"/>
      <c r="H2" s="106"/>
      <c r="I2" s="106"/>
      <c r="J2" s="106"/>
      <c r="K2" s="106"/>
      <c r="L2" s="106"/>
      <c r="M2" s="106"/>
      <c r="N2" s="106"/>
      <c r="O2" s="106"/>
      <c r="P2" s="106"/>
    </row>
    <row r="3" spans="1:16" ht="15" customHeight="1" thickTop="1" thickBot="1" x14ac:dyDescent="0.35">
      <c r="A3" s="102"/>
      <c r="B3" s="106"/>
      <c r="C3" s="106"/>
      <c r="D3" s="106"/>
      <c r="E3" s="106"/>
      <c r="F3" s="106"/>
      <c r="G3" s="106"/>
      <c r="H3" s="106"/>
      <c r="I3" s="106"/>
      <c r="J3" s="106"/>
      <c r="K3" s="106"/>
      <c r="L3" s="106"/>
      <c r="M3" s="106"/>
      <c r="N3" s="106"/>
      <c r="O3" s="106"/>
      <c r="P3" s="106"/>
    </row>
    <row r="4" spans="1:16" ht="15" customHeight="1" thickTop="1" thickBot="1" x14ac:dyDescent="0.35">
      <c r="A4" s="102"/>
      <c r="B4" s="106"/>
      <c r="C4" s="106"/>
      <c r="D4" s="106"/>
      <c r="E4" s="106"/>
      <c r="F4" s="106"/>
      <c r="G4" s="106"/>
      <c r="H4" s="106"/>
      <c r="I4" s="106"/>
      <c r="J4" s="106"/>
      <c r="K4" s="106"/>
      <c r="L4" s="106"/>
      <c r="M4" s="106"/>
      <c r="N4" s="106"/>
      <c r="O4" s="106"/>
      <c r="P4" s="106"/>
    </row>
    <row r="5" spans="1:16" ht="15" customHeight="1" thickTop="1" thickBot="1" x14ac:dyDescent="0.35">
      <c r="A5" s="102"/>
      <c r="B5" s="106"/>
      <c r="C5" s="106"/>
      <c r="D5" s="106"/>
      <c r="E5" s="106"/>
      <c r="F5" s="106"/>
      <c r="G5" s="106"/>
      <c r="H5" s="106"/>
      <c r="I5" s="106"/>
      <c r="J5" s="106"/>
      <c r="K5" s="106"/>
      <c r="L5" s="106"/>
      <c r="M5" s="106"/>
      <c r="N5" s="106"/>
      <c r="O5" s="106"/>
      <c r="P5" s="106"/>
    </row>
    <row r="6" spans="1:16" ht="15" customHeight="1" thickTop="1" thickBot="1" x14ac:dyDescent="0.35">
      <c r="A6" s="102"/>
      <c r="B6" s="106"/>
      <c r="C6" s="106"/>
      <c r="D6" s="106"/>
      <c r="E6" s="106"/>
      <c r="F6" s="106"/>
      <c r="G6" s="106"/>
      <c r="H6" s="106"/>
      <c r="I6" s="106"/>
      <c r="J6" s="106"/>
      <c r="K6" s="106"/>
      <c r="L6" s="106"/>
      <c r="M6" s="106"/>
      <c r="N6" s="106"/>
      <c r="O6" s="106"/>
      <c r="P6" s="106"/>
    </row>
    <row r="7" spans="1:16" ht="27" customHeight="1" thickTop="1" thickBot="1" x14ac:dyDescent="0.35">
      <c r="A7" s="102"/>
      <c r="B7" s="106"/>
      <c r="C7" s="106"/>
      <c r="D7" s="106"/>
      <c r="E7" s="106"/>
      <c r="F7" s="106"/>
      <c r="G7" s="106"/>
      <c r="H7" s="106"/>
      <c r="I7" s="106"/>
      <c r="J7" s="106"/>
      <c r="K7" s="106"/>
      <c r="L7" s="106"/>
      <c r="M7" s="106"/>
      <c r="N7" s="106"/>
      <c r="O7" s="106"/>
      <c r="P7" s="106"/>
    </row>
    <row r="8" spans="1:16" ht="15" customHeight="1" thickTop="1" thickBot="1" x14ac:dyDescent="0.35">
      <c r="A8" s="102"/>
      <c r="B8" s="106"/>
      <c r="C8" s="106"/>
      <c r="D8" s="106"/>
      <c r="E8" s="106"/>
      <c r="F8" s="106"/>
      <c r="G8" s="106"/>
      <c r="H8" s="106"/>
      <c r="I8" s="106"/>
      <c r="J8" s="106"/>
      <c r="K8" s="106"/>
      <c r="L8" s="106"/>
      <c r="M8" s="106"/>
      <c r="N8" s="106"/>
      <c r="O8" s="106"/>
      <c r="P8" s="106"/>
    </row>
    <row r="9" spans="1:16" ht="15" customHeight="1" thickTop="1" thickBot="1" x14ac:dyDescent="0.35">
      <c r="A9" s="102"/>
      <c r="B9" s="106"/>
      <c r="C9" s="106"/>
      <c r="D9" s="106"/>
      <c r="E9" s="106"/>
      <c r="F9" s="106"/>
      <c r="G9" s="106"/>
      <c r="H9" s="106"/>
      <c r="I9" s="106"/>
      <c r="J9" s="106"/>
      <c r="K9" s="106"/>
      <c r="L9" s="106"/>
      <c r="M9" s="106"/>
      <c r="N9" s="106"/>
      <c r="O9" s="106"/>
      <c r="P9" s="106"/>
    </row>
    <row r="10" spans="1:16" ht="15.6" thickTop="1" thickBot="1" x14ac:dyDescent="0.35">
      <c r="A10" s="102"/>
      <c r="B10" s="106"/>
      <c r="C10" s="106"/>
      <c r="D10" s="106"/>
      <c r="E10" s="106"/>
      <c r="F10" s="106"/>
      <c r="G10" s="106"/>
      <c r="H10" s="106"/>
      <c r="I10" s="106"/>
      <c r="J10" s="106"/>
      <c r="K10" s="106"/>
      <c r="L10" s="106"/>
      <c r="M10" s="106"/>
      <c r="N10" s="106"/>
      <c r="O10" s="106"/>
      <c r="P10" s="106"/>
    </row>
    <row r="11" spans="1:16" ht="21.6" thickTop="1" thickBot="1" x14ac:dyDescent="0.35">
      <c r="A11" s="1" t="s">
        <v>63</v>
      </c>
      <c r="B11" s="103" t="s">
        <v>64</v>
      </c>
      <c r="C11" s="104"/>
      <c r="D11" s="104"/>
      <c r="E11" s="104"/>
      <c r="F11" s="104"/>
      <c r="G11" s="104"/>
      <c r="H11" s="104"/>
      <c r="I11" s="104"/>
      <c r="J11" s="104"/>
      <c r="K11" s="104"/>
      <c r="L11" s="104"/>
      <c r="M11" s="104"/>
      <c r="N11" s="104"/>
      <c r="O11" s="104"/>
      <c r="P11" s="105"/>
    </row>
    <row r="12" spans="1:16" ht="21.6" thickTop="1" thickBot="1" x14ac:dyDescent="0.35">
      <c r="A12" s="1" t="s">
        <v>18</v>
      </c>
      <c r="B12" s="103" t="s">
        <v>65</v>
      </c>
      <c r="C12" s="104"/>
      <c r="D12" s="104"/>
      <c r="E12" s="104"/>
      <c r="F12" s="104"/>
      <c r="G12" s="104"/>
      <c r="H12" s="104"/>
      <c r="I12" s="104"/>
      <c r="J12" s="104"/>
      <c r="K12" s="104"/>
      <c r="L12" s="104"/>
      <c r="M12" s="104"/>
      <c r="N12" s="104"/>
      <c r="O12" s="104"/>
      <c r="P12" s="105"/>
    </row>
    <row r="13" spans="1:16" ht="21.6" thickTop="1" thickBot="1" x14ac:dyDescent="0.35">
      <c r="A13" s="1" t="s">
        <v>66</v>
      </c>
      <c r="B13" s="103" t="s">
        <v>82</v>
      </c>
      <c r="C13" s="104"/>
      <c r="D13" s="104"/>
      <c r="E13" s="104"/>
      <c r="F13" s="104"/>
      <c r="G13" s="104"/>
      <c r="H13" s="104"/>
      <c r="I13" s="104"/>
      <c r="J13" s="104"/>
      <c r="K13" s="104"/>
      <c r="L13" s="104"/>
      <c r="M13" s="104"/>
      <c r="N13" s="104"/>
      <c r="O13" s="104"/>
      <c r="P13" s="105"/>
    </row>
    <row r="14" spans="1:16" ht="21.6" thickTop="1" thickBot="1" x14ac:dyDescent="0.35">
      <c r="A14" s="1" t="s">
        <v>67</v>
      </c>
      <c r="B14" s="103" t="s">
        <v>68</v>
      </c>
      <c r="C14" s="104"/>
      <c r="D14" s="104"/>
      <c r="E14" s="104"/>
      <c r="F14" s="104"/>
      <c r="G14" s="104"/>
      <c r="H14" s="104"/>
      <c r="I14" s="104"/>
      <c r="J14" s="104"/>
      <c r="K14" s="104"/>
      <c r="L14" s="104"/>
      <c r="M14" s="104"/>
      <c r="N14" s="104"/>
      <c r="O14" s="104"/>
      <c r="P14" s="105"/>
    </row>
    <row r="15" spans="1:16" ht="15" thickTop="1" x14ac:dyDescent="0.3"/>
  </sheetData>
  <mergeCells count="6">
    <mergeCell ref="A2:A10"/>
    <mergeCell ref="B11:P11"/>
    <mergeCell ref="B12:P12"/>
    <mergeCell ref="B13:P13"/>
    <mergeCell ref="B14:P14"/>
    <mergeCell ref="B2:P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11"/>
  <sheetViews>
    <sheetView showGridLines="0" rightToLeft="1" zoomScaleNormal="100" workbookViewId="0">
      <selection activeCell="A7" sqref="A7"/>
    </sheetView>
  </sheetViews>
  <sheetFormatPr defaultColWidth="9.109375" defaultRowHeight="14.4" x14ac:dyDescent="0.3"/>
  <cols>
    <col min="1" max="1" width="40.109375" style="3" customWidth="1"/>
    <col min="2" max="2" width="18.88671875" style="3" customWidth="1"/>
    <col min="3" max="3" width="31.21875" style="3" customWidth="1"/>
    <col min="4" max="4" width="2.33203125" style="3" customWidth="1"/>
    <col min="5" max="8" width="11.33203125" style="3" customWidth="1"/>
    <col min="9" max="16384" width="9.109375" style="3"/>
  </cols>
  <sheetData>
    <row r="1" spans="1:23" ht="22.5" customHeight="1" thickBot="1" x14ac:dyDescent="0.35"/>
    <row r="2" spans="1:23" ht="27.6" x14ac:dyDescent="0.3">
      <c r="A2" s="8" t="s">
        <v>8</v>
      </c>
      <c r="B2" s="9"/>
      <c r="C2" s="10"/>
      <c r="D2" s="11"/>
      <c r="E2" s="12"/>
      <c r="F2" s="13"/>
      <c r="G2" s="13"/>
      <c r="H2" s="13"/>
      <c r="I2" s="13"/>
      <c r="J2" s="13"/>
      <c r="K2" s="13"/>
      <c r="L2" s="13"/>
      <c r="M2" s="13"/>
      <c r="N2" s="13"/>
      <c r="O2" s="13"/>
      <c r="P2" s="13"/>
      <c r="Q2" s="13"/>
      <c r="R2" s="13"/>
      <c r="S2" s="13"/>
      <c r="T2" s="13"/>
      <c r="U2" s="13"/>
      <c r="V2" s="14"/>
      <c r="W2" s="15"/>
    </row>
    <row r="3" spans="1:23" ht="36.75" customHeight="1" x14ac:dyDescent="0.3">
      <c r="A3" s="16" t="s">
        <v>9</v>
      </c>
      <c r="B3" s="17" t="s">
        <v>10</v>
      </c>
      <c r="C3" s="17" t="s">
        <v>11</v>
      </c>
      <c r="D3" s="11"/>
      <c r="E3" s="18"/>
      <c r="F3" s="18"/>
      <c r="G3" s="18"/>
      <c r="H3" s="18"/>
      <c r="I3" s="18"/>
      <c r="J3" s="18"/>
      <c r="K3" s="18"/>
      <c r="L3" s="18"/>
      <c r="M3" s="18"/>
      <c r="N3" s="18"/>
      <c r="O3" s="18"/>
      <c r="P3" s="18"/>
      <c r="Q3" s="18"/>
      <c r="R3" s="18"/>
      <c r="S3" s="18"/>
      <c r="T3" s="18"/>
      <c r="U3" s="18"/>
      <c r="V3" s="18"/>
      <c r="W3" s="15"/>
    </row>
    <row r="4" spans="1:23" ht="45" customHeight="1" x14ac:dyDescent="0.3">
      <c r="A4" s="71" t="s">
        <v>77</v>
      </c>
      <c r="B4" s="68">
        <f>'Operational risk'!J28</f>
        <v>1</v>
      </c>
      <c r="C4" s="19" t="str">
        <f>'Operational risk'!K28</f>
        <v>MODERATE</v>
      </c>
      <c r="D4" s="11"/>
      <c r="E4" s="18"/>
      <c r="F4" s="18"/>
      <c r="G4" s="18"/>
      <c r="H4" s="18"/>
      <c r="I4" s="18"/>
      <c r="J4" s="18"/>
      <c r="K4" s="18"/>
      <c r="L4" s="18"/>
      <c r="M4" s="18"/>
      <c r="N4" s="18"/>
      <c r="O4" s="18"/>
      <c r="P4" s="18"/>
      <c r="Q4" s="18"/>
      <c r="R4" s="18"/>
      <c r="S4" s="18"/>
      <c r="T4" s="18"/>
      <c r="U4" s="18"/>
      <c r="V4" s="18"/>
      <c r="W4" s="15"/>
    </row>
    <row r="5" spans="1:23" ht="32.4" x14ac:dyDescent="0.3">
      <c r="A5" s="71" t="s">
        <v>78</v>
      </c>
      <c r="B5" s="68">
        <f>'Compliance risk'!J28</f>
        <v>0</v>
      </c>
      <c r="C5" s="19" t="str">
        <f>'Compliance risk'!K28</f>
        <v>LOW</v>
      </c>
      <c r="D5" s="11"/>
      <c r="E5" s="18"/>
      <c r="F5" s="18"/>
      <c r="G5" s="18"/>
      <c r="H5" s="18"/>
      <c r="I5" s="18"/>
      <c r="J5" s="18"/>
      <c r="K5" s="18"/>
      <c r="L5" s="18"/>
      <c r="M5" s="18"/>
      <c r="N5" s="18"/>
      <c r="O5" s="18"/>
      <c r="P5" s="18"/>
      <c r="Q5" s="18"/>
      <c r="R5" s="18"/>
      <c r="S5" s="18"/>
      <c r="T5" s="18"/>
      <c r="U5" s="18"/>
      <c r="V5" s="18"/>
      <c r="W5" s="15"/>
    </row>
    <row r="6" spans="1:23" ht="32.4" x14ac:dyDescent="0.3">
      <c r="A6" s="71" t="s">
        <v>79</v>
      </c>
      <c r="B6" s="68">
        <f>'Financial risk'!J28</f>
        <v>1.5499999999999998</v>
      </c>
      <c r="C6" s="19" t="str">
        <f>'Financial risk'!K28</f>
        <v>MODERATE</v>
      </c>
      <c r="D6" s="11"/>
      <c r="E6" s="18"/>
      <c r="F6" s="18"/>
      <c r="G6" s="18"/>
      <c r="H6" s="18"/>
      <c r="I6" s="18"/>
      <c r="J6" s="18"/>
      <c r="K6" s="18"/>
      <c r="L6" s="18"/>
      <c r="M6" s="18"/>
      <c r="N6" s="18"/>
      <c r="O6" s="18"/>
      <c r="P6" s="18"/>
      <c r="Q6" s="18"/>
      <c r="R6" s="18"/>
      <c r="S6" s="18"/>
      <c r="T6" s="18"/>
      <c r="U6" s="18"/>
      <c r="V6" s="18"/>
      <c r="W6" s="15"/>
    </row>
    <row r="7" spans="1:23" ht="32.25" customHeight="1" x14ac:dyDescent="0.3">
      <c r="A7" s="71" t="s">
        <v>80</v>
      </c>
      <c r="B7" s="70">
        <f>'strategic risk'!J28</f>
        <v>2.8</v>
      </c>
      <c r="C7" s="19" t="str">
        <f>'strategic risk'!K28</f>
        <v>HIGH</v>
      </c>
      <c r="D7" s="11"/>
      <c r="E7" s="18"/>
      <c r="F7" s="18"/>
      <c r="G7" s="18"/>
      <c r="H7" s="18"/>
      <c r="I7" s="18"/>
      <c r="J7" s="18"/>
      <c r="K7" s="18"/>
      <c r="L7" s="18"/>
      <c r="M7" s="18"/>
      <c r="N7" s="18"/>
      <c r="O7" s="18"/>
      <c r="P7" s="18"/>
      <c r="Q7" s="18"/>
      <c r="R7" s="18"/>
      <c r="S7" s="18"/>
      <c r="T7" s="18"/>
      <c r="U7" s="18"/>
      <c r="V7" s="18"/>
      <c r="W7" s="15"/>
    </row>
    <row r="8" spans="1:23" ht="32.4" x14ac:dyDescent="0.3">
      <c r="A8" s="20" t="s">
        <v>25</v>
      </c>
      <c r="B8" s="69">
        <f>AVERAGEIF(B4:B7,"&gt;0")</f>
        <v>1.7833333333333332</v>
      </c>
      <c r="C8" s="19" t="str">
        <f>IF(ABS(B8)&lt;1,"LOW",IF(ABS(B8)&gt;2,"HIGH","MODERATE"))</f>
        <v>MODERATE</v>
      </c>
      <c r="D8" s="11"/>
      <c r="E8" s="18"/>
      <c r="F8" s="18"/>
      <c r="G8" s="18"/>
      <c r="H8" s="18"/>
      <c r="I8" s="18"/>
      <c r="J8" s="18"/>
      <c r="K8" s="18"/>
      <c r="L8" s="18"/>
      <c r="M8" s="18"/>
      <c r="N8" s="18"/>
      <c r="O8" s="18"/>
      <c r="P8" s="18"/>
      <c r="Q8" s="18"/>
      <c r="R8" s="18"/>
      <c r="S8" s="18"/>
      <c r="T8" s="18"/>
      <c r="U8" s="18"/>
      <c r="V8" s="18"/>
      <c r="W8" s="15"/>
    </row>
    <row r="9" spans="1:23" x14ac:dyDescent="0.3">
      <c r="D9" s="11"/>
      <c r="E9" s="18"/>
      <c r="F9" s="18"/>
      <c r="G9" s="18"/>
      <c r="H9" s="18"/>
      <c r="I9" s="18"/>
      <c r="J9" s="18"/>
      <c r="K9" s="18"/>
      <c r="L9" s="18"/>
      <c r="M9" s="18"/>
      <c r="N9" s="18"/>
      <c r="O9" s="18"/>
      <c r="P9" s="18"/>
      <c r="Q9" s="18"/>
      <c r="R9" s="18"/>
      <c r="S9" s="18"/>
      <c r="T9" s="18"/>
      <c r="U9" s="18"/>
      <c r="V9" s="18"/>
      <c r="W9" s="15"/>
    </row>
    <row r="10" spans="1:23" x14ac:dyDescent="0.3">
      <c r="D10" s="11"/>
      <c r="E10" s="18"/>
      <c r="F10" s="18"/>
      <c r="G10" s="18"/>
      <c r="H10" s="18"/>
      <c r="I10" s="18"/>
      <c r="J10" s="18"/>
      <c r="K10" s="18"/>
      <c r="L10" s="18"/>
      <c r="M10" s="18"/>
      <c r="N10" s="18"/>
      <c r="O10" s="18"/>
      <c r="P10" s="18"/>
      <c r="Q10" s="18"/>
      <c r="R10" s="18"/>
      <c r="S10" s="18"/>
      <c r="T10" s="18"/>
      <c r="U10" s="18"/>
      <c r="V10" s="18"/>
      <c r="W10" s="15"/>
    </row>
    <row r="11" spans="1:23" x14ac:dyDescent="0.3">
      <c r="D11" s="11"/>
      <c r="E11" s="18"/>
      <c r="F11" s="18"/>
      <c r="G11" s="18"/>
      <c r="H11" s="18"/>
      <c r="I11" s="18"/>
      <c r="J11" s="18"/>
      <c r="K11" s="18"/>
      <c r="L11" s="18"/>
      <c r="M11" s="18"/>
      <c r="N11" s="18"/>
      <c r="O11" s="18"/>
      <c r="P11" s="18"/>
      <c r="Q11" s="18"/>
      <c r="R11" s="18"/>
      <c r="S11" s="18"/>
      <c r="T11" s="18"/>
      <c r="U11" s="18"/>
      <c r="V11" s="18"/>
      <c r="W11" s="15"/>
    </row>
    <row r="12" spans="1:23" x14ac:dyDescent="0.3">
      <c r="D12" s="11"/>
      <c r="E12" s="18"/>
      <c r="F12" s="18"/>
      <c r="G12" s="18"/>
      <c r="H12" s="18"/>
      <c r="I12" s="18"/>
      <c r="J12" s="18"/>
      <c r="K12" s="18"/>
      <c r="L12" s="18"/>
      <c r="M12" s="18"/>
      <c r="N12" s="18"/>
      <c r="O12" s="18"/>
      <c r="P12" s="18"/>
      <c r="Q12" s="18"/>
      <c r="R12" s="18"/>
      <c r="S12" s="18"/>
      <c r="T12" s="18"/>
      <c r="U12" s="18"/>
      <c r="V12" s="18"/>
      <c r="W12" s="15"/>
    </row>
    <row r="13" spans="1:23" x14ac:dyDescent="0.3">
      <c r="D13" s="11"/>
      <c r="E13" s="18"/>
      <c r="F13" s="18"/>
      <c r="G13" s="18"/>
      <c r="H13" s="18"/>
      <c r="I13" s="18"/>
      <c r="J13" s="18"/>
      <c r="K13" s="18"/>
      <c r="L13" s="18"/>
      <c r="M13" s="18"/>
      <c r="N13" s="18"/>
      <c r="O13" s="18"/>
      <c r="P13" s="18"/>
      <c r="Q13" s="18"/>
      <c r="R13" s="18"/>
      <c r="S13" s="18"/>
      <c r="T13" s="18"/>
      <c r="U13" s="18"/>
      <c r="V13" s="18"/>
      <c r="W13" s="15"/>
    </row>
    <row r="14" spans="1:23" x14ac:dyDescent="0.3">
      <c r="D14" s="11"/>
      <c r="E14" s="18"/>
      <c r="F14" s="18"/>
      <c r="G14" s="18"/>
      <c r="H14" s="18"/>
      <c r="I14" s="18"/>
      <c r="J14" s="18"/>
      <c r="K14" s="18"/>
      <c r="L14" s="18"/>
      <c r="M14" s="18"/>
      <c r="N14" s="18"/>
      <c r="O14" s="18"/>
      <c r="P14" s="18"/>
      <c r="Q14" s="18"/>
      <c r="R14" s="18"/>
      <c r="S14" s="18"/>
      <c r="T14" s="18"/>
      <c r="U14" s="18"/>
      <c r="V14" s="18"/>
      <c r="W14" s="15"/>
    </row>
    <row r="15" spans="1:23" x14ac:dyDescent="0.3">
      <c r="D15" s="11"/>
      <c r="E15" s="18"/>
      <c r="F15" s="18"/>
      <c r="G15" s="18"/>
      <c r="H15" s="18"/>
      <c r="I15" s="18"/>
      <c r="J15" s="18"/>
      <c r="K15" s="18"/>
      <c r="L15" s="18"/>
      <c r="M15" s="18"/>
      <c r="N15" s="18"/>
      <c r="O15" s="18"/>
      <c r="P15" s="18"/>
      <c r="Q15" s="18"/>
      <c r="R15" s="18"/>
      <c r="S15" s="18"/>
      <c r="T15" s="18"/>
      <c r="U15" s="18"/>
      <c r="V15" s="18"/>
      <c r="W15" s="15"/>
    </row>
    <row r="16" spans="1:23" x14ac:dyDescent="0.3">
      <c r="D16" s="11"/>
      <c r="E16" s="18"/>
      <c r="F16" s="18"/>
      <c r="G16" s="18"/>
      <c r="H16" s="18"/>
      <c r="I16" s="18"/>
      <c r="J16" s="18"/>
      <c r="K16" s="18"/>
      <c r="L16" s="18"/>
      <c r="M16" s="18"/>
      <c r="N16" s="18"/>
      <c r="O16" s="18"/>
      <c r="P16" s="18"/>
      <c r="Q16" s="18"/>
      <c r="R16" s="18"/>
      <c r="S16" s="18"/>
      <c r="T16" s="18"/>
      <c r="U16" s="18"/>
      <c r="V16" s="18"/>
      <c r="W16" s="15"/>
    </row>
    <row r="17" spans="4:23" x14ac:dyDescent="0.3">
      <c r="D17" s="11"/>
      <c r="E17" s="18"/>
      <c r="F17" s="18"/>
      <c r="G17" s="18"/>
      <c r="H17" s="18"/>
      <c r="I17" s="18"/>
      <c r="J17" s="18"/>
      <c r="K17" s="18"/>
      <c r="L17" s="18"/>
      <c r="M17" s="18"/>
      <c r="N17" s="18"/>
      <c r="O17" s="18"/>
      <c r="P17" s="18"/>
      <c r="Q17" s="18"/>
      <c r="R17" s="18"/>
      <c r="S17" s="18"/>
      <c r="T17" s="18"/>
      <c r="U17" s="18"/>
      <c r="V17" s="18"/>
      <c r="W17" s="15"/>
    </row>
    <row r="18" spans="4:23" x14ac:dyDescent="0.3">
      <c r="D18" s="11"/>
      <c r="E18" s="18"/>
      <c r="F18" s="18"/>
      <c r="G18" s="18"/>
      <c r="H18" s="18"/>
      <c r="I18" s="18"/>
      <c r="J18" s="18"/>
      <c r="K18" s="18"/>
      <c r="L18" s="18"/>
      <c r="M18" s="18"/>
      <c r="N18" s="18"/>
      <c r="O18" s="18"/>
      <c r="P18" s="18"/>
      <c r="Q18" s="18"/>
      <c r="R18" s="18"/>
      <c r="S18" s="18"/>
      <c r="T18" s="18"/>
      <c r="U18" s="18"/>
      <c r="V18" s="18"/>
      <c r="W18" s="15"/>
    </row>
    <row r="19" spans="4:23" x14ac:dyDescent="0.3">
      <c r="D19" s="11"/>
      <c r="E19" s="18"/>
      <c r="F19" s="18"/>
      <c r="G19" s="18"/>
      <c r="H19" s="18"/>
      <c r="I19" s="18"/>
      <c r="J19" s="18"/>
      <c r="K19" s="18"/>
      <c r="L19" s="18"/>
      <c r="M19" s="18"/>
      <c r="N19" s="18"/>
      <c r="O19" s="18"/>
      <c r="P19" s="18"/>
      <c r="Q19" s="18"/>
      <c r="R19" s="18"/>
      <c r="S19" s="18"/>
      <c r="T19" s="18"/>
      <c r="U19" s="18"/>
      <c r="V19" s="18"/>
      <c r="W19" s="15"/>
    </row>
    <row r="20" spans="4:23" x14ac:dyDescent="0.3">
      <c r="D20" s="11"/>
      <c r="E20" s="18"/>
      <c r="F20" s="18"/>
      <c r="G20" s="18"/>
      <c r="H20" s="18"/>
      <c r="I20" s="18"/>
      <c r="J20" s="18"/>
      <c r="K20" s="18"/>
      <c r="L20" s="18"/>
      <c r="M20" s="18"/>
      <c r="N20" s="18"/>
      <c r="O20" s="18"/>
      <c r="P20" s="18"/>
      <c r="Q20" s="18"/>
      <c r="R20" s="18"/>
      <c r="S20" s="18"/>
      <c r="T20" s="18"/>
      <c r="U20" s="18"/>
      <c r="V20" s="18"/>
      <c r="W20" s="15"/>
    </row>
    <row r="21" spans="4:23" x14ac:dyDescent="0.3">
      <c r="D21" s="11"/>
      <c r="E21" s="18"/>
      <c r="F21" s="18"/>
      <c r="G21" s="18"/>
      <c r="H21" s="18"/>
      <c r="I21" s="18"/>
      <c r="J21" s="18"/>
      <c r="K21" s="18"/>
      <c r="L21" s="18"/>
      <c r="M21" s="18"/>
      <c r="N21" s="18"/>
      <c r="O21" s="18"/>
      <c r="P21" s="18"/>
      <c r="Q21" s="18"/>
      <c r="R21" s="18"/>
      <c r="S21" s="18"/>
      <c r="T21" s="18"/>
      <c r="U21" s="18"/>
      <c r="V21" s="18"/>
      <c r="W21" s="15"/>
    </row>
    <row r="22" spans="4:23" x14ac:dyDescent="0.3">
      <c r="D22" s="11"/>
      <c r="E22" s="18"/>
      <c r="F22" s="18"/>
      <c r="G22" s="18"/>
      <c r="H22" s="18"/>
      <c r="I22" s="18"/>
      <c r="J22" s="18"/>
      <c r="K22" s="18"/>
      <c r="L22" s="18"/>
      <c r="M22" s="18"/>
      <c r="N22" s="18"/>
      <c r="O22" s="18"/>
      <c r="P22" s="18"/>
      <c r="Q22" s="18"/>
      <c r="R22" s="18"/>
      <c r="S22" s="18"/>
      <c r="T22" s="18"/>
      <c r="U22" s="18"/>
      <c r="V22" s="18"/>
      <c r="W22" s="15"/>
    </row>
    <row r="23" spans="4:23" x14ac:dyDescent="0.3">
      <c r="D23" s="11"/>
      <c r="E23" s="18"/>
      <c r="F23" s="18"/>
      <c r="G23" s="18"/>
      <c r="H23" s="18"/>
      <c r="I23" s="18"/>
      <c r="J23" s="18"/>
      <c r="K23" s="18"/>
      <c r="L23" s="18"/>
      <c r="M23" s="18"/>
      <c r="N23" s="18"/>
      <c r="O23" s="18"/>
      <c r="P23" s="18"/>
      <c r="Q23" s="18"/>
      <c r="R23" s="18"/>
      <c r="S23" s="18"/>
      <c r="T23" s="18"/>
      <c r="U23" s="18"/>
      <c r="V23" s="18"/>
      <c r="W23" s="15"/>
    </row>
    <row r="24" spans="4:23" x14ac:dyDescent="0.3">
      <c r="D24" s="11"/>
      <c r="E24" s="18"/>
      <c r="F24" s="18"/>
      <c r="G24" s="18"/>
      <c r="H24" s="18"/>
      <c r="I24" s="18"/>
      <c r="J24" s="18"/>
      <c r="K24" s="18"/>
      <c r="L24" s="18"/>
      <c r="M24" s="18"/>
      <c r="N24" s="18"/>
      <c r="O24" s="18"/>
      <c r="P24" s="18"/>
      <c r="Q24" s="18"/>
      <c r="R24" s="18"/>
      <c r="S24" s="18"/>
      <c r="T24" s="18"/>
      <c r="U24" s="18"/>
      <c r="V24" s="18"/>
      <c r="W24" s="15"/>
    </row>
    <row r="25" spans="4:23" x14ac:dyDescent="0.3">
      <c r="D25" s="11"/>
      <c r="E25" s="18"/>
      <c r="F25" s="18"/>
      <c r="G25" s="18"/>
      <c r="H25" s="18"/>
      <c r="I25" s="18"/>
      <c r="J25" s="18"/>
      <c r="K25" s="18"/>
      <c r="L25" s="18"/>
      <c r="M25" s="18"/>
      <c r="N25" s="18"/>
      <c r="O25" s="18"/>
      <c r="P25" s="18"/>
      <c r="Q25" s="18"/>
      <c r="R25" s="18"/>
      <c r="S25" s="18"/>
      <c r="T25" s="18"/>
      <c r="U25" s="18"/>
      <c r="V25" s="18"/>
      <c r="W25" s="15"/>
    </row>
    <row r="26" spans="4:23" x14ac:dyDescent="0.3">
      <c r="D26" s="11"/>
      <c r="E26" s="18"/>
      <c r="F26" s="18"/>
      <c r="G26" s="18"/>
      <c r="H26" s="18"/>
      <c r="I26" s="18"/>
      <c r="J26" s="18"/>
      <c r="K26" s="18"/>
      <c r="L26" s="18"/>
      <c r="M26" s="18"/>
      <c r="N26" s="18"/>
      <c r="O26" s="18"/>
      <c r="P26" s="18"/>
      <c r="Q26" s="18"/>
      <c r="R26" s="18"/>
      <c r="S26" s="18"/>
      <c r="T26" s="18"/>
      <c r="U26" s="18"/>
      <c r="V26" s="18"/>
      <c r="W26" s="15"/>
    </row>
    <row r="27" spans="4:23" x14ac:dyDescent="0.3">
      <c r="D27" s="11"/>
      <c r="E27" s="18"/>
      <c r="F27" s="18"/>
      <c r="G27" s="18"/>
      <c r="H27" s="18"/>
      <c r="I27" s="18"/>
      <c r="J27" s="18"/>
      <c r="K27" s="18"/>
      <c r="L27" s="18"/>
      <c r="M27" s="18"/>
      <c r="N27" s="18"/>
      <c r="O27" s="18"/>
      <c r="P27" s="18"/>
      <c r="Q27" s="18"/>
      <c r="R27" s="18"/>
      <c r="S27" s="18"/>
      <c r="T27" s="18"/>
      <c r="U27" s="18"/>
      <c r="V27" s="18"/>
      <c r="W27" s="15"/>
    </row>
    <row r="28" spans="4:23" x14ac:dyDescent="0.3">
      <c r="D28" s="11"/>
      <c r="E28" s="18"/>
      <c r="F28" s="18"/>
      <c r="G28" s="18"/>
      <c r="H28" s="18"/>
      <c r="I28" s="18"/>
      <c r="J28" s="18"/>
      <c r="K28" s="18"/>
      <c r="L28" s="18"/>
      <c r="M28" s="18"/>
      <c r="N28" s="18"/>
      <c r="O28" s="18"/>
      <c r="P28" s="18"/>
      <c r="Q28" s="18"/>
      <c r="R28" s="18"/>
      <c r="S28" s="18"/>
      <c r="T28" s="18"/>
      <c r="U28" s="18"/>
      <c r="V28" s="18"/>
      <c r="W28" s="15"/>
    </row>
    <row r="29" spans="4:23" x14ac:dyDescent="0.3">
      <c r="D29" s="11"/>
      <c r="E29" s="18"/>
      <c r="F29" s="18"/>
      <c r="G29" s="18"/>
      <c r="H29" s="18"/>
      <c r="I29" s="18"/>
      <c r="J29" s="18"/>
      <c r="K29" s="18"/>
      <c r="L29" s="18"/>
      <c r="M29" s="18"/>
      <c r="N29" s="18"/>
      <c r="O29" s="18"/>
      <c r="P29" s="18"/>
      <c r="Q29" s="18"/>
      <c r="R29" s="18"/>
      <c r="S29" s="18"/>
      <c r="T29" s="18"/>
      <c r="U29" s="18"/>
      <c r="V29" s="18"/>
      <c r="W29" s="15"/>
    </row>
    <row r="30" spans="4:23" x14ac:dyDescent="0.3">
      <c r="D30" s="11"/>
      <c r="E30" s="18"/>
      <c r="F30" s="18"/>
      <c r="G30" s="18"/>
      <c r="H30" s="18"/>
      <c r="I30" s="18"/>
      <c r="J30" s="18"/>
      <c r="K30" s="18"/>
      <c r="L30" s="18"/>
      <c r="M30" s="18"/>
      <c r="N30" s="18"/>
      <c r="O30" s="18"/>
      <c r="P30" s="18"/>
      <c r="Q30" s="18"/>
      <c r="R30" s="18"/>
      <c r="S30" s="18"/>
      <c r="T30" s="18"/>
      <c r="U30" s="18"/>
      <c r="V30" s="18"/>
      <c r="W30" s="15"/>
    </row>
    <row r="31" spans="4:23" x14ac:dyDescent="0.3">
      <c r="D31" s="11"/>
      <c r="E31" s="18"/>
      <c r="F31" s="18"/>
      <c r="G31" s="18"/>
      <c r="H31" s="18"/>
      <c r="I31" s="18"/>
      <c r="J31" s="18"/>
      <c r="K31" s="18"/>
      <c r="L31" s="18"/>
      <c r="M31" s="18"/>
      <c r="N31" s="18"/>
      <c r="O31" s="18"/>
      <c r="P31" s="18"/>
      <c r="Q31" s="18"/>
      <c r="R31" s="18"/>
      <c r="S31" s="18"/>
      <c r="T31" s="18"/>
      <c r="U31" s="18"/>
      <c r="V31" s="18"/>
      <c r="W31" s="15"/>
    </row>
    <row r="32" spans="4:23" x14ac:dyDescent="0.3">
      <c r="D32" s="11"/>
      <c r="E32" s="18"/>
      <c r="F32" s="18"/>
      <c r="G32" s="18"/>
      <c r="H32" s="18"/>
      <c r="I32" s="18"/>
      <c r="J32" s="18"/>
      <c r="K32" s="18"/>
      <c r="L32" s="18"/>
      <c r="M32" s="18"/>
      <c r="N32" s="18"/>
      <c r="O32" s="18"/>
      <c r="P32" s="18"/>
      <c r="Q32" s="18"/>
      <c r="R32" s="18"/>
      <c r="S32" s="18"/>
      <c r="T32" s="18"/>
      <c r="U32" s="18"/>
      <c r="V32" s="18"/>
      <c r="W32" s="15"/>
    </row>
    <row r="33" spans="4:23" x14ac:dyDescent="0.3">
      <c r="D33" s="11"/>
      <c r="E33" s="18"/>
      <c r="F33" s="18"/>
      <c r="G33" s="18"/>
      <c r="H33" s="18"/>
      <c r="I33" s="18"/>
      <c r="J33" s="18"/>
      <c r="K33" s="18"/>
      <c r="L33" s="18"/>
      <c r="M33" s="18"/>
      <c r="N33" s="18"/>
      <c r="O33" s="18"/>
      <c r="P33" s="18"/>
      <c r="Q33" s="18"/>
      <c r="R33" s="18"/>
      <c r="S33" s="18"/>
      <c r="T33" s="18"/>
      <c r="U33" s="18"/>
      <c r="V33" s="18"/>
      <c r="W33" s="15"/>
    </row>
    <row r="34" spans="4:23" x14ac:dyDescent="0.3">
      <c r="D34" s="11"/>
      <c r="E34" s="18"/>
      <c r="F34" s="18"/>
      <c r="G34" s="18"/>
      <c r="H34" s="18"/>
      <c r="I34" s="18"/>
      <c r="J34" s="18"/>
      <c r="K34" s="18"/>
      <c r="L34" s="18"/>
      <c r="M34" s="18"/>
      <c r="N34" s="18"/>
      <c r="O34" s="18"/>
      <c r="P34" s="18"/>
      <c r="Q34" s="18"/>
      <c r="R34" s="18"/>
      <c r="S34" s="18"/>
      <c r="T34" s="18"/>
      <c r="U34" s="18"/>
      <c r="V34" s="18"/>
      <c r="W34" s="15"/>
    </row>
    <row r="35" spans="4:23" x14ac:dyDescent="0.3">
      <c r="D35" s="11"/>
      <c r="E35" s="18"/>
      <c r="F35" s="18"/>
      <c r="G35" s="18"/>
      <c r="H35" s="18"/>
      <c r="I35" s="18"/>
      <c r="J35" s="18"/>
      <c r="K35" s="18"/>
      <c r="L35" s="18"/>
      <c r="M35" s="18"/>
      <c r="N35" s="18"/>
      <c r="O35" s="18"/>
      <c r="P35" s="18"/>
      <c r="Q35" s="18"/>
      <c r="R35" s="18"/>
      <c r="S35" s="18"/>
      <c r="T35" s="18"/>
      <c r="U35" s="18"/>
      <c r="V35" s="18"/>
      <c r="W35" s="15"/>
    </row>
    <row r="36" spans="4:23" x14ac:dyDescent="0.3">
      <c r="D36" s="11"/>
      <c r="E36" s="18"/>
      <c r="F36" s="18"/>
      <c r="G36" s="18"/>
      <c r="H36" s="18"/>
      <c r="I36" s="18"/>
      <c r="J36" s="18"/>
      <c r="K36" s="18"/>
      <c r="L36" s="18"/>
      <c r="M36" s="18"/>
      <c r="N36" s="18"/>
      <c r="O36" s="18"/>
      <c r="P36" s="18"/>
      <c r="Q36" s="18"/>
      <c r="R36" s="18"/>
      <c r="S36" s="18"/>
      <c r="T36" s="18"/>
      <c r="U36" s="18"/>
      <c r="V36" s="18"/>
      <c r="W36" s="15"/>
    </row>
    <row r="37" spans="4:23" x14ac:dyDescent="0.3">
      <c r="D37" s="11"/>
      <c r="E37" s="18"/>
      <c r="F37" s="18"/>
      <c r="G37" s="18"/>
      <c r="H37" s="18"/>
      <c r="I37" s="18"/>
      <c r="J37" s="18"/>
      <c r="K37" s="18"/>
      <c r="L37" s="18"/>
      <c r="M37" s="18"/>
      <c r="N37" s="18"/>
      <c r="O37" s="18"/>
      <c r="P37" s="18"/>
      <c r="Q37" s="18"/>
      <c r="R37" s="18"/>
      <c r="S37" s="18"/>
      <c r="T37" s="18"/>
      <c r="U37" s="18"/>
      <c r="V37" s="18"/>
      <c r="W37" s="15"/>
    </row>
    <row r="38" spans="4:23" x14ac:dyDescent="0.3">
      <c r="D38" s="11"/>
      <c r="E38" s="18"/>
      <c r="F38" s="18"/>
      <c r="G38" s="18"/>
      <c r="H38" s="18"/>
      <c r="I38" s="18"/>
      <c r="J38" s="18"/>
      <c r="K38" s="18"/>
      <c r="L38" s="18"/>
      <c r="M38" s="18"/>
      <c r="N38" s="18"/>
      <c r="O38" s="18"/>
      <c r="P38" s="18"/>
      <c r="Q38" s="18"/>
      <c r="R38" s="18"/>
      <c r="S38" s="18"/>
      <c r="T38" s="18"/>
      <c r="U38" s="18"/>
      <c r="V38" s="18"/>
      <c r="W38" s="15"/>
    </row>
    <row r="39" spans="4:23" x14ac:dyDescent="0.3">
      <c r="D39" s="11"/>
      <c r="E39" s="18"/>
      <c r="F39" s="18"/>
      <c r="G39" s="18"/>
      <c r="H39" s="18"/>
      <c r="I39" s="18"/>
      <c r="J39" s="18"/>
      <c r="K39" s="18"/>
      <c r="L39" s="18"/>
      <c r="M39" s="18"/>
      <c r="N39" s="18"/>
      <c r="O39" s="18"/>
      <c r="P39" s="18"/>
      <c r="Q39" s="18"/>
      <c r="R39" s="18"/>
      <c r="S39" s="18"/>
      <c r="T39" s="18"/>
      <c r="U39" s="18"/>
      <c r="V39" s="18"/>
      <c r="W39" s="15"/>
    </row>
    <row r="40" spans="4:23" x14ac:dyDescent="0.3">
      <c r="D40" s="11"/>
      <c r="E40" s="18"/>
      <c r="F40" s="18"/>
      <c r="G40" s="18"/>
      <c r="H40" s="18"/>
      <c r="I40" s="18"/>
      <c r="J40" s="18"/>
      <c r="K40" s="18"/>
      <c r="L40" s="18"/>
      <c r="M40" s="18"/>
      <c r="N40" s="18"/>
      <c r="O40" s="18"/>
      <c r="P40" s="18"/>
      <c r="Q40" s="18"/>
      <c r="R40" s="18"/>
      <c r="S40" s="18"/>
      <c r="T40" s="18"/>
      <c r="U40" s="18"/>
      <c r="V40" s="18"/>
      <c r="W40" s="15"/>
    </row>
    <row r="41" spans="4:23" x14ac:dyDescent="0.3">
      <c r="D41" s="11"/>
      <c r="E41" s="18"/>
      <c r="F41" s="18"/>
      <c r="G41" s="18"/>
      <c r="H41" s="18"/>
      <c r="I41" s="18"/>
      <c r="J41" s="18"/>
      <c r="K41" s="18"/>
      <c r="L41" s="18"/>
      <c r="M41" s="18"/>
      <c r="N41" s="18"/>
      <c r="O41" s="18"/>
      <c r="P41" s="18"/>
      <c r="Q41" s="18"/>
      <c r="R41" s="18"/>
      <c r="S41" s="18"/>
      <c r="T41" s="18"/>
      <c r="U41" s="18"/>
      <c r="V41" s="18"/>
      <c r="W41" s="15"/>
    </row>
    <row r="42" spans="4:23" x14ac:dyDescent="0.3">
      <c r="D42" s="11"/>
      <c r="E42" s="18"/>
      <c r="F42" s="18"/>
      <c r="G42" s="18"/>
      <c r="H42" s="18"/>
      <c r="I42" s="18"/>
      <c r="J42" s="18"/>
      <c r="K42" s="18"/>
      <c r="L42" s="18"/>
      <c r="M42" s="18"/>
      <c r="N42" s="18"/>
      <c r="O42" s="18"/>
      <c r="P42" s="18"/>
      <c r="Q42" s="18"/>
      <c r="R42" s="18"/>
      <c r="S42" s="18"/>
      <c r="T42" s="18"/>
      <c r="U42" s="18"/>
      <c r="V42" s="18"/>
      <c r="W42" s="15"/>
    </row>
    <row r="43" spans="4:23" x14ac:dyDescent="0.3">
      <c r="D43" s="11"/>
      <c r="E43" s="18"/>
      <c r="F43" s="18"/>
      <c r="G43" s="18"/>
      <c r="H43" s="18"/>
      <c r="I43" s="18"/>
      <c r="J43" s="18"/>
      <c r="K43" s="18"/>
      <c r="L43" s="18"/>
      <c r="M43" s="18"/>
      <c r="N43" s="18"/>
      <c r="O43" s="18"/>
      <c r="P43" s="18"/>
      <c r="Q43" s="18"/>
      <c r="R43" s="18"/>
      <c r="S43" s="18"/>
      <c r="T43" s="18"/>
      <c r="U43" s="18"/>
      <c r="V43" s="18"/>
      <c r="W43" s="15"/>
    </row>
    <row r="44" spans="4:23" x14ac:dyDescent="0.3">
      <c r="D44" s="11"/>
      <c r="E44" s="18"/>
      <c r="F44" s="18"/>
      <c r="G44" s="18"/>
      <c r="H44" s="18"/>
      <c r="I44" s="18"/>
      <c r="J44" s="18"/>
      <c r="K44" s="18"/>
      <c r="L44" s="18"/>
      <c r="M44" s="18"/>
      <c r="N44" s="18"/>
      <c r="O44" s="18"/>
      <c r="P44" s="18"/>
      <c r="Q44" s="18"/>
      <c r="R44" s="18"/>
      <c r="S44" s="18"/>
      <c r="T44" s="18"/>
      <c r="U44" s="18"/>
      <c r="V44" s="18"/>
      <c r="W44" s="15"/>
    </row>
    <row r="45" spans="4:23" x14ac:dyDescent="0.3">
      <c r="D45" s="11"/>
      <c r="E45" s="18"/>
      <c r="F45" s="18"/>
      <c r="G45" s="18"/>
      <c r="H45" s="18"/>
      <c r="I45" s="18"/>
      <c r="J45" s="18"/>
      <c r="K45" s="18"/>
      <c r="L45" s="18"/>
      <c r="M45" s="18"/>
      <c r="N45" s="18"/>
      <c r="O45" s="18"/>
      <c r="P45" s="18"/>
      <c r="Q45" s="18"/>
      <c r="R45" s="18"/>
      <c r="S45" s="18"/>
      <c r="T45" s="18"/>
      <c r="U45" s="18"/>
      <c r="V45" s="18"/>
      <c r="W45" s="15"/>
    </row>
    <row r="46" spans="4:23" x14ac:dyDescent="0.3">
      <c r="D46" s="11"/>
      <c r="E46" s="18"/>
      <c r="F46" s="18"/>
      <c r="G46" s="18"/>
      <c r="H46" s="18"/>
      <c r="I46" s="18"/>
      <c r="J46" s="18"/>
      <c r="K46" s="18"/>
      <c r="L46" s="18"/>
      <c r="M46" s="18"/>
      <c r="N46" s="18"/>
      <c r="O46" s="18"/>
      <c r="P46" s="18"/>
      <c r="Q46" s="18"/>
      <c r="R46" s="18"/>
      <c r="S46" s="18"/>
      <c r="T46" s="18"/>
      <c r="U46" s="18"/>
      <c r="V46" s="18"/>
      <c r="W46" s="15"/>
    </row>
    <row r="47" spans="4:23" x14ac:dyDescent="0.3">
      <c r="D47" s="11"/>
      <c r="E47" s="18"/>
      <c r="F47" s="18"/>
      <c r="G47" s="18"/>
      <c r="H47" s="18"/>
      <c r="I47" s="18"/>
      <c r="J47" s="18"/>
      <c r="K47" s="18"/>
      <c r="L47" s="18"/>
      <c r="M47" s="18"/>
      <c r="N47" s="18"/>
      <c r="O47" s="18"/>
      <c r="P47" s="18"/>
      <c r="Q47" s="18"/>
      <c r="R47" s="18"/>
      <c r="S47" s="18"/>
      <c r="T47" s="18"/>
      <c r="U47" s="18"/>
      <c r="V47" s="18"/>
      <c r="W47" s="15"/>
    </row>
    <row r="48" spans="4:23" x14ac:dyDescent="0.3">
      <c r="D48" s="11"/>
      <c r="E48" s="18"/>
      <c r="F48" s="18"/>
      <c r="G48" s="18"/>
      <c r="H48" s="18"/>
      <c r="I48" s="18"/>
      <c r="J48" s="18"/>
      <c r="K48" s="18"/>
      <c r="L48" s="18"/>
      <c r="M48" s="18"/>
      <c r="N48" s="18"/>
      <c r="O48" s="18"/>
      <c r="P48" s="18"/>
      <c r="Q48" s="18"/>
      <c r="R48" s="18"/>
      <c r="S48" s="18"/>
      <c r="T48" s="18"/>
      <c r="U48" s="18"/>
      <c r="V48" s="18"/>
      <c r="W48" s="15"/>
    </row>
    <row r="49" spans="4:23" x14ac:dyDescent="0.3">
      <c r="D49" s="11"/>
      <c r="E49" s="18"/>
      <c r="F49" s="18"/>
      <c r="G49" s="18"/>
      <c r="H49" s="18"/>
      <c r="I49" s="18"/>
      <c r="J49" s="18"/>
      <c r="K49" s="18"/>
      <c r="L49" s="18"/>
      <c r="M49" s="18"/>
      <c r="N49" s="18"/>
      <c r="O49" s="18"/>
      <c r="P49" s="18"/>
      <c r="Q49" s="18"/>
      <c r="R49" s="18"/>
      <c r="S49" s="18"/>
      <c r="T49" s="18"/>
      <c r="U49" s="18"/>
      <c r="V49" s="18"/>
      <c r="W49" s="15"/>
    </row>
    <row r="50" spans="4:23" x14ac:dyDescent="0.3">
      <c r="D50" s="11"/>
      <c r="E50" s="18"/>
      <c r="F50" s="18"/>
      <c r="G50" s="18"/>
      <c r="H50" s="18"/>
      <c r="I50" s="18"/>
      <c r="J50" s="18"/>
      <c r="K50" s="18"/>
      <c r="L50" s="18"/>
      <c r="M50" s="18"/>
      <c r="N50" s="18"/>
      <c r="O50" s="18"/>
      <c r="P50" s="18"/>
      <c r="Q50" s="18"/>
      <c r="R50" s="18"/>
      <c r="S50" s="18"/>
      <c r="T50" s="18"/>
      <c r="U50" s="18"/>
      <c r="V50" s="18"/>
      <c r="W50" s="15"/>
    </row>
    <row r="51" spans="4:23" x14ac:dyDescent="0.3">
      <c r="D51" s="11"/>
      <c r="E51" s="18"/>
      <c r="F51" s="18"/>
      <c r="G51" s="18"/>
      <c r="H51" s="18"/>
      <c r="I51" s="18"/>
      <c r="J51" s="18"/>
      <c r="K51" s="18"/>
      <c r="L51" s="18"/>
      <c r="M51" s="18"/>
      <c r="N51" s="18"/>
      <c r="O51" s="18"/>
      <c r="P51" s="18"/>
      <c r="Q51" s="18"/>
      <c r="R51" s="18"/>
      <c r="S51" s="18"/>
      <c r="T51" s="18"/>
      <c r="U51" s="18"/>
      <c r="V51" s="18"/>
      <c r="W51" s="15"/>
    </row>
    <row r="52" spans="4:23" x14ac:dyDescent="0.3">
      <c r="D52" s="11"/>
      <c r="E52" s="18"/>
      <c r="F52" s="18"/>
      <c r="G52" s="18"/>
      <c r="H52" s="18"/>
      <c r="I52" s="18"/>
      <c r="J52" s="18"/>
      <c r="K52" s="18"/>
      <c r="L52" s="18"/>
      <c r="M52" s="18"/>
      <c r="N52" s="18"/>
      <c r="O52" s="18"/>
      <c r="P52" s="18"/>
      <c r="Q52" s="18"/>
      <c r="R52" s="18"/>
      <c r="S52" s="18"/>
      <c r="T52" s="18"/>
      <c r="U52" s="18"/>
      <c r="V52" s="18"/>
      <c r="W52" s="15"/>
    </row>
    <row r="53" spans="4:23" x14ac:dyDescent="0.3">
      <c r="D53" s="11"/>
      <c r="E53" s="18"/>
      <c r="F53" s="18"/>
      <c r="G53" s="18"/>
      <c r="H53" s="18"/>
      <c r="I53" s="18"/>
      <c r="J53" s="18"/>
      <c r="K53" s="18"/>
      <c r="L53" s="18"/>
      <c r="M53" s="18"/>
      <c r="N53" s="18"/>
      <c r="O53" s="18"/>
      <c r="P53" s="18"/>
      <c r="Q53" s="18"/>
      <c r="R53" s="18"/>
      <c r="S53" s="18"/>
      <c r="T53" s="18"/>
      <c r="U53" s="18"/>
      <c r="V53" s="18"/>
      <c r="W53" s="15"/>
    </row>
    <row r="54" spans="4:23" x14ac:dyDescent="0.3">
      <c r="D54" s="11"/>
      <c r="E54" s="18"/>
      <c r="F54" s="18"/>
      <c r="G54" s="18"/>
      <c r="H54" s="18"/>
      <c r="I54" s="18"/>
      <c r="J54" s="18"/>
      <c r="K54" s="18"/>
      <c r="L54" s="18"/>
      <c r="M54" s="18"/>
      <c r="N54" s="18"/>
      <c r="O54" s="18"/>
      <c r="P54" s="18"/>
      <c r="Q54" s="18"/>
      <c r="R54" s="18"/>
      <c r="S54" s="18"/>
      <c r="T54" s="18"/>
      <c r="U54" s="18"/>
      <c r="V54" s="18"/>
      <c r="W54" s="15"/>
    </row>
    <row r="55" spans="4:23" x14ac:dyDescent="0.3">
      <c r="D55" s="11"/>
      <c r="E55" s="18"/>
      <c r="F55" s="18"/>
      <c r="G55" s="18"/>
      <c r="H55" s="18"/>
      <c r="I55" s="18"/>
      <c r="J55" s="18"/>
      <c r="K55" s="18"/>
      <c r="L55" s="18"/>
      <c r="M55" s="18"/>
      <c r="N55" s="18"/>
      <c r="O55" s="18"/>
      <c r="P55" s="18"/>
      <c r="Q55" s="18"/>
      <c r="R55" s="18"/>
      <c r="S55" s="18"/>
      <c r="T55" s="18"/>
      <c r="U55" s="18"/>
      <c r="V55" s="18"/>
      <c r="W55" s="15"/>
    </row>
    <row r="56" spans="4:23" x14ac:dyDescent="0.3">
      <c r="D56" s="11"/>
      <c r="E56" s="18"/>
      <c r="F56" s="18"/>
      <c r="G56" s="18"/>
      <c r="H56" s="18"/>
      <c r="I56" s="18"/>
      <c r="J56" s="18"/>
      <c r="K56" s="18"/>
      <c r="L56" s="18"/>
      <c r="M56" s="18"/>
      <c r="N56" s="18"/>
      <c r="O56" s="18"/>
      <c r="P56" s="18"/>
      <c r="Q56" s="18"/>
      <c r="R56" s="18"/>
      <c r="S56" s="18"/>
      <c r="T56" s="18"/>
      <c r="U56" s="18"/>
      <c r="V56" s="18"/>
      <c r="W56" s="15"/>
    </row>
    <row r="57" spans="4:23" x14ac:dyDescent="0.3">
      <c r="D57" s="11"/>
      <c r="E57" s="18"/>
      <c r="F57" s="18"/>
      <c r="G57" s="18"/>
      <c r="H57" s="18"/>
      <c r="I57" s="18"/>
      <c r="J57" s="18"/>
      <c r="K57" s="18"/>
      <c r="L57" s="18"/>
      <c r="M57" s="18"/>
      <c r="N57" s="18"/>
      <c r="O57" s="18"/>
      <c r="P57" s="18"/>
      <c r="Q57" s="18"/>
      <c r="R57" s="18"/>
      <c r="S57" s="18"/>
      <c r="T57" s="18"/>
      <c r="U57" s="18"/>
      <c r="V57" s="18"/>
      <c r="W57" s="15"/>
    </row>
    <row r="58" spans="4:23" x14ac:dyDescent="0.3">
      <c r="D58" s="11"/>
      <c r="E58" s="18"/>
      <c r="F58" s="18"/>
      <c r="G58" s="18"/>
      <c r="H58" s="18"/>
      <c r="I58" s="18"/>
      <c r="J58" s="18"/>
      <c r="K58" s="18"/>
      <c r="L58" s="18"/>
      <c r="M58" s="18"/>
      <c r="N58" s="18"/>
      <c r="O58" s="18"/>
      <c r="P58" s="18"/>
      <c r="Q58" s="18"/>
      <c r="R58" s="18"/>
      <c r="S58" s="18"/>
      <c r="T58" s="18"/>
      <c r="U58" s="18"/>
      <c r="V58" s="18"/>
      <c r="W58" s="15"/>
    </row>
    <row r="59" spans="4:23" x14ac:dyDescent="0.3">
      <c r="D59" s="11"/>
      <c r="E59" s="18"/>
      <c r="F59" s="18"/>
      <c r="G59" s="18"/>
      <c r="H59" s="18"/>
      <c r="I59" s="18"/>
      <c r="J59" s="18"/>
      <c r="K59" s="18"/>
      <c r="L59" s="18"/>
      <c r="M59" s="18"/>
      <c r="N59" s="18"/>
      <c r="O59" s="18"/>
      <c r="P59" s="18"/>
      <c r="Q59" s="18"/>
      <c r="R59" s="18"/>
      <c r="S59" s="18"/>
      <c r="T59" s="18"/>
      <c r="U59" s="18"/>
      <c r="V59" s="18"/>
      <c r="W59" s="15"/>
    </row>
    <row r="60" spans="4:23" x14ac:dyDescent="0.3">
      <c r="D60" s="11"/>
      <c r="E60" s="18"/>
      <c r="F60" s="18"/>
      <c r="G60" s="18"/>
      <c r="H60" s="18"/>
      <c r="I60" s="18"/>
      <c r="J60" s="18"/>
      <c r="K60" s="18"/>
      <c r="L60" s="18"/>
      <c r="M60" s="18"/>
      <c r="N60" s="18"/>
      <c r="O60" s="18"/>
      <c r="P60" s="18"/>
      <c r="Q60" s="18"/>
      <c r="R60" s="18"/>
      <c r="S60" s="18"/>
      <c r="T60" s="18"/>
      <c r="U60" s="18"/>
      <c r="V60" s="18"/>
      <c r="W60" s="15"/>
    </row>
    <row r="61" spans="4:23" x14ac:dyDescent="0.3">
      <c r="D61" s="11"/>
      <c r="E61" s="18"/>
      <c r="F61" s="18"/>
      <c r="G61" s="18"/>
      <c r="H61" s="18"/>
      <c r="I61" s="18"/>
      <c r="J61" s="18"/>
      <c r="K61" s="18"/>
      <c r="L61" s="18"/>
      <c r="M61" s="18"/>
      <c r="N61" s="18"/>
      <c r="O61" s="18"/>
      <c r="P61" s="18"/>
      <c r="Q61" s="18"/>
      <c r="R61" s="18"/>
      <c r="S61" s="18"/>
      <c r="T61" s="18"/>
      <c r="U61" s="18"/>
      <c r="V61" s="18"/>
      <c r="W61" s="15"/>
    </row>
    <row r="62" spans="4:23" ht="15" thickBot="1" x14ac:dyDescent="0.35">
      <c r="D62" s="11"/>
      <c r="E62" s="21"/>
      <c r="F62" s="22"/>
      <c r="G62" s="22"/>
      <c r="H62" s="22"/>
      <c r="I62" s="22"/>
      <c r="J62" s="22"/>
      <c r="K62" s="22"/>
      <c r="L62" s="22"/>
      <c r="M62" s="22"/>
      <c r="N62" s="22"/>
      <c r="O62" s="22"/>
      <c r="P62" s="22"/>
      <c r="Q62" s="22"/>
      <c r="R62" s="22"/>
      <c r="S62" s="22"/>
      <c r="T62" s="22"/>
      <c r="U62" s="22"/>
      <c r="V62" s="23"/>
      <c r="W62" s="15"/>
    </row>
    <row r="86" spans="1:10" ht="15" x14ac:dyDescent="0.3">
      <c r="A86" s="4"/>
      <c r="J86" s="5"/>
    </row>
    <row r="87" spans="1:10" x14ac:dyDescent="0.3">
      <c r="A87" s="6" t="s">
        <v>23</v>
      </c>
      <c r="B87" s="6" t="s">
        <v>24</v>
      </c>
    </row>
    <row r="88" spans="1:10" x14ac:dyDescent="0.3">
      <c r="A88" s="6" t="s">
        <v>12</v>
      </c>
      <c r="B88" s="6">
        <v>1</v>
      </c>
    </row>
    <row r="89" spans="1:10" x14ac:dyDescent="0.3">
      <c r="A89" s="6" t="s">
        <v>13</v>
      </c>
      <c r="B89" s="6">
        <v>1</v>
      </c>
    </row>
    <row r="90" spans="1:10" x14ac:dyDescent="0.3">
      <c r="A90" s="6" t="s">
        <v>14</v>
      </c>
      <c r="B90" s="6">
        <v>1</v>
      </c>
    </row>
    <row r="91" spans="1:10" x14ac:dyDescent="0.3">
      <c r="A91" s="6" t="s">
        <v>25</v>
      </c>
      <c r="B91" s="6">
        <v>3</v>
      </c>
    </row>
    <row r="92" spans="1:10" x14ac:dyDescent="0.3">
      <c r="A92" s="6"/>
      <c r="B92" s="6"/>
    </row>
    <row r="93" spans="1:10" x14ac:dyDescent="0.3">
      <c r="A93" s="7"/>
      <c r="B93" s="7"/>
    </row>
    <row r="94" spans="1:10" x14ac:dyDescent="0.3">
      <c r="A94" s="7" t="s">
        <v>26</v>
      </c>
      <c r="B94" s="7" t="s">
        <v>27</v>
      </c>
    </row>
    <row r="95" spans="1:10" x14ac:dyDescent="0.3">
      <c r="A95" s="7">
        <v>0.3</v>
      </c>
      <c r="B95" s="7">
        <v>0.3</v>
      </c>
    </row>
    <row r="96" spans="1:10" x14ac:dyDescent="0.3">
      <c r="A96" s="7">
        <f>A95+A95</f>
        <v>0.6</v>
      </c>
      <c r="B96" s="7">
        <v>0.3</v>
      </c>
    </row>
    <row r="97" spans="1:2" x14ac:dyDescent="0.3">
      <c r="A97" s="7">
        <f>A96+A95</f>
        <v>0.89999999999999991</v>
      </c>
      <c r="B97" s="7">
        <v>0.3</v>
      </c>
    </row>
    <row r="98" spans="1:2" x14ac:dyDescent="0.3">
      <c r="A98" s="7">
        <f>A97+A95</f>
        <v>1.2</v>
      </c>
      <c r="B98" s="7">
        <v>0.3</v>
      </c>
    </row>
    <row r="99" spans="1:2" x14ac:dyDescent="0.3">
      <c r="A99" s="7">
        <f>A98+A95</f>
        <v>1.5</v>
      </c>
      <c r="B99" s="7">
        <v>0.3</v>
      </c>
    </row>
    <row r="100" spans="1:2" x14ac:dyDescent="0.3">
      <c r="A100" s="7">
        <f>A99+A95</f>
        <v>1.8</v>
      </c>
      <c r="B100" s="7">
        <v>0.3</v>
      </c>
    </row>
    <row r="101" spans="1:2" x14ac:dyDescent="0.3">
      <c r="A101" s="7">
        <f>A100+A95</f>
        <v>2.1</v>
      </c>
      <c r="B101" s="7">
        <v>0.3</v>
      </c>
    </row>
    <row r="102" spans="1:2" x14ac:dyDescent="0.3">
      <c r="A102" s="7">
        <f>A101+A95</f>
        <v>2.4</v>
      </c>
      <c r="B102" s="7">
        <v>0.3</v>
      </c>
    </row>
    <row r="103" spans="1:2" x14ac:dyDescent="0.3">
      <c r="A103" s="7">
        <f>A102+A95</f>
        <v>2.6999999999999997</v>
      </c>
      <c r="B103" s="7">
        <v>0.3</v>
      </c>
    </row>
    <row r="104" spans="1:2" x14ac:dyDescent="0.3">
      <c r="A104" s="7">
        <f>A103+A95</f>
        <v>2.9999999999999996</v>
      </c>
      <c r="B104" s="7">
        <v>0.3</v>
      </c>
    </row>
    <row r="105" spans="1:2" x14ac:dyDescent="0.3">
      <c r="A105" s="7" t="s">
        <v>25</v>
      </c>
      <c r="B105" s="7">
        <v>3</v>
      </c>
    </row>
    <row r="106" spans="1:2" x14ac:dyDescent="0.3">
      <c r="A106" s="7"/>
      <c r="B106" s="7"/>
    </row>
    <row r="107" spans="1:2" x14ac:dyDescent="0.3">
      <c r="A107" s="7"/>
      <c r="B107" s="7"/>
    </row>
    <row r="108" spans="1:2" x14ac:dyDescent="0.3">
      <c r="A108" s="7" t="s">
        <v>26</v>
      </c>
      <c r="B108" s="7" t="s">
        <v>27</v>
      </c>
    </row>
    <row r="109" spans="1:2" x14ac:dyDescent="0.3">
      <c r="A109" s="7" t="s">
        <v>28</v>
      </c>
      <c r="B109" s="7">
        <f>B8</f>
        <v>1.7833333333333332</v>
      </c>
    </row>
    <row r="110" spans="1:2" x14ac:dyDescent="0.3">
      <c r="A110" s="7" t="s">
        <v>29</v>
      </c>
      <c r="B110" s="7">
        <v>0.02</v>
      </c>
    </row>
    <row r="111" spans="1:2" x14ac:dyDescent="0.3">
      <c r="A111" s="7" t="s">
        <v>30</v>
      </c>
      <c r="B111" s="7">
        <f>6-B109-B110</f>
        <v>4.1966666666666672</v>
      </c>
    </row>
  </sheetData>
  <sheetProtection algorithmName="SHA-512" hashValue="wlgi4TuBmVmy1mTWlYjVrR6k5MZ7hL/wukrapPUhUdc96/dNxhD6u9mV3dBkLvm6+3u9iIpmWFs0dbqmER081g==" saltValue="AVbTQBG67Go65+aShqaIkg==" spinCount="100000" sheet="1" objects="1" scenarios="1"/>
  <conditionalFormatting sqref="C4:C8">
    <cfRule type="containsText" dxfId="46" priority="1" operator="containsText" text="high">
      <formula>NOT(ISERROR(SEARCH("high",C4)))</formula>
    </cfRule>
    <cfRule type="containsText" dxfId="45" priority="2" operator="containsText" text="moderate">
      <formula>NOT(ISERROR(SEARCH("moderate",C4)))</formula>
    </cfRule>
    <cfRule type="containsText" dxfId="44" priority="3" operator="containsText" text="low">
      <formula>NOT(ISERROR(SEARCH("low",C4)))</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12"/>
  <sheetViews>
    <sheetView rightToLeft="1" zoomScale="60" zoomScaleNormal="60" workbookViewId="0">
      <pane xSplit="4" ySplit="6" topLeftCell="E7" activePane="bottomRight" state="frozen"/>
      <selection pane="topRight" activeCell="E1" sqref="E1"/>
      <selection pane="bottomLeft" activeCell="A7" sqref="A7"/>
      <selection pane="bottomRight" activeCell="H13" sqref="H13"/>
    </sheetView>
  </sheetViews>
  <sheetFormatPr defaultColWidth="9.109375" defaultRowHeight="14.4" x14ac:dyDescent="0.3"/>
  <cols>
    <col min="1" max="1" width="24" style="24" customWidth="1"/>
    <col min="2" max="2" width="17" style="24" bestFit="1" customWidth="1"/>
    <col min="3" max="3" width="29.77734375" style="24" customWidth="1"/>
    <col min="4" max="4" width="36" style="24" customWidth="1"/>
    <col min="5" max="5" width="18.33203125" style="24" customWidth="1"/>
    <col min="6" max="6" width="17.109375" style="24" customWidth="1"/>
    <col min="7" max="7" width="16.21875" style="24" customWidth="1"/>
    <col min="8" max="8" width="15.88671875" style="24" customWidth="1"/>
    <col min="9" max="9" width="16.77734375" style="24" customWidth="1"/>
    <col min="10" max="10" width="19.21875" style="24" customWidth="1"/>
    <col min="11" max="11" width="25" style="24" customWidth="1"/>
    <col min="12" max="12" width="25.21875" style="24" customWidth="1"/>
    <col min="13" max="13" width="14.88671875" style="24" customWidth="1"/>
    <col min="14" max="14" width="15.21875" style="24" customWidth="1"/>
    <col min="15" max="15" width="22.33203125" style="24" customWidth="1"/>
    <col min="16" max="16" width="24.77734375" style="24" customWidth="1"/>
    <col min="17" max="17" width="26.88671875" style="24" customWidth="1"/>
    <col min="18" max="19" width="12.88671875" style="24" customWidth="1"/>
    <col min="20" max="16384" width="9.109375" style="24"/>
  </cols>
  <sheetData>
    <row r="1" spans="1:20" ht="47.25" customHeight="1" x14ac:dyDescent="0.3">
      <c r="A1" s="109" t="s">
        <v>22</v>
      </c>
      <c r="B1" s="110"/>
      <c r="C1" s="110"/>
      <c r="D1" s="110"/>
      <c r="E1" s="110"/>
      <c r="F1" s="110"/>
      <c r="G1" s="110"/>
      <c r="H1" s="110"/>
      <c r="I1" s="110"/>
      <c r="J1" s="110"/>
      <c r="K1" s="110"/>
      <c r="L1" s="110"/>
      <c r="M1" s="110"/>
      <c r="N1" s="110"/>
      <c r="O1" s="110"/>
      <c r="P1" s="110"/>
      <c r="Q1" s="110"/>
      <c r="R1" s="110"/>
      <c r="S1" s="110"/>
    </row>
    <row r="2" spans="1:20" ht="26.25" hidden="1" customHeight="1" x14ac:dyDescent="0.3">
      <c r="A2" s="25"/>
      <c r="B2" s="25"/>
      <c r="C2" s="25"/>
      <c r="D2" s="25"/>
      <c r="E2" s="25"/>
      <c r="F2" s="25"/>
      <c r="G2" s="25"/>
      <c r="H2" s="25">
        <v>1</v>
      </c>
      <c r="I2" s="25"/>
      <c r="J2" s="25"/>
      <c r="K2" s="25"/>
      <c r="L2" s="25"/>
      <c r="M2" s="25"/>
      <c r="N2" s="25"/>
      <c r="O2" s="25"/>
      <c r="P2" s="25"/>
      <c r="Q2" s="25"/>
      <c r="R2" s="25"/>
    </row>
    <row r="3" spans="1:20" ht="32.25" hidden="1" customHeight="1" x14ac:dyDescent="0.3">
      <c r="A3" s="25"/>
      <c r="B3" s="25"/>
      <c r="C3" s="25"/>
      <c r="D3" s="25"/>
      <c r="E3" s="25"/>
      <c r="F3" s="25"/>
      <c r="G3" s="25"/>
      <c r="H3" s="25">
        <v>2</v>
      </c>
      <c r="I3" s="25"/>
      <c r="J3" s="25"/>
      <c r="K3" s="25"/>
      <c r="L3" s="25"/>
      <c r="M3" s="26">
        <f>SUM(M7:M26)</f>
        <v>1</v>
      </c>
      <c r="N3" s="25"/>
      <c r="O3" s="25"/>
      <c r="P3" s="25"/>
      <c r="Q3" s="25"/>
      <c r="R3" s="26">
        <f>SUM(R7:R26)</f>
        <v>1</v>
      </c>
    </row>
    <row r="4" spans="1:20" ht="35.25" hidden="1" customHeight="1" x14ac:dyDescent="0.3">
      <c r="A4" s="25"/>
      <c r="B4" s="25"/>
      <c r="C4" s="25"/>
      <c r="D4" s="25"/>
      <c r="E4" s="25"/>
      <c r="F4" s="25"/>
      <c r="G4" s="25"/>
      <c r="H4" s="25">
        <v>3</v>
      </c>
      <c r="I4" s="25"/>
      <c r="J4" s="25"/>
      <c r="K4" s="25"/>
      <c r="L4" s="25"/>
      <c r="M4" s="25"/>
      <c r="N4" s="25"/>
      <c r="O4" s="25"/>
      <c r="P4" s="25"/>
      <c r="Q4" s="25"/>
      <c r="R4" s="25"/>
    </row>
    <row r="5" spans="1:20" ht="47.25" customHeight="1" x14ac:dyDescent="0.3">
      <c r="A5" s="111" t="s">
        <v>42</v>
      </c>
      <c r="B5" s="111"/>
      <c r="C5" s="111"/>
      <c r="D5" s="111"/>
      <c r="E5" s="111"/>
      <c r="F5" s="111"/>
      <c r="G5" s="112" t="s">
        <v>44</v>
      </c>
      <c r="H5" s="112"/>
      <c r="I5" s="112"/>
      <c r="J5" s="113" t="s">
        <v>17</v>
      </c>
      <c r="K5" s="113"/>
      <c r="L5" s="113"/>
      <c r="M5" s="113"/>
      <c r="N5" s="113"/>
      <c r="O5" s="114" t="s">
        <v>49</v>
      </c>
      <c r="P5" s="115"/>
      <c r="Q5" s="115"/>
      <c r="R5" s="115"/>
      <c r="S5" s="116"/>
    </row>
    <row r="6" spans="1:20" ht="47.25" customHeight="1" x14ac:dyDescent="0.3">
      <c r="A6" s="27" t="s">
        <v>31</v>
      </c>
      <c r="B6" s="27" t="s">
        <v>83</v>
      </c>
      <c r="C6" s="27" t="s">
        <v>43</v>
      </c>
      <c r="D6" s="27" t="s">
        <v>15</v>
      </c>
      <c r="E6" s="27" t="s">
        <v>45</v>
      </c>
      <c r="F6" s="27" t="s">
        <v>1</v>
      </c>
      <c r="G6" s="28" t="s">
        <v>4</v>
      </c>
      <c r="H6" s="28" t="s">
        <v>2</v>
      </c>
      <c r="I6" s="28" t="s">
        <v>3</v>
      </c>
      <c r="J6" s="29" t="s">
        <v>18</v>
      </c>
      <c r="K6" s="29" t="s">
        <v>46</v>
      </c>
      <c r="L6" s="29" t="s">
        <v>16</v>
      </c>
      <c r="M6" s="29" t="s">
        <v>48</v>
      </c>
      <c r="N6" s="29" t="s">
        <v>5</v>
      </c>
      <c r="O6" s="30" t="s">
        <v>19</v>
      </c>
      <c r="P6" s="31" t="s">
        <v>47</v>
      </c>
      <c r="Q6" s="31" t="s">
        <v>21</v>
      </c>
      <c r="R6" s="31" t="s">
        <v>48</v>
      </c>
      <c r="S6" s="31" t="s">
        <v>5</v>
      </c>
    </row>
    <row r="7" spans="1:20" ht="44.4" x14ac:dyDescent="0.3">
      <c r="A7" s="32" t="s">
        <v>32</v>
      </c>
      <c r="B7" s="32"/>
      <c r="C7" s="33" t="s">
        <v>84</v>
      </c>
      <c r="D7" s="33" t="s">
        <v>87</v>
      </c>
      <c r="E7" s="33" t="s">
        <v>90</v>
      </c>
      <c r="F7" s="33" t="s">
        <v>91</v>
      </c>
      <c r="G7" s="33" t="s">
        <v>92</v>
      </c>
      <c r="H7" s="33" t="s">
        <v>93</v>
      </c>
      <c r="I7" s="33" t="s">
        <v>94</v>
      </c>
      <c r="J7" s="33" t="s">
        <v>101</v>
      </c>
      <c r="K7" s="33">
        <v>1</v>
      </c>
      <c r="L7" s="2" t="str">
        <f>IF(ABS(K7)=1,"LOW",IF(ABS(K7)=3,"HIGH",IF(ABS(K7)=2,"MODERATE","")))</f>
        <v>LOW</v>
      </c>
      <c r="M7" s="75">
        <v>0.45</v>
      </c>
      <c r="N7" s="72">
        <f>K7*M7</f>
        <v>0.45</v>
      </c>
      <c r="O7" s="33" t="s">
        <v>102</v>
      </c>
      <c r="P7" s="73">
        <v>1</v>
      </c>
      <c r="Q7" s="34" t="str">
        <f>IF(ABS(P7)=1,"LOW",IF(ABS(P7)=3,"HIGH",IF(ABS(P7)=2,"MODERATE","")))</f>
        <v>LOW</v>
      </c>
      <c r="R7" s="74">
        <f>M7</f>
        <v>0.45</v>
      </c>
      <c r="S7" s="72">
        <f>P7*R7</f>
        <v>0.45</v>
      </c>
      <c r="T7" s="86" t="s">
        <v>133</v>
      </c>
    </row>
    <row r="8" spans="1:20" ht="44.4" x14ac:dyDescent="0.3">
      <c r="A8" s="32" t="s">
        <v>33</v>
      </c>
      <c r="B8" s="32"/>
      <c r="C8" s="33" t="s">
        <v>85</v>
      </c>
      <c r="D8" s="33" t="s">
        <v>88</v>
      </c>
      <c r="E8" s="33" t="s">
        <v>90</v>
      </c>
      <c r="F8" s="33" t="s">
        <v>91</v>
      </c>
      <c r="G8" s="33" t="s">
        <v>95</v>
      </c>
      <c r="H8" s="33" t="s">
        <v>96</v>
      </c>
      <c r="I8" s="33" t="s">
        <v>97</v>
      </c>
      <c r="J8" s="33" t="s">
        <v>103</v>
      </c>
      <c r="K8" s="33">
        <v>2</v>
      </c>
      <c r="L8" s="2" t="str">
        <f t="shared" ref="L8:L26" si="0">IF(ABS(K8)=1,"LOW",IF(ABS(K8)=3,"HIGH",IF(ABS(K8)=2,"MODERATE","")))</f>
        <v>MODERATE</v>
      </c>
      <c r="M8" s="75">
        <v>0.35</v>
      </c>
      <c r="N8" s="72">
        <f t="shared" ref="N8:N25" si="1">K8*M8</f>
        <v>0.7</v>
      </c>
      <c r="O8" s="33" t="s">
        <v>103</v>
      </c>
      <c r="P8" s="73">
        <v>2</v>
      </c>
      <c r="Q8" s="34" t="str">
        <f>IF(ABS(P8)=1,"LOW",IF(ABS(P8)=3,"HIGH",IF(ABS(P8)=2,"MODERATE","")))</f>
        <v>MODERATE</v>
      </c>
      <c r="R8" s="74">
        <f>M8</f>
        <v>0.35</v>
      </c>
      <c r="S8" s="72">
        <f>P8*R8</f>
        <v>0.7</v>
      </c>
      <c r="T8" s="86" t="s">
        <v>106</v>
      </c>
    </row>
    <row r="9" spans="1:20" ht="44.4" x14ac:dyDescent="0.3">
      <c r="A9" s="32" t="s">
        <v>34</v>
      </c>
      <c r="B9" s="32"/>
      <c r="C9" s="33" t="s">
        <v>86</v>
      </c>
      <c r="D9" s="33" t="s">
        <v>89</v>
      </c>
      <c r="E9" s="33" t="s">
        <v>90</v>
      </c>
      <c r="F9" s="33" t="s">
        <v>91</v>
      </c>
      <c r="G9" s="33" t="s">
        <v>98</v>
      </c>
      <c r="H9" s="33" t="s">
        <v>99</v>
      </c>
      <c r="I9" s="33" t="s">
        <v>100</v>
      </c>
      <c r="J9" s="84" t="s">
        <v>104</v>
      </c>
      <c r="K9" s="33">
        <v>2</v>
      </c>
      <c r="L9" s="2" t="str">
        <f t="shared" si="0"/>
        <v>MODERATE</v>
      </c>
      <c r="M9" s="75">
        <v>0.2</v>
      </c>
      <c r="N9" s="72">
        <f t="shared" si="1"/>
        <v>0.4</v>
      </c>
      <c r="O9" s="84" t="s">
        <v>105</v>
      </c>
      <c r="P9" s="73">
        <v>2</v>
      </c>
      <c r="Q9" s="34" t="str">
        <f>IF(ABS(P9)=1,"LOW",IF(ABS(P9)=3,"HIGH",IF(ABS(P9)=2,"MODERATE","")))</f>
        <v>MODERATE</v>
      </c>
      <c r="R9" s="74">
        <f>M9</f>
        <v>0.2</v>
      </c>
      <c r="S9" s="72">
        <f t="shared" ref="S9:S26" si="2">P9*R9</f>
        <v>0.4</v>
      </c>
      <c r="T9" s="86" t="s">
        <v>107</v>
      </c>
    </row>
    <row r="10" spans="1:20" ht="22.2" x14ac:dyDescent="0.3">
      <c r="A10" s="32" t="s">
        <v>35</v>
      </c>
      <c r="B10" s="32"/>
      <c r="C10" s="33"/>
      <c r="D10" s="33"/>
      <c r="E10" s="33"/>
      <c r="F10" s="33"/>
      <c r="G10" s="33"/>
      <c r="H10" s="33"/>
      <c r="I10" s="33"/>
      <c r="J10" s="33"/>
      <c r="K10" s="33"/>
      <c r="L10" s="2" t="str">
        <f t="shared" si="0"/>
        <v/>
      </c>
      <c r="M10" s="75"/>
      <c r="N10" s="72">
        <f t="shared" si="1"/>
        <v>0</v>
      </c>
      <c r="O10" s="33"/>
      <c r="P10" s="73"/>
      <c r="Q10" s="34" t="str">
        <f t="shared" ref="Q10:Q26" si="3">IF(ABS(P10)=1,"LOW",IF(ABS(P10)=3,"HIGH",IF(ABS(P10)=2,"MODERATE","")))</f>
        <v/>
      </c>
      <c r="R10" s="74">
        <f t="shared" ref="R10:R26" si="4">M10</f>
        <v>0</v>
      </c>
      <c r="S10" s="72">
        <f t="shared" si="2"/>
        <v>0</v>
      </c>
    </row>
    <row r="11" spans="1:20" ht="22.2" x14ac:dyDescent="0.3">
      <c r="A11" s="32" t="s">
        <v>36</v>
      </c>
      <c r="B11" s="32"/>
      <c r="C11" s="33"/>
      <c r="D11" s="33"/>
      <c r="E11" s="33"/>
      <c r="F11" s="33"/>
      <c r="G11" s="33"/>
      <c r="H11" s="33"/>
      <c r="I11" s="33"/>
      <c r="J11" s="33"/>
      <c r="K11" s="33"/>
      <c r="L11" s="2" t="str">
        <f t="shared" si="0"/>
        <v/>
      </c>
      <c r="M11" s="75"/>
      <c r="N11" s="72">
        <f t="shared" si="1"/>
        <v>0</v>
      </c>
      <c r="O11" s="33"/>
      <c r="P11" s="73"/>
      <c r="Q11" s="34" t="str">
        <f t="shared" si="3"/>
        <v/>
      </c>
      <c r="R11" s="74">
        <f t="shared" si="4"/>
        <v>0</v>
      </c>
      <c r="S11" s="72">
        <f t="shared" si="2"/>
        <v>0</v>
      </c>
    </row>
    <row r="12" spans="1:20" ht="22.2" x14ac:dyDescent="0.3">
      <c r="A12" s="32" t="s">
        <v>37</v>
      </c>
      <c r="B12" s="32"/>
      <c r="C12" s="33"/>
      <c r="D12" s="33"/>
      <c r="E12" s="33"/>
      <c r="F12" s="33"/>
      <c r="G12" s="33"/>
      <c r="H12" s="33"/>
      <c r="I12" s="33"/>
      <c r="J12" s="33"/>
      <c r="K12" s="33"/>
      <c r="L12" s="2" t="str">
        <f t="shared" si="0"/>
        <v/>
      </c>
      <c r="M12" s="75"/>
      <c r="N12" s="72">
        <f t="shared" si="1"/>
        <v>0</v>
      </c>
      <c r="O12" s="33"/>
      <c r="P12" s="73"/>
      <c r="Q12" s="34" t="str">
        <f t="shared" si="3"/>
        <v/>
      </c>
      <c r="R12" s="74">
        <f t="shared" si="4"/>
        <v>0</v>
      </c>
      <c r="S12" s="72">
        <f t="shared" si="2"/>
        <v>0</v>
      </c>
    </row>
    <row r="13" spans="1:20" ht="19.5" customHeight="1" x14ac:dyDescent="0.3">
      <c r="A13" s="32" t="s">
        <v>38</v>
      </c>
      <c r="B13" s="32"/>
      <c r="C13" s="33"/>
      <c r="D13" s="33"/>
      <c r="E13" s="33"/>
      <c r="F13" s="33"/>
      <c r="G13" s="33"/>
      <c r="H13" s="33"/>
      <c r="I13" s="33"/>
      <c r="J13" s="33"/>
      <c r="K13" s="33"/>
      <c r="L13" s="2" t="str">
        <f t="shared" si="0"/>
        <v/>
      </c>
      <c r="M13" s="75"/>
      <c r="N13" s="72">
        <f t="shared" si="1"/>
        <v>0</v>
      </c>
      <c r="O13" s="33"/>
      <c r="P13" s="73"/>
      <c r="Q13" s="34" t="str">
        <f t="shared" si="3"/>
        <v/>
      </c>
      <c r="R13" s="74">
        <f t="shared" si="4"/>
        <v>0</v>
      </c>
      <c r="S13" s="72">
        <f t="shared" si="2"/>
        <v>0</v>
      </c>
    </row>
    <row r="14" spans="1:20" ht="24" customHeight="1" x14ac:dyDescent="0.3">
      <c r="A14" s="32" t="s">
        <v>39</v>
      </c>
      <c r="B14" s="32"/>
      <c r="C14" s="33"/>
      <c r="D14" s="33"/>
      <c r="E14" s="33"/>
      <c r="F14" s="33"/>
      <c r="G14" s="33"/>
      <c r="H14" s="33"/>
      <c r="I14" s="33"/>
      <c r="J14" s="33"/>
      <c r="K14" s="33"/>
      <c r="L14" s="2" t="str">
        <f t="shared" si="0"/>
        <v/>
      </c>
      <c r="M14" s="75"/>
      <c r="N14" s="72">
        <f t="shared" si="1"/>
        <v>0</v>
      </c>
      <c r="O14" s="33"/>
      <c r="P14" s="73"/>
      <c r="Q14" s="34" t="str">
        <f t="shared" si="3"/>
        <v/>
      </c>
      <c r="R14" s="74">
        <f t="shared" si="4"/>
        <v>0</v>
      </c>
      <c r="S14" s="72">
        <f t="shared" si="2"/>
        <v>0</v>
      </c>
    </row>
    <row r="15" spans="1:20" ht="24" customHeight="1" x14ac:dyDescent="0.3">
      <c r="A15" s="32" t="s">
        <v>40</v>
      </c>
      <c r="B15" s="32"/>
      <c r="C15" s="33"/>
      <c r="D15" s="33"/>
      <c r="E15" s="33"/>
      <c r="F15" s="33"/>
      <c r="G15" s="33"/>
      <c r="H15" s="33"/>
      <c r="I15" s="33"/>
      <c r="J15" s="33"/>
      <c r="K15" s="33"/>
      <c r="L15" s="2" t="str">
        <f t="shared" si="0"/>
        <v/>
      </c>
      <c r="M15" s="75"/>
      <c r="N15" s="72">
        <f t="shared" si="1"/>
        <v>0</v>
      </c>
      <c r="O15" s="33"/>
      <c r="P15" s="73"/>
      <c r="Q15" s="34" t="str">
        <f t="shared" si="3"/>
        <v/>
      </c>
      <c r="R15" s="74">
        <f>M15</f>
        <v>0</v>
      </c>
      <c r="S15" s="72">
        <f t="shared" si="2"/>
        <v>0</v>
      </c>
    </row>
    <row r="16" spans="1:20" ht="24" customHeight="1" x14ac:dyDescent="0.3">
      <c r="A16" s="32" t="s">
        <v>41</v>
      </c>
      <c r="B16" s="32"/>
      <c r="C16" s="33"/>
      <c r="D16" s="33"/>
      <c r="E16" s="33"/>
      <c r="F16" s="33"/>
      <c r="G16" s="33"/>
      <c r="H16" s="33"/>
      <c r="I16" s="33"/>
      <c r="J16" s="33"/>
      <c r="K16" s="33"/>
      <c r="L16" s="2" t="str">
        <f t="shared" si="0"/>
        <v/>
      </c>
      <c r="M16" s="75"/>
      <c r="N16" s="72">
        <f>K16*M16</f>
        <v>0</v>
      </c>
      <c r="O16" s="33"/>
      <c r="P16" s="73"/>
      <c r="Q16" s="34" t="str">
        <f t="shared" si="3"/>
        <v/>
      </c>
      <c r="R16" s="74">
        <f t="shared" si="4"/>
        <v>0</v>
      </c>
      <c r="S16" s="72">
        <f t="shared" si="2"/>
        <v>0</v>
      </c>
    </row>
    <row r="17" spans="1:19" ht="24" customHeight="1" x14ac:dyDescent="0.3">
      <c r="A17" s="32" t="s">
        <v>50</v>
      </c>
      <c r="B17" s="32"/>
      <c r="C17" s="33"/>
      <c r="D17" s="33"/>
      <c r="E17" s="33"/>
      <c r="F17" s="33"/>
      <c r="G17" s="33"/>
      <c r="H17" s="33"/>
      <c r="I17" s="33"/>
      <c r="J17" s="33"/>
      <c r="K17" s="33"/>
      <c r="L17" s="2" t="str">
        <f t="shared" si="0"/>
        <v/>
      </c>
      <c r="M17" s="75"/>
      <c r="N17" s="72">
        <f t="shared" si="1"/>
        <v>0</v>
      </c>
      <c r="O17" s="33"/>
      <c r="P17" s="73"/>
      <c r="Q17" s="34" t="str">
        <f t="shared" si="3"/>
        <v/>
      </c>
      <c r="R17" s="74">
        <f>M17</f>
        <v>0</v>
      </c>
      <c r="S17" s="72">
        <f t="shared" si="2"/>
        <v>0</v>
      </c>
    </row>
    <row r="18" spans="1:19" ht="24" customHeight="1" x14ac:dyDescent="0.3">
      <c r="A18" s="32" t="s">
        <v>51</v>
      </c>
      <c r="B18" s="32"/>
      <c r="C18" s="33"/>
      <c r="D18" s="33"/>
      <c r="E18" s="33"/>
      <c r="F18" s="33"/>
      <c r="G18" s="33"/>
      <c r="H18" s="33"/>
      <c r="I18" s="33"/>
      <c r="J18" s="33"/>
      <c r="K18" s="33"/>
      <c r="L18" s="2" t="str">
        <f t="shared" si="0"/>
        <v/>
      </c>
      <c r="M18" s="75"/>
      <c r="N18" s="72">
        <f>K18*M18</f>
        <v>0</v>
      </c>
      <c r="O18" s="33"/>
      <c r="P18" s="73"/>
      <c r="Q18" s="34" t="str">
        <f t="shared" si="3"/>
        <v/>
      </c>
      <c r="R18" s="74">
        <f t="shared" si="4"/>
        <v>0</v>
      </c>
      <c r="S18" s="72">
        <f t="shared" si="2"/>
        <v>0</v>
      </c>
    </row>
    <row r="19" spans="1:19" ht="24" customHeight="1" x14ac:dyDescent="0.3">
      <c r="A19" s="32" t="s">
        <v>52</v>
      </c>
      <c r="B19" s="32"/>
      <c r="C19" s="33"/>
      <c r="D19" s="33"/>
      <c r="E19" s="33"/>
      <c r="F19" s="33"/>
      <c r="G19" s="33"/>
      <c r="H19" s="33"/>
      <c r="I19" s="33"/>
      <c r="J19" s="33"/>
      <c r="K19" s="33"/>
      <c r="L19" s="2" t="str">
        <f t="shared" si="0"/>
        <v/>
      </c>
      <c r="M19" s="75"/>
      <c r="N19" s="72">
        <f t="shared" si="1"/>
        <v>0</v>
      </c>
      <c r="O19" s="33"/>
      <c r="P19" s="73"/>
      <c r="Q19" s="34" t="str">
        <f t="shared" si="3"/>
        <v/>
      </c>
      <c r="R19" s="74">
        <f t="shared" si="4"/>
        <v>0</v>
      </c>
      <c r="S19" s="72">
        <f t="shared" si="2"/>
        <v>0</v>
      </c>
    </row>
    <row r="20" spans="1:19" ht="24" customHeight="1" x14ac:dyDescent="0.3">
      <c r="A20" s="32" t="s">
        <v>53</v>
      </c>
      <c r="B20" s="32"/>
      <c r="C20" s="33"/>
      <c r="D20" s="33"/>
      <c r="E20" s="33"/>
      <c r="F20" s="33"/>
      <c r="G20" s="33"/>
      <c r="H20" s="33"/>
      <c r="I20" s="33"/>
      <c r="J20" s="33"/>
      <c r="K20" s="33"/>
      <c r="L20" s="2" t="str">
        <f t="shared" si="0"/>
        <v/>
      </c>
      <c r="M20" s="75"/>
      <c r="N20" s="72">
        <f t="shared" si="1"/>
        <v>0</v>
      </c>
      <c r="O20" s="33"/>
      <c r="P20" s="73"/>
      <c r="Q20" s="34" t="str">
        <f t="shared" si="3"/>
        <v/>
      </c>
      <c r="R20" s="74">
        <f t="shared" si="4"/>
        <v>0</v>
      </c>
      <c r="S20" s="72">
        <f t="shared" si="2"/>
        <v>0</v>
      </c>
    </row>
    <row r="21" spans="1:19" ht="24" customHeight="1" x14ac:dyDescent="0.3">
      <c r="A21" s="32" t="s">
        <v>54</v>
      </c>
      <c r="B21" s="32"/>
      <c r="C21" s="33"/>
      <c r="D21" s="33"/>
      <c r="E21" s="33"/>
      <c r="F21" s="33"/>
      <c r="G21" s="33"/>
      <c r="H21" s="33"/>
      <c r="I21" s="33"/>
      <c r="J21" s="33"/>
      <c r="K21" s="33"/>
      <c r="L21" s="2" t="str">
        <f t="shared" si="0"/>
        <v/>
      </c>
      <c r="M21" s="75"/>
      <c r="N21" s="72">
        <f t="shared" si="1"/>
        <v>0</v>
      </c>
      <c r="O21" s="33"/>
      <c r="P21" s="73"/>
      <c r="Q21" s="34" t="str">
        <f t="shared" si="3"/>
        <v/>
      </c>
      <c r="R21" s="74">
        <f t="shared" si="4"/>
        <v>0</v>
      </c>
      <c r="S21" s="72">
        <f t="shared" si="2"/>
        <v>0</v>
      </c>
    </row>
    <row r="22" spans="1:19" ht="24" customHeight="1" x14ac:dyDescent="0.3">
      <c r="A22" s="32" t="s">
        <v>55</v>
      </c>
      <c r="B22" s="32"/>
      <c r="C22" s="33"/>
      <c r="D22" s="33"/>
      <c r="E22" s="33"/>
      <c r="F22" s="33"/>
      <c r="G22" s="33"/>
      <c r="H22" s="33"/>
      <c r="I22" s="33"/>
      <c r="J22" s="33"/>
      <c r="K22" s="33"/>
      <c r="L22" s="2" t="str">
        <f t="shared" si="0"/>
        <v/>
      </c>
      <c r="M22" s="75"/>
      <c r="N22" s="72">
        <f t="shared" si="1"/>
        <v>0</v>
      </c>
      <c r="O22" s="33"/>
      <c r="P22" s="73"/>
      <c r="Q22" s="34" t="str">
        <f t="shared" si="3"/>
        <v/>
      </c>
      <c r="R22" s="74">
        <f t="shared" si="4"/>
        <v>0</v>
      </c>
      <c r="S22" s="72">
        <f t="shared" si="2"/>
        <v>0</v>
      </c>
    </row>
    <row r="23" spans="1:19" ht="24" customHeight="1" x14ac:dyDescent="0.3">
      <c r="A23" s="32" t="s">
        <v>56</v>
      </c>
      <c r="B23" s="32"/>
      <c r="C23" s="33"/>
      <c r="D23" s="33"/>
      <c r="E23" s="33"/>
      <c r="F23" s="33"/>
      <c r="G23" s="33"/>
      <c r="H23" s="33"/>
      <c r="I23" s="33"/>
      <c r="J23" s="33"/>
      <c r="K23" s="33"/>
      <c r="L23" s="2" t="str">
        <f t="shared" si="0"/>
        <v/>
      </c>
      <c r="M23" s="75"/>
      <c r="N23" s="72">
        <f t="shared" si="1"/>
        <v>0</v>
      </c>
      <c r="O23" s="33"/>
      <c r="P23" s="73"/>
      <c r="Q23" s="34" t="str">
        <f t="shared" si="3"/>
        <v/>
      </c>
      <c r="R23" s="74">
        <f t="shared" si="4"/>
        <v>0</v>
      </c>
      <c r="S23" s="72">
        <f t="shared" si="2"/>
        <v>0</v>
      </c>
    </row>
    <row r="24" spans="1:19" ht="24" customHeight="1" x14ac:dyDescent="0.3">
      <c r="A24" s="32" t="s">
        <v>57</v>
      </c>
      <c r="B24" s="32"/>
      <c r="C24" s="33"/>
      <c r="D24" s="33"/>
      <c r="E24" s="33"/>
      <c r="F24" s="33"/>
      <c r="G24" s="33"/>
      <c r="H24" s="33"/>
      <c r="I24" s="33"/>
      <c r="J24" s="33"/>
      <c r="K24" s="33"/>
      <c r="L24" s="2" t="str">
        <f t="shared" si="0"/>
        <v/>
      </c>
      <c r="M24" s="75"/>
      <c r="N24" s="72">
        <f t="shared" si="1"/>
        <v>0</v>
      </c>
      <c r="O24" s="33"/>
      <c r="P24" s="73"/>
      <c r="Q24" s="34" t="str">
        <f t="shared" si="3"/>
        <v/>
      </c>
      <c r="R24" s="74">
        <f t="shared" si="4"/>
        <v>0</v>
      </c>
      <c r="S24" s="72">
        <f t="shared" si="2"/>
        <v>0</v>
      </c>
    </row>
    <row r="25" spans="1:19" ht="22.2" x14ac:dyDescent="0.3">
      <c r="A25" s="32" t="s">
        <v>58</v>
      </c>
      <c r="B25" s="32"/>
      <c r="C25" s="33"/>
      <c r="D25" s="33"/>
      <c r="E25" s="33"/>
      <c r="F25" s="33"/>
      <c r="G25" s="33"/>
      <c r="H25" s="33"/>
      <c r="I25" s="33"/>
      <c r="J25" s="33"/>
      <c r="K25" s="33"/>
      <c r="L25" s="2" t="str">
        <f t="shared" si="0"/>
        <v/>
      </c>
      <c r="M25" s="75"/>
      <c r="N25" s="72">
        <f t="shared" si="1"/>
        <v>0</v>
      </c>
      <c r="O25" s="33"/>
      <c r="P25" s="73"/>
      <c r="Q25" s="34" t="str">
        <f t="shared" si="3"/>
        <v/>
      </c>
      <c r="R25" s="74">
        <f t="shared" si="4"/>
        <v>0</v>
      </c>
      <c r="S25" s="72">
        <f t="shared" si="2"/>
        <v>0</v>
      </c>
    </row>
    <row r="26" spans="1:19" ht="22.2" x14ac:dyDescent="0.3">
      <c r="A26" s="32" t="s">
        <v>59</v>
      </c>
      <c r="B26" s="32"/>
      <c r="C26" s="33"/>
      <c r="D26" s="33"/>
      <c r="E26" s="33"/>
      <c r="F26" s="33"/>
      <c r="G26" s="33"/>
      <c r="H26" s="33"/>
      <c r="I26" s="33"/>
      <c r="J26" s="33"/>
      <c r="K26" s="33"/>
      <c r="L26" s="2" t="str">
        <f t="shared" si="0"/>
        <v/>
      </c>
      <c r="M26" s="75"/>
      <c r="N26" s="72">
        <f>K26*M26</f>
        <v>0</v>
      </c>
      <c r="O26" s="33"/>
      <c r="P26" s="73"/>
      <c r="Q26" s="34" t="str">
        <f t="shared" si="3"/>
        <v/>
      </c>
      <c r="R26" s="74">
        <f t="shared" si="4"/>
        <v>0</v>
      </c>
      <c r="S26" s="72">
        <f t="shared" si="2"/>
        <v>0</v>
      </c>
    </row>
    <row r="27" spans="1:19" ht="27" x14ac:dyDescent="0.3">
      <c r="A27" s="25"/>
      <c r="B27" s="25"/>
      <c r="C27" s="25"/>
      <c r="D27" s="25"/>
      <c r="E27" s="25"/>
      <c r="F27" s="25"/>
      <c r="G27" s="25"/>
      <c r="H27" s="25"/>
      <c r="I27" s="25"/>
      <c r="J27" s="38"/>
      <c r="K27" s="25"/>
      <c r="L27" s="25"/>
      <c r="M27" s="35" t="str">
        <f>IF(M3=100%,"100%","Error")</f>
        <v>100%</v>
      </c>
      <c r="N27" s="45">
        <f>SUM(N7:N26)</f>
        <v>1.5499999999999998</v>
      </c>
      <c r="O27" s="36"/>
      <c r="Q27" s="36"/>
      <c r="R27" s="44" t="str">
        <f>IF(R3=100%,"100%","Error")</f>
        <v>100%</v>
      </c>
      <c r="S27" s="45">
        <f>SUM(S7:S26)</f>
        <v>1.5499999999999998</v>
      </c>
    </row>
    <row r="28" spans="1:19" ht="20.399999999999999" x14ac:dyDescent="0.65">
      <c r="A28" s="25"/>
      <c r="B28" s="25"/>
      <c r="C28" s="25"/>
      <c r="D28" s="25"/>
      <c r="E28" s="25"/>
      <c r="G28" s="37"/>
      <c r="H28" s="107" t="s">
        <v>7</v>
      </c>
      <c r="I28" s="108"/>
      <c r="J28" s="46">
        <f>N27</f>
        <v>1.5499999999999998</v>
      </c>
      <c r="K28" s="47" t="str">
        <f>IF(ABS(J28)&lt;1,"LOW",IF(ABS(J28)&gt;2,"HIGH","MODERATE"))</f>
        <v>MODERATE</v>
      </c>
      <c r="L28" s="25"/>
    </row>
    <row r="29" spans="1:19" ht="15.6" x14ac:dyDescent="0.3">
      <c r="A29" s="25"/>
      <c r="B29" s="25"/>
      <c r="C29" s="25"/>
      <c r="D29" s="38"/>
      <c r="E29" s="25"/>
      <c r="K29" s="25"/>
      <c r="L29" s="25"/>
    </row>
    <row r="30" spans="1:19" ht="15.6" x14ac:dyDescent="0.3">
      <c r="A30" s="25"/>
      <c r="B30" s="25"/>
      <c r="C30" s="25"/>
      <c r="D30" s="38"/>
      <c r="E30" s="25"/>
      <c r="G30" s="39"/>
      <c r="H30" s="25"/>
      <c r="I30" s="25"/>
      <c r="J30" s="25"/>
      <c r="K30" s="25"/>
      <c r="L30" s="25"/>
      <c r="M30" s="40"/>
    </row>
    <row r="31" spans="1:19" ht="15.6" x14ac:dyDescent="0.3">
      <c r="A31" s="25"/>
      <c r="B31" s="25"/>
      <c r="C31" s="25"/>
      <c r="G31" s="38"/>
      <c r="H31" s="38"/>
      <c r="I31" s="38"/>
      <c r="J31" s="25"/>
      <c r="K31" s="25"/>
      <c r="L31" s="41"/>
    </row>
    <row r="32" spans="1:19" ht="15.6" x14ac:dyDescent="0.3">
      <c r="A32" s="25"/>
      <c r="B32" s="25"/>
      <c r="C32" s="25"/>
      <c r="G32" s="38"/>
      <c r="H32" s="38"/>
      <c r="I32" s="38"/>
      <c r="J32" s="25"/>
      <c r="K32" s="25"/>
      <c r="L32" s="41"/>
    </row>
    <row r="33" spans="1:12" ht="15.6" x14ac:dyDescent="0.3">
      <c r="A33" s="25"/>
      <c r="B33" s="25"/>
      <c r="C33" s="25"/>
      <c r="G33" s="38"/>
      <c r="H33" s="38"/>
      <c r="I33" s="38"/>
      <c r="J33" s="25"/>
      <c r="K33" s="25"/>
      <c r="L33" s="41"/>
    </row>
    <row r="34" spans="1:12" ht="15.6" x14ac:dyDescent="0.3">
      <c r="A34" s="25"/>
      <c r="B34" s="25"/>
      <c r="C34" s="25"/>
      <c r="G34" s="38"/>
      <c r="H34" s="38"/>
      <c r="I34" s="38"/>
      <c r="J34" s="25"/>
      <c r="K34" s="25"/>
      <c r="L34" s="41"/>
    </row>
    <row r="35" spans="1:12" ht="15.6" x14ac:dyDescent="0.3">
      <c r="A35" s="25"/>
      <c r="B35" s="25"/>
      <c r="C35" s="25"/>
      <c r="G35" s="38"/>
      <c r="H35" s="38"/>
      <c r="I35" s="38"/>
      <c r="J35" s="25"/>
      <c r="K35" s="25"/>
      <c r="L35" s="41"/>
    </row>
    <row r="36" spans="1:12" ht="15.6" x14ac:dyDescent="0.3">
      <c r="A36" s="25"/>
      <c r="B36" s="25"/>
      <c r="C36" s="25"/>
      <c r="G36" s="38"/>
      <c r="H36" s="38"/>
      <c r="I36" s="38"/>
      <c r="J36" s="25"/>
      <c r="K36" s="25"/>
      <c r="L36" s="41"/>
    </row>
    <row r="37" spans="1:12" ht="15.6" x14ac:dyDescent="0.3">
      <c r="A37" s="25"/>
      <c r="B37" s="25"/>
      <c r="C37" s="25"/>
      <c r="G37" s="38"/>
      <c r="H37" s="38"/>
      <c r="I37" s="38"/>
      <c r="J37" s="25"/>
      <c r="K37" s="25"/>
      <c r="L37" s="41"/>
    </row>
    <row r="38" spans="1:12" ht="15.6" x14ac:dyDescent="0.3">
      <c r="A38" s="25"/>
      <c r="B38" s="25"/>
      <c r="C38" s="25"/>
      <c r="G38" s="38"/>
      <c r="H38" s="38"/>
      <c r="I38" s="38"/>
      <c r="J38" s="25"/>
      <c r="K38" s="25"/>
      <c r="L38" s="41"/>
    </row>
    <row r="39" spans="1:12" ht="15.6" x14ac:dyDescent="0.3">
      <c r="A39" s="25"/>
      <c r="B39" s="25"/>
      <c r="C39" s="25"/>
      <c r="G39" s="38"/>
      <c r="H39" s="38"/>
      <c r="I39" s="38"/>
      <c r="J39" s="25"/>
      <c r="K39" s="25"/>
      <c r="L39" s="41"/>
    </row>
    <row r="40" spans="1:12" ht="15.6" x14ac:dyDescent="0.3">
      <c r="A40" s="25"/>
      <c r="B40" s="25"/>
      <c r="C40" s="25"/>
      <c r="G40" s="38"/>
      <c r="H40" s="38"/>
      <c r="I40" s="38"/>
      <c r="J40" s="25"/>
      <c r="K40" s="25"/>
      <c r="L40" s="41"/>
    </row>
    <row r="41" spans="1:12" ht="15.6" x14ac:dyDescent="0.3">
      <c r="A41" s="25"/>
      <c r="B41" s="25"/>
      <c r="C41" s="25"/>
      <c r="G41" s="38"/>
      <c r="H41" s="38"/>
      <c r="I41" s="38"/>
      <c r="J41" s="25"/>
      <c r="K41" s="25"/>
      <c r="L41" s="41"/>
    </row>
    <row r="42" spans="1:12" ht="15.6" x14ac:dyDescent="0.3">
      <c r="A42" s="25"/>
      <c r="B42" s="25"/>
      <c r="C42" s="25"/>
      <c r="G42" s="38"/>
      <c r="H42" s="38"/>
      <c r="I42" s="38"/>
      <c r="J42" s="25"/>
      <c r="K42" s="25"/>
      <c r="L42" s="41"/>
    </row>
    <row r="43" spans="1:12" ht="15.6" x14ac:dyDescent="0.3">
      <c r="A43" s="25"/>
      <c r="B43" s="25"/>
      <c r="C43" s="25"/>
      <c r="G43" s="38"/>
      <c r="H43" s="38"/>
      <c r="I43" s="38"/>
      <c r="J43" s="25"/>
      <c r="K43" s="25"/>
      <c r="L43" s="41"/>
    </row>
    <row r="44" spans="1:12" ht="15.6" x14ac:dyDescent="0.3">
      <c r="A44" s="25"/>
      <c r="B44" s="25"/>
      <c r="C44" s="25"/>
      <c r="G44" s="38"/>
      <c r="H44" s="38"/>
      <c r="I44" s="38"/>
      <c r="J44" s="25"/>
      <c r="K44" s="25"/>
      <c r="L44" s="41"/>
    </row>
    <row r="45" spans="1:12" ht="15.6" x14ac:dyDescent="0.3">
      <c r="A45" s="25"/>
      <c r="B45" s="25"/>
      <c r="C45" s="25"/>
      <c r="G45" s="38"/>
      <c r="H45" s="38"/>
      <c r="I45" s="38"/>
      <c r="J45" s="25"/>
      <c r="K45" s="25"/>
      <c r="L45" s="41"/>
    </row>
    <row r="46" spans="1:12" ht="15.6" x14ac:dyDescent="0.3">
      <c r="A46" s="25"/>
      <c r="B46" s="25"/>
      <c r="C46" s="25"/>
      <c r="G46" s="38"/>
      <c r="H46" s="38"/>
      <c r="I46" s="38"/>
      <c r="J46" s="25"/>
      <c r="K46" s="25"/>
      <c r="L46" s="41"/>
    </row>
    <row r="47" spans="1:12" ht="15.6" x14ac:dyDescent="0.3">
      <c r="A47" s="25"/>
      <c r="B47" s="25"/>
      <c r="C47" s="25"/>
      <c r="G47" s="38"/>
      <c r="H47" s="38"/>
      <c r="I47" s="38"/>
      <c r="J47" s="25"/>
      <c r="K47" s="25"/>
      <c r="L47" s="41"/>
    </row>
    <row r="48" spans="1:12" ht="15.6" x14ac:dyDescent="0.3">
      <c r="A48" s="25"/>
      <c r="B48" s="25"/>
      <c r="C48" s="25"/>
      <c r="G48" s="38"/>
      <c r="H48" s="38"/>
      <c r="I48" s="38"/>
      <c r="J48" s="25"/>
      <c r="K48" s="25"/>
      <c r="L48" s="41"/>
    </row>
    <row r="49" spans="1:12" ht="15.6" x14ac:dyDescent="0.3">
      <c r="A49" s="25"/>
      <c r="B49" s="25"/>
      <c r="C49" s="25"/>
      <c r="G49" s="38"/>
      <c r="H49" s="38"/>
      <c r="I49" s="38"/>
      <c r="J49" s="25"/>
      <c r="K49" s="25"/>
      <c r="L49" s="41"/>
    </row>
    <row r="50" spans="1:12" ht="15.6" x14ac:dyDescent="0.3">
      <c r="A50" s="25"/>
      <c r="B50" s="25"/>
      <c r="C50" s="25"/>
      <c r="G50" s="38"/>
      <c r="H50" s="38"/>
      <c r="I50" s="38"/>
      <c r="J50" s="25"/>
      <c r="K50" s="25"/>
      <c r="L50" s="41"/>
    </row>
    <row r="51" spans="1:12" ht="15.6" x14ac:dyDescent="0.3">
      <c r="A51" s="25"/>
      <c r="B51" s="25"/>
      <c r="C51" s="25"/>
      <c r="G51" s="38"/>
      <c r="H51" s="38"/>
      <c r="I51" s="38"/>
      <c r="J51" s="25"/>
      <c r="K51" s="25"/>
      <c r="L51" s="41"/>
    </row>
    <row r="52" spans="1:12" ht="15.6" x14ac:dyDescent="0.3">
      <c r="A52" s="25"/>
      <c r="B52" s="25"/>
      <c r="C52" s="25"/>
      <c r="G52" s="38"/>
      <c r="H52" s="38"/>
      <c r="I52" s="38"/>
      <c r="J52" s="25"/>
      <c r="K52" s="25"/>
      <c r="L52" s="41"/>
    </row>
    <row r="53" spans="1:12" ht="15.6" x14ac:dyDescent="0.3">
      <c r="A53" s="25"/>
      <c r="B53" s="25"/>
      <c r="C53" s="25"/>
      <c r="G53" s="38"/>
      <c r="H53" s="38"/>
      <c r="I53" s="38"/>
      <c r="J53" s="25"/>
      <c r="K53" s="25"/>
      <c r="L53" s="41"/>
    </row>
    <row r="54" spans="1:12" ht="15.6" x14ac:dyDescent="0.3">
      <c r="A54" s="25"/>
      <c r="B54" s="25"/>
      <c r="C54" s="25"/>
      <c r="G54" s="38"/>
      <c r="H54" s="38"/>
      <c r="I54" s="38"/>
      <c r="J54" s="25"/>
      <c r="K54" s="25"/>
      <c r="L54" s="41"/>
    </row>
    <row r="55" spans="1:12" ht="15.6" x14ac:dyDescent="0.3">
      <c r="A55" s="25"/>
      <c r="B55" s="25"/>
      <c r="C55" s="25"/>
      <c r="G55" s="38"/>
      <c r="H55" s="38"/>
      <c r="I55" s="38"/>
      <c r="J55" s="25"/>
      <c r="K55" s="25"/>
      <c r="L55" s="41"/>
    </row>
    <row r="56" spans="1:12" ht="15.6" x14ac:dyDescent="0.3">
      <c r="A56" s="25"/>
      <c r="B56" s="25"/>
      <c r="C56" s="25"/>
      <c r="G56" s="38"/>
      <c r="H56" s="38"/>
      <c r="I56" s="38"/>
      <c r="J56" s="25"/>
      <c r="K56" s="25"/>
      <c r="L56" s="41"/>
    </row>
    <row r="57" spans="1:12" ht="15.6" x14ac:dyDescent="0.3">
      <c r="A57" s="25"/>
      <c r="B57" s="25"/>
      <c r="C57" s="25"/>
      <c r="G57" s="38"/>
      <c r="H57" s="38"/>
      <c r="I57" s="38"/>
      <c r="J57" s="25"/>
      <c r="K57" s="25"/>
      <c r="L57" s="41"/>
    </row>
    <row r="58" spans="1:12" ht="15.6" x14ac:dyDescent="0.3">
      <c r="A58" s="25"/>
      <c r="B58" s="25"/>
      <c r="C58" s="25"/>
      <c r="G58" s="38"/>
      <c r="H58" s="38"/>
      <c r="I58" s="38"/>
      <c r="J58" s="25"/>
      <c r="K58" s="25"/>
      <c r="L58" s="41"/>
    </row>
    <row r="59" spans="1:12" ht="15.6" x14ac:dyDescent="0.3">
      <c r="A59" s="25"/>
      <c r="B59" s="25"/>
      <c r="C59" s="25"/>
      <c r="G59" s="38"/>
      <c r="H59" s="38"/>
      <c r="I59" s="38"/>
      <c r="J59" s="25"/>
      <c r="K59" s="25"/>
      <c r="L59" s="41"/>
    </row>
    <row r="60" spans="1:12" ht="15.6" x14ac:dyDescent="0.3">
      <c r="A60" s="25"/>
      <c r="B60" s="25"/>
      <c r="C60" s="25"/>
      <c r="G60" s="38"/>
      <c r="H60" s="38"/>
      <c r="I60" s="38"/>
      <c r="J60" s="25"/>
      <c r="K60" s="25"/>
      <c r="L60" s="41"/>
    </row>
    <row r="61" spans="1:12" ht="15.6" x14ac:dyDescent="0.3">
      <c r="A61" s="25"/>
      <c r="B61" s="25"/>
      <c r="C61" s="25"/>
      <c r="G61" s="38"/>
      <c r="H61" s="38"/>
      <c r="I61" s="38"/>
      <c r="J61" s="25"/>
      <c r="K61" s="25"/>
      <c r="L61" s="41"/>
    </row>
    <row r="62" spans="1:12" ht="15.6" x14ac:dyDescent="0.3">
      <c r="A62" s="25"/>
      <c r="B62" s="25"/>
      <c r="C62" s="25"/>
      <c r="G62" s="38"/>
      <c r="H62" s="38"/>
      <c r="I62" s="38"/>
      <c r="J62" s="25"/>
      <c r="K62" s="25"/>
      <c r="L62" s="41"/>
    </row>
    <row r="63" spans="1:12" ht="15.6" x14ac:dyDescent="0.3">
      <c r="A63" s="25"/>
      <c r="B63" s="25"/>
      <c r="C63" s="25"/>
      <c r="G63" s="38"/>
      <c r="H63" s="38"/>
      <c r="I63" s="38"/>
      <c r="J63" s="25"/>
      <c r="K63" s="25"/>
      <c r="L63" s="41"/>
    </row>
    <row r="64" spans="1:12" ht="15.6" x14ac:dyDescent="0.3">
      <c r="A64" s="25"/>
      <c r="B64" s="25"/>
      <c r="C64" s="25"/>
      <c r="D64" s="25"/>
      <c r="E64" s="25"/>
      <c r="F64" s="25"/>
      <c r="G64" s="25"/>
      <c r="H64" s="25"/>
      <c r="I64" s="25"/>
      <c r="J64" s="25"/>
      <c r="K64" s="41"/>
      <c r="L64" s="41"/>
    </row>
    <row r="65" spans="1:12" s="55" customFormat="1" ht="15.6" x14ac:dyDescent="0.3">
      <c r="A65" s="53">
        <f ca="1">65:94</f>
        <v>0</v>
      </c>
      <c r="B65" s="53"/>
      <c r="C65" s="53"/>
      <c r="D65" s="53"/>
      <c r="E65" s="54"/>
      <c r="K65" s="56"/>
      <c r="L65" s="56"/>
    </row>
    <row r="66" spans="1:12" s="57" customFormat="1" x14ac:dyDescent="0.3">
      <c r="A66" s="57" t="s">
        <v>23</v>
      </c>
      <c r="C66" s="57" t="s">
        <v>24</v>
      </c>
      <c r="E66" s="58"/>
    </row>
    <row r="67" spans="1:12" s="57" customFormat="1" x14ac:dyDescent="0.3">
      <c r="A67" s="57" t="s">
        <v>12</v>
      </c>
      <c r="C67" s="57">
        <v>1</v>
      </c>
      <c r="E67" s="58"/>
    </row>
    <row r="68" spans="1:12" s="57" customFormat="1" x14ac:dyDescent="0.3">
      <c r="A68" s="57" t="s">
        <v>13</v>
      </c>
      <c r="C68" s="57">
        <v>1</v>
      </c>
      <c r="E68" s="58"/>
      <c r="J68" s="57" t="s">
        <v>76</v>
      </c>
    </row>
    <row r="69" spans="1:12" s="57" customFormat="1" x14ac:dyDescent="0.3">
      <c r="A69" s="57" t="s">
        <v>14</v>
      </c>
      <c r="C69" s="57">
        <v>1</v>
      </c>
      <c r="E69" s="58"/>
    </row>
    <row r="70" spans="1:12" s="57" customFormat="1" x14ac:dyDescent="0.3">
      <c r="A70" s="57" t="s">
        <v>25</v>
      </c>
      <c r="C70" s="57">
        <v>3</v>
      </c>
      <c r="E70" s="58"/>
      <c r="F70" s="57" t="s">
        <v>75</v>
      </c>
      <c r="L70" s="57" t="s">
        <v>72</v>
      </c>
    </row>
    <row r="71" spans="1:12" s="57" customFormat="1" x14ac:dyDescent="0.3">
      <c r="E71" s="58"/>
    </row>
    <row r="72" spans="1:12" s="57" customFormat="1" x14ac:dyDescent="0.3">
      <c r="E72" s="58"/>
    </row>
    <row r="73" spans="1:12" s="57" customFormat="1" x14ac:dyDescent="0.3">
      <c r="A73" s="59" t="s">
        <v>26</v>
      </c>
      <c r="B73" s="59"/>
      <c r="C73" s="59" t="s">
        <v>27</v>
      </c>
      <c r="E73" s="58"/>
    </row>
    <row r="74" spans="1:12" s="57" customFormat="1" x14ac:dyDescent="0.3">
      <c r="A74" s="60">
        <v>0.3</v>
      </c>
      <c r="B74" s="60"/>
      <c r="C74" s="60">
        <v>0.3</v>
      </c>
      <c r="E74" s="58"/>
      <c r="F74" s="57" t="s">
        <v>74</v>
      </c>
    </row>
    <row r="75" spans="1:12" s="57" customFormat="1" x14ac:dyDescent="0.3">
      <c r="A75" s="60">
        <f>A74+A74</f>
        <v>0.6</v>
      </c>
      <c r="B75" s="60"/>
      <c r="C75" s="60">
        <v>0.3</v>
      </c>
      <c r="E75" s="58"/>
      <c r="L75" s="57" t="s">
        <v>73</v>
      </c>
    </row>
    <row r="76" spans="1:12" s="57" customFormat="1" x14ac:dyDescent="0.3">
      <c r="A76" s="60">
        <f>A75+A74</f>
        <v>0.89999999999999991</v>
      </c>
      <c r="B76" s="60"/>
      <c r="C76" s="60">
        <v>0.3</v>
      </c>
      <c r="E76" s="58"/>
      <c r="J76" s="57" t="s">
        <v>70</v>
      </c>
      <c r="K76" s="57" t="s">
        <v>71</v>
      </c>
    </row>
    <row r="77" spans="1:12" s="57" customFormat="1" x14ac:dyDescent="0.3">
      <c r="A77" s="60">
        <f>A76+A74</f>
        <v>1.2</v>
      </c>
      <c r="B77" s="60"/>
      <c r="C77" s="60">
        <v>0.3</v>
      </c>
      <c r="E77" s="58"/>
    </row>
    <row r="78" spans="1:12" s="57" customFormat="1" x14ac:dyDescent="0.3">
      <c r="A78" s="60">
        <f>A77+A74</f>
        <v>1.5</v>
      </c>
      <c r="B78" s="60"/>
      <c r="C78" s="60">
        <v>0.3</v>
      </c>
      <c r="E78" s="58"/>
    </row>
    <row r="79" spans="1:12" s="57" customFormat="1" x14ac:dyDescent="0.3">
      <c r="A79" s="60">
        <f>A78+A74</f>
        <v>1.8</v>
      </c>
      <c r="B79" s="60"/>
      <c r="C79" s="60">
        <v>0.3</v>
      </c>
      <c r="E79" s="58"/>
    </row>
    <row r="80" spans="1:12" s="57" customFormat="1" x14ac:dyDescent="0.3">
      <c r="A80" s="60">
        <f>A79+A74</f>
        <v>2.1</v>
      </c>
      <c r="B80" s="60"/>
      <c r="C80" s="60">
        <v>0.3</v>
      </c>
      <c r="E80" s="58"/>
    </row>
    <row r="81" spans="1:5" s="57" customFormat="1" x14ac:dyDescent="0.3">
      <c r="A81" s="60">
        <f>A80+A74</f>
        <v>2.4</v>
      </c>
      <c r="B81" s="60"/>
      <c r="C81" s="60">
        <v>0.3</v>
      </c>
      <c r="E81" s="58"/>
    </row>
    <row r="82" spans="1:5" s="57" customFormat="1" x14ac:dyDescent="0.3">
      <c r="A82" s="60">
        <f>A81+A74</f>
        <v>2.6999999999999997</v>
      </c>
      <c r="B82" s="60"/>
      <c r="C82" s="60">
        <v>0.3</v>
      </c>
      <c r="E82" s="58"/>
    </row>
    <row r="83" spans="1:5" s="57" customFormat="1" x14ac:dyDescent="0.3">
      <c r="A83" s="60">
        <f>A82+A74</f>
        <v>2.9999999999999996</v>
      </c>
      <c r="B83" s="60"/>
      <c r="C83" s="60">
        <v>0.3</v>
      </c>
      <c r="E83" s="58"/>
    </row>
    <row r="84" spans="1:5" s="57" customFormat="1" x14ac:dyDescent="0.3">
      <c r="A84" s="60" t="s">
        <v>25</v>
      </c>
      <c r="B84" s="60"/>
      <c r="C84" s="60">
        <v>3</v>
      </c>
      <c r="E84" s="58"/>
    </row>
    <row r="85" spans="1:5" s="57" customFormat="1" x14ac:dyDescent="0.3">
      <c r="E85" s="58"/>
    </row>
    <row r="86" spans="1:5" s="57" customFormat="1" x14ac:dyDescent="0.3">
      <c r="E86" s="58"/>
    </row>
    <row r="87" spans="1:5" s="57" customFormat="1" x14ac:dyDescent="0.3">
      <c r="A87" s="61" t="s">
        <v>26</v>
      </c>
      <c r="B87" s="61"/>
      <c r="C87" s="59" t="s">
        <v>27</v>
      </c>
      <c r="E87" s="58"/>
    </row>
    <row r="88" spans="1:5" s="57" customFormat="1" x14ac:dyDescent="0.3">
      <c r="A88" s="62" t="s">
        <v>28</v>
      </c>
      <c r="B88" s="62"/>
      <c r="C88" s="57">
        <f>J28</f>
        <v>1.5499999999999998</v>
      </c>
      <c r="E88" s="58"/>
    </row>
    <row r="89" spans="1:5" s="57" customFormat="1" x14ac:dyDescent="0.3">
      <c r="A89" s="62" t="s">
        <v>29</v>
      </c>
      <c r="B89" s="62"/>
      <c r="C89" s="57">
        <v>0.02</v>
      </c>
      <c r="E89" s="58"/>
    </row>
    <row r="90" spans="1:5" s="57" customFormat="1" x14ac:dyDescent="0.3">
      <c r="A90" s="62" t="s">
        <v>30</v>
      </c>
      <c r="B90" s="62"/>
      <c r="C90" s="57">
        <f>6-C88-C89</f>
        <v>4.4300000000000006</v>
      </c>
      <c r="E90" s="58"/>
    </row>
    <row r="91" spans="1:5" s="57" customFormat="1" x14ac:dyDescent="0.3">
      <c r="E91" s="58"/>
    </row>
    <row r="92" spans="1:5" s="49" customFormat="1" x14ac:dyDescent="0.3">
      <c r="E92" s="50"/>
    </row>
    <row r="93" spans="1:5" s="49" customFormat="1" x14ac:dyDescent="0.3">
      <c r="E93" s="50"/>
    </row>
    <row r="94" spans="1:5" s="48" customFormat="1" x14ac:dyDescent="0.3">
      <c r="A94" s="52"/>
      <c r="B94" s="52"/>
      <c r="C94" s="52"/>
      <c r="D94" s="52"/>
      <c r="E94" s="51"/>
    </row>
    <row r="95" spans="1:5" s="48" customFormat="1" x14ac:dyDescent="0.3">
      <c r="A95" s="52"/>
      <c r="B95" s="52"/>
      <c r="C95" s="52"/>
      <c r="D95" s="52"/>
      <c r="E95" s="51"/>
    </row>
    <row r="96" spans="1:5" s="48" customFormat="1" x14ac:dyDescent="0.3">
      <c r="A96" s="52"/>
      <c r="B96" s="52"/>
      <c r="C96" s="52"/>
      <c r="D96" s="52"/>
      <c r="E96" s="51"/>
    </row>
    <row r="97" spans="1:5" s="48" customFormat="1" x14ac:dyDescent="0.3">
      <c r="A97" s="52"/>
      <c r="B97" s="52"/>
      <c r="C97" s="52"/>
      <c r="D97" s="52"/>
      <c r="E97" s="51"/>
    </row>
    <row r="98" spans="1:5" s="48" customFormat="1" x14ac:dyDescent="0.3">
      <c r="A98" s="52"/>
      <c r="B98" s="52"/>
      <c r="C98" s="52"/>
      <c r="D98" s="52"/>
      <c r="E98" s="51"/>
    </row>
    <row r="99" spans="1:5" s="48" customFormat="1" x14ac:dyDescent="0.3">
      <c r="A99" s="52"/>
      <c r="B99" s="52"/>
      <c r="C99" s="52"/>
      <c r="D99" s="52"/>
      <c r="E99" s="51"/>
    </row>
    <row r="100" spans="1:5" x14ac:dyDescent="0.3">
      <c r="A100" s="42"/>
      <c r="B100" s="42"/>
      <c r="C100" s="42"/>
      <c r="D100" s="42"/>
      <c r="E100" s="43"/>
    </row>
    <row r="101" spans="1:5" x14ac:dyDescent="0.3">
      <c r="A101" s="42"/>
      <c r="B101" s="42"/>
      <c r="C101" s="42"/>
      <c r="D101" s="42"/>
      <c r="E101" s="43"/>
    </row>
    <row r="102" spans="1:5" x14ac:dyDescent="0.3">
      <c r="A102" s="42"/>
      <c r="B102" s="42"/>
      <c r="C102" s="42"/>
      <c r="D102" s="42"/>
      <c r="E102" s="43"/>
    </row>
    <row r="103" spans="1:5" x14ac:dyDescent="0.3">
      <c r="A103" s="42"/>
      <c r="B103" s="42"/>
      <c r="C103" s="42"/>
      <c r="D103" s="42"/>
      <c r="E103" s="43"/>
    </row>
    <row r="104" spans="1:5" x14ac:dyDescent="0.3">
      <c r="A104" s="42"/>
      <c r="B104" s="42"/>
      <c r="C104" s="42"/>
      <c r="D104" s="42"/>
      <c r="E104" s="43"/>
    </row>
    <row r="105" spans="1:5" x14ac:dyDescent="0.3">
      <c r="C105" s="43"/>
      <c r="D105" s="43"/>
      <c r="E105" s="43"/>
    </row>
    <row r="106" spans="1:5" x14ac:dyDescent="0.3">
      <c r="C106" s="43"/>
      <c r="D106" s="43"/>
      <c r="E106" s="43"/>
    </row>
    <row r="107" spans="1:5" x14ac:dyDescent="0.3">
      <c r="C107" s="43"/>
      <c r="D107" s="43"/>
      <c r="E107" s="43"/>
    </row>
    <row r="108" spans="1:5" x14ac:dyDescent="0.3">
      <c r="C108" s="43"/>
      <c r="D108" s="43"/>
      <c r="E108" s="43"/>
    </row>
    <row r="109" spans="1:5" x14ac:dyDescent="0.3">
      <c r="C109" s="43"/>
      <c r="D109" s="43"/>
      <c r="E109" s="43"/>
    </row>
    <row r="110" spans="1:5" x14ac:dyDescent="0.3">
      <c r="C110" s="43"/>
      <c r="D110" s="43"/>
      <c r="E110" s="43"/>
    </row>
    <row r="111" spans="1:5" x14ac:dyDescent="0.3">
      <c r="C111" s="43"/>
      <c r="D111" s="43"/>
      <c r="E111" s="43"/>
    </row>
    <row r="112" spans="1:5" x14ac:dyDescent="0.3">
      <c r="C112" s="43"/>
      <c r="D112" s="43"/>
      <c r="E112" s="43"/>
    </row>
  </sheetData>
  <mergeCells count="6">
    <mergeCell ref="H28:I28"/>
    <mergeCell ref="A1:S1"/>
    <mergeCell ref="A5:F5"/>
    <mergeCell ref="G5:I5"/>
    <mergeCell ref="J5:N5"/>
    <mergeCell ref="O5:S5"/>
  </mergeCells>
  <conditionalFormatting sqref="M27">
    <cfRule type="containsText" dxfId="43" priority="11" operator="containsText" text="100%">
      <formula>NOT(ISERROR(SEARCH("100%",M27)))</formula>
    </cfRule>
  </conditionalFormatting>
  <conditionalFormatting sqref="R27">
    <cfRule type="containsText" dxfId="42" priority="10" operator="containsText" text="100%">
      <formula>NOT(ISERROR(SEARCH("100%",R27)))</formula>
    </cfRule>
  </conditionalFormatting>
  <conditionalFormatting sqref="L7:L26 Q7:Q26">
    <cfRule type="containsText" dxfId="41" priority="7" operator="containsText" text="high">
      <formula>NOT(ISERROR(SEARCH("high",L7)))</formula>
    </cfRule>
    <cfRule type="containsText" dxfId="40" priority="8" operator="containsText" text="moderate">
      <formula>NOT(ISERROR(SEARCH("moderate",L7)))</formula>
    </cfRule>
    <cfRule type="containsText" dxfId="39" priority="9" operator="containsText" text="low">
      <formula>NOT(ISERROR(SEARCH("low",L7)))</formula>
    </cfRule>
  </conditionalFormatting>
  <conditionalFormatting sqref="K28">
    <cfRule type="containsText" dxfId="38" priority="1" operator="containsText" text="high">
      <formula>NOT(ISERROR(SEARCH("high",K28)))</formula>
    </cfRule>
    <cfRule type="containsText" dxfId="37" priority="2" operator="containsText" text="moderate">
      <formula>NOT(ISERROR(SEARCH("moderate",K28)))</formula>
    </cfRule>
    <cfRule type="containsText" dxfId="36" priority="3" operator="containsText" text="low">
      <formula>NOT(ISERROR(SEARCH("low",K28)))</formula>
    </cfRule>
  </conditionalFormatting>
  <dataValidations count="2">
    <dataValidation type="list" allowBlank="1" showInputMessage="1" showErrorMessage="1" sqref="P7:P26 K10:K26" xr:uid="{00000000-0002-0000-0200-000000000000}">
      <formula1>$H$2:$H$4</formula1>
    </dataValidation>
    <dataValidation type="list" allowBlank="1" showInputMessage="1" showErrorMessage="1" sqref="K7:K9" xr:uid="{00000000-0002-0000-0200-000001000000}">
      <formula1>$G$2:$G$4</formula1>
    </dataValidation>
  </dataValidations>
  <pageMargins left="0.7" right="0.7" top="0.75" bottom="0.75" header="0.3" footer="0.3"/>
  <pageSetup orientation="portrait" r:id="rId1"/>
  <ignoredErrors>
    <ignoredError sqref="L7:L26 Q7:Q26"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3"/>
  <sheetViews>
    <sheetView rightToLeft="1" zoomScale="55" zoomScaleNormal="55" workbookViewId="0">
      <pane xSplit="4" ySplit="6" topLeftCell="G7" activePane="bottomRight" state="frozen"/>
      <selection pane="topRight" activeCell="E1" sqref="E1"/>
      <selection pane="bottomLeft" activeCell="A7" sqref="A7"/>
      <selection pane="bottomRight" activeCell="T7" sqref="T7:T9"/>
    </sheetView>
  </sheetViews>
  <sheetFormatPr defaultColWidth="9.109375" defaultRowHeight="14.4" x14ac:dyDescent="0.3"/>
  <cols>
    <col min="1" max="1" width="16.88671875" style="24" customWidth="1"/>
    <col min="2" max="2" width="22.6640625" style="24" customWidth="1"/>
    <col min="3" max="3" width="33.6640625" style="24" customWidth="1"/>
    <col min="4" max="4" width="34" style="24" customWidth="1"/>
    <col min="5" max="6" width="18.109375" style="24" customWidth="1"/>
    <col min="7" max="7" width="15.109375" style="24" customWidth="1"/>
    <col min="8" max="8" width="21.21875" style="24" customWidth="1"/>
    <col min="9" max="9" width="17.21875" style="24" customWidth="1"/>
    <col min="10" max="10" width="14.88671875" style="24" customWidth="1"/>
    <col min="11" max="11" width="26.6640625" style="24" customWidth="1"/>
    <col min="12" max="12" width="24.21875" style="24" customWidth="1"/>
    <col min="13" max="13" width="15.77734375" style="24" customWidth="1"/>
    <col min="14" max="14" width="12.33203125" style="24" customWidth="1"/>
    <col min="15" max="15" width="21.109375" style="24" customWidth="1"/>
    <col min="16" max="16" width="26" style="24" customWidth="1"/>
    <col min="17" max="17" width="20.77734375" style="24" customWidth="1"/>
    <col min="18" max="18" width="12.109375" style="24" customWidth="1"/>
    <col min="19" max="19" width="14.33203125" style="24" customWidth="1"/>
    <col min="20" max="16384" width="9.109375" style="24"/>
  </cols>
  <sheetData>
    <row r="1" spans="1:20" ht="47.25" customHeight="1" x14ac:dyDescent="0.3">
      <c r="A1" s="109" t="s">
        <v>0</v>
      </c>
      <c r="B1" s="110"/>
      <c r="C1" s="110"/>
      <c r="D1" s="110"/>
      <c r="E1" s="110"/>
      <c r="F1" s="110"/>
      <c r="G1" s="110"/>
      <c r="H1" s="110"/>
      <c r="I1" s="110"/>
      <c r="J1" s="110"/>
      <c r="K1" s="110"/>
      <c r="L1" s="110"/>
      <c r="M1" s="110"/>
      <c r="N1" s="110"/>
      <c r="O1" s="110"/>
      <c r="P1" s="110"/>
      <c r="Q1" s="110"/>
      <c r="R1" s="110"/>
      <c r="S1" s="110"/>
    </row>
    <row r="2" spans="1:20" ht="26.25" hidden="1" customHeight="1" x14ac:dyDescent="0.3">
      <c r="A2" s="25"/>
      <c r="B2" s="25"/>
      <c r="C2" s="25"/>
      <c r="D2" s="25"/>
      <c r="E2" s="25"/>
      <c r="F2" s="25"/>
      <c r="G2" s="25"/>
      <c r="H2" s="25">
        <v>1</v>
      </c>
      <c r="I2" s="25"/>
      <c r="J2" s="25"/>
      <c r="K2" s="25"/>
      <c r="L2" s="25"/>
      <c r="M2" s="25"/>
      <c r="N2" s="25"/>
      <c r="O2" s="25"/>
      <c r="P2" s="25"/>
      <c r="Q2" s="25"/>
      <c r="R2" s="25"/>
    </row>
    <row r="3" spans="1:20" ht="32.25" hidden="1" customHeight="1" x14ac:dyDescent="0.3">
      <c r="A3" s="25"/>
      <c r="B3" s="25"/>
      <c r="C3" s="25"/>
      <c r="D3" s="25"/>
      <c r="E3" s="25"/>
      <c r="F3" s="25"/>
      <c r="G3" s="25"/>
      <c r="H3" s="25">
        <v>2</v>
      </c>
      <c r="I3" s="25"/>
      <c r="J3" s="25"/>
      <c r="K3" s="25"/>
      <c r="L3" s="25"/>
      <c r="M3" s="26">
        <f>SUM(M7:M26)</f>
        <v>0.99999999999999989</v>
      </c>
      <c r="N3" s="25"/>
      <c r="O3" s="25"/>
      <c r="P3" s="25"/>
      <c r="Q3" s="25"/>
      <c r="R3" s="26">
        <f>SUM(R7:R26)</f>
        <v>0.99999999999999989</v>
      </c>
    </row>
    <row r="4" spans="1:20" ht="35.25" hidden="1" customHeight="1" x14ac:dyDescent="0.3">
      <c r="A4" s="25"/>
      <c r="B4" s="25"/>
      <c r="C4" s="25"/>
      <c r="D4" s="25"/>
      <c r="E4" s="25"/>
      <c r="F4" s="25"/>
      <c r="G4" s="25"/>
      <c r="H4" s="25">
        <v>3</v>
      </c>
      <c r="I4" s="25"/>
      <c r="J4" s="25"/>
      <c r="K4" s="25"/>
      <c r="L4" s="25"/>
      <c r="M4" s="25"/>
      <c r="N4" s="25"/>
      <c r="O4" s="25"/>
      <c r="P4" s="25"/>
      <c r="Q4" s="25"/>
      <c r="R4" s="25"/>
    </row>
    <row r="5" spans="1:20" ht="57.75" customHeight="1" x14ac:dyDescent="0.3">
      <c r="A5" s="117" t="s">
        <v>42</v>
      </c>
      <c r="B5" s="118"/>
      <c r="C5" s="118"/>
      <c r="D5" s="118"/>
      <c r="E5" s="118"/>
      <c r="F5" s="119"/>
      <c r="G5" s="120" t="s">
        <v>44</v>
      </c>
      <c r="H5" s="121"/>
      <c r="I5" s="122"/>
      <c r="J5" s="123" t="s">
        <v>17</v>
      </c>
      <c r="K5" s="124"/>
      <c r="L5" s="124"/>
      <c r="M5" s="124"/>
      <c r="N5" s="125"/>
      <c r="O5" s="114" t="s">
        <v>49</v>
      </c>
      <c r="P5" s="115"/>
      <c r="Q5" s="115"/>
      <c r="R5" s="115"/>
      <c r="S5" s="116"/>
    </row>
    <row r="6" spans="1:20" ht="66.75" customHeight="1" x14ac:dyDescent="0.3">
      <c r="A6" s="27" t="s">
        <v>31</v>
      </c>
      <c r="B6" s="27" t="s">
        <v>83</v>
      </c>
      <c r="C6" s="27" t="s">
        <v>43</v>
      </c>
      <c r="D6" s="27" t="s">
        <v>15</v>
      </c>
      <c r="E6" s="27" t="s">
        <v>45</v>
      </c>
      <c r="F6" s="27" t="s">
        <v>1</v>
      </c>
      <c r="G6" s="28" t="s">
        <v>4</v>
      </c>
      <c r="H6" s="28" t="s">
        <v>2</v>
      </c>
      <c r="I6" s="28" t="s">
        <v>3</v>
      </c>
      <c r="J6" s="29" t="s">
        <v>18</v>
      </c>
      <c r="K6" s="29" t="s">
        <v>46</v>
      </c>
      <c r="L6" s="29" t="s">
        <v>16</v>
      </c>
      <c r="M6" s="29" t="s">
        <v>48</v>
      </c>
      <c r="N6" s="29" t="s">
        <v>5</v>
      </c>
      <c r="O6" s="30" t="s">
        <v>19</v>
      </c>
      <c r="P6" s="31" t="s">
        <v>47</v>
      </c>
      <c r="Q6" s="31" t="s">
        <v>21</v>
      </c>
      <c r="R6" s="31" t="s">
        <v>48</v>
      </c>
      <c r="S6" s="31" t="s">
        <v>5</v>
      </c>
    </row>
    <row r="7" spans="1:20" ht="44.4" x14ac:dyDescent="0.3">
      <c r="A7" s="32" t="s">
        <v>32</v>
      </c>
      <c r="B7" s="33"/>
      <c r="C7" s="33" t="s">
        <v>108</v>
      </c>
      <c r="D7" s="33" t="s">
        <v>111</v>
      </c>
      <c r="E7" s="33" t="s">
        <v>90</v>
      </c>
      <c r="F7" s="33" t="s">
        <v>91</v>
      </c>
      <c r="G7" s="33" t="s">
        <v>114</v>
      </c>
      <c r="H7" s="33" t="s">
        <v>115</v>
      </c>
      <c r="I7" s="33" t="s">
        <v>105</v>
      </c>
      <c r="J7" s="87">
        <v>0.36599999999999999</v>
      </c>
      <c r="K7" s="33">
        <v>3</v>
      </c>
      <c r="L7" s="2" t="str">
        <f>IF(ABS(K7)=1,"LOW",IF(ABS(K7)=3,"HIGH",IF(ABS(K7)=2,"MODERATE","")))</f>
        <v>HIGH</v>
      </c>
      <c r="M7" s="76">
        <v>0.3</v>
      </c>
      <c r="N7" s="72">
        <f t="shared" ref="N7:N25" si="0">K7*M7</f>
        <v>0.89999999999999991</v>
      </c>
      <c r="O7" s="87">
        <v>0.36599999999999999</v>
      </c>
      <c r="P7" s="73">
        <v>1</v>
      </c>
      <c r="Q7" s="34" t="str">
        <f>IF(ABS(P7)=1,"LOW",IF(ABS(P7)=3,"HIGH",IF(ABS(P7)=2,"MODERATE","")))</f>
        <v>LOW</v>
      </c>
      <c r="R7" s="74">
        <f>M7</f>
        <v>0.3</v>
      </c>
      <c r="S7" s="72">
        <f>P7*R7</f>
        <v>0.3</v>
      </c>
      <c r="T7" s="85" t="s">
        <v>134</v>
      </c>
    </row>
    <row r="8" spans="1:20" ht="44.4" x14ac:dyDescent="0.3">
      <c r="A8" s="32" t="s">
        <v>33</v>
      </c>
      <c r="B8" s="33"/>
      <c r="C8" s="33" t="s">
        <v>109</v>
      </c>
      <c r="D8" s="33" t="s">
        <v>112</v>
      </c>
      <c r="E8" s="33" t="s">
        <v>90</v>
      </c>
      <c r="F8" s="33" t="s">
        <v>91</v>
      </c>
      <c r="G8" s="33" t="s">
        <v>116</v>
      </c>
      <c r="H8" s="33" t="s">
        <v>117</v>
      </c>
      <c r="I8" s="33" t="s">
        <v>118</v>
      </c>
      <c r="J8" s="88">
        <v>0.03</v>
      </c>
      <c r="K8" s="33">
        <v>3</v>
      </c>
      <c r="L8" s="2" t="str">
        <f t="shared" ref="L8:L26" si="1">IF(ABS(K8)=1,"LOW",IF(ABS(K8)=3,"HIGH",IF(ABS(K8)=2,"MODERATE","")))</f>
        <v>HIGH</v>
      </c>
      <c r="M8" s="76">
        <v>0.6</v>
      </c>
      <c r="N8" s="72">
        <f t="shared" si="0"/>
        <v>1.7999999999999998</v>
      </c>
      <c r="O8" s="88">
        <v>0.03</v>
      </c>
      <c r="P8" s="73">
        <v>1</v>
      </c>
      <c r="Q8" s="34" t="str">
        <f>IF(ABS(P8)=1,"LOW",IF(ABS(P8)=3,"HIGH",IF(ABS(P8)=2,"MODERATE","")))</f>
        <v>LOW</v>
      </c>
      <c r="R8" s="74">
        <f>M8</f>
        <v>0.6</v>
      </c>
      <c r="S8" s="72">
        <f t="shared" ref="S8:S26" si="2">P8*R8</f>
        <v>0.6</v>
      </c>
      <c r="T8" s="85" t="s">
        <v>135</v>
      </c>
    </row>
    <row r="9" spans="1:20" ht="22.2" x14ac:dyDescent="0.3">
      <c r="A9" s="32" t="s">
        <v>34</v>
      </c>
      <c r="B9" s="33"/>
      <c r="C9" s="33" t="s">
        <v>110</v>
      </c>
      <c r="D9" s="33" t="s">
        <v>113</v>
      </c>
      <c r="E9" s="33" t="s">
        <v>90</v>
      </c>
      <c r="F9" s="33" t="s">
        <v>91</v>
      </c>
      <c r="G9" s="33">
        <v>1</v>
      </c>
      <c r="H9" s="33">
        <v>2</v>
      </c>
      <c r="I9" s="33" t="s">
        <v>119</v>
      </c>
      <c r="J9" s="33">
        <v>0</v>
      </c>
      <c r="K9" s="33">
        <v>1</v>
      </c>
      <c r="L9" s="2" t="str">
        <f t="shared" si="1"/>
        <v>LOW</v>
      </c>
      <c r="M9" s="76">
        <v>0.1</v>
      </c>
      <c r="N9" s="72">
        <f t="shared" si="0"/>
        <v>0.1</v>
      </c>
      <c r="O9" s="33">
        <v>0</v>
      </c>
      <c r="P9" s="73">
        <v>1</v>
      </c>
      <c r="Q9" s="34" t="str">
        <f>IF(ABS(P9)=1,"LOW",IF(ABS(P9)=3,"HIGH",IF(ABS(P9)=2,"MODERATE","")))</f>
        <v>LOW</v>
      </c>
      <c r="R9" s="74">
        <f>M9</f>
        <v>0.1</v>
      </c>
      <c r="S9" s="72">
        <f t="shared" si="2"/>
        <v>0.1</v>
      </c>
      <c r="T9" s="85" t="s">
        <v>130</v>
      </c>
    </row>
    <row r="10" spans="1:20" ht="22.2" x14ac:dyDescent="0.3">
      <c r="A10" s="32" t="s">
        <v>35</v>
      </c>
      <c r="B10" s="33"/>
      <c r="C10" s="33"/>
      <c r="D10" s="33"/>
      <c r="E10" s="33"/>
      <c r="F10" s="33"/>
      <c r="G10" s="33"/>
      <c r="H10" s="33"/>
      <c r="I10" s="33"/>
      <c r="J10" s="33"/>
      <c r="K10" s="33"/>
      <c r="L10" s="2" t="str">
        <f t="shared" si="1"/>
        <v/>
      </c>
      <c r="M10" s="76"/>
      <c r="N10" s="72">
        <f t="shared" si="0"/>
        <v>0</v>
      </c>
      <c r="O10" s="33"/>
      <c r="P10" s="73"/>
      <c r="Q10" s="34" t="str">
        <f t="shared" ref="Q10:Q26" si="3">IF(ABS(P10)=1,"LOW",IF(ABS(P10)=3,"HIGH",IF(ABS(P10)=2,"MODERATE","")))</f>
        <v/>
      </c>
      <c r="R10" s="74">
        <f t="shared" ref="R10:R26" si="4">M10</f>
        <v>0</v>
      </c>
      <c r="S10" s="72">
        <f t="shared" si="2"/>
        <v>0</v>
      </c>
    </row>
    <row r="11" spans="1:20" ht="22.2" x14ac:dyDescent="0.3">
      <c r="A11" s="32" t="s">
        <v>36</v>
      </c>
      <c r="B11" s="33"/>
      <c r="C11" s="33"/>
      <c r="D11" s="33"/>
      <c r="E11" s="33"/>
      <c r="F11" s="33"/>
      <c r="G11" s="33"/>
      <c r="H11" s="33"/>
      <c r="I11" s="33"/>
      <c r="J11" s="33"/>
      <c r="K11" s="33"/>
      <c r="L11" s="2" t="str">
        <f t="shared" si="1"/>
        <v/>
      </c>
      <c r="M11" s="76"/>
      <c r="N11" s="72">
        <f t="shared" si="0"/>
        <v>0</v>
      </c>
      <c r="O11" s="33"/>
      <c r="P11" s="73"/>
      <c r="Q11" s="34" t="str">
        <f t="shared" si="3"/>
        <v/>
      </c>
      <c r="R11" s="74">
        <f t="shared" si="4"/>
        <v>0</v>
      </c>
      <c r="S11" s="72">
        <f t="shared" si="2"/>
        <v>0</v>
      </c>
    </row>
    <row r="12" spans="1:20" ht="22.2" x14ac:dyDescent="0.3">
      <c r="A12" s="32" t="s">
        <v>37</v>
      </c>
      <c r="B12" s="33"/>
      <c r="C12" s="33"/>
      <c r="D12" s="33"/>
      <c r="E12" s="33"/>
      <c r="F12" s="33"/>
      <c r="G12" s="33"/>
      <c r="H12" s="33"/>
      <c r="I12" s="33"/>
      <c r="J12" s="33"/>
      <c r="K12" s="33"/>
      <c r="L12" s="2" t="str">
        <f t="shared" si="1"/>
        <v/>
      </c>
      <c r="M12" s="76"/>
      <c r="N12" s="72">
        <f t="shared" si="0"/>
        <v>0</v>
      </c>
      <c r="O12" s="33"/>
      <c r="P12" s="73"/>
      <c r="Q12" s="34" t="str">
        <f t="shared" si="3"/>
        <v/>
      </c>
      <c r="R12" s="74">
        <f t="shared" si="4"/>
        <v>0</v>
      </c>
      <c r="S12" s="72">
        <f t="shared" si="2"/>
        <v>0</v>
      </c>
    </row>
    <row r="13" spans="1:20" ht="19.5" customHeight="1" x14ac:dyDescent="0.3">
      <c r="A13" s="32" t="s">
        <v>38</v>
      </c>
      <c r="B13" s="33"/>
      <c r="C13" s="33"/>
      <c r="D13" s="33"/>
      <c r="E13" s="33"/>
      <c r="F13" s="33"/>
      <c r="G13" s="33"/>
      <c r="H13" s="33"/>
      <c r="I13" s="33"/>
      <c r="J13" s="33"/>
      <c r="K13" s="33"/>
      <c r="L13" s="2" t="str">
        <f t="shared" si="1"/>
        <v/>
      </c>
      <c r="M13" s="76"/>
      <c r="N13" s="72">
        <f t="shared" si="0"/>
        <v>0</v>
      </c>
      <c r="O13" s="33"/>
      <c r="P13" s="73"/>
      <c r="Q13" s="34" t="str">
        <f t="shared" si="3"/>
        <v/>
      </c>
      <c r="R13" s="74">
        <f t="shared" si="4"/>
        <v>0</v>
      </c>
      <c r="S13" s="72">
        <f t="shared" si="2"/>
        <v>0</v>
      </c>
    </row>
    <row r="14" spans="1:20" ht="24" customHeight="1" x14ac:dyDescent="0.3">
      <c r="A14" s="32" t="s">
        <v>39</v>
      </c>
      <c r="B14" s="33"/>
      <c r="C14" s="33"/>
      <c r="D14" s="33"/>
      <c r="E14" s="33"/>
      <c r="F14" s="33"/>
      <c r="G14" s="33"/>
      <c r="H14" s="33"/>
      <c r="I14" s="33"/>
      <c r="J14" s="33"/>
      <c r="K14" s="33"/>
      <c r="L14" s="2" t="str">
        <f t="shared" si="1"/>
        <v/>
      </c>
      <c r="M14" s="76"/>
      <c r="N14" s="72">
        <f t="shared" si="0"/>
        <v>0</v>
      </c>
      <c r="O14" s="33"/>
      <c r="P14" s="73"/>
      <c r="Q14" s="34" t="str">
        <f t="shared" si="3"/>
        <v/>
      </c>
      <c r="R14" s="74">
        <f t="shared" si="4"/>
        <v>0</v>
      </c>
      <c r="S14" s="72">
        <f t="shared" si="2"/>
        <v>0</v>
      </c>
    </row>
    <row r="15" spans="1:20" ht="24" customHeight="1" x14ac:dyDescent="0.3">
      <c r="A15" s="32" t="s">
        <v>40</v>
      </c>
      <c r="B15" s="33"/>
      <c r="C15" s="33"/>
      <c r="D15" s="33"/>
      <c r="E15" s="33"/>
      <c r="F15" s="33"/>
      <c r="G15" s="33"/>
      <c r="H15" s="33"/>
      <c r="I15" s="33"/>
      <c r="J15" s="33"/>
      <c r="K15" s="33"/>
      <c r="L15" s="2" t="str">
        <f t="shared" si="1"/>
        <v/>
      </c>
      <c r="M15" s="76"/>
      <c r="N15" s="72">
        <f t="shared" si="0"/>
        <v>0</v>
      </c>
      <c r="O15" s="33"/>
      <c r="P15" s="73"/>
      <c r="Q15" s="34" t="str">
        <f t="shared" si="3"/>
        <v/>
      </c>
      <c r="R15" s="74">
        <f>M15</f>
        <v>0</v>
      </c>
      <c r="S15" s="72">
        <f t="shared" si="2"/>
        <v>0</v>
      </c>
    </row>
    <row r="16" spans="1:20" ht="24" customHeight="1" x14ac:dyDescent="0.3">
      <c r="A16" s="32" t="s">
        <v>41</v>
      </c>
      <c r="B16" s="33"/>
      <c r="C16" s="33"/>
      <c r="D16" s="33"/>
      <c r="E16" s="33"/>
      <c r="F16" s="33"/>
      <c r="G16" s="33"/>
      <c r="H16" s="33"/>
      <c r="I16" s="33"/>
      <c r="J16" s="33"/>
      <c r="K16" s="33"/>
      <c r="L16" s="2" t="str">
        <f t="shared" si="1"/>
        <v/>
      </c>
      <c r="M16" s="76"/>
      <c r="N16" s="72">
        <f t="shared" si="0"/>
        <v>0</v>
      </c>
      <c r="O16" s="33"/>
      <c r="P16" s="73"/>
      <c r="Q16" s="34" t="str">
        <f t="shared" si="3"/>
        <v/>
      </c>
      <c r="R16" s="74">
        <f t="shared" si="4"/>
        <v>0</v>
      </c>
      <c r="S16" s="72">
        <f t="shared" si="2"/>
        <v>0</v>
      </c>
    </row>
    <row r="17" spans="1:19" ht="24" customHeight="1" x14ac:dyDescent="0.3">
      <c r="A17" s="32" t="s">
        <v>50</v>
      </c>
      <c r="B17" s="33"/>
      <c r="C17" s="33"/>
      <c r="D17" s="33"/>
      <c r="E17" s="33"/>
      <c r="F17" s="33"/>
      <c r="G17" s="33"/>
      <c r="H17" s="33"/>
      <c r="I17" s="33"/>
      <c r="J17" s="33"/>
      <c r="K17" s="33"/>
      <c r="L17" s="2" t="str">
        <f t="shared" si="1"/>
        <v/>
      </c>
      <c r="M17" s="76"/>
      <c r="N17" s="72">
        <f t="shared" si="0"/>
        <v>0</v>
      </c>
      <c r="O17" s="33"/>
      <c r="P17" s="73"/>
      <c r="Q17" s="34" t="str">
        <f t="shared" si="3"/>
        <v/>
      </c>
      <c r="R17" s="74">
        <f>M17</f>
        <v>0</v>
      </c>
      <c r="S17" s="72">
        <f t="shared" si="2"/>
        <v>0</v>
      </c>
    </row>
    <row r="18" spans="1:19" ht="24" customHeight="1" x14ac:dyDescent="0.3">
      <c r="A18" s="32" t="s">
        <v>51</v>
      </c>
      <c r="B18" s="33"/>
      <c r="C18" s="33"/>
      <c r="D18" s="33"/>
      <c r="E18" s="33"/>
      <c r="F18" s="33"/>
      <c r="G18" s="33"/>
      <c r="H18" s="33"/>
      <c r="I18" s="33"/>
      <c r="J18" s="33"/>
      <c r="K18" s="33"/>
      <c r="L18" s="2" t="str">
        <f t="shared" si="1"/>
        <v/>
      </c>
      <c r="M18" s="76"/>
      <c r="N18" s="72">
        <f t="shared" si="0"/>
        <v>0</v>
      </c>
      <c r="O18" s="33"/>
      <c r="P18" s="73"/>
      <c r="Q18" s="34" t="str">
        <f t="shared" si="3"/>
        <v/>
      </c>
      <c r="R18" s="74">
        <f t="shared" si="4"/>
        <v>0</v>
      </c>
      <c r="S18" s="72">
        <f t="shared" si="2"/>
        <v>0</v>
      </c>
    </row>
    <row r="19" spans="1:19" ht="24" customHeight="1" x14ac:dyDescent="0.3">
      <c r="A19" s="32" t="s">
        <v>52</v>
      </c>
      <c r="B19" s="33"/>
      <c r="C19" s="33"/>
      <c r="D19" s="33"/>
      <c r="E19" s="33"/>
      <c r="F19" s="33"/>
      <c r="G19" s="33"/>
      <c r="H19" s="33"/>
      <c r="I19" s="33"/>
      <c r="J19" s="33"/>
      <c r="K19" s="33"/>
      <c r="L19" s="2" t="str">
        <f t="shared" si="1"/>
        <v/>
      </c>
      <c r="M19" s="76"/>
      <c r="N19" s="72">
        <f t="shared" si="0"/>
        <v>0</v>
      </c>
      <c r="O19" s="33"/>
      <c r="P19" s="73"/>
      <c r="Q19" s="34" t="str">
        <f t="shared" si="3"/>
        <v/>
      </c>
      <c r="R19" s="74">
        <f t="shared" si="4"/>
        <v>0</v>
      </c>
      <c r="S19" s="72">
        <f t="shared" si="2"/>
        <v>0</v>
      </c>
    </row>
    <row r="20" spans="1:19" ht="24" customHeight="1" x14ac:dyDescent="0.3">
      <c r="A20" s="32" t="s">
        <v>53</v>
      </c>
      <c r="B20" s="33"/>
      <c r="C20" s="33"/>
      <c r="D20" s="33"/>
      <c r="E20" s="33"/>
      <c r="F20" s="33"/>
      <c r="G20" s="33"/>
      <c r="H20" s="33"/>
      <c r="I20" s="33"/>
      <c r="J20" s="33"/>
      <c r="K20" s="33"/>
      <c r="L20" s="2" t="str">
        <f t="shared" si="1"/>
        <v/>
      </c>
      <c r="M20" s="76"/>
      <c r="N20" s="72">
        <f t="shared" si="0"/>
        <v>0</v>
      </c>
      <c r="O20" s="33"/>
      <c r="P20" s="73"/>
      <c r="Q20" s="34" t="str">
        <f t="shared" si="3"/>
        <v/>
      </c>
      <c r="R20" s="74">
        <f t="shared" si="4"/>
        <v>0</v>
      </c>
      <c r="S20" s="72">
        <f t="shared" si="2"/>
        <v>0</v>
      </c>
    </row>
    <row r="21" spans="1:19" ht="24" customHeight="1" x14ac:dyDescent="0.3">
      <c r="A21" s="32" t="s">
        <v>54</v>
      </c>
      <c r="B21" s="33"/>
      <c r="C21" s="33"/>
      <c r="D21" s="33"/>
      <c r="E21" s="33"/>
      <c r="F21" s="33"/>
      <c r="G21" s="33"/>
      <c r="H21" s="33"/>
      <c r="I21" s="33"/>
      <c r="J21" s="33"/>
      <c r="K21" s="33"/>
      <c r="L21" s="2" t="str">
        <f t="shared" si="1"/>
        <v/>
      </c>
      <c r="M21" s="76"/>
      <c r="N21" s="72">
        <f t="shared" si="0"/>
        <v>0</v>
      </c>
      <c r="O21" s="33"/>
      <c r="P21" s="73"/>
      <c r="Q21" s="34" t="str">
        <f t="shared" si="3"/>
        <v/>
      </c>
      <c r="R21" s="74">
        <f t="shared" si="4"/>
        <v>0</v>
      </c>
      <c r="S21" s="72">
        <f t="shared" si="2"/>
        <v>0</v>
      </c>
    </row>
    <row r="22" spans="1:19" ht="24" customHeight="1" x14ac:dyDescent="0.3">
      <c r="A22" s="32" t="s">
        <v>55</v>
      </c>
      <c r="B22" s="33"/>
      <c r="C22" s="33"/>
      <c r="D22" s="33"/>
      <c r="E22" s="33"/>
      <c r="F22" s="33"/>
      <c r="G22" s="33"/>
      <c r="H22" s="33"/>
      <c r="I22" s="33"/>
      <c r="J22" s="33"/>
      <c r="K22" s="33"/>
      <c r="L22" s="2" t="str">
        <f t="shared" si="1"/>
        <v/>
      </c>
      <c r="M22" s="76"/>
      <c r="N22" s="72">
        <f t="shared" si="0"/>
        <v>0</v>
      </c>
      <c r="O22" s="33"/>
      <c r="P22" s="73"/>
      <c r="Q22" s="34" t="str">
        <f t="shared" si="3"/>
        <v/>
      </c>
      <c r="R22" s="74">
        <f t="shared" si="4"/>
        <v>0</v>
      </c>
      <c r="S22" s="72">
        <f t="shared" si="2"/>
        <v>0</v>
      </c>
    </row>
    <row r="23" spans="1:19" ht="24" customHeight="1" x14ac:dyDescent="0.3">
      <c r="A23" s="32" t="s">
        <v>56</v>
      </c>
      <c r="B23" s="33"/>
      <c r="C23" s="33"/>
      <c r="D23" s="33"/>
      <c r="E23" s="33"/>
      <c r="F23" s="33"/>
      <c r="G23" s="33"/>
      <c r="H23" s="33"/>
      <c r="I23" s="33"/>
      <c r="J23" s="33"/>
      <c r="K23" s="33"/>
      <c r="L23" s="2" t="str">
        <f t="shared" si="1"/>
        <v/>
      </c>
      <c r="M23" s="76"/>
      <c r="N23" s="72">
        <f t="shared" si="0"/>
        <v>0</v>
      </c>
      <c r="O23" s="33"/>
      <c r="P23" s="73"/>
      <c r="Q23" s="34" t="str">
        <f t="shared" si="3"/>
        <v/>
      </c>
      <c r="R23" s="74">
        <f t="shared" si="4"/>
        <v>0</v>
      </c>
      <c r="S23" s="72">
        <f t="shared" si="2"/>
        <v>0</v>
      </c>
    </row>
    <row r="24" spans="1:19" ht="24" customHeight="1" x14ac:dyDescent="0.3">
      <c r="A24" s="32" t="s">
        <v>57</v>
      </c>
      <c r="B24" s="33"/>
      <c r="C24" s="33"/>
      <c r="D24" s="33"/>
      <c r="E24" s="33"/>
      <c r="F24" s="33"/>
      <c r="G24" s="33"/>
      <c r="H24" s="33"/>
      <c r="I24" s="33"/>
      <c r="J24" s="33"/>
      <c r="K24" s="33"/>
      <c r="L24" s="2" t="str">
        <f t="shared" si="1"/>
        <v/>
      </c>
      <c r="M24" s="76"/>
      <c r="N24" s="72">
        <f t="shared" si="0"/>
        <v>0</v>
      </c>
      <c r="O24" s="33"/>
      <c r="P24" s="73"/>
      <c r="Q24" s="34" t="str">
        <f t="shared" si="3"/>
        <v/>
      </c>
      <c r="R24" s="74">
        <f t="shared" si="4"/>
        <v>0</v>
      </c>
      <c r="S24" s="72">
        <f t="shared" si="2"/>
        <v>0</v>
      </c>
    </row>
    <row r="25" spans="1:19" ht="22.2" x14ac:dyDescent="0.3">
      <c r="A25" s="32" t="s">
        <v>58</v>
      </c>
      <c r="B25" s="33"/>
      <c r="C25" s="33"/>
      <c r="D25" s="33"/>
      <c r="E25" s="33"/>
      <c r="F25" s="33"/>
      <c r="G25" s="33"/>
      <c r="H25" s="33"/>
      <c r="I25" s="33"/>
      <c r="J25" s="33"/>
      <c r="K25" s="33"/>
      <c r="L25" s="2" t="str">
        <f t="shared" si="1"/>
        <v/>
      </c>
      <c r="M25" s="76"/>
      <c r="N25" s="72">
        <f t="shared" si="0"/>
        <v>0</v>
      </c>
      <c r="O25" s="33"/>
      <c r="P25" s="73"/>
      <c r="Q25" s="34" t="str">
        <f t="shared" si="3"/>
        <v/>
      </c>
      <c r="R25" s="74">
        <f t="shared" si="4"/>
        <v>0</v>
      </c>
      <c r="S25" s="72">
        <f t="shared" si="2"/>
        <v>0</v>
      </c>
    </row>
    <row r="26" spans="1:19" ht="22.2" x14ac:dyDescent="0.3">
      <c r="A26" s="32" t="s">
        <v>59</v>
      </c>
      <c r="B26" s="33"/>
      <c r="C26" s="33"/>
      <c r="D26" s="33"/>
      <c r="E26" s="33"/>
      <c r="F26" s="33"/>
      <c r="G26" s="33"/>
      <c r="H26" s="33"/>
      <c r="I26" s="33"/>
      <c r="J26" s="33"/>
      <c r="K26" s="33"/>
      <c r="L26" s="2" t="str">
        <f t="shared" si="1"/>
        <v/>
      </c>
      <c r="M26" s="76"/>
      <c r="N26" s="72">
        <f>K26*M26</f>
        <v>0</v>
      </c>
      <c r="O26" s="33"/>
      <c r="P26" s="73"/>
      <c r="Q26" s="34" t="str">
        <f t="shared" si="3"/>
        <v/>
      </c>
      <c r="R26" s="74">
        <f t="shared" si="4"/>
        <v>0</v>
      </c>
      <c r="S26" s="72">
        <f t="shared" si="2"/>
        <v>0</v>
      </c>
    </row>
    <row r="27" spans="1:19" ht="27" x14ac:dyDescent="0.5">
      <c r="A27" s="25"/>
      <c r="B27" s="25"/>
      <c r="C27" s="25"/>
      <c r="D27" s="25"/>
      <c r="E27" s="25"/>
      <c r="F27" s="25"/>
      <c r="G27" s="25"/>
      <c r="H27" s="25"/>
      <c r="I27" s="25"/>
      <c r="J27" s="25"/>
      <c r="K27" s="25"/>
      <c r="L27" s="25"/>
      <c r="M27" s="35" t="str">
        <f>IF(M3=100%,"100%","Error")</f>
        <v>100%</v>
      </c>
      <c r="N27" s="45">
        <f>SUM(N7:N26)</f>
        <v>2.8</v>
      </c>
      <c r="O27" s="77"/>
      <c r="P27" s="78"/>
      <c r="Q27" s="77"/>
      <c r="R27" s="44" t="str">
        <f>IF(R3=100%,"100%","Error")</f>
        <v>100%</v>
      </c>
      <c r="S27" s="45">
        <f>SUM(S7:S26)</f>
        <v>0.99999999999999989</v>
      </c>
    </row>
    <row r="28" spans="1:19" ht="20.399999999999999" x14ac:dyDescent="0.65">
      <c r="A28" s="25"/>
      <c r="B28" s="25"/>
      <c r="C28" s="25"/>
      <c r="D28" s="25"/>
      <c r="E28" s="25"/>
      <c r="G28" s="37"/>
      <c r="H28" s="107" t="s">
        <v>61</v>
      </c>
      <c r="I28" s="108"/>
      <c r="J28" s="46">
        <f>N27</f>
        <v>2.8</v>
      </c>
      <c r="K28" s="47" t="str">
        <f>IF(ABS(J28)&lt;1,"LOW",IF(ABS(J28)&gt;2,"HIGH","MODERATE"))</f>
        <v>HIGH</v>
      </c>
      <c r="L28" s="25"/>
    </row>
    <row r="29" spans="1:19" ht="15.6" x14ac:dyDescent="0.3">
      <c r="A29" s="25"/>
      <c r="B29" s="25"/>
      <c r="C29" s="25"/>
      <c r="D29" s="38"/>
      <c r="E29" s="25"/>
      <c r="K29" s="25"/>
      <c r="L29" s="25"/>
    </row>
    <row r="30" spans="1:19" ht="15.6" x14ac:dyDescent="0.3">
      <c r="A30" s="25"/>
      <c r="B30" s="25"/>
      <c r="C30" s="25"/>
      <c r="D30" s="38"/>
      <c r="E30" s="25"/>
      <c r="G30" s="39"/>
      <c r="H30" s="25"/>
      <c r="I30" s="25"/>
      <c r="J30" s="25"/>
      <c r="K30" s="25"/>
      <c r="L30" s="25"/>
      <c r="M30" s="40"/>
    </row>
    <row r="31" spans="1:19" ht="15.6" x14ac:dyDescent="0.3">
      <c r="E31" s="38"/>
      <c r="F31" s="38"/>
      <c r="G31" s="38"/>
      <c r="H31" s="38"/>
      <c r="I31" s="38"/>
      <c r="J31" s="25"/>
      <c r="K31" s="25"/>
      <c r="L31" s="41"/>
    </row>
    <row r="32" spans="1:19" ht="15.6" x14ac:dyDescent="0.3">
      <c r="E32" s="38"/>
      <c r="F32" s="38"/>
      <c r="G32" s="38"/>
      <c r="H32" s="38"/>
      <c r="I32" s="38"/>
      <c r="J32" s="25"/>
      <c r="K32" s="25"/>
      <c r="L32" s="41"/>
    </row>
    <row r="33" spans="5:12" ht="15.6" x14ac:dyDescent="0.3">
      <c r="E33" s="38"/>
      <c r="F33" s="38"/>
      <c r="G33" s="38"/>
      <c r="H33" s="38"/>
      <c r="I33" s="38"/>
      <c r="J33" s="25"/>
      <c r="K33" s="25"/>
      <c r="L33" s="41"/>
    </row>
    <row r="34" spans="5:12" ht="15.6" x14ac:dyDescent="0.3">
      <c r="E34" s="38"/>
      <c r="F34" s="38"/>
      <c r="G34" s="38"/>
      <c r="H34" s="38"/>
      <c r="I34" s="38"/>
      <c r="J34" s="25"/>
      <c r="K34" s="25"/>
      <c r="L34" s="41"/>
    </row>
    <row r="35" spans="5:12" ht="15.6" x14ac:dyDescent="0.3">
      <c r="E35" s="38"/>
      <c r="F35" s="38"/>
      <c r="G35" s="38"/>
      <c r="H35" s="38"/>
      <c r="I35" s="38"/>
      <c r="J35" s="25"/>
      <c r="K35" s="25"/>
      <c r="L35" s="41"/>
    </row>
    <row r="36" spans="5:12" ht="15.6" x14ac:dyDescent="0.3">
      <c r="E36" s="38"/>
      <c r="F36" s="38"/>
      <c r="G36" s="38"/>
      <c r="H36" s="38"/>
      <c r="I36" s="38"/>
      <c r="J36" s="25"/>
      <c r="K36" s="25"/>
      <c r="L36" s="41"/>
    </row>
    <row r="37" spans="5:12" ht="15.6" x14ac:dyDescent="0.3">
      <c r="E37" s="38"/>
      <c r="F37" s="38"/>
      <c r="G37" s="38"/>
      <c r="H37" s="38"/>
      <c r="I37" s="38"/>
      <c r="J37" s="25"/>
      <c r="K37" s="25"/>
      <c r="L37" s="41"/>
    </row>
    <row r="38" spans="5:12" ht="15.6" x14ac:dyDescent="0.3">
      <c r="E38" s="38"/>
      <c r="F38" s="38"/>
      <c r="G38" s="38"/>
      <c r="H38" s="38"/>
      <c r="I38" s="38"/>
      <c r="J38" s="25"/>
      <c r="K38" s="25"/>
      <c r="L38" s="41"/>
    </row>
    <row r="39" spans="5:12" ht="15.6" x14ac:dyDescent="0.3">
      <c r="E39" s="38"/>
      <c r="F39" s="38"/>
      <c r="G39" s="38"/>
      <c r="H39" s="38"/>
      <c r="I39" s="38"/>
      <c r="J39" s="25"/>
      <c r="K39" s="25"/>
      <c r="L39" s="41"/>
    </row>
    <row r="40" spans="5:12" ht="15.6" x14ac:dyDescent="0.3">
      <c r="E40" s="38"/>
      <c r="F40" s="38"/>
      <c r="G40" s="38"/>
      <c r="H40" s="38"/>
      <c r="I40" s="38"/>
      <c r="J40" s="25"/>
      <c r="K40" s="25"/>
      <c r="L40" s="41"/>
    </row>
    <row r="41" spans="5:12" ht="15.6" x14ac:dyDescent="0.3">
      <c r="E41" s="38"/>
      <c r="F41" s="38"/>
      <c r="G41" s="38"/>
      <c r="H41" s="38"/>
      <c r="I41" s="38"/>
      <c r="J41" s="25"/>
      <c r="K41" s="25"/>
      <c r="L41" s="41"/>
    </row>
    <row r="42" spans="5:12" ht="15.6" x14ac:dyDescent="0.3">
      <c r="E42" s="38"/>
      <c r="F42" s="38"/>
      <c r="G42" s="38"/>
      <c r="H42" s="38"/>
      <c r="I42" s="38"/>
      <c r="J42" s="25"/>
      <c r="K42" s="25"/>
      <c r="L42" s="41"/>
    </row>
    <row r="43" spans="5:12" ht="15.6" x14ac:dyDescent="0.3">
      <c r="E43" s="38"/>
      <c r="F43" s="38"/>
      <c r="G43" s="38"/>
      <c r="H43" s="38"/>
      <c r="I43" s="38"/>
      <c r="J43" s="25"/>
      <c r="K43" s="25"/>
      <c r="L43" s="41"/>
    </row>
    <row r="44" spans="5:12" ht="15.6" x14ac:dyDescent="0.3">
      <c r="E44" s="38"/>
      <c r="F44" s="38"/>
      <c r="G44" s="38"/>
      <c r="H44" s="38"/>
      <c r="I44" s="38"/>
      <c r="J44" s="25"/>
      <c r="K44" s="25"/>
      <c r="L44" s="41"/>
    </row>
    <row r="45" spans="5:12" ht="15.6" x14ac:dyDescent="0.3">
      <c r="E45" s="38"/>
      <c r="F45" s="38"/>
      <c r="G45" s="38"/>
      <c r="H45" s="38"/>
      <c r="I45" s="38"/>
      <c r="J45" s="25"/>
      <c r="K45" s="25"/>
      <c r="L45" s="41"/>
    </row>
    <row r="46" spans="5:12" ht="15.6" x14ac:dyDescent="0.3">
      <c r="E46" s="38"/>
      <c r="F46" s="38"/>
      <c r="G46" s="38"/>
      <c r="H46" s="38"/>
      <c r="I46" s="38"/>
      <c r="J46" s="25"/>
      <c r="K46" s="25"/>
      <c r="L46" s="41"/>
    </row>
    <row r="47" spans="5:12" ht="15.6" x14ac:dyDescent="0.3">
      <c r="E47" s="38"/>
      <c r="F47" s="38"/>
      <c r="G47" s="38"/>
      <c r="H47" s="38"/>
      <c r="I47" s="38"/>
      <c r="J47" s="25"/>
      <c r="K47" s="25"/>
      <c r="L47" s="41"/>
    </row>
    <row r="48" spans="5:12" ht="15.6" x14ac:dyDescent="0.3">
      <c r="E48" s="38"/>
      <c r="F48" s="38"/>
      <c r="G48" s="38"/>
      <c r="H48" s="38"/>
      <c r="I48" s="38"/>
      <c r="J48" s="25"/>
      <c r="K48" s="25"/>
      <c r="L48" s="41"/>
    </row>
    <row r="49" spans="3:12" ht="15.6" x14ac:dyDescent="0.3">
      <c r="E49" s="38"/>
      <c r="F49" s="38"/>
      <c r="G49" s="38"/>
      <c r="H49" s="38"/>
      <c r="I49" s="38"/>
      <c r="J49" s="25"/>
      <c r="K49" s="25"/>
      <c r="L49" s="41"/>
    </row>
    <row r="50" spans="3:12" ht="15.6" x14ac:dyDescent="0.3">
      <c r="E50" s="38"/>
      <c r="F50" s="38"/>
      <c r="G50" s="38"/>
      <c r="H50" s="38"/>
      <c r="I50" s="38"/>
      <c r="J50" s="25"/>
      <c r="K50" s="25"/>
      <c r="L50" s="41"/>
    </row>
    <row r="51" spans="3:12" ht="15.6" x14ac:dyDescent="0.3">
      <c r="E51" s="38"/>
      <c r="F51" s="38"/>
      <c r="G51" s="38"/>
      <c r="H51" s="38"/>
      <c r="I51" s="38"/>
      <c r="J51" s="25"/>
      <c r="K51" s="25"/>
      <c r="L51" s="41"/>
    </row>
    <row r="52" spans="3:12" ht="15.6" x14ac:dyDescent="0.3">
      <c r="E52" s="38"/>
      <c r="F52" s="38"/>
      <c r="G52" s="38"/>
      <c r="H52" s="38"/>
      <c r="I52" s="38"/>
      <c r="J52" s="25"/>
      <c r="K52" s="25"/>
      <c r="L52" s="41"/>
    </row>
    <row r="54" spans="3:12" s="52" customFormat="1" x14ac:dyDescent="0.3"/>
    <row r="55" spans="3:12" s="49" customFormat="1" x14ac:dyDescent="0.3">
      <c r="C55" s="49" t="s">
        <v>23</v>
      </c>
      <c r="D55" s="49" t="s">
        <v>24</v>
      </c>
    </row>
    <row r="56" spans="3:12" s="49" customFormat="1" x14ac:dyDescent="0.3">
      <c r="C56" s="49" t="s">
        <v>12</v>
      </c>
      <c r="D56" s="49">
        <v>1</v>
      </c>
    </row>
    <row r="57" spans="3:12" s="49" customFormat="1" x14ac:dyDescent="0.3">
      <c r="C57" s="49" t="s">
        <v>13</v>
      </c>
      <c r="D57" s="49">
        <v>1</v>
      </c>
    </row>
    <row r="58" spans="3:12" s="49" customFormat="1" x14ac:dyDescent="0.3">
      <c r="C58" s="49" t="s">
        <v>14</v>
      </c>
      <c r="D58" s="49">
        <v>1</v>
      </c>
    </row>
    <row r="59" spans="3:12" s="49" customFormat="1" x14ac:dyDescent="0.3">
      <c r="C59" s="49" t="s">
        <v>25</v>
      </c>
      <c r="D59" s="49">
        <v>3</v>
      </c>
    </row>
    <row r="60" spans="3:12" s="49" customFormat="1" x14ac:dyDescent="0.3"/>
    <row r="61" spans="3:12" s="49" customFormat="1" x14ac:dyDescent="0.3"/>
    <row r="62" spans="3:12" s="49" customFormat="1" x14ac:dyDescent="0.3">
      <c r="C62" s="49" t="s">
        <v>26</v>
      </c>
      <c r="D62" s="49" t="s">
        <v>27</v>
      </c>
    </row>
    <row r="63" spans="3:12" s="49" customFormat="1" x14ac:dyDescent="0.3">
      <c r="C63" s="49">
        <v>0.3</v>
      </c>
      <c r="D63" s="49">
        <v>0.3</v>
      </c>
    </row>
    <row r="64" spans="3:12" s="49" customFormat="1" x14ac:dyDescent="0.3">
      <c r="C64" s="49">
        <f>C63+C63</f>
        <v>0.6</v>
      </c>
      <c r="D64" s="49">
        <v>0.3</v>
      </c>
    </row>
    <row r="65" spans="3:4" s="49" customFormat="1" x14ac:dyDescent="0.3">
      <c r="C65" s="49">
        <f>C64+C63</f>
        <v>0.89999999999999991</v>
      </c>
      <c r="D65" s="49">
        <v>0.3</v>
      </c>
    </row>
    <row r="66" spans="3:4" s="49" customFormat="1" x14ac:dyDescent="0.3">
      <c r="C66" s="49">
        <f>C65+C63</f>
        <v>1.2</v>
      </c>
      <c r="D66" s="49">
        <v>0.3</v>
      </c>
    </row>
    <row r="67" spans="3:4" s="49" customFormat="1" x14ac:dyDescent="0.3">
      <c r="C67" s="49">
        <f>C66+C63</f>
        <v>1.5</v>
      </c>
      <c r="D67" s="49">
        <v>0.3</v>
      </c>
    </row>
    <row r="68" spans="3:4" s="49" customFormat="1" x14ac:dyDescent="0.3">
      <c r="C68" s="49">
        <f>C67+C63</f>
        <v>1.8</v>
      </c>
      <c r="D68" s="49">
        <v>0.3</v>
      </c>
    </row>
    <row r="69" spans="3:4" s="49" customFormat="1" x14ac:dyDescent="0.3">
      <c r="C69" s="49">
        <f>C68+C63</f>
        <v>2.1</v>
      </c>
      <c r="D69" s="49">
        <v>0.3</v>
      </c>
    </row>
    <row r="70" spans="3:4" s="49" customFormat="1" x14ac:dyDescent="0.3">
      <c r="C70" s="49">
        <f>C69+C63</f>
        <v>2.4</v>
      </c>
      <c r="D70" s="49">
        <v>0.3</v>
      </c>
    </row>
    <row r="71" spans="3:4" s="49" customFormat="1" x14ac:dyDescent="0.3">
      <c r="C71" s="49">
        <f>C70+C63</f>
        <v>2.6999999999999997</v>
      </c>
      <c r="D71" s="49">
        <v>0.3</v>
      </c>
    </row>
    <row r="72" spans="3:4" s="49" customFormat="1" x14ac:dyDescent="0.3">
      <c r="C72" s="49">
        <f>C71+C63</f>
        <v>2.9999999999999996</v>
      </c>
      <c r="D72" s="49">
        <v>0.3</v>
      </c>
    </row>
    <row r="73" spans="3:4" s="49" customFormat="1" x14ac:dyDescent="0.3">
      <c r="C73" s="49" t="s">
        <v>25</v>
      </c>
      <c r="D73" s="49">
        <v>3</v>
      </c>
    </row>
    <row r="74" spans="3:4" s="49" customFormat="1" x14ac:dyDescent="0.3"/>
    <row r="75" spans="3:4" s="49" customFormat="1" x14ac:dyDescent="0.3"/>
    <row r="76" spans="3:4" s="49" customFormat="1" x14ac:dyDescent="0.3">
      <c r="C76" s="49" t="s">
        <v>26</v>
      </c>
      <c r="D76" s="49" t="s">
        <v>27</v>
      </c>
    </row>
    <row r="77" spans="3:4" s="49" customFormat="1" x14ac:dyDescent="0.3">
      <c r="C77" s="49" t="s">
        <v>28</v>
      </c>
      <c r="D77" s="49">
        <f>J28</f>
        <v>2.8</v>
      </c>
    </row>
    <row r="78" spans="3:4" s="49" customFormat="1" x14ac:dyDescent="0.3">
      <c r="C78" s="49" t="s">
        <v>29</v>
      </c>
      <c r="D78" s="49">
        <v>0.02</v>
      </c>
    </row>
    <row r="79" spans="3:4" s="49" customFormat="1" x14ac:dyDescent="0.3">
      <c r="C79" s="49" t="s">
        <v>30</v>
      </c>
      <c r="D79" s="49">
        <f>6-D77-D78</f>
        <v>3.18</v>
      </c>
    </row>
    <row r="80" spans="3:4" s="49" customFormat="1" x14ac:dyDescent="0.3"/>
    <row r="81" s="43" customFormat="1" x14ac:dyDescent="0.3"/>
    <row r="82" s="43" customFormat="1" x14ac:dyDescent="0.3"/>
    <row r="83" s="43" customFormat="1" x14ac:dyDescent="0.3"/>
  </sheetData>
  <mergeCells count="6">
    <mergeCell ref="H28:I28"/>
    <mergeCell ref="A5:F5"/>
    <mergeCell ref="G5:I5"/>
    <mergeCell ref="J5:N5"/>
    <mergeCell ref="A1:S1"/>
    <mergeCell ref="O5:S5"/>
  </mergeCells>
  <conditionalFormatting sqref="M27">
    <cfRule type="containsText" dxfId="35" priority="14" operator="containsText" text="100%">
      <formula>NOT(ISERROR(SEARCH("100%",M27)))</formula>
    </cfRule>
  </conditionalFormatting>
  <conditionalFormatting sqref="R27">
    <cfRule type="containsText" dxfId="34" priority="13" operator="containsText" text="100%">
      <formula>NOT(ISERROR(SEARCH("100%",R27)))</formula>
    </cfRule>
  </conditionalFormatting>
  <conditionalFormatting sqref="L7:L26">
    <cfRule type="containsText" dxfId="33" priority="10" operator="containsText" text="high">
      <formula>NOT(ISERROR(SEARCH("high",L7)))</formula>
    </cfRule>
    <cfRule type="containsText" dxfId="32" priority="11" operator="containsText" text="moderate">
      <formula>NOT(ISERROR(SEARCH("moderate",L7)))</formula>
    </cfRule>
    <cfRule type="containsText" dxfId="31" priority="12" operator="containsText" text="low">
      <formula>NOT(ISERROR(SEARCH("low",L7)))</formula>
    </cfRule>
  </conditionalFormatting>
  <conditionalFormatting sqref="Q10:Q26">
    <cfRule type="containsText" dxfId="30" priority="7" operator="containsText" text="high">
      <formula>NOT(ISERROR(SEARCH("high",Q10)))</formula>
    </cfRule>
    <cfRule type="containsText" dxfId="29" priority="8" operator="containsText" text="moderate">
      <formula>NOT(ISERROR(SEARCH("moderate",Q10)))</formula>
    </cfRule>
    <cfRule type="containsText" dxfId="28" priority="9" operator="containsText" text="low">
      <formula>NOT(ISERROR(SEARCH("low",Q10)))</formula>
    </cfRule>
  </conditionalFormatting>
  <conditionalFormatting sqref="K28">
    <cfRule type="containsText" dxfId="27" priority="4" operator="containsText" text="high">
      <formula>NOT(ISERROR(SEARCH("high",K28)))</formula>
    </cfRule>
    <cfRule type="containsText" dxfId="26" priority="5" operator="containsText" text="moderate">
      <formula>NOT(ISERROR(SEARCH("moderate",K28)))</formula>
    </cfRule>
    <cfRule type="containsText" dxfId="25" priority="6" operator="containsText" text="low">
      <formula>NOT(ISERROR(SEARCH("low",K28)))</formula>
    </cfRule>
  </conditionalFormatting>
  <conditionalFormatting sqref="Q7:Q9">
    <cfRule type="containsText" dxfId="24" priority="1" operator="containsText" text="high">
      <formula>NOT(ISERROR(SEARCH("high",Q7)))</formula>
    </cfRule>
    <cfRule type="containsText" dxfId="23" priority="2" operator="containsText" text="moderate">
      <formula>NOT(ISERROR(SEARCH("moderate",Q7)))</formula>
    </cfRule>
    <cfRule type="containsText" dxfId="22" priority="3" operator="containsText" text="low">
      <formula>NOT(ISERROR(SEARCH("low",Q7)))</formula>
    </cfRule>
  </conditionalFormatting>
  <dataValidations count="1">
    <dataValidation type="list" allowBlank="1" showInputMessage="1" showErrorMessage="1" sqref="K7:K26 P7:P26" xr:uid="{00000000-0002-0000-0300-000000000000}">
      <formula1>$H$2:$H$4</formula1>
    </dataValidation>
  </dataValidations>
  <pageMargins left="0.7" right="0.7" top="0.75" bottom="0.75" header="0.3" footer="0.3"/>
  <pageSetup orientation="portrait" r:id="rId1"/>
  <ignoredErrors>
    <ignoredError sqref="Q10:Q26 L7:L26"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05"/>
  <sheetViews>
    <sheetView rightToLeft="1" zoomScale="55" zoomScaleNormal="55" workbookViewId="0">
      <pane xSplit="4" ySplit="6" topLeftCell="G7" activePane="bottomRight" state="frozen"/>
      <selection pane="topRight" activeCell="E1" sqref="E1"/>
      <selection pane="bottomLeft" activeCell="A7" sqref="A7"/>
      <selection pane="bottomRight" activeCell="T7" sqref="T7:T8"/>
    </sheetView>
  </sheetViews>
  <sheetFormatPr defaultColWidth="9.109375" defaultRowHeight="18" customHeight="1" x14ac:dyDescent="0.3"/>
  <cols>
    <col min="1" max="1" width="13.21875" style="24" customWidth="1"/>
    <col min="2" max="2" width="19.109375" style="24" customWidth="1"/>
    <col min="3" max="3" width="29.77734375" style="24" customWidth="1"/>
    <col min="4" max="4" width="32" style="24" customWidth="1"/>
    <col min="5" max="5" width="13.77734375" style="24" customWidth="1"/>
    <col min="6" max="6" width="18.109375" style="24" customWidth="1"/>
    <col min="7" max="7" width="17" style="24" customWidth="1"/>
    <col min="8" max="8" width="16.21875" style="24" customWidth="1"/>
    <col min="9" max="9" width="15.88671875" style="24" customWidth="1"/>
    <col min="10" max="10" width="14" style="24" customWidth="1"/>
    <col min="11" max="11" width="24.6640625" style="24" customWidth="1"/>
    <col min="12" max="12" width="23.6640625" style="24" customWidth="1"/>
    <col min="13" max="13" width="16.6640625" style="24" customWidth="1"/>
    <col min="14" max="14" width="12.6640625" style="24" customWidth="1"/>
    <col min="15" max="15" width="19.77734375" style="24" customWidth="1"/>
    <col min="16" max="17" width="23" style="24" customWidth="1"/>
    <col min="18" max="18" width="18.77734375" style="24" customWidth="1"/>
    <col min="19" max="19" width="14.109375" style="24" customWidth="1"/>
    <col min="20" max="16384" width="9.109375" style="24"/>
  </cols>
  <sheetData>
    <row r="1" spans="1:20" ht="32.25" customHeight="1" x14ac:dyDescent="0.3">
      <c r="A1" s="109" t="s">
        <v>20</v>
      </c>
      <c r="B1" s="110"/>
      <c r="C1" s="110"/>
      <c r="D1" s="110"/>
      <c r="E1" s="110"/>
      <c r="F1" s="110"/>
      <c r="G1" s="110"/>
      <c r="H1" s="110"/>
      <c r="I1" s="110"/>
      <c r="J1" s="110"/>
      <c r="K1" s="110"/>
      <c r="L1" s="110"/>
      <c r="M1" s="110"/>
      <c r="N1" s="110"/>
      <c r="O1" s="110"/>
      <c r="P1" s="110"/>
      <c r="Q1" s="110"/>
      <c r="R1" s="110"/>
      <c r="S1" s="110"/>
    </row>
    <row r="2" spans="1:20" ht="18" hidden="1" customHeight="1" x14ac:dyDescent="0.3">
      <c r="A2" s="25"/>
      <c r="B2" s="25"/>
      <c r="C2" s="25"/>
      <c r="D2" s="25"/>
      <c r="E2" s="25"/>
      <c r="F2" s="25"/>
      <c r="G2" s="25"/>
      <c r="H2" s="25">
        <v>1</v>
      </c>
      <c r="I2" s="25"/>
      <c r="J2" s="25"/>
      <c r="K2" s="25"/>
      <c r="L2" s="25"/>
      <c r="M2" s="25"/>
      <c r="N2" s="25"/>
      <c r="O2" s="25"/>
      <c r="P2" s="25"/>
      <c r="Q2" s="25"/>
      <c r="R2" s="25"/>
    </row>
    <row r="3" spans="1:20" ht="18" hidden="1" customHeight="1" x14ac:dyDescent="0.3">
      <c r="A3" s="25"/>
      <c r="B3" s="25"/>
      <c r="C3" s="25"/>
      <c r="D3" s="25"/>
      <c r="E3" s="25"/>
      <c r="F3" s="25"/>
      <c r="G3" s="25"/>
      <c r="H3" s="25">
        <v>2</v>
      </c>
      <c r="I3" s="25"/>
      <c r="J3" s="25"/>
      <c r="K3" s="25"/>
      <c r="L3" s="25"/>
      <c r="M3" s="26">
        <f>SUM(M7:M26)</f>
        <v>1</v>
      </c>
      <c r="N3" s="25"/>
      <c r="O3" s="25"/>
      <c r="P3" s="25"/>
      <c r="Q3" s="25"/>
      <c r="R3" s="26">
        <f>SUM(R7:R26)</f>
        <v>1</v>
      </c>
    </row>
    <row r="4" spans="1:20" ht="18" hidden="1" customHeight="1" x14ac:dyDescent="0.3">
      <c r="A4" s="25"/>
      <c r="B4" s="25"/>
      <c r="C4" s="25"/>
      <c r="D4" s="25"/>
      <c r="E4" s="25"/>
      <c r="F4" s="25"/>
      <c r="G4" s="25"/>
      <c r="H4" s="25">
        <v>3</v>
      </c>
      <c r="I4" s="25"/>
      <c r="J4" s="25"/>
      <c r="K4" s="25"/>
      <c r="L4" s="25"/>
      <c r="M4" s="25"/>
      <c r="N4" s="25"/>
      <c r="O4" s="25"/>
      <c r="P4" s="25"/>
      <c r="Q4" s="25"/>
      <c r="R4" s="25"/>
    </row>
    <row r="5" spans="1:20" ht="39.75" customHeight="1" x14ac:dyDescent="0.3">
      <c r="A5" s="111" t="s">
        <v>42</v>
      </c>
      <c r="B5" s="111"/>
      <c r="C5" s="111"/>
      <c r="D5" s="111"/>
      <c r="E5" s="111"/>
      <c r="F5" s="111"/>
      <c r="G5" s="112" t="s">
        <v>44</v>
      </c>
      <c r="H5" s="112"/>
      <c r="I5" s="112"/>
      <c r="J5" s="113" t="s">
        <v>17</v>
      </c>
      <c r="K5" s="113"/>
      <c r="L5" s="113"/>
      <c r="M5" s="113"/>
      <c r="N5" s="113"/>
      <c r="O5" s="114" t="s">
        <v>49</v>
      </c>
      <c r="P5" s="115"/>
      <c r="Q5" s="115"/>
      <c r="R5" s="115"/>
      <c r="S5" s="116"/>
    </row>
    <row r="6" spans="1:20" ht="48.75" customHeight="1" x14ac:dyDescent="0.3">
      <c r="A6" s="27" t="s">
        <v>31</v>
      </c>
      <c r="B6" s="27" t="s">
        <v>83</v>
      </c>
      <c r="C6" s="27" t="s">
        <v>43</v>
      </c>
      <c r="D6" s="27" t="s">
        <v>15</v>
      </c>
      <c r="E6" s="27" t="s">
        <v>45</v>
      </c>
      <c r="F6" s="27" t="s">
        <v>1</v>
      </c>
      <c r="G6" s="28" t="s">
        <v>4</v>
      </c>
      <c r="H6" s="28" t="s">
        <v>2</v>
      </c>
      <c r="I6" s="28" t="s">
        <v>3</v>
      </c>
      <c r="J6" s="29" t="s">
        <v>18</v>
      </c>
      <c r="K6" s="29" t="s">
        <v>46</v>
      </c>
      <c r="L6" s="29" t="s">
        <v>16</v>
      </c>
      <c r="M6" s="29" t="s">
        <v>48</v>
      </c>
      <c r="N6" s="29" t="s">
        <v>5</v>
      </c>
      <c r="O6" s="30" t="s">
        <v>19</v>
      </c>
      <c r="P6" s="31" t="s">
        <v>47</v>
      </c>
      <c r="Q6" s="31" t="s">
        <v>21</v>
      </c>
      <c r="R6" s="31" t="s">
        <v>48</v>
      </c>
      <c r="S6" s="31" t="s">
        <v>5</v>
      </c>
    </row>
    <row r="7" spans="1:20" ht="72.75" customHeight="1" x14ac:dyDescent="0.3">
      <c r="A7" s="32" t="s">
        <v>32</v>
      </c>
      <c r="B7" s="83"/>
      <c r="C7" s="33" t="s">
        <v>120</v>
      </c>
      <c r="D7" s="89" t="s">
        <v>121</v>
      </c>
      <c r="E7" s="33" t="s">
        <v>90</v>
      </c>
      <c r="F7" s="33" t="s">
        <v>91</v>
      </c>
      <c r="G7" s="33" t="s">
        <v>122</v>
      </c>
      <c r="H7" s="33" t="s">
        <v>123</v>
      </c>
      <c r="I7" s="33" t="s">
        <v>124</v>
      </c>
      <c r="J7" s="83" t="s">
        <v>122</v>
      </c>
      <c r="K7" s="33">
        <v>1</v>
      </c>
      <c r="L7" s="2" t="str">
        <f>IF(ABS(K7)=1,"LOW",IF(ABS(K7)=3,"HIGH",IF(ABS(K7)=2,"MODERATE","")))</f>
        <v>LOW</v>
      </c>
      <c r="M7" s="82">
        <v>0.6</v>
      </c>
      <c r="N7" s="72">
        <f>K7*M7</f>
        <v>0.6</v>
      </c>
      <c r="O7" s="83" t="s">
        <v>122</v>
      </c>
      <c r="P7" s="73">
        <v>1</v>
      </c>
      <c r="Q7" s="34" t="str">
        <f>IF(ABS(P7)=1,"LOW",IF(ABS(P7)=3,"HIGH",IF(ABS(P7)=2,"MODERATE","")))</f>
        <v>LOW</v>
      </c>
      <c r="R7" s="74">
        <f>M7</f>
        <v>0.6</v>
      </c>
      <c r="S7" s="72">
        <f>P7*R7</f>
        <v>0.6</v>
      </c>
      <c r="T7" s="90" t="s">
        <v>131</v>
      </c>
    </row>
    <row r="8" spans="1:20" ht="83.25" customHeight="1" x14ac:dyDescent="0.3">
      <c r="A8" s="32" t="s">
        <v>33</v>
      </c>
      <c r="B8" s="83"/>
      <c r="C8" s="33" t="s">
        <v>125</v>
      </c>
      <c r="D8" s="89" t="s">
        <v>126</v>
      </c>
      <c r="E8" s="33" t="s">
        <v>90</v>
      </c>
      <c r="F8" s="33" t="s">
        <v>91</v>
      </c>
      <c r="G8" s="33" t="s">
        <v>127</v>
      </c>
      <c r="H8" s="33" t="s">
        <v>128</v>
      </c>
      <c r="I8" s="33" t="s">
        <v>129</v>
      </c>
      <c r="J8" s="83">
        <v>0</v>
      </c>
      <c r="K8" s="33">
        <v>1</v>
      </c>
      <c r="L8" s="2" t="str">
        <f t="shared" ref="L8:L26" si="0">IF(ABS(K8)=1,"LOW",IF(ABS(K8)=3,"HIGH",IF(ABS(K8)=2,"MODERATE","")))</f>
        <v>LOW</v>
      </c>
      <c r="M8" s="76">
        <v>0.4</v>
      </c>
      <c r="N8" s="72">
        <f t="shared" ref="N8:N25" si="1">K8*M8</f>
        <v>0.4</v>
      </c>
      <c r="O8" s="83">
        <v>0</v>
      </c>
      <c r="P8" s="73">
        <v>1</v>
      </c>
      <c r="Q8" s="34" t="str">
        <f t="shared" ref="Q8:Q26" si="2">IF(ABS(P8)=1,"LOW",IF(ABS(P8)=3,"HIGH",IF(ABS(P8)=2,"MODERATE","")))</f>
        <v>LOW</v>
      </c>
      <c r="R8" s="74">
        <f>M8</f>
        <v>0.4</v>
      </c>
      <c r="S8" s="72">
        <f t="shared" ref="S8:S26" si="3">P8*R8</f>
        <v>0.4</v>
      </c>
      <c r="T8" s="90" t="s">
        <v>132</v>
      </c>
    </row>
    <row r="9" spans="1:20" ht="72.75" customHeight="1" x14ac:dyDescent="0.3">
      <c r="A9" s="32" t="s">
        <v>34</v>
      </c>
      <c r="B9" s="83"/>
      <c r="C9" s="83"/>
      <c r="D9" s="83"/>
      <c r="E9" s="83"/>
      <c r="F9" s="83"/>
      <c r="G9" s="83"/>
      <c r="H9" s="83"/>
      <c r="I9" s="83"/>
      <c r="J9" s="83"/>
      <c r="K9" s="33"/>
      <c r="L9" s="2" t="str">
        <f t="shared" si="0"/>
        <v/>
      </c>
      <c r="M9" s="76"/>
      <c r="N9" s="72">
        <f t="shared" si="1"/>
        <v>0</v>
      </c>
      <c r="O9" s="83"/>
      <c r="P9" s="73"/>
      <c r="Q9" s="34" t="str">
        <f t="shared" si="2"/>
        <v/>
      </c>
      <c r="R9" s="74">
        <f>M9</f>
        <v>0</v>
      </c>
      <c r="S9" s="72">
        <f t="shared" si="3"/>
        <v>0</v>
      </c>
    </row>
    <row r="10" spans="1:20" ht="72.75" customHeight="1" x14ac:dyDescent="0.3">
      <c r="A10" s="32" t="s">
        <v>35</v>
      </c>
      <c r="B10" s="83"/>
      <c r="C10" s="83"/>
      <c r="D10" s="83"/>
      <c r="E10" s="83"/>
      <c r="F10" s="83"/>
      <c r="G10" s="83"/>
      <c r="H10" s="83"/>
      <c r="I10" s="83"/>
      <c r="J10" s="83"/>
      <c r="K10" s="33"/>
      <c r="L10" s="2" t="str">
        <f t="shared" si="0"/>
        <v/>
      </c>
      <c r="M10" s="76"/>
      <c r="N10" s="72">
        <f t="shared" si="1"/>
        <v>0</v>
      </c>
      <c r="O10" s="83"/>
      <c r="P10" s="73"/>
      <c r="Q10" s="34" t="str">
        <f t="shared" si="2"/>
        <v/>
      </c>
      <c r="R10" s="74">
        <f t="shared" ref="R10:R26" si="4">M10</f>
        <v>0</v>
      </c>
      <c r="S10" s="72">
        <f t="shared" si="3"/>
        <v>0</v>
      </c>
    </row>
    <row r="11" spans="1:20" ht="48.75" customHeight="1" x14ac:dyDescent="0.3">
      <c r="A11" s="32" t="s">
        <v>36</v>
      </c>
      <c r="B11" s="83"/>
      <c r="C11" s="33"/>
      <c r="D11" s="33"/>
      <c r="E11" s="33"/>
      <c r="F11" s="33"/>
      <c r="G11" s="33"/>
      <c r="H11" s="33"/>
      <c r="I11" s="33"/>
      <c r="J11" s="83"/>
      <c r="K11" s="33"/>
      <c r="L11" s="2" t="str">
        <f t="shared" si="0"/>
        <v/>
      </c>
      <c r="M11" s="76"/>
      <c r="N11" s="72">
        <f t="shared" si="1"/>
        <v>0</v>
      </c>
      <c r="O11" s="83"/>
      <c r="P11" s="73"/>
      <c r="Q11" s="34" t="str">
        <f t="shared" si="2"/>
        <v/>
      </c>
      <c r="R11" s="74">
        <f t="shared" si="4"/>
        <v>0</v>
      </c>
      <c r="S11" s="72">
        <f t="shared" si="3"/>
        <v>0</v>
      </c>
    </row>
    <row r="12" spans="1:20" ht="48.75" customHeight="1" x14ac:dyDescent="0.3">
      <c r="A12" s="32" t="s">
        <v>37</v>
      </c>
      <c r="B12" s="83"/>
      <c r="C12" s="33"/>
      <c r="D12" s="33"/>
      <c r="E12" s="33"/>
      <c r="F12" s="33"/>
      <c r="G12" s="33"/>
      <c r="H12" s="33"/>
      <c r="I12" s="33"/>
      <c r="J12" s="83"/>
      <c r="K12" s="33"/>
      <c r="L12" s="2" t="str">
        <f t="shared" si="0"/>
        <v/>
      </c>
      <c r="M12" s="76"/>
      <c r="N12" s="72">
        <f t="shared" si="1"/>
        <v>0</v>
      </c>
      <c r="O12" s="83"/>
      <c r="P12" s="73"/>
      <c r="Q12" s="34" t="str">
        <f t="shared" si="2"/>
        <v/>
      </c>
      <c r="R12" s="74">
        <f>M12</f>
        <v>0</v>
      </c>
      <c r="S12" s="72">
        <f t="shared" si="3"/>
        <v>0</v>
      </c>
    </row>
    <row r="13" spans="1:20" ht="48.75" customHeight="1" x14ac:dyDescent="0.3">
      <c r="A13" s="32" t="s">
        <v>38</v>
      </c>
      <c r="B13" s="83"/>
      <c r="C13" s="33"/>
      <c r="D13" s="33"/>
      <c r="E13" s="33"/>
      <c r="F13" s="33"/>
      <c r="G13" s="33"/>
      <c r="H13" s="33"/>
      <c r="I13" s="33"/>
      <c r="J13" s="83"/>
      <c r="K13" s="33"/>
      <c r="L13" s="2" t="str">
        <f t="shared" si="0"/>
        <v/>
      </c>
      <c r="M13" s="76"/>
      <c r="N13" s="72">
        <f t="shared" si="1"/>
        <v>0</v>
      </c>
      <c r="O13" s="83"/>
      <c r="P13" s="73"/>
      <c r="Q13" s="34" t="str">
        <f t="shared" si="2"/>
        <v/>
      </c>
      <c r="R13" s="74">
        <f t="shared" si="4"/>
        <v>0</v>
      </c>
      <c r="S13" s="72">
        <f t="shared" si="3"/>
        <v>0</v>
      </c>
    </row>
    <row r="14" spans="1:20" ht="48.75" customHeight="1" x14ac:dyDescent="0.3">
      <c r="A14" s="32" t="s">
        <v>39</v>
      </c>
      <c r="B14" s="83"/>
      <c r="C14" s="33"/>
      <c r="D14" s="33"/>
      <c r="E14" s="33"/>
      <c r="F14" s="33"/>
      <c r="G14" s="33"/>
      <c r="H14" s="33"/>
      <c r="I14" s="33"/>
      <c r="J14" s="83"/>
      <c r="K14" s="33"/>
      <c r="L14" s="2" t="str">
        <f t="shared" si="0"/>
        <v/>
      </c>
      <c r="M14" s="76"/>
      <c r="N14" s="72">
        <f>K14*M14</f>
        <v>0</v>
      </c>
      <c r="O14" s="83"/>
      <c r="P14" s="73"/>
      <c r="Q14" s="34" t="str">
        <f t="shared" si="2"/>
        <v/>
      </c>
      <c r="R14" s="74">
        <f>M14</f>
        <v>0</v>
      </c>
      <c r="S14" s="72">
        <f t="shared" si="3"/>
        <v>0</v>
      </c>
    </row>
    <row r="15" spans="1:20" ht="48.75" customHeight="1" x14ac:dyDescent="0.3">
      <c r="A15" s="32" t="s">
        <v>40</v>
      </c>
      <c r="B15" s="83"/>
      <c r="C15" s="33"/>
      <c r="D15" s="33"/>
      <c r="E15" s="33"/>
      <c r="F15" s="33"/>
      <c r="G15" s="33"/>
      <c r="H15" s="33"/>
      <c r="I15" s="33"/>
      <c r="J15" s="83"/>
      <c r="K15" s="33"/>
      <c r="L15" s="2" t="str">
        <f t="shared" si="0"/>
        <v/>
      </c>
      <c r="M15" s="76"/>
      <c r="N15" s="72">
        <f t="shared" si="1"/>
        <v>0</v>
      </c>
      <c r="O15" s="83"/>
      <c r="P15" s="73"/>
      <c r="Q15" s="34" t="str">
        <f t="shared" si="2"/>
        <v/>
      </c>
      <c r="R15" s="74">
        <f>M15</f>
        <v>0</v>
      </c>
      <c r="S15" s="72">
        <f t="shared" si="3"/>
        <v>0</v>
      </c>
    </row>
    <row r="16" spans="1:20" ht="48.75" customHeight="1" x14ac:dyDescent="0.3">
      <c r="A16" s="32" t="s">
        <v>41</v>
      </c>
      <c r="B16" s="83"/>
      <c r="C16" s="33"/>
      <c r="D16" s="33"/>
      <c r="E16" s="33"/>
      <c r="F16" s="33"/>
      <c r="G16" s="33"/>
      <c r="H16" s="33"/>
      <c r="I16" s="33"/>
      <c r="J16" s="83"/>
      <c r="K16" s="33"/>
      <c r="L16" s="2" t="str">
        <f t="shared" si="0"/>
        <v/>
      </c>
      <c r="M16" s="76"/>
      <c r="N16" s="72">
        <f t="shared" si="1"/>
        <v>0</v>
      </c>
      <c r="O16" s="83"/>
      <c r="P16" s="73"/>
      <c r="Q16" s="34" t="str">
        <f t="shared" si="2"/>
        <v/>
      </c>
      <c r="R16" s="74">
        <f t="shared" si="4"/>
        <v>0</v>
      </c>
      <c r="S16" s="72">
        <f t="shared" si="3"/>
        <v>0</v>
      </c>
    </row>
    <row r="17" spans="1:19" ht="48.75" customHeight="1" x14ac:dyDescent="0.3">
      <c r="A17" s="32" t="s">
        <v>50</v>
      </c>
      <c r="B17" s="83"/>
      <c r="C17" s="33"/>
      <c r="D17" s="33"/>
      <c r="E17" s="33"/>
      <c r="F17" s="33"/>
      <c r="G17" s="33"/>
      <c r="H17" s="33"/>
      <c r="I17" s="33"/>
      <c r="J17" s="83"/>
      <c r="K17" s="33"/>
      <c r="L17" s="2" t="str">
        <f t="shared" si="0"/>
        <v/>
      </c>
      <c r="M17" s="76"/>
      <c r="N17" s="72">
        <f t="shared" si="1"/>
        <v>0</v>
      </c>
      <c r="O17" s="83"/>
      <c r="P17" s="73"/>
      <c r="Q17" s="34" t="str">
        <f t="shared" si="2"/>
        <v/>
      </c>
      <c r="R17" s="74">
        <f>M17</f>
        <v>0</v>
      </c>
      <c r="S17" s="72">
        <f t="shared" si="3"/>
        <v>0</v>
      </c>
    </row>
    <row r="18" spans="1:19" ht="48.75" customHeight="1" x14ac:dyDescent="0.3">
      <c r="A18" s="32" t="s">
        <v>51</v>
      </c>
      <c r="B18" s="83"/>
      <c r="C18" s="33"/>
      <c r="D18" s="33"/>
      <c r="E18" s="33"/>
      <c r="F18" s="33"/>
      <c r="G18" s="33"/>
      <c r="H18" s="33"/>
      <c r="I18" s="33"/>
      <c r="J18" s="83"/>
      <c r="K18" s="33"/>
      <c r="L18" s="2" t="str">
        <f t="shared" si="0"/>
        <v/>
      </c>
      <c r="M18" s="76"/>
      <c r="N18" s="72">
        <f t="shared" si="1"/>
        <v>0</v>
      </c>
      <c r="O18" s="83"/>
      <c r="P18" s="73"/>
      <c r="Q18" s="34" t="str">
        <f t="shared" si="2"/>
        <v/>
      </c>
      <c r="R18" s="74">
        <f t="shared" si="4"/>
        <v>0</v>
      </c>
      <c r="S18" s="72">
        <f t="shared" si="3"/>
        <v>0</v>
      </c>
    </row>
    <row r="19" spans="1:19" ht="48.75" customHeight="1" x14ac:dyDescent="0.3">
      <c r="A19" s="32" t="s">
        <v>52</v>
      </c>
      <c r="B19" s="83"/>
      <c r="C19" s="33"/>
      <c r="D19" s="33"/>
      <c r="E19" s="33"/>
      <c r="F19" s="33"/>
      <c r="G19" s="33"/>
      <c r="H19" s="33"/>
      <c r="I19" s="33"/>
      <c r="J19" s="83"/>
      <c r="K19" s="33"/>
      <c r="L19" s="2" t="str">
        <f t="shared" si="0"/>
        <v/>
      </c>
      <c r="M19" s="76"/>
      <c r="N19" s="72">
        <f t="shared" si="1"/>
        <v>0</v>
      </c>
      <c r="O19" s="83"/>
      <c r="P19" s="73"/>
      <c r="Q19" s="34" t="str">
        <f t="shared" si="2"/>
        <v/>
      </c>
      <c r="R19" s="74">
        <f t="shared" si="4"/>
        <v>0</v>
      </c>
      <c r="S19" s="72">
        <f t="shared" si="3"/>
        <v>0</v>
      </c>
    </row>
    <row r="20" spans="1:19" ht="48.75" customHeight="1" x14ac:dyDescent="0.3">
      <c r="A20" s="32" t="s">
        <v>53</v>
      </c>
      <c r="B20" s="83"/>
      <c r="C20" s="33"/>
      <c r="D20" s="33"/>
      <c r="E20" s="33"/>
      <c r="F20" s="33"/>
      <c r="G20" s="33"/>
      <c r="H20" s="33"/>
      <c r="I20" s="33"/>
      <c r="J20" s="83"/>
      <c r="K20" s="33"/>
      <c r="L20" s="2" t="str">
        <f t="shared" si="0"/>
        <v/>
      </c>
      <c r="M20" s="76"/>
      <c r="N20" s="72">
        <f t="shared" si="1"/>
        <v>0</v>
      </c>
      <c r="O20" s="83"/>
      <c r="P20" s="73"/>
      <c r="Q20" s="34" t="str">
        <f t="shared" si="2"/>
        <v/>
      </c>
      <c r="R20" s="74">
        <f t="shared" si="4"/>
        <v>0</v>
      </c>
      <c r="S20" s="72">
        <f t="shared" si="3"/>
        <v>0</v>
      </c>
    </row>
    <row r="21" spans="1:19" ht="48.75" customHeight="1" x14ac:dyDescent="0.3">
      <c r="A21" s="32" t="s">
        <v>54</v>
      </c>
      <c r="B21" s="83"/>
      <c r="C21" s="33"/>
      <c r="D21" s="33"/>
      <c r="E21" s="33"/>
      <c r="F21" s="33"/>
      <c r="G21" s="33"/>
      <c r="H21" s="33"/>
      <c r="I21" s="33"/>
      <c r="J21" s="83"/>
      <c r="K21" s="33"/>
      <c r="L21" s="2" t="str">
        <f t="shared" si="0"/>
        <v/>
      </c>
      <c r="M21" s="76"/>
      <c r="N21" s="72">
        <f t="shared" si="1"/>
        <v>0</v>
      </c>
      <c r="O21" s="83"/>
      <c r="P21" s="73"/>
      <c r="Q21" s="34" t="str">
        <f t="shared" si="2"/>
        <v/>
      </c>
      <c r="R21" s="74">
        <f t="shared" si="4"/>
        <v>0</v>
      </c>
      <c r="S21" s="72">
        <f t="shared" si="3"/>
        <v>0</v>
      </c>
    </row>
    <row r="22" spans="1:19" ht="48.75" customHeight="1" x14ac:dyDescent="0.3">
      <c r="A22" s="32" t="s">
        <v>55</v>
      </c>
      <c r="B22" s="83"/>
      <c r="C22" s="33"/>
      <c r="D22" s="33"/>
      <c r="E22" s="33"/>
      <c r="F22" s="33"/>
      <c r="G22" s="33"/>
      <c r="H22" s="33"/>
      <c r="I22" s="33"/>
      <c r="J22" s="83"/>
      <c r="K22" s="33"/>
      <c r="L22" s="2" t="str">
        <f t="shared" si="0"/>
        <v/>
      </c>
      <c r="M22" s="76"/>
      <c r="N22" s="72">
        <f>K22*M22</f>
        <v>0</v>
      </c>
      <c r="O22" s="83"/>
      <c r="P22" s="73"/>
      <c r="Q22" s="34" t="str">
        <f t="shared" si="2"/>
        <v/>
      </c>
      <c r="R22" s="74">
        <f>M22</f>
        <v>0</v>
      </c>
      <c r="S22" s="72">
        <f t="shared" si="3"/>
        <v>0</v>
      </c>
    </row>
    <row r="23" spans="1:19" ht="48.75" customHeight="1" x14ac:dyDescent="0.3">
      <c r="A23" s="32" t="s">
        <v>56</v>
      </c>
      <c r="B23" s="83"/>
      <c r="C23" s="33"/>
      <c r="D23" s="33"/>
      <c r="E23" s="33"/>
      <c r="F23" s="33"/>
      <c r="G23" s="33"/>
      <c r="H23" s="33"/>
      <c r="I23" s="33"/>
      <c r="J23" s="83"/>
      <c r="K23" s="33"/>
      <c r="L23" s="2" t="str">
        <f t="shared" si="0"/>
        <v/>
      </c>
      <c r="M23" s="76"/>
      <c r="N23" s="72">
        <f t="shared" si="1"/>
        <v>0</v>
      </c>
      <c r="O23" s="83"/>
      <c r="P23" s="73"/>
      <c r="Q23" s="34" t="str">
        <f t="shared" si="2"/>
        <v/>
      </c>
      <c r="R23" s="74">
        <f t="shared" si="4"/>
        <v>0</v>
      </c>
      <c r="S23" s="72">
        <f t="shared" si="3"/>
        <v>0</v>
      </c>
    </row>
    <row r="24" spans="1:19" ht="48.75" customHeight="1" x14ac:dyDescent="0.3">
      <c r="A24" s="32" t="s">
        <v>57</v>
      </c>
      <c r="B24" s="83"/>
      <c r="C24" s="33"/>
      <c r="D24" s="33"/>
      <c r="E24" s="33"/>
      <c r="F24" s="33"/>
      <c r="G24" s="33"/>
      <c r="H24" s="33"/>
      <c r="I24" s="33"/>
      <c r="J24" s="83"/>
      <c r="K24" s="33"/>
      <c r="L24" s="2" t="str">
        <f t="shared" si="0"/>
        <v/>
      </c>
      <c r="M24" s="76"/>
      <c r="N24" s="72">
        <f t="shared" si="1"/>
        <v>0</v>
      </c>
      <c r="O24" s="83"/>
      <c r="P24" s="73"/>
      <c r="Q24" s="34" t="str">
        <f t="shared" si="2"/>
        <v/>
      </c>
      <c r="R24" s="74">
        <f t="shared" si="4"/>
        <v>0</v>
      </c>
      <c r="S24" s="72">
        <f t="shared" si="3"/>
        <v>0</v>
      </c>
    </row>
    <row r="25" spans="1:19" ht="48.75" customHeight="1" x14ac:dyDescent="0.3">
      <c r="A25" s="32" t="s">
        <v>58</v>
      </c>
      <c r="B25" s="32"/>
      <c r="C25" s="33"/>
      <c r="D25" s="33"/>
      <c r="E25" s="33"/>
      <c r="F25" s="33"/>
      <c r="G25" s="33"/>
      <c r="H25" s="33"/>
      <c r="I25" s="33"/>
      <c r="J25" s="83"/>
      <c r="K25" s="33"/>
      <c r="L25" s="2" t="str">
        <f t="shared" si="0"/>
        <v/>
      </c>
      <c r="M25" s="76"/>
      <c r="N25" s="72">
        <f t="shared" si="1"/>
        <v>0</v>
      </c>
      <c r="O25" s="83"/>
      <c r="P25" s="73"/>
      <c r="Q25" s="34" t="str">
        <f t="shared" si="2"/>
        <v/>
      </c>
      <c r="R25" s="74">
        <f t="shared" si="4"/>
        <v>0</v>
      </c>
      <c r="S25" s="72">
        <f t="shared" si="3"/>
        <v>0</v>
      </c>
    </row>
    <row r="26" spans="1:19" ht="48.75" customHeight="1" x14ac:dyDescent="0.3">
      <c r="A26" s="32" t="s">
        <v>59</v>
      </c>
      <c r="B26" s="32"/>
      <c r="C26" s="33"/>
      <c r="D26" s="33"/>
      <c r="E26" s="33"/>
      <c r="F26" s="33"/>
      <c r="G26" s="33"/>
      <c r="H26" s="33"/>
      <c r="I26" s="33"/>
      <c r="J26" s="83"/>
      <c r="K26" s="33"/>
      <c r="L26" s="2" t="str">
        <f t="shared" si="0"/>
        <v/>
      </c>
      <c r="M26" s="76"/>
      <c r="N26" s="72">
        <f>K26*M26</f>
        <v>0</v>
      </c>
      <c r="O26" s="83"/>
      <c r="P26" s="73"/>
      <c r="Q26" s="34" t="str">
        <f t="shared" si="2"/>
        <v/>
      </c>
      <c r="R26" s="74">
        <f t="shared" si="4"/>
        <v>0</v>
      </c>
      <c r="S26" s="72">
        <f t="shared" si="3"/>
        <v>0</v>
      </c>
    </row>
    <row r="27" spans="1:19" ht="18" customHeight="1" x14ac:dyDescent="0.5">
      <c r="A27" s="25"/>
      <c r="B27" s="25"/>
      <c r="C27" s="25"/>
      <c r="D27" s="25"/>
      <c r="E27" s="25"/>
      <c r="F27" s="25"/>
      <c r="G27" s="25"/>
      <c r="H27" s="25"/>
      <c r="I27" s="25"/>
      <c r="J27" s="25"/>
      <c r="K27" s="25"/>
      <c r="L27" s="25"/>
      <c r="M27" s="35" t="str">
        <f>IF(M3=100%,"100%","Error")</f>
        <v>100%</v>
      </c>
      <c r="N27" s="45">
        <f>SUM(N7:N26)</f>
        <v>1</v>
      </c>
      <c r="O27" s="77"/>
      <c r="P27" s="78"/>
      <c r="Q27" s="77"/>
      <c r="R27" s="44" t="str">
        <f>IF(R3=100%,"100%","Error")</f>
        <v>100%</v>
      </c>
      <c r="S27" s="45">
        <f>SUM(S7:S26)</f>
        <v>1</v>
      </c>
    </row>
    <row r="28" spans="1:19" ht="18" customHeight="1" x14ac:dyDescent="0.65">
      <c r="A28" s="25"/>
      <c r="B28" s="25"/>
      <c r="C28" s="25"/>
      <c r="D28" s="25"/>
      <c r="E28" s="25"/>
      <c r="G28" s="37"/>
      <c r="H28" s="107" t="s">
        <v>6</v>
      </c>
      <c r="I28" s="108"/>
      <c r="J28" s="46">
        <f>N27</f>
        <v>1</v>
      </c>
      <c r="K28" s="47" t="str">
        <f>IF(ABS(J28)&lt;1,"LOW",IF(ABS(J28)&gt;2,"HIGH","MODERATE"))</f>
        <v>MODERATE</v>
      </c>
      <c r="L28" s="25"/>
    </row>
    <row r="29" spans="1:19" ht="18" customHeight="1" x14ac:dyDescent="0.3">
      <c r="A29" s="25"/>
      <c r="B29" s="25"/>
      <c r="C29" s="25"/>
      <c r="D29" s="38"/>
      <c r="E29" s="25"/>
      <c r="K29" s="25"/>
      <c r="L29" s="25"/>
    </row>
    <row r="30" spans="1:19" ht="18" customHeight="1" x14ac:dyDescent="0.3">
      <c r="A30" s="25"/>
      <c r="B30" s="25"/>
      <c r="C30" s="25"/>
      <c r="D30" s="38"/>
      <c r="E30" s="25"/>
      <c r="G30" s="39"/>
      <c r="H30" s="25"/>
      <c r="I30" s="25"/>
      <c r="J30" s="25"/>
      <c r="K30" s="25"/>
      <c r="L30" s="25"/>
      <c r="M30" s="40"/>
    </row>
    <row r="31" spans="1:19" ht="18" customHeight="1" x14ac:dyDescent="0.3">
      <c r="A31" s="25"/>
      <c r="B31" s="25"/>
      <c r="C31" s="25"/>
      <c r="G31" s="38"/>
      <c r="H31" s="38"/>
      <c r="I31" s="38"/>
      <c r="J31" s="25"/>
      <c r="K31" s="25"/>
      <c r="L31" s="41"/>
    </row>
    <row r="32" spans="1:19" ht="18" customHeight="1" x14ac:dyDescent="0.3">
      <c r="D32" s="25"/>
      <c r="G32" s="38"/>
      <c r="H32" s="38"/>
      <c r="I32" s="38"/>
      <c r="J32" s="38"/>
      <c r="K32" s="25"/>
      <c r="L32" s="25"/>
      <c r="M32" s="41"/>
    </row>
    <row r="33" spans="1:13" ht="18" customHeight="1" x14ac:dyDescent="0.3">
      <c r="A33" s="25"/>
      <c r="B33" s="25"/>
      <c r="C33" s="25"/>
      <c r="D33" s="25"/>
      <c r="G33" s="38"/>
      <c r="H33" s="38"/>
      <c r="I33" s="38"/>
      <c r="J33" s="38"/>
      <c r="K33" s="25"/>
      <c r="L33" s="25"/>
      <c r="M33" s="41"/>
    </row>
    <row r="34" spans="1:13" ht="18" customHeight="1" x14ac:dyDescent="0.3">
      <c r="A34" s="25"/>
      <c r="B34" s="25"/>
      <c r="C34" s="25"/>
      <c r="D34" s="25"/>
      <c r="G34" s="38"/>
      <c r="H34" s="38"/>
      <c r="I34" s="38"/>
      <c r="J34" s="38"/>
      <c r="K34" s="25"/>
      <c r="L34" s="25"/>
      <c r="M34" s="41"/>
    </row>
    <row r="35" spans="1:13" ht="18" customHeight="1" x14ac:dyDescent="0.3">
      <c r="A35" s="25"/>
      <c r="B35" s="25"/>
      <c r="C35" s="25"/>
      <c r="D35" s="25"/>
      <c r="G35" s="38"/>
      <c r="H35" s="38"/>
      <c r="I35" s="38"/>
      <c r="J35" s="38"/>
      <c r="K35" s="25"/>
      <c r="L35" s="25"/>
      <c r="M35" s="41"/>
    </row>
    <row r="36" spans="1:13" ht="18" customHeight="1" x14ac:dyDescent="0.3">
      <c r="A36" s="25"/>
      <c r="B36" s="25"/>
      <c r="C36" s="25"/>
      <c r="D36" s="25"/>
      <c r="G36" s="38"/>
      <c r="H36" s="38"/>
      <c r="I36" s="38"/>
      <c r="J36" s="38"/>
      <c r="K36" s="25"/>
      <c r="L36" s="25"/>
      <c r="M36" s="41"/>
    </row>
    <row r="37" spans="1:13" ht="18" customHeight="1" x14ac:dyDescent="0.3">
      <c r="A37" s="25"/>
      <c r="B37" s="25"/>
      <c r="C37" s="25"/>
      <c r="D37" s="25"/>
      <c r="G37" s="38"/>
      <c r="H37" s="38"/>
      <c r="I37" s="38"/>
      <c r="J37" s="38"/>
      <c r="K37" s="25"/>
      <c r="L37" s="25"/>
      <c r="M37" s="41"/>
    </row>
    <row r="38" spans="1:13" ht="18" customHeight="1" x14ac:dyDescent="0.3">
      <c r="A38" s="25"/>
      <c r="B38" s="25"/>
      <c r="C38" s="25"/>
      <c r="D38" s="25"/>
      <c r="G38" s="38"/>
      <c r="H38" s="38"/>
      <c r="I38" s="38"/>
      <c r="J38" s="38"/>
      <c r="K38" s="25"/>
      <c r="L38" s="25"/>
      <c r="M38" s="41"/>
    </row>
    <row r="39" spans="1:13" ht="18" customHeight="1" x14ac:dyDescent="0.3">
      <c r="G39" s="38"/>
      <c r="H39" s="38"/>
      <c r="I39" s="38"/>
      <c r="J39" s="38"/>
      <c r="K39" s="25"/>
      <c r="L39" s="25"/>
      <c r="M39" s="41"/>
    </row>
    <row r="40" spans="1:13" ht="18" customHeight="1" x14ac:dyDescent="0.3">
      <c r="G40" s="38"/>
      <c r="H40" s="38"/>
      <c r="I40" s="38"/>
      <c r="J40" s="38"/>
      <c r="K40" s="25"/>
      <c r="L40" s="25"/>
      <c r="M40" s="41"/>
    </row>
    <row r="41" spans="1:13" ht="18" customHeight="1" x14ac:dyDescent="0.3">
      <c r="G41" s="38"/>
      <c r="H41" s="38"/>
      <c r="I41" s="38"/>
      <c r="J41" s="38"/>
      <c r="K41" s="25"/>
      <c r="L41" s="25"/>
      <c r="M41" s="41"/>
    </row>
    <row r="42" spans="1:13" ht="18" customHeight="1" x14ac:dyDescent="0.3">
      <c r="G42" s="38"/>
      <c r="H42" s="38"/>
      <c r="I42" s="38"/>
      <c r="J42" s="38"/>
      <c r="K42" s="25"/>
      <c r="L42" s="25"/>
      <c r="M42" s="41"/>
    </row>
    <row r="43" spans="1:13" ht="18" customHeight="1" x14ac:dyDescent="0.3">
      <c r="G43" s="38"/>
      <c r="H43" s="38"/>
      <c r="I43" s="38"/>
      <c r="J43" s="38"/>
      <c r="K43" s="25"/>
      <c r="L43" s="25"/>
      <c r="M43" s="41"/>
    </row>
    <row r="44" spans="1:13" ht="18" customHeight="1" x14ac:dyDescent="0.3">
      <c r="G44" s="38"/>
      <c r="H44" s="38"/>
      <c r="I44" s="38"/>
      <c r="J44" s="38"/>
      <c r="K44" s="25"/>
      <c r="L44" s="25"/>
      <c r="M44" s="41"/>
    </row>
    <row r="45" spans="1:13" ht="18" customHeight="1" x14ac:dyDescent="0.3">
      <c r="G45" s="38"/>
      <c r="H45" s="38"/>
      <c r="I45" s="38"/>
      <c r="J45" s="38"/>
      <c r="K45" s="25"/>
      <c r="L45" s="25"/>
      <c r="M45" s="41"/>
    </row>
    <row r="46" spans="1:13" ht="18" customHeight="1" x14ac:dyDescent="0.3">
      <c r="G46" s="38"/>
      <c r="H46" s="38"/>
      <c r="I46" s="38"/>
      <c r="J46" s="38"/>
      <c r="K46" s="25"/>
      <c r="L46" s="25"/>
      <c r="M46" s="41"/>
    </row>
    <row r="47" spans="1:13" ht="18" customHeight="1" x14ac:dyDescent="0.3">
      <c r="G47" s="38"/>
      <c r="H47" s="38"/>
      <c r="I47" s="38"/>
      <c r="J47" s="38"/>
      <c r="K47" s="25"/>
      <c r="L47" s="25"/>
      <c r="M47" s="41"/>
    </row>
    <row r="48" spans="1:13" ht="18" customHeight="1" x14ac:dyDescent="0.3">
      <c r="G48" s="38"/>
      <c r="H48" s="38"/>
      <c r="I48" s="38"/>
      <c r="J48" s="38"/>
      <c r="K48" s="25"/>
      <c r="L48" s="25"/>
      <c r="M48" s="41"/>
    </row>
    <row r="49" spans="7:13" ht="18" customHeight="1" x14ac:dyDescent="0.3">
      <c r="G49" s="38"/>
      <c r="H49" s="38"/>
      <c r="I49" s="38"/>
      <c r="J49" s="38"/>
      <c r="K49" s="25"/>
      <c r="L49" s="25"/>
      <c r="M49" s="41"/>
    </row>
    <row r="50" spans="7:13" ht="18" customHeight="1" x14ac:dyDescent="0.3">
      <c r="G50" s="38"/>
      <c r="H50" s="38"/>
      <c r="I50" s="38"/>
      <c r="J50" s="38"/>
      <c r="K50" s="25"/>
      <c r="L50" s="25"/>
      <c r="M50" s="41"/>
    </row>
    <row r="51" spans="7:13" ht="18" customHeight="1" x14ac:dyDescent="0.3">
      <c r="G51" s="38"/>
      <c r="H51" s="38"/>
      <c r="I51" s="38"/>
      <c r="J51" s="38"/>
      <c r="K51" s="25"/>
      <c r="L51" s="25"/>
      <c r="M51" s="41"/>
    </row>
    <row r="52" spans="7:13" ht="18" customHeight="1" x14ac:dyDescent="0.3">
      <c r="G52" s="38"/>
      <c r="H52" s="38"/>
      <c r="I52" s="38"/>
      <c r="J52" s="38"/>
      <c r="K52" s="25"/>
      <c r="L52" s="25"/>
      <c r="M52" s="41"/>
    </row>
    <row r="53" spans="7:13" ht="18" customHeight="1" x14ac:dyDescent="0.3">
      <c r="G53" s="38"/>
      <c r="H53" s="38"/>
      <c r="I53" s="38"/>
      <c r="J53" s="38"/>
      <c r="K53" s="25"/>
      <c r="L53" s="25"/>
      <c r="M53" s="41"/>
    </row>
    <row r="54" spans="7:13" ht="18" customHeight="1" x14ac:dyDescent="0.3">
      <c r="G54" s="38"/>
      <c r="H54" s="38"/>
      <c r="I54" s="38"/>
      <c r="J54" s="38"/>
      <c r="K54" s="25"/>
      <c r="L54" s="25"/>
      <c r="M54" s="41"/>
    </row>
    <row r="55" spans="7:13" ht="18" customHeight="1" x14ac:dyDescent="0.3">
      <c r="G55" s="38"/>
      <c r="H55" s="38"/>
      <c r="I55" s="38"/>
      <c r="J55" s="38"/>
      <c r="K55" s="25"/>
      <c r="L55" s="25"/>
      <c r="M55" s="41"/>
    </row>
    <row r="56" spans="7:13" ht="18" customHeight="1" x14ac:dyDescent="0.3">
      <c r="G56" s="38"/>
      <c r="H56" s="38"/>
      <c r="I56" s="38"/>
      <c r="J56" s="38"/>
      <c r="K56" s="25"/>
      <c r="L56" s="25"/>
      <c r="M56" s="41"/>
    </row>
    <row r="57" spans="7:13" ht="18" customHeight="1" x14ac:dyDescent="0.3">
      <c r="G57" s="38"/>
      <c r="H57" s="38"/>
      <c r="I57" s="38"/>
      <c r="J57" s="38"/>
      <c r="K57" s="25"/>
      <c r="L57" s="25"/>
      <c r="M57" s="41"/>
    </row>
    <row r="58" spans="7:13" ht="18" customHeight="1" x14ac:dyDescent="0.3">
      <c r="G58" s="38"/>
      <c r="H58" s="38"/>
      <c r="I58" s="38"/>
      <c r="J58" s="38"/>
      <c r="K58" s="25"/>
      <c r="L58" s="25"/>
      <c r="M58" s="41"/>
    </row>
    <row r="59" spans="7:13" ht="18" customHeight="1" x14ac:dyDescent="0.3">
      <c r="G59" s="38"/>
      <c r="H59" s="38"/>
      <c r="I59" s="38"/>
      <c r="J59" s="38"/>
      <c r="K59" s="25"/>
      <c r="L59" s="25"/>
      <c r="M59" s="41"/>
    </row>
    <row r="60" spans="7:13" ht="18" customHeight="1" x14ac:dyDescent="0.3">
      <c r="G60" s="38"/>
      <c r="H60" s="38"/>
      <c r="I60" s="38"/>
      <c r="J60" s="38"/>
      <c r="K60" s="25"/>
      <c r="L60" s="25"/>
      <c r="M60" s="41"/>
    </row>
    <row r="61" spans="7:13" ht="18" customHeight="1" x14ac:dyDescent="0.3">
      <c r="G61" s="38"/>
      <c r="H61" s="38"/>
      <c r="I61" s="38"/>
      <c r="J61" s="38"/>
      <c r="K61" s="25"/>
      <c r="L61" s="25"/>
      <c r="M61" s="41"/>
    </row>
    <row r="62" spans="7:13" ht="18" customHeight="1" x14ac:dyDescent="0.3">
      <c r="G62" s="38"/>
      <c r="H62" s="38"/>
      <c r="I62" s="38"/>
      <c r="J62" s="38"/>
      <c r="K62" s="25"/>
      <c r="L62" s="25"/>
      <c r="M62" s="41"/>
    </row>
    <row r="63" spans="7:13" ht="18" customHeight="1" x14ac:dyDescent="0.3">
      <c r="G63" s="38"/>
      <c r="H63" s="38"/>
      <c r="I63" s="38"/>
      <c r="J63" s="38"/>
      <c r="K63" s="25"/>
      <c r="L63" s="25"/>
      <c r="M63" s="41"/>
    </row>
    <row r="64" spans="7:13" ht="18" customHeight="1" x14ac:dyDescent="0.3">
      <c r="G64" s="38"/>
      <c r="H64" s="38"/>
      <c r="I64" s="38"/>
      <c r="J64" s="38"/>
      <c r="K64" s="25"/>
      <c r="L64" s="25"/>
      <c r="M64" s="41"/>
    </row>
    <row r="65" spans="1:13" ht="18" customHeight="1" x14ac:dyDescent="0.3">
      <c r="G65" s="38"/>
      <c r="H65" s="38"/>
      <c r="I65" s="38"/>
      <c r="J65" s="38"/>
      <c r="K65" s="25"/>
      <c r="L65" s="25"/>
      <c r="M65" s="41"/>
    </row>
    <row r="66" spans="1:13" ht="18" customHeight="1" x14ac:dyDescent="0.3">
      <c r="G66" s="38"/>
      <c r="H66" s="38"/>
      <c r="I66" s="38"/>
      <c r="J66" s="38"/>
      <c r="K66" s="25"/>
      <c r="L66" s="25"/>
      <c r="M66" s="41"/>
    </row>
    <row r="67" spans="1:13" ht="18" customHeight="1" x14ac:dyDescent="0.3">
      <c r="G67" s="38"/>
      <c r="H67" s="38"/>
      <c r="I67" s="38"/>
      <c r="J67" s="38"/>
      <c r="K67" s="25"/>
      <c r="L67" s="25"/>
      <c r="M67" s="41"/>
    </row>
    <row r="68" spans="1:13" ht="18" customHeight="1" x14ac:dyDescent="0.3">
      <c r="G68" s="38"/>
      <c r="H68" s="38"/>
      <c r="I68" s="38"/>
      <c r="J68" s="38"/>
      <c r="K68" s="25"/>
      <c r="L68" s="25"/>
      <c r="M68" s="41"/>
    </row>
    <row r="69" spans="1:13" ht="18" customHeight="1" x14ac:dyDescent="0.3">
      <c r="G69" s="38"/>
      <c r="H69" s="38"/>
      <c r="I69" s="38"/>
      <c r="J69" s="38"/>
      <c r="K69" s="25"/>
      <c r="L69" s="25"/>
      <c r="M69" s="41"/>
    </row>
    <row r="70" spans="1:13" ht="18" customHeight="1" x14ac:dyDescent="0.3">
      <c r="G70" s="38"/>
      <c r="H70" s="38"/>
      <c r="I70" s="38"/>
      <c r="J70" s="38"/>
      <c r="K70" s="25"/>
      <c r="L70" s="25"/>
      <c r="M70" s="41"/>
    </row>
    <row r="71" spans="1:13" ht="18" customHeight="1" x14ac:dyDescent="0.3">
      <c r="G71" s="38"/>
      <c r="H71" s="38"/>
      <c r="I71" s="38"/>
      <c r="J71" s="38"/>
      <c r="K71" s="25"/>
      <c r="L71" s="25"/>
      <c r="M71" s="41"/>
    </row>
    <row r="72" spans="1:13" ht="18" customHeight="1" x14ac:dyDescent="0.3">
      <c r="A72" s="63"/>
      <c r="B72" s="25"/>
      <c r="C72" s="25"/>
      <c r="G72" s="38"/>
      <c r="H72" s="38"/>
      <c r="I72" s="38"/>
      <c r="J72" s="38"/>
      <c r="K72" s="25"/>
      <c r="L72" s="25"/>
      <c r="M72" s="41"/>
    </row>
    <row r="73" spans="1:13" s="48" customFormat="1" ht="18" customHeight="1" x14ac:dyDescent="0.3">
      <c r="A73" s="64"/>
      <c r="B73" s="64"/>
      <c r="C73" s="7"/>
      <c r="D73" s="7"/>
      <c r="E73" s="7"/>
      <c r="F73" s="65"/>
      <c r="M73" s="66"/>
    </row>
    <row r="74" spans="1:13" s="49" customFormat="1" ht="18" customHeight="1" x14ac:dyDescent="0.3">
      <c r="A74" s="6" t="s">
        <v>23</v>
      </c>
      <c r="B74" s="6"/>
      <c r="C74" s="6" t="s">
        <v>24</v>
      </c>
      <c r="D74" s="6"/>
      <c r="E74" s="67"/>
      <c r="F74" s="67"/>
    </row>
    <row r="75" spans="1:13" s="49" customFormat="1" ht="18" customHeight="1" x14ac:dyDescent="0.3">
      <c r="A75" s="6" t="s">
        <v>12</v>
      </c>
      <c r="B75" s="6"/>
      <c r="C75" s="6">
        <v>1</v>
      </c>
      <c r="D75" s="6"/>
      <c r="E75" s="67"/>
      <c r="F75" s="67"/>
    </row>
    <row r="76" spans="1:13" s="49" customFormat="1" ht="18" customHeight="1" x14ac:dyDescent="0.3">
      <c r="A76" s="6" t="s">
        <v>13</v>
      </c>
      <c r="B76" s="6"/>
      <c r="C76" s="6">
        <v>1</v>
      </c>
      <c r="D76" s="6"/>
      <c r="E76" s="67"/>
      <c r="F76" s="67"/>
    </row>
    <row r="77" spans="1:13" s="49" customFormat="1" ht="18" customHeight="1" x14ac:dyDescent="0.3">
      <c r="A77" s="6" t="s">
        <v>14</v>
      </c>
      <c r="B77" s="6"/>
      <c r="C77" s="6">
        <v>1</v>
      </c>
      <c r="D77" s="6"/>
      <c r="E77" s="67"/>
      <c r="F77" s="67"/>
    </row>
    <row r="78" spans="1:13" s="49" customFormat="1" ht="18" customHeight="1" x14ac:dyDescent="0.3">
      <c r="A78" s="6" t="s">
        <v>25</v>
      </c>
      <c r="B78" s="6"/>
      <c r="C78" s="6">
        <v>3</v>
      </c>
      <c r="D78" s="6"/>
      <c r="E78" s="67"/>
      <c r="F78" s="67"/>
    </row>
    <row r="79" spans="1:13" s="49" customFormat="1" ht="18" customHeight="1" x14ac:dyDescent="0.3">
      <c r="A79" s="6"/>
      <c r="B79" s="6"/>
      <c r="C79" s="6"/>
      <c r="D79" s="6"/>
      <c r="E79" s="67"/>
      <c r="F79" s="67"/>
    </row>
    <row r="80" spans="1:13" s="49" customFormat="1" ht="18" customHeight="1" x14ac:dyDescent="0.3">
      <c r="A80" s="6"/>
      <c r="B80" s="6"/>
      <c r="C80" s="6"/>
      <c r="D80" s="6"/>
      <c r="E80" s="67"/>
      <c r="F80" s="67"/>
    </row>
    <row r="81" spans="1:6" s="49" customFormat="1" ht="18" customHeight="1" x14ac:dyDescent="0.3">
      <c r="A81" s="6" t="s">
        <v>26</v>
      </c>
      <c r="B81" s="6"/>
      <c r="C81" s="6" t="s">
        <v>27</v>
      </c>
      <c r="D81" s="6"/>
      <c r="E81" s="67"/>
      <c r="F81" s="67"/>
    </row>
    <row r="82" spans="1:6" s="49" customFormat="1" ht="18" customHeight="1" x14ac:dyDescent="0.3">
      <c r="A82" s="6">
        <v>0.3</v>
      </c>
      <c r="B82" s="6"/>
      <c r="C82" s="6">
        <v>0.3</v>
      </c>
      <c r="D82" s="6"/>
      <c r="E82" s="67"/>
      <c r="F82" s="67"/>
    </row>
    <row r="83" spans="1:6" s="49" customFormat="1" ht="18" customHeight="1" x14ac:dyDescent="0.3">
      <c r="A83" s="6">
        <f>A82+A82</f>
        <v>0.6</v>
      </c>
      <c r="B83" s="6"/>
      <c r="C83" s="6">
        <v>0.3</v>
      </c>
      <c r="D83" s="6"/>
      <c r="E83" s="67"/>
      <c r="F83" s="67"/>
    </row>
    <row r="84" spans="1:6" s="49" customFormat="1" ht="18" customHeight="1" x14ac:dyDescent="0.3">
      <c r="A84" s="6">
        <f>A83+A82</f>
        <v>0.89999999999999991</v>
      </c>
      <c r="B84" s="6"/>
      <c r="C84" s="6">
        <v>0.3</v>
      </c>
      <c r="D84" s="6"/>
      <c r="E84" s="67"/>
      <c r="F84" s="67"/>
    </row>
    <row r="85" spans="1:6" s="49" customFormat="1" ht="18" customHeight="1" x14ac:dyDescent="0.3">
      <c r="A85" s="6">
        <f>A84+A82</f>
        <v>1.2</v>
      </c>
      <c r="B85" s="6"/>
      <c r="C85" s="6">
        <v>0.3</v>
      </c>
      <c r="D85" s="6"/>
      <c r="E85" s="67"/>
      <c r="F85" s="67"/>
    </row>
    <row r="86" spans="1:6" s="49" customFormat="1" ht="18" customHeight="1" x14ac:dyDescent="0.3">
      <c r="A86" s="6">
        <f>A85+A82</f>
        <v>1.5</v>
      </c>
      <c r="B86" s="6"/>
      <c r="C86" s="6">
        <v>0.3</v>
      </c>
      <c r="D86" s="6"/>
      <c r="E86" s="67"/>
      <c r="F86" s="67"/>
    </row>
    <row r="87" spans="1:6" s="49" customFormat="1" ht="18" customHeight="1" x14ac:dyDescent="0.3">
      <c r="A87" s="6">
        <f>A86+A82</f>
        <v>1.8</v>
      </c>
      <c r="B87" s="6"/>
      <c r="C87" s="6">
        <v>0.3</v>
      </c>
      <c r="D87" s="6"/>
      <c r="E87" s="67"/>
      <c r="F87" s="67"/>
    </row>
    <row r="88" spans="1:6" s="49" customFormat="1" ht="18" customHeight="1" x14ac:dyDescent="0.3">
      <c r="A88" s="6">
        <f>A87+A82</f>
        <v>2.1</v>
      </c>
      <c r="B88" s="6"/>
      <c r="C88" s="6">
        <v>0.3</v>
      </c>
      <c r="D88" s="6"/>
      <c r="E88" s="67"/>
      <c r="F88" s="67"/>
    </row>
    <row r="89" spans="1:6" s="49" customFormat="1" ht="18" customHeight="1" x14ac:dyDescent="0.3">
      <c r="A89" s="6">
        <f>A88+A82</f>
        <v>2.4</v>
      </c>
      <c r="B89" s="6"/>
      <c r="C89" s="6">
        <v>0.3</v>
      </c>
      <c r="D89" s="6"/>
      <c r="E89" s="67"/>
      <c r="F89" s="67"/>
    </row>
    <row r="90" spans="1:6" s="49" customFormat="1" ht="18" customHeight="1" x14ac:dyDescent="0.3">
      <c r="A90" s="6">
        <f>A89+A82</f>
        <v>2.6999999999999997</v>
      </c>
      <c r="B90" s="6"/>
      <c r="C90" s="6">
        <v>0.3</v>
      </c>
      <c r="D90" s="6"/>
      <c r="E90" s="67"/>
      <c r="F90" s="67"/>
    </row>
    <row r="91" spans="1:6" s="49" customFormat="1" ht="18" customHeight="1" x14ac:dyDescent="0.3">
      <c r="A91" s="6">
        <f>A90+A82</f>
        <v>2.9999999999999996</v>
      </c>
      <c r="B91" s="6"/>
      <c r="C91" s="6">
        <v>0.3</v>
      </c>
      <c r="D91" s="6"/>
      <c r="E91" s="67"/>
      <c r="F91" s="67"/>
    </row>
    <row r="92" spans="1:6" s="49" customFormat="1" ht="18" customHeight="1" x14ac:dyDescent="0.3">
      <c r="A92" s="6" t="s">
        <v>25</v>
      </c>
      <c r="B92" s="6"/>
      <c r="C92" s="6">
        <v>3</v>
      </c>
      <c r="D92" s="6"/>
      <c r="E92" s="67"/>
      <c r="F92" s="67"/>
    </row>
    <row r="93" spans="1:6" s="49" customFormat="1" ht="18" customHeight="1" x14ac:dyDescent="0.3">
      <c r="A93" s="6"/>
      <c r="B93" s="6"/>
      <c r="C93" s="6"/>
      <c r="D93" s="6"/>
      <c r="E93" s="67"/>
      <c r="F93" s="67"/>
    </row>
    <row r="94" spans="1:6" s="49" customFormat="1" ht="18" customHeight="1" x14ac:dyDescent="0.3">
      <c r="A94" s="6"/>
      <c r="B94" s="6"/>
      <c r="C94" s="6"/>
      <c r="D94" s="6"/>
      <c r="E94" s="67"/>
      <c r="F94" s="67"/>
    </row>
    <row r="95" spans="1:6" s="49" customFormat="1" ht="18" customHeight="1" x14ac:dyDescent="0.3">
      <c r="A95" s="6" t="s">
        <v>26</v>
      </c>
      <c r="B95" s="6"/>
      <c r="C95" s="6" t="s">
        <v>27</v>
      </c>
      <c r="D95" s="6"/>
      <c r="E95" s="67"/>
      <c r="F95" s="67"/>
    </row>
    <row r="96" spans="1:6" s="49" customFormat="1" ht="18" customHeight="1" x14ac:dyDescent="0.3">
      <c r="A96" s="6" t="s">
        <v>28</v>
      </c>
      <c r="B96" s="6"/>
      <c r="C96" s="6">
        <f>J28</f>
        <v>1</v>
      </c>
      <c r="D96" s="6"/>
      <c r="E96" s="67"/>
      <c r="F96" s="67"/>
    </row>
    <row r="97" spans="1:6" s="49" customFormat="1" ht="18" customHeight="1" x14ac:dyDescent="0.3">
      <c r="A97" s="6" t="s">
        <v>29</v>
      </c>
      <c r="B97" s="6"/>
      <c r="C97" s="6">
        <v>0.02</v>
      </c>
      <c r="D97" s="6"/>
      <c r="E97" s="67"/>
      <c r="F97" s="67"/>
    </row>
    <row r="98" spans="1:6" s="49" customFormat="1" ht="18" customHeight="1" x14ac:dyDescent="0.3">
      <c r="A98" s="6" t="s">
        <v>30</v>
      </c>
      <c r="B98" s="6"/>
      <c r="C98" s="6">
        <f>6-C96-C97</f>
        <v>4.9800000000000004</v>
      </c>
      <c r="D98" s="6"/>
      <c r="E98" s="67"/>
      <c r="F98" s="67"/>
    </row>
    <row r="99" spans="1:6" s="48" customFormat="1" ht="18" customHeight="1" x14ac:dyDescent="0.3">
      <c r="A99" s="7"/>
      <c r="B99" s="7"/>
      <c r="C99" s="7"/>
      <c r="D99" s="7"/>
      <c r="E99" s="7"/>
      <c r="F99" s="65"/>
    </row>
    <row r="100" spans="1:6" s="48" customFormat="1" ht="18" customHeight="1" x14ac:dyDescent="0.3">
      <c r="A100" s="52"/>
      <c r="B100" s="52"/>
      <c r="C100" s="52"/>
      <c r="D100" s="52"/>
      <c r="E100" s="52"/>
    </row>
    <row r="101" spans="1:6" s="48" customFormat="1" ht="18" customHeight="1" x14ac:dyDescent="0.3">
      <c r="A101" s="52"/>
      <c r="B101" s="52"/>
      <c r="C101" s="52"/>
      <c r="D101" s="52"/>
    </row>
    <row r="102" spans="1:6" s="48" customFormat="1" ht="18" customHeight="1" x14ac:dyDescent="0.3">
      <c r="A102" s="52"/>
      <c r="B102" s="52"/>
      <c r="C102" s="52"/>
      <c r="D102" s="52"/>
    </row>
    <row r="103" spans="1:6" s="48" customFormat="1" ht="18" customHeight="1" x14ac:dyDescent="0.3">
      <c r="A103" s="52"/>
      <c r="B103" s="52"/>
      <c r="C103" s="52"/>
      <c r="D103" s="52"/>
    </row>
    <row r="104" spans="1:6" s="48" customFormat="1" ht="18" customHeight="1" x14ac:dyDescent="0.3">
      <c r="A104" s="52"/>
      <c r="B104" s="52"/>
      <c r="C104" s="52"/>
      <c r="D104" s="52"/>
    </row>
    <row r="105" spans="1:6" ht="18" customHeight="1" x14ac:dyDescent="0.3">
      <c r="A105" s="42"/>
      <c r="B105" s="42"/>
      <c r="C105" s="42"/>
      <c r="D105" s="42"/>
    </row>
  </sheetData>
  <mergeCells count="6">
    <mergeCell ref="H28:I28"/>
    <mergeCell ref="A5:F5"/>
    <mergeCell ref="G5:I5"/>
    <mergeCell ref="J5:N5"/>
    <mergeCell ref="A1:S1"/>
    <mergeCell ref="O5:S5"/>
  </mergeCells>
  <conditionalFormatting sqref="M27">
    <cfRule type="containsText" dxfId="21" priority="11" operator="containsText" text="100%">
      <formula>NOT(ISERROR(SEARCH("100%",M27)))</formula>
    </cfRule>
  </conditionalFormatting>
  <conditionalFormatting sqref="R27">
    <cfRule type="containsText" dxfId="20" priority="10" operator="containsText" text="100%">
      <formula>NOT(ISERROR(SEARCH("100%",R27)))</formula>
    </cfRule>
  </conditionalFormatting>
  <conditionalFormatting sqref="L7:L26">
    <cfRule type="containsText" dxfId="19" priority="7" operator="containsText" text="high">
      <formula>NOT(ISERROR(SEARCH("high",L7)))</formula>
    </cfRule>
    <cfRule type="containsText" dxfId="18" priority="8" operator="containsText" text="moderate">
      <formula>NOT(ISERROR(SEARCH("moderate",L7)))</formula>
    </cfRule>
    <cfRule type="containsText" dxfId="17" priority="9" operator="containsText" text="low">
      <formula>NOT(ISERROR(SEARCH("low",L7)))</formula>
    </cfRule>
  </conditionalFormatting>
  <conditionalFormatting sqref="Q7:Q26">
    <cfRule type="containsText" dxfId="16" priority="4" operator="containsText" text="high">
      <formula>NOT(ISERROR(SEARCH("high",Q7)))</formula>
    </cfRule>
    <cfRule type="containsText" dxfId="15" priority="5" operator="containsText" text="moderate">
      <formula>NOT(ISERROR(SEARCH("moderate",Q7)))</formula>
    </cfRule>
    <cfRule type="containsText" dxfId="14" priority="6" operator="containsText" text="low">
      <formula>NOT(ISERROR(SEARCH("low",Q7)))</formula>
    </cfRule>
  </conditionalFormatting>
  <conditionalFormatting sqref="K28">
    <cfRule type="containsText" dxfId="13" priority="1" operator="containsText" text="high">
      <formula>NOT(ISERROR(SEARCH("high",K28)))</formula>
    </cfRule>
    <cfRule type="containsText" dxfId="12" priority="2" operator="containsText" text="moderate">
      <formula>NOT(ISERROR(SEARCH("moderate",K28)))</formula>
    </cfRule>
    <cfRule type="containsText" dxfId="11" priority="3" operator="containsText" text="low">
      <formula>NOT(ISERROR(SEARCH("low",K28)))</formula>
    </cfRule>
  </conditionalFormatting>
  <dataValidations count="1">
    <dataValidation type="list" allowBlank="1" showInputMessage="1" showErrorMessage="1" sqref="P7:P26 K7:K26" xr:uid="{00000000-0002-0000-0400-000000000000}">
      <formula1>$H$2:$H$4</formula1>
    </dataValidation>
  </dataValidations>
  <pageMargins left="0.7" right="0.7" top="0.75" bottom="0.75" header="0.3" footer="0.3"/>
  <pageSetup orientation="portrait" r:id="rId1"/>
  <ignoredErrors>
    <ignoredError sqref="Q7:Q26 L9:L26"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07"/>
  <sheetViews>
    <sheetView rightToLeft="1" topLeftCell="C1" zoomScale="60" zoomScaleNormal="60" workbookViewId="0">
      <selection activeCell="G19" sqref="G19"/>
    </sheetView>
  </sheetViews>
  <sheetFormatPr defaultColWidth="9.109375" defaultRowHeight="14.4" x14ac:dyDescent="0.3"/>
  <cols>
    <col min="1" max="2" width="19.109375" style="24" customWidth="1"/>
    <col min="3" max="3" width="19.33203125" style="24" customWidth="1"/>
    <col min="4" max="4" width="25.88671875" style="24" customWidth="1"/>
    <col min="5" max="5" width="14.33203125" style="24" customWidth="1"/>
    <col min="6" max="6" width="19.109375" style="24" customWidth="1"/>
    <col min="7" max="7" width="14.88671875" style="24" customWidth="1"/>
    <col min="8" max="8" width="15.33203125" style="24" customWidth="1"/>
    <col min="9" max="9" width="14.88671875" style="24" customWidth="1"/>
    <col min="10" max="10" width="13.88671875" style="24" customWidth="1"/>
    <col min="11" max="11" width="23.77734375" style="24" customWidth="1"/>
    <col min="12" max="12" width="22.77734375" style="24" customWidth="1"/>
    <col min="13" max="13" width="16.33203125" style="24" customWidth="1"/>
    <col min="14" max="14" width="11.77734375" style="24" customWidth="1"/>
    <col min="15" max="15" width="21.77734375" style="24" customWidth="1"/>
    <col min="16" max="16" width="25" style="24" customWidth="1"/>
    <col min="17" max="17" width="25.88671875" style="24" customWidth="1"/>
    <col min="18" max="18" width="17.88671875" style="24" customWidth="1"/>
    <col min="19" max="19" width="13.33203125" style="24" customWidth="1"/>
    <col min="20" max="20" width="14.21875" style="24" customWidth="1"/>
    <col min="21" max="16384" width="9.109375" style="24"/>
  </cols>
  <sheetData>
    <row r="1" spans="1:19" ht="47.25" customHeight="1" x14ac:dyDescent="0.3">
      <c r="A1" s="109" t="s">
        <v>60</v>
      </c>
      <c r="B1" s="110"/>
      <c r="C1" s="110"/>
      <c r="D1" s="110"/>
      <c r="E1" s="110"/>
      <c r="F1" s="110"/>
      <c r="G1" s="110"/>
      <c r="H1" s="110"/>
      <c r="I1" s="110"/>
      <c r="J1" s="110"/>
      <c r="K1" s="110"/>
      <c r="L1" s="110"/>
      <c r="M1" s="110"/>
      <c r="N1" s="110"/>
      <c r="O1" s="110"/>
      <c r="P1" s="110"/>
      <c r="Q1" s="110"/>
      <c r="R1" s="110"/>
      <c r="S1" s="110"/>
    </row>
    <row r="2" spans="1:19" ht="26.25" hidden="1" customHeight="1" x14ac:dyDescent="0.3">
      <c r="A2" s="25"/>
      <c r="B2" s="25"/>
      <c r="C2" s="25"/>
      <c r="D2" s="25"/>
      <c r="E2" s="25"/>
      <c r="F2" s="25"/>
      <c r="G2" s="25"/>
      <c r="H2" s="25">
        <v>1</v>
      </c>
      <c r="I2" s="25"/>
      <c r="J2" s="25"/>
      <c r="K2" s="25"/>
      <c r="L2" s="25"/>
      <c r="M2" s="25"/>
      <c r="N2" s="25"/>
      <c r="O2" s="25"/>
      <c r="P2" s="25"/>
      <c r="Q2" s="25"/>
      <c r="R2" s="25"/>
    </row>
    <row r="3" spans="1:19" ht="32.25" hidden="1" customHeight="1" x14ac:dyDescent="0.3">
      <c r="A3" s="25"/>
      <c r="B3" s="25"/>
      <c r="C3" s="25"/>
      <c r="D3" s="25"/>
      <c r="E3" s="25"/>
      <c r="F3" s="25"/>
      <c r="G3" s="25"/>
      <c r="H3" s="25">
        <v>2</v>
      </c>
      <c r="I3" s="25"/>
      <c r="J3" s="25"/>
      <c r="K3" s="25"/>
      <c r="L3" s="25"/>
      <c r="M3" s="26">
        <f>SUM(M7:M26)</f>
        <v>0</v>
      </c>
      <c r="N3" s="25"/>
      <c r="O3" s="25"/>
      <c r="P3" s="25"/>
      <c r="Q3" s="25"/>
      <c r="R3" s="26">
        <f>SUM(R7:R26)</f>
        <v>0</v>
      </c>
    </row>
    <row r="4" spans="1:19" ht="35.25" hidden="1" customHeight="1" x14ac:dyDescent="0.3">
      <c r="A4" s="25"/>
      <c r="B4" s="25"/>
      <c r="C4" s="25"/>
      <c r="D4" s="25"/>
      <c r="E4" s="25"/>
      <c r="F4" s="25"/>
      <c r="G4" s="25"/>
      <c r="H4" s="25">
        <v>3</v>
      </c>
      <c r="I4" s="25"/>
      <c r="J4" s="25"/>
      <c r="K4" s="25"/>
      <c r="L4" s="25"/>
      <c r="M4" s="25"/>
      <c r="N4" s="25"/>
      <c r="O4" s="25"/>
      <c r="P4" s="25"/>
      <c r="Q4" s="25"/>
      <c r="R4" s="25"/>
    </row>
    <row r="5" spans="1:19" ht="36.75" customHeight="1" x14ac:dyDescent="0.3">
      <c r="A5" s="111" t="s">
        <v>42</v>
      </c>
      <c r="B5" s="111"/>
      <c r="C5" s="111"/>
      <c r="D5" s="111"/>
      <c r="E5" s="111"/>
      <c r="F5" s="111"/>
      <c r="G5" s="112" t="s">
        <v>44</v>
      </c>
      <c r="H5" s="112"/>
      <c r="I5" s="112"/>
      <c r="J5" s="113" t="s">
        <v>17</v>
      </c>
      <c r="K5" s="113"/>
      <c r="L5" s="113"/>
      <c r="M5" s="113"/>
      <c r="N5" s="113"/>
      <c r="O5" s="114" t="s">
        <v>49</v>
      </c>
      <c r="P5" s="115"/>
      <c r="Q5" s="115"/>
      <c r="R5" s="115"/>
      <c r="S5" s="116"/>
    </row>
    <row r="6" spans="1:19" ht="49.5" customHeight="1" x14ac:dyDescent="0.3">
      <c r="A6" s="27" t="s">
        <v>31</v>
      </c>
      <c r="B6" s="27" t="s">
        <v>83</v>
      </c>
      <c r="C6" s="27" t="s">
        <v>43</v>
      </c>
      <c r="D6" s="27" t="s">
        <v>15</v>
      </c>
      <c r="E6" s="27" t="s">
        <v>45</v>
      </c>
      <c r="F6" s="27" t="s">
        <v>1</v>
      </c>
      <c r="G6" s="28" t="s">
        <v>4</v>
      </c>
      <c r="H6" s="28" t="s">
        <v>2</v>
      </c>
      <c r="I6" s="28" t="s">
        <v>3</v>
      </c>
      <c r="J6" s="29" t="s">
        <v>18</v>
      </c>
      <c r="K6" s="29" t="s">
        <v>46</v>
      </c>
      <c r="L6" s="29" t="s">
        <v>16</v>
      </c>
      <c r="M6" s="29" t="s">
        <v>48</v>
      </c>
      <c r="N6" s="29" t="s">
        <v>5</v>
      </c>
      <c r="O6" s="30" t="s">
        <v>19</v>
      </c>
      <c r="P6" s="31" t="s">
        <v>47</v>
      </c>
      <c r="Q6" s="31" t="s">
        <v>21</v>
      </c>
      <c r="R6" s="31" t="s">
        <v>48</v>
      </c>
      <c r="S6" s="31" t="s">
        <v>5</v>
      </c>
    </row>
    <row r="7" spans="1:19" ht="46.5" customHeight="1" x14ac:dyDescent="0.3">
      <c r="A7" s="32" t="s">
        <v>32</v>
      </c>
      <c r="B7" s="33"/>
      <c r="C7" s="33"/>
      <c r="D7" s="33"/>
      <c r="E7" s="33"/>
      <c r="F7" s="33"/>
      <c r="G7" s="33"/>
      <c r="H7" s="33"/>
      <c r="I7" s="33"/>
      <c r="J7" s="33"/>
      <c r="K7" s="33"/>
      <c r="L7" s="2" t="str">
        <f>IF(ABS(K7)=1,"LOW",IF(ABS(K7)=3,"HIGH",IF(ABS(K7)=2,"MODERATE","")))</f>
        <v/>
      </c>
      <c r="M7" s="76"/>
      <c r="N7" s="72">
        <f t="shared" ref="N7:N25" si="0">K7*M7</f>
        <v>0</v>
      </c>
      <c r="O7" s="33"/>
      <c r="P7" s="73"/>
      <c r="Q7" s="34" t="str">
        <f>IF(ABS(P7)=1,"LOW",IF(ABS(P7)=3,"HIGH",IF(ABS(P7)=2,"MODERATE","")))</f>
        <v/>
      </c>
      <c r="R7" s="74">
        <f>M7</f>
        <v>0</v>
      </c>
      <c r="S7" s="72">
        <f>P7*R7</f>
        <v>0</v>
      </c>
    </row>
    <row r="8" spans="1:19" ht="29.25" customHeight="1" x14ac:dyDescent="0.3">
      <c r="A8" s="32" t="s">
        <v>33</v>
      </c>
      <c r="B8" s="32"/>
      <c r="C8" s="33"/>
      <c r="D8" s="33"/>
      <c r="E8" s="33"/>
      <c r="F8" s="33"/>
      <c r="G8" s="33"/>
      <c r="H8" s="33"/>
      <c r="I8" s="33"/>
      <c r="J8" s="33"/>
      <c r="K8" s="33"/>
      <c r="L8" s="2" t="str">
        <f t="shared" ref="L8:L26" si="1">IF(ABS(K8)=1,"LOW",IF(ABS(K8)=3,"HIGH",IF(ABS(K8)=2,"MODERATE","")))</f>
        <v/>
      </c>
      <c r="M8" s="76"/>
      <c r="N8" s="72">
        <f t="shared" si="0"/>
        <v>0</v>
      </c>
      <c r="O8" s="33"/>
      <c r="P8" s="73"/>
      <c r="Q8" s="34" t="str">
        <f t="shared" ref="Q8:Q26" si="2">IF(ABS(P8)=1,"LOW",IF(ABS(P8)=3,"HIGH",IF(ABS(P8)=2,"MODERATE","")))</f>
        <v/>
      </c>
      <c r="R8" s="74">
        <f>M8</f>
        <v>0</v>
      </c>
      <c r="S8" s="72">
        <f t="shared" ref="S8:S26" si="3">P8*R8</f>
        <v>0</v>
      </c>
    </row>
    <row r="9" spans="1:19" ht="22.2" x14ac:dyDescent="0.3">
      <c r="A9" s="32" t="s">
        <v>34</v>
      </c>
      <c r="B9" s="32"/>
      <c r="C9" s="33"/>
      <c r="D9" s="33"/>
      <c r="E9" s="33"/>
      <c r="F9" s="33"/>
      <c r="G9" s="33"/>
      <c r="H9" s="33"/>
      <c r="I9" s="33"/>
      <c r="J9" s="33"/>
      <c r="K9" s="33"/>
      <c r="L9" s="2" t="str">
        <f t="shared" si="1"/>
        <v/>
      </c>
      <c r="M9" s="76"/>
      <c r="N9" s="72">
        <f t="shared" si="0"/>
        <v>0</v>
      </c>
      <c r="O9" s="33"/>
      <c r="P9" s="73"/>
      <c r="Q9" s="34" t="str">
        <f t="shared" si="2"/>
        <v/>
      </c>
      <c r="R9" s="74">
        <f>M9</f>
        <v>0</v>
      </c>
      <c r="S9" s="72">
        <f t="shared" si="3"/>
        <v>0</v>
      </c>
    </row>
    <row r="10" spans="1:19" ht="22.2" x14ac:dyDescent="0.3">
      <c r="A10" s="32" t="s">
        <v>35</v>
      </c>
      <c r="B10" s="32"/>
      <c r="C10" s="33"/>
      <c r="D10" s="33"/>
      <c r="E10" s="33"/>
      <c r="F10" s="33"/>
      <c r="G10" s="33"/>
      <c r="H10" s="33"/>
      <c r="I10" s="33"/>
      <c r="J10" s="33"/>
      <c r="K10" s="33"/>
      <c r="L10" s="2" t="str">
        <f t="shared" si="1"/>
        <v/>
      </c>
      <c r="M10" s="76"/>
      <c r="N10" s="72">
        <f t="shared" si="0"/>
        <v>0</v>
      </c>
      <c r="O10" s="33"/>
      <c r="P10" s="73"/>
      <c r="Q10" s="34" t="str">
        <f t="shared" si="2"/>
        <v/>
      </c>
      <c r="R10" s="74">
        <f t="shared" ref="R10:R26" si="4">M10</f>
        <v>0</v>
      </c>
      <c r="S10" s="72">
        <f t="shared" si="3"/>
        <v>0</v>
      </c>
    </row>
    <row r="11" spans="1:19" ht="22.2" x14ac:dyDescent="0.3">
      <c r="A11" s="32" t="s">
        <v>36</v>
      </c>
      <c r="B11" s="32"/>
      <c r="C11" s="33"/>
      <c r="D11" s="33"/>
      <c r="E11" s="33"/>
      <c r="F11" s="33"/>
      <c r="G11" s="33"/>
      <c r="H11" s="33"/>
      <c r="I11" s="33"/>
      <c r="J11" s="33"/>
      <c r="K11" s="33"/>
      <c r="L11" s="2" t="str">
        <f t="shared" si="1"/>
        <v/>
      </c>
      <c r="M11" s="76"/>
      <c r="N11" s="72">
        <f t="shared" si="0"/>
        <v>0</v>
      </c>
      <c r="O11" s="33"/>
      <c r="P11" s="73"/>
      <c r="Q11" s="34" t="str">
        <f t="shared" si="2"/>
        <v/>
      </c>
      <c r="R11" s="74">
        <f t="shared" si="4"/>
        <v>0</v>
      </c>
      <c r="S11" s="72">
        <f t="shared" si="3"/>
        <v>0</v>
      </c>
    </row>
    <row r="12" spans="1:19" ht="22.2" x14ac:dyDescent="0.3">
      <c r="A12" s="32" t="s">
        <v>37</v>
      </c>
      <c r="B12" s="32"/>
      <c r="C12" s="33"/>
      <c r="D12" s="33"/>
      <c r="E12" s="33"/>
      <c r="F12" s="33"/>
      <c r="G12" s="33"/>
      <c r="H12" s="33"/>
      <c r="I12" s="33"/>
      <c r="J12" s="33"/>
      <c r="K12" s="33"/>
      <c r="L12" s="2" t="str">
        <f t="shared" si="1"/>
        <v/>
      </c>
      <c r="M12" s="76"/>
      <c r="N12" s="72">
        <f t="shared" si="0"/>
        <v>0</v>
      </c>
      <c r="O12" s="33"/>
      <c r="P12" s="73"/>
      <c r="Q12" s="34" t="str">
        <f t="shared" si="2"/>
        <v/>
      </c>
      <c r="R12" s="74">
        <f t="shared" si="4"/>
        <v>0</v>
      </c>
      <c r="S12" s="72">
        <f t="shared" si="3"/>
        <v>0</v>
      </c>
    </row>
    <row r="13" spans="1:19" ht="19.5" customHeight="1" x14ac:dyDescent="0.3">
      <c r="A13" s="32" t="s">
        <v>38</v>
      </c>
      <c r="B13" s="32"/>
      <c r="C13" s="33"/>
      <c r="D13" s="33"/>
      <c r="E13" s="33"/>
      <c r="F13" s="33"/>
      <c r="G13" s="33"/>
      <c r="H13" s="33"/>
      <c r="I13" s="33"/>
      <c r="J13" s="33"/>
      <c r="K13" s="33"/>
      <c r="L13" s="2" t="str">
        <f t="shared" si="1"/>
        <v/>
      </c>
      <c r="M13" s="76"/>
      <c r="N13" s="72">
        <f t="shared" si="0"/>
        <v>0</v>
      </c>
      <c r="O13" s="33"/>
      <c r="P13" s="73"/>
      <c r="Q13" s="34" t="str">
        <f t="shared" si="2"/>
        <v/>
      </c>
      <c r="R13" s="74">
        <f t="shared" si="4"/>
        <v>0</v>
      </c>
      <c r="S13" s="72">
        <f t="shared" si="3"/>
        <v>0</v>
      </c>
    </row>
    <row r="14" spans="1:19" ht="24" customHeight="1" x14ac:dyDescent="0.3">
      <c r="A14" s="32" t="s">
        <v>39</v>
      </c>
      <c r="B14" s="32"/>
      <c r="C14" s="33"/>
      <c r="D14" s="33"/>
      <c r="E14" s="33"/>
      <c r="F14" s="33"/>
      <c r="G14" s="33"/>
      <c r="H14" s="33"/>
      <c r="I14" s="33"/>
      <c r="J14" s="33"/>
      <c r="K14" s="33"/>
      <c r="L14" s="2" t="str">
        <f t="shared" si="1"/>
        <v/>
      </c>
      <c r="M14" s="76"/>
      <c r="N14" s="72">
        <f t="shared" si="0"/>
        <v>0</v>
      </c>
      <c r="O14" s="33"/>
      <c r="P14" s="73"/>
      <c r="Q14" s="34" t="str">
        <f t="shared" si="2"/>
        <v/>
      </c>
      <c r="R14" s="74">
        <f t="shared" si="4"/>
        <v>0</v>
      </c>
      <c r="S14" s="72">
        <f t="shared" si="3"/>
        <v>0</v>
      </c>
    </row>
    <row r="15" spans="1:19" ht="24" customHeight="1" x14ac:dyDescent="0.3">
      <c r="A15" s="32" t="s">
        <v>40</v>
      </c>
      <c r="B15" s="32"/>
      <c r="C15" s="33"/>
      <c r="D15" s="33"/>
      <c r="E15" s="33"/>
      <c r="F15" s="33"/>
      <c r="G15" s="33"/>
      <c r="H15" s="33"/>
      <c r="I15" s="33"/>
      <c r="J15" s="33"/>
      <c r="K15" s="33"/>
      <c r="L15" s="2" t="str">
        <f t="shared" si="1"/>
        <v/>
      </c>
      <c r="M15" s="76"/>
      <c r="N15" s="72">
        <f t="shared" si="0"/>
        <v>0</v>
      </c>
      <c r="O15" s="33"/>
      <c r="P15" s="73"/>
      <c r="Q15" s="34" t="str">
        <f t="shared" si="2"/>
        <v/>
      </c>
      <c r="R15" s="74">
        <f>M15</f>
        <v>0</v>
      </c>
      <c r="S15" s="72">
        <f t="shared" si="3"/>
        <v>0</v>
      </c>
    </row>
    <row r="16" spans="1:19" ht="24" customHeight="1" x14ac:dyDescent="0.3">
      <c r="A16" s="32" t="s">
        <v>41</v>
      </c>
      <c r="B16" s="32"/>
      <c r="C16" s="33"/>
      <c r="D16" s="33"/>
      <c r="E16" s="33"/>
      <c r="F16" s="33"/>
      <c r="G16" s="33"/>
      <c r="H16" s="33"/>
      <c r="I16" s="33"/>
      <c r="J16" s="33"/>
      <c r="K16" s="33"/>
      <c r="L16" s="2" t="str">
        <f t="shared" si="1"/>
        <v/>
      </c>
      <c r="M16" s="76"/>
      <c r="N16" s="72">
        <f t="shared" si="0"/>
        <v>0</v>
      </c>
      <c r="O16" s="33"/>
      <c r="P16" s="73"/>
      <c r="Q16" s="34" t="str">
        <f t="shared" si="2"/>
        <v/>
      </c>
      <c r="R16" s="74">
        <f t="shared" si="4"/>
        <v>0</v>
      </c>
      <c r="S16" s="72">
        <f t="shared" si="3"/>
        <v>0</v>
      </c>
    </row>
    <row r="17" spans="1:19" ht="24" customHeight="1" x14ac:dyDescent="0.3">
      <c r="A17" s="32" t="s">
        <v>50</v>
      </c>
      <c r="B17" s="32"/>
      <c r="C17" s="33"/>
      <c r="D17" s="33"/>
      <c r="E17" s="33"/>
      <c r="F17" s="33"/>
      <c r="G17" s="33"/>
      <c r="H17" s="33"/>
      <c r="I17" s="33"/>
      <c r="J17" s="33"/>
      <c r="K17" s="33"/>
      <c r="L17" s="2" t="str">
        <f t="shared" si="1"/>
        <v/>
      </c>
      <c r="M17" s="76"/>
      <c r="N17" s="72">
        <f t="shared" si="0"/>
        <v>0</v>
      </c>
      <c r="O17" s="33"/>
      <c r="P17" s="73"/>
      <c r="Q17" s="34" t="str">
        <f t="shared" si="2"/>
        <v/>
      </c>
      <c r="R17" s="74">
        <f>M17</f>
        <v>0</v>
      </c>
      <c r="S17" s="72">
        <f t="shared" si="3"/>
        <v>0</v>
      </c>
    </row>
    <row r="18" spans="1:19" ht="24" customHeight="1" x14ac:dyDescent="0.3">
      <c r="A18" s="32" t="s">
        <v>51</v>
      </c>
      <c r="B18" s="32"/>
      <c r="C18" s="33"/>
      <c r="D18" s="33"/>
      <c r="E18" s="33"/>
      <c r="F18" s="33"/>
      <c r="G18" s="33"/>
      <c r="H18" s="33"/>
      <c r="I18" s="33"/>
      <c r="J18" s="33"/>
      <c r="K18" s="33"/>
      <c r="L18" s="2" t="str">
        <f t="shared" si="1"/>
        <v/>
      </c>
      <c r="M18" s="76"/>
      <c r="N18" s="72">
        <f t="shared" si="0"/>
        <v>0</v>
      </c>
      <c r="O18" s="33"/>
      <c r="P18" s="73"/>
      <c r="Q18" s="34" t="str">
        <f t="shared" si="2"/>
        <v/>
      </c>
      <c r="R18" s="74">
        <f t="shared" si="4"/>
        <v>0</v>
      </c>
      <c r="S18" s="72">
        <f t="shared" si="3"/>
        <v>0</v>
      </c>
    </row>
    <row r="19" spans="1:19" ht="24" customHeight="1" x14ac:dyDescent="0.3">
      <c r="A19" s="32" t="s">
        <v>52</v>
      </c>
      <c r="B19" s="32"/>
      <c r="C19" s="33"/>
      <c r="D19" s="33"/>
      <c r="E19" s="33"/>
      <c r="F19" s="33"/>
      <c r="G19" s="33"/>
      <c r="H19" s="33"/>
      <c r="I19" s="33"/>
      <c r="J19" s="33"/>
      <c r="K19" s="33"/>
      <c r="L19" s="2" t="str">
        <f t="shared" si="1"/>
        <v/>
      </c>
      <c r="M19" s="76"/>
      <c r="N19" s="72">
        <f t="shared" si="0"/>
        <v>0</v>
      </c>
      <c r="O19" s="33"/>
      <c r="P19" s="73"/>
      <c r="Q19" s="34" t="str">
        <f t="shared" si="2"/>
        <v/>
      </c>
      <c r="R19" s="74">
        <f t="shared" si="4"/>
        <v>0</v>
      </c>
      <c r="S19" s="72">
        <f t="shared" si="3"/>
        <v>0</v>
      </c>
    </row>
    <row r="20" spans="1:19" ht="24" customHeight="1" x14ac:dyDescent="0.3">
      <c r="A20" s="32" t="s">
        <v>53</v>
      </c>
      <c r="B20" s="32"/>
      <c r="C20" s="33"/>
      <c r="D20" s="33"/>
      <c r="E20" s="33"/>
      <c r="F20" s="33"/>
      <c r="G20" s="33"/>
      <c r="H20" s="33"/>
      <c r="I20" s="33"/>
      <c r="J20" s="33"/>
      <c r="K20" s="33"/>
      <c r="L20" s="2" t="str">
        <f t="shared" si="1"/>
        <v/>
      </c>
      <c r="M20" s="76"/>
      <c r="N20" s="72">
        <f t="shared" si="0"/>
        <v>0</v>
      </c>
      <c r="O20" s="33"/>
      <c r="P20" s="73"/>
      <c r="Q20" s="34" t="str">
        <f t="shared" si="2"/>
        <v/>
      </c>
      <c r="R20" s="74">
        <f t="shared" si="4"/>
        <v>0</v>
      </c>
      <c r="S20" s="72">
        <f t="shared" si="3"/>
        <v>0</v>
      </c>
    </row>
    <row r="21" spans="1:19" ht="24" customHeight="1" x14ac:dyDescent="0.3">
      <c r="A21" s="32" t="s">
        <v>54</v>
      </c>
      <c r="B21" s="32"/>
      <c r="C21" s="33"/>
      <c r="D21" s="33"/>
      <c r="E21" s="33"/>
      <c r="F21" s="33"/>
      <c r="G21" s="33"/>
      <c r="H21" s="33"/>
      <c r="I21" s="33"/>
      <c r="J21" s="33"/>
      <c r="K21" s="33"/>
      <c r="L21" s="2" t="str">
        <f t="shared" si="1"/>
        <v/>
      </c>
      <c r="M21" s="76"/>
      <c r="N21" s="72">
        <f t="shared" si="0"/>
        <v>0</v>
      </c>
      <c r="O21" s="33"/>
      <c r="P21" s="73"/>
      <c r="Q21" s="34" t="str">
        <f t="shared" si="2"/>
        <v/>
      </c>
      <c r="R21" s="74">
        <f t="shared" si="4"/>
        <v>0</v>
      </c>
      <c r="S21" s="72">
        <f t="shared" si="3"/>
        <v>0</v>
      </c>
    </row>
    <row r="22" spans="1:19" ht="24" customHeight="1" x14ac:dyDescent="0.3">
      <c r="A22" s="32" t="s">
        <v>55</v>
      </c>
      <c r="B22" s="32"/>
      <c r="C22" s="33"/>
      <c r="D22" s="33"/>
      <c r="E22" s="33"/>
      <c r="F22" s="33"/>
      <c r="G22" s="33"/>
      <c r="H22" s="33"/>
      <c r="I22" s="33"/>
      <c r="J22" s="33"/>
      <c r="K22" s="33"/>
      <c r="L22" s="2" t="str">
        <f t="shared" si="1"/>
        <v/>
      </c>
      <c r="M22" s="76"/>
      <c r="N22" s="72">
        <f t="shared" si="0"/>
        <v>0</v>
      </c>
      <c r="O22" s="33"/>
      <c r="P22" s="73"/>
      <c r="Q22" s="34" t="str">
        <f t="shared" si="2"/>
        <v/>
      </c>
      <c r="R22" s="74">
        <f t="shared" si="4"/>
        <v>0</v>
      </c>
      <c r="S22" s="72">
        <f t="shared" si="3"/>
        <v>0</v>
      </c>
    </row>
    <row r="23" spans="1:19" ht="24" customHeight="1" x14ac:dyDescent="0.3">
      <c r="A23" s="32" t="s">
        <v>56</v>
      </c>
      <c r="B23" s="32"/>
      <c r="C23" s="33"/>
      <c r="D23" s="33"/>
      <c r="E23" s="33"/>
      <c r="F23" s="33"/>
      <c r="G23" s="33"/>
      <c r="H23" s="33"/>
      <c r="I23" s="33"/>
      <c r="J23" s="33"/>
      <c r="K23" s="33"/>
      <c r="L23" s="2" t="str">
        <f t="shared" si="1"/>
        <v/>
      </c>
      <c r="M23" s="76"/>
      <c r="N23" s="72">
        <f t="shared" si="0"/>
        <v>0</v>
      </c>
      <c r="O23" s="33"/>
      <c r="P23" s="73"/>
      <c r="Q23" s="34" t="str">
        <f t="shared" si="2"/>
        <v/>
      </c>
      <c r="R23" s="74">
        <f t="shared" si="4"/>
        <v>0</v>
      </c>
      <c r="S23" s="72">
        <f t="shared" si="3"/>
        <v>0</v>
      </c>
    </row>
    <row r="24" spans="1:19" ht="24" customHeight="1" x14ac:dyDescent="0.3">
      <c r="A24" s="32" t="s">
        <v>57</v>
      </c>
      <c r="B24" s="32"/>
      <c r="C24" s="33"/>
      <c r="D24" s="33"/>
      <c r="E24" s="33"/>
      <c r="F24" s="33"/>
      <c r="G24" s="33"/>
      <c r="H24" s="33"/>
      <c r="I24" s="33"/>
      <c r="J24" s="33"/>
      <c r="K24" s="33"/>
      <c r="L24" s="2" t="str">
        <f t="shared" si="1"/>
        <v/>
      </c>
      <c r="M24" s="76"/>
      <c r="N24" s="72">
        <f t="shared" si="0"/>
        <v>0</v>
      </c>
      <c r="O24" s="33"/>
      <c r="P24" s="73"/>
      <c r="Q24" s="34" t="str">
        <f t="shared" si="2"/>
        <v/>
      </c>
      <c r="R24" s="74">
        <f t="shared" si="4"/>
        <v>0</v>
      </c>
      <c r="S24" s="72">
        <f t="shared" si="3"/>
        <v>0</v>
      </c>
    </row>
    <row r="25" spans="1:19" ht="22.2" x14ac:dyDescent="0.3">
      <c r="A25" s="32" t="s">
        <v>58</v>
      </c>
      <c r="B25" s="32"/>
      <c r="C25" s="33"/>
      <c r="D25" s="33"/>
      <c r="E25" s="33"/>
      <c r="F25" s="33"/>
      <c r="G25" s="33"/>
      <c r="H25" s="33"/>
      <c r="I25" s="33"/>
      <c r="J25" s="33"/>
      <c r="K25" s="33"/>
      <c r="L25" s="2" t="str">
        <f t="shared" si="1"/>
        <v/>
      </c>
      <c r="M25" s="76"/>
      <c r="N25" s="72">
        <f t="shared" si="0"/>
        <v>0</v>
      </c>
      <c r="O25" s="33"/>
      <c r="P25" s="73"/>
      <c r="Q25" s="34" t="str">
        <f t="shared" si="2"/>
        <v/>
      </c>
      <c r="R25" s="74">
        <f t="shared" si="4"/>
        <v>0</v>
      </c>
      <c r="S25" s="72">
        <f t="shared" si="3"/>
        <v>0</v>
      </c>
    </row>
    <row r="26" spans="1:19" ht="22.2" x14ac:dyDescent="0.3">
      <c r="A26" s="32" t="s">
        <v>59</v>
      </c>
      <c r="B26" s="32"/>
      <c r="C26" s="33"/>
      <c r="D26" s="33"/>
      <c r="E26" s="33"/>
      <c r="F26" s="33"/>
      <c r="G26" s="33"/>
      <c r="H26" s="33"/>
      <c r="I26" s="33"/>
      <c r="J26" s="33"/>
      <c r="K26" s="33"/>
      <c r="L26" s="2" t="str">
        <f t="shared" si="1"/>
        <v/>
      </c>
      <c r="M26" s="76"/>
      <c r="N26" s="79">
        <f>K26*M26</f>
        <v>0</v>
      </c>
      <c r="O26" s="33"/>
      <c r="P26" s="73"/>
      <c r="Q26" s="80" t="str">
        <f t="shared" si="2"/>
        <v/>
      </c>
      <c r="R26" s="81">
        <f t="shared" si="4"/>
        <v>0</v>
      </c>
      <c r="S26" s="79">
        <f t="shared" si="3"/>
        <v>0</v>
      </c>
    </row>
    <row r="27" spans="1:19" ht="27" x14ac:dyDescent="0.5">
      <c r="A27" s="25"/>
      <c r="B27" s="25"/>
      <c r="C27" s="25"/>
      <c r="D27" s="25"/>
      <c r="E27" s="25"/>
      <c r="F27" s="25"/>
      <c r="G27" s="25"/>
      <c r="H27" s="25"/>
      <c r="I27" s="25"/>
      <c r="J27" s="25"/>
      <c r="K27" s="25"/>
      <c r="L27" s="25"/>
      <c r="M27" s="35" t="str">
        <f>IF(M3=100%,"100%","Error")</f>
        <v>Error</v>
      </c>
      <c r="N27" s="45">
        <f>SUM(N7:N26)</f>
        <v>0</v>
      </c>
      <c r="O27" s="77"/>
      <c r="P27" s="78"/>
      <c r="Q27" s="77"/>
      <c r="R27" s="44" t="str">
        <f>IF(R3=100%,"100%","Error")</f>
        <v>Error</v>
      </c>
      <c r="S27" s="45">
        <f>SUM(S7:S26)</f>
        <v>0</v>
      </c>
    </row>
    <row r="28" spans="1:19" ht="20.399999999999999" x14ac:dyDescent="0.65">
      <c r="A28" s="25"/>
      <c r="B28" s="25"/>
      <c r="C28" s="25"/>
      <c r="D28" s="25"/>
      <c r="E28" s="25"/>
      <c r="G28" s="37"/>
      <c r="H28" s="107" t="s">
        <v>81</v>
      </c>
      <c r="I28" s="108"/>
      <c r="J28" s="46">
        <f>N27</f>
        <v>0</v>
      </c>
      <c r="K28" s="47" t="str">
        <f>IF(ABS(J28)&lt;1,"LOW",IF(ABS(J28)&gt;2,"HIGH","MODERATE"))</f>
        <v>LOW</v>
      </c>
      <c r="L28" s="25"/>
    </row>
    <row r="29" spans="1:19" ht="15.6" x14ac:dyDescent="0.3">
      <c r="A29" s="25"/>
      <c r="B29" s="25"/>
      <c r="C29" s="25"/>
      <c r="D29" s="38"/>
      <c r="E29" s="25"/>
      <c r="K29" s="25"/>
      <c r="L29" s="25"/>
    </row>
    <row r="30" spans="1:19" ht="15.6" x14ac:dyDescent="0.3">
      <c r="A30" s="25"/>
      <c r="B30" s="25"/>
      <c r="C30" s="25"/>
      <c r="D30" s="38"/>
      <c r="E30" s="25"/>
      <c r="G30" s="39"/>
      <c r="H30" s="25"/>
      <c r="I30" s="25"/>
      <c r="J30" s="25"/>
      <c r="K30" s="25"/>
      <c r="L30" s="25"/>
      <c r="M30" s="40"/>
    </row>
    <row r="31" spans="1:19" ht="15.6" x14ac:dyDescent="0.3">
      <c r="A31" s="25"/>
      <c r="B31" s="25"/>
      <c r="C31" s="25"/>
      <c r="G31" s="38"/>
      <c r="H31" s="38"/>
      <c r="I31" s="38"/>
      <c r="J31" s="25"/>
      <c r="K31" s="25"/>
      <c r="L31" s="41"/>
    </row>
    <row r="32" spans="1:19" ht="15.6" x14ac:dyDescent="0.3">
      <c r="D32" s="25"/>
      <c r="G32" s="38"/>
      <c r="H32" s="38"/>
      <c r="I32" s="38"/>
      <c r="J32" s="38"/>
      <c r="K32" s="25"/>
      <c r="L32" s="25"/>
      <c r="M32" s="41"/>
    </row>
    <row r="33" spans="1:13" ht="15.6" x14ac:dyDescent="0.3">
      <c r="A33" s="25"/>
      <c r="B33" s="25"/>
      <c r="C33" s="25"/>
      <c r="D33" s="25"/>
      <c r="G33" s="38"/>
      <c r="H33" s="38"/>
      <c r="I33" s="38"/>
      <c r="J33" s="38"/>
      <c r="K33" s="25"/>
      <c r="L33" s="25"/>
      <c r="M33" s="41"/>
    </row>
    <row r="34" spans="1:13" ht="15.6" x14ac:dyDescent="0.3">
      <c r="A34" s="25"/>
      <c r="B34" s="25"/>
      <c r="C34" s="25"/>
      <c r="D34" s="25"/>
      <c r="G34" s="38"/>
      <c r="H34" s="38"/>
      <c r="I34" s="38"/>
      <c r="J34" s="38"/>
      <c r="K34" s="25"/>
      <c r="L34" s="25"/>
      <c r="M34" s="41"/>
    </row>
    <row r="35" spans="1:13" ht="15.6" x14ac:dyDescent="0.3">
      <c r="A35" s="25"/>
      <c r="B35" s="25"/>
      <c r="C35" s="25"/>
      <c r="D35" s="25"/>
      <c r="G35" s="38"/>
      <c r="H35" s="38"/>
      <c r="I35" s="38"/>
      <c r="J35" s="38"/>
      <c r="K35" s="25"/>
      <c r="L35" s="25"/>
      <c r="M35" s="41"/>
    </row>
    <row r="36" spans="1:13" ht="15.6" x14ac:dyDescent="0.3">
      <c r="A36" s="25"/>
      <c r="B36" s="25"/>
      <c r="C36" s="25"/>
      <c r="D36" s="25"/>
      <c r="G36" s="38"/>
      <c r="H36" s="38"/>
      <c r="I36" s="38"/>
      <c r="J36" s="38"/>
      <c r="K36" s="25"/>
      <c r="L36" s="25"/>
      <c r="M36" s="41"/>
    </row>
    <row r="37" spans="1:13" ht="15.6" x14ac:dyDescent="0.3">
      <c r="A37" s="25"/>
      <c r="B37" s="25"/>
      <c r="C37" s="25"/>
      <c r="D37" s="25"/>
      <c r="G37" s="38"/>
      <c r="H37" s="38"/>
      <c r="I37" s="38"/>
      <c r="J37" s="38"/>
      <c r="K37" s="25"/>
      <c r="L37" s="25"/>
      <c r="M37" s="41"/>
    </row>
    <row r="38" spans="1:13" ht="15.6" x14ac:dyDescent="0.3">
      <c r="A38" s="25"/>
      <c r="B38" s="25"/>
      <c r="C38" s="25"/>
      <c r="D38" s="25"/>
      <c r="G38" s="38"/>
      <c r="H38" s="38"/>
      <c r="I38" s="38"/>
      <c r="J38" s="38"/>
      <c r="K38" s="25"/>
      <c r="L38" s="25"/>
      <c r="M38" s="41"/>
    </row>
    <row r="39" spans="1:13" ht="15.6" x14ac:dyDescent="0.3">
      <c r="A39" s="25"/>
      <c r="B39" s="25"/>
      <c r="C39" s="25"/>
      <c r="D39" s="25"/>
      <c r="G39" s="38"/>
      <c r="H39" s="38"/>
      <c r="I39" s="38"/>
      <c r="J39" s="38"/>
      <c r="K39" s="25"/>
      <c r="L39" s="25"/>
      <c r="M39" s="41"/>
    </row>
    <row r="40" spans="1:13" ht="15.6" x14ac:dyDescent="0.3">
      <c r="A40" s="25"/>
      <c r="B40" s="25"/>
      <c r="C40" s="25"/>
      <c r="D40" s="25"/>
      <c r="G40" s="38"/>
      <c r="H40" s="38"/>
      <c r="I40" s="38"/>
      <c r="J40" s="38"/>
      <c r="K40" s="25"/>
      <c r="L40" s="25"/>
      <c r="M40" s="41"/>
    </row>
    <row r="41" spans="1:13" ht="15.6" x14ac:dyDescent="0.3">
      <c r="A41" s="25"/>
      <c r="B41" s="25"/>
      <c r="C41" s="25"/>
      <c r="D41" s="25"/>
      <c r="G41" s="38"/>
      <c r="H41" s="38"/>
      <c r="I41" s="38"/>
      <c r="J41" s="38"/>
      <c r="K41" s="25"/>
      <c r="L41" s="25"/>
      <c r="M41" s="41"/>
    </row>
    <row r="42" spans="1:13" ht="15.6" x14ac:dyDescent="0.3">
      <c r="A42" s="25"/>
      <c r="B42" s="25"/>
      <c r="C42" s="25"/>
      <c r="D42" s="25"/>
      <c r="G42" s="38"/>
      <c r="H42" s="38"/>
      <c r="I42" s="38"/>
      <c r="J42" s="38"/>
      <c r="K42" s="25"/>
      <c r="L42" s="25"/>
      <c r="M42" s="41"/>
    </row>
    <row r="43" spans="1:13" ht="15.6" x14ac:dyDescent="0.3">
      <c r="A43" s="25"/>
      <c r="B43" s="25"/>
      <c r="C43" s="25"/>
      <c r="D43" s="25"/>
      <c r="G43" s="38"/>
      <c r="H43" s="38"/>
      <c r="I43" s="38"/>
      <c r="J43" s="38"/>
      <c r="K43" s="25"/>
      <c r="L43" s="25"/>
      <c r="M43" s="41"/>
    </row>
    <row r="44" spans="1:13" ht="15.6" x14ac:dyDescent="0.3">
      <c r="A44" s="25"/>
      <c r="B44" s="25"/>
      <c r="C44" s="25"/>
      <c r="D44" s="25"/>
      <c r="G44" s="38"/>
      <c r="H44" s="38"/>
      <c r="I44" s="38"/>
      <c r="J44" s="38"/>
      <c r="K44" s="25"/>
      <c r="L44" s="25"/>
      <c r="M44" s="41"/>
    </row>
    <row r="45" spans="1:13" ht="15.6" x14ac:dyDescent="0.3">
      <c r="A45" s="25"/>
      <c r="B45" s="25"/>
      <c r="C45" s="25"/>
      <c r="D45" s="25"/>
      <c r="G45" s="38"/>
      <c r="H45" s="38"/>
      <c r="I45" s="38"/>
      <c r="J45" s="38"/>
      <c r="K45" s="25"/>
      <c r="L45" s="25"/>
      <c r="M45" s="41"/>
    </row>
    <row r="46" spans="1:13" ht="15.6" x14ac:dyDescent="0.3">
      <c r="A46" s="25"/>
      <c r="B46" s="25"/>
      <c r="C46" s="25"/>
      <c r="D46" s="25"/>
      <c r="G46" s="38"/>
      <c r="H46" s="38"/>
      <c r="I46" s="38"/>
      <c r="J46" s="38"/>
      <c r="K46" s="25"/>
      <c r="L46" s="25"/>
      <c r="M46" s="41"/>
    </row>
    <row r="47" spans="1:13" ht="15.6" x14ac:dyDescent="0.3">
      <c r="A47" s="25"/>
      <c r="B47" s="25"/>
      <c r="C47" s="25"/>
      <c r="D47" s="25"/>
      <c r="G47" s="38"/>
      <c r="H47" s="38"/>
      <c r="I47" s="38"/>
      <c r="J47" s="38"/>
      <c r="K47" s="25"/>
      <c r="L47" s="25"/>
      <c r="M47" s="41"/>
    </row>
    <row r="48" spans="1:13" ht="15.6" x14ac:dyDescent="0.3">
      <c r="A48" s="25"/>
      <c r="B48" s="25"/>
      <c r="C48" s="25"/>
      <c r="D48" s="25"/>
      <c r="G48" s="38"/>
      <c r="H48" s="38"/>
      <c r="I48" s="38"/>
      <c r="J48" s="38"/>
      <c r="K48" s="25"/>
      <c r="L48" s="25"/>
      <c r="M48" s="41"/>
    </row>
    <row r="49" spans="1:13" ht="15.6" x14ac:dyDescent="0.3">
      <c r="A49" s="25"/>
      <c r="B49" s="25"/>
      <c r="C49" s="25"/>
      <c r="D49" s="25"/>
      <c r="G49" s="38"/>
      <c r="H49" s="38"/>
      <c r="I49" s="38"/>
      <c r="J49" s="38"/>
      <c r="K49" s="25"/>
      <c r="L49" s="25"/>
      <c r="M49" s="41"/>
    </row>
    <row r="50" spans="1:13" ht="15.6" x14ac:dyDescent="0.3">
      <c r="A50" s="25"/>
      <c r="B50" s="25"/>
      <c r="C50" s="25"/>
      <c r="D50" s="25"/>
      <c r="G50" s="38"/>
      <c r="H50" s="38"/>
      <c r="I50" s="38"/>
      <c r="J50" s="38"/>
      <c r="K50" s="25"/>
      <c r="L50" s="25"/>
      <c r="M50" s="41"/>
    </row>
    <row r="51" spans="1:13" ht="15.6" x14ac:dyDescent="0.3">
      <c r="A51" s="25"/>
      <c r="B51" s="25"/>
      <c r="C51" s="25"/>
      <c r="D51" s="25"/>
      <c r="G51" s="38"/>
      <c r="H51" s="38"/>
      <c r="I51" s="38"/>
      <c r="J51" s="38"/>
      <c r="K51" s="25"/>
      <c r="L51" s="25"/>
      <c r="M51" s="41"/>
    </row>
    <row r="52" spans="1:13" ht="15.6" x14ac:dyDescent="0.3">
      <c r="A52" s="25"/>
      <c r="B52" s="25"/>
      <c r="C52" s="25"/>
      <c r="D52" s="25"/>
      <c r="G52" s="38"/>
      <c r="H52" s="38"/>
      <c r="I52" s="38"/>
      <c r="J52" s="38"/>
      <c r="K52" s="25"/>
      <c r="L52" s="25"/>
      <c r="M52" s="41"/>
    </row>
    <row r="53" spans="1:13" ht="15.6" x14ac:dyDescent="0.3">
      <c r="A53" s="25"/>
      <c r="B53" s="25"/>
      <c r="C53" s="25"/>
      <c r="D53" s="25"/>
      <c r="G53" s="38"/>
      <c r="H53" s="38"/>
      <c r="I53" s="38"/>
      <c r="J53" s="38"/>
      <c r="K53" s="25"/>
      <c r="L53" s="25"/>
      <c r="M53" s="41"/>
    </row>
    <row r="54" spans="1:13" ht="15.6" x14ac:dyDescent="0.3">
      <c r="A54" s="25"/>
      <c r="B54" s="25"/>
      <c r="C54" s="25"/>
      <c r="D54" s="25"/>
      <c r="G54" s="38"/>
      <c r="H54" s="38"/>
      <c r="I54" s="38"/>
      <c r="J54" s="38"/>
      <c r="K54" s="25"/>
      <c r="L54" s="25"/>
      <c r="M54" s="41"/>
    </row>
    <row r="55" spans="1:13" ht="15.6" x14ac:dyDescent="0.3">
      <c r="A55" s="25"/>
      <c r="B55" s="25"/>
      <c r="C55" s="25"/>
      <c r="D55" s="25"/>
      <c r="G55" s="38"/>
      <c r="H55" s="38"/>
      <c r="I55" s="38"/>
      <c r="J55" s="38"/>
      <c r="K55" s="25"/>
      <c r="L55" s="25"/>
      <c r="M55" s="41"/>
    </row>
    <row r="56" spans="1:13" ht="15.6" x14ac:dyDescent="0.3">
      <c r="A56" s="25"/>
      <c r="B56" s="25"/>
      <c r="C56" s="25"/>
      <c r="D56" s="25"/>
      <c r="G56" s="38"/>
      <c r="H56" s="38"/>
      <c r="I56" s="38"/>
      <c r="J56" s="38"/>
      <c r="K56" s="25"/>
      <c r="L56" s="25"/>
      <c r="M56" s="41"/>
    </row>
    <row r="57" spans="1:13" ht="15.6" x14ac:dyDescent="0.3">
      <c r="A57" s="25"/>
      <c r="B57" s="25"/>
      <c r="C57" s="25"/>
      <c r="D57" s="25"/>
      <c r="G57" s="38"/>
      <c r="H57" s="38"/>
      <c r="I57" s="38"/>
      <c r="J57" s="38"/>
      <c r="K57" s="25"/>
      <c r="L57" s="25"/>
      <c r="M57" s="41"/>
    </row>
    <row r="58" spans="1:13" ht="15.6" x14ac:dyDescent="0.3">
      <c r="A58" s="25"/>
      <c r="B58" s="25"/>
      <c r="C58" s="25"/>
      <c r="D58" s="25"/>
      <c r="G58" s="38"/>
      <c r="H58" s="38"/>
      <c r="I58" s="38"/>
      <c r="J58" s="38"/>
      <c r="K58" s="25"/>
      <c r="L58" s="25"/>
      <c r="M58" s="41"/>
    </row>
    <row r="59" spans="1:13" ht="15.6" x14ac:dyDescent="0.3">
      <c r="A59" s="25"/>
      <c r="B59" s="25"/>
      <c r="C59" s="25"/>
      <c r="D59" s="25"/>
      <c r="G59" s="38"/>
      <c r="H59" s="38"/>
      <c r="I59" s="38"/>
      <c r="J59" s="38"/>
      <c r="K59" s="25"/>
      <c r="L59" s="25"/>
      <c r="M59" s="41"/>
    </row>
    <row r="60" spans="1:13" ht="15.6" x14ac:dyDescent="0.3">
      <c r="A60" s="25"/>
      <c r="B60" s="25"/>
      <c r="C60" s="25"/>
      <c r="D60" s="25"/>
      <c r="G60" s="38"/>
      <c r="H60" s="38"/>
      <c r="I60" s="38"/>
      <c r="J60" s="38"/>
      <c r="K60" s="25"/>
      <c r="L60" s="25"/>
      <c r="M60" s="41"/>
    </row>
    <row r="61" spans="1:13" ht="15.6" x14ac:dyDescent="0.3">
      <c r="A61" s="25"/>
      <c r="B61" s="25"/>
      <c r="C61" s="25"/>
      <c r="D61" s="25"/>
      <c r="G61" s="38"/>
      <c r="H61" s="38"/>
      <c r="I61" s="38"/>
      <c r="J61" s="38"/>
      <c r="K61" s="25"/>
      <c r="L61" s="25"/>
      <c r="M61" s="41"/>
    </row>
    <row r="62" spans="1:13" ht="15.6" x14ac:dyDescent="0.3">
      <c r="A62" s="25"/>
      <c r="B62" s="25"/>
      <c r="C62" s="25"/>
      <c r="D62" s="25"/>
      <c r="G62" s="38"/>
      <c r="H62" s="38"/>
      <c r="I62" s="38"/>
      <c r="J62" s="38"/>
      <c r="K62" s="25"/>
      <c r="L62" s="25"/>
      <c r="M62" s="41"/>
    </row>
    <row r="63" spans="1:13" ht="15.6" x14ac:dyDescent="0.3">
      <c r="A63" s="25"/>
      <c r="B63" s="25"/>
      <c r="C63" s="25"/>
      <c r="D63" s="25"/>
      <c r="G63" s="38"/>
      <c r="H63" s="38"/>
      <c r="I63" s="38"/>
      <c r="J63" s="38"/>
      <c r="K63" s="25"/>
      <c r="L63" s="25"/>
      <c r="M63" s="41"/>
    </row>
    <row r="64" spans="1:13" ht="15.6" x14ac:dyDescent="0.3">
      <c r="A64" s="25"/>
      <c r="B64" s="25"/>
      <c r="C64" s="25"/>
      <c r="D64" s="25"/>
      <c r="G64" s="38"/>
      <c r="H64" s="38"/>
      <c r="I64" s="38"/>
      <c r="J64" s="38"/>
      <c r="K64" s="25"/>
      <c r="L64" s="25"/>
      <c r="M64" s="41"/>
    </row>
    <row r="65" spans="1:13" ht="15.6" x14ac:dyDescent="0.3">
      <c r="A65" s="25"/>
      <c r="B65" s="25"/>
      <c r="C65" s="25"/>
      <c r="D65" s="25"/>
      <c r="G65" s="38"/>
      <c r="H65" s="38"/>
      <c r="I65" s="38"/>
      <c r="J65" s="38"/>
      <c r="K65" s="25"/>
      <c r="L65" s="25"/>
      <c r="M65" s="41"/>
    </row>
    <row r="66" spans="1:13" ht="15.6" x14ac:dyDescent="0.3">
      <c r="A66" s="25"/>
      <c r="B66" s="25"/>
      <c r="C66" s="25"/>
      <c r="D66" s="25"/>
      <c r="G66" s="38"/>
      <c r="H66" s="38"/>
      <c r="I66" s="38"/>
      <c r="J66" s="38"/>
      <c r="K66" s="25"/>
      <c r="L66" s="25"/>
      <c r="M66" s="41"/>
    </row>
    <row r="67" spans="1:13" ht="15.6" x14ac:dyDescent="0.3">
      <c r="A67" s="25"/>
      <c r="B67" s="25"/>
      <c r="C67" s="25"/>
      <c r="D67" s="25"/>
      <c r="G67" s="38"/>
      <c r="H67" s="38"/>
      <c r="I67" s="38"/>
      <c r="J67" s="38"/>
      <c r="K67" s="25"/>
      <c r="L67" s="25"/>
      <c r="M67" s="41"/>
    </row>
    <row r="68" spans="1:13" ht="15.6" x14ac:dyDescent="0.3">
      <c r="A68" s="25"/>
      <c r="B68" s="25"/>
      <c r="C68" s="25"/>
      <c r="D68" s="25"/>
      <c r="G68" s="38"/>
      <c r="H68" s="38"/>
      <c r="I68" s="38"/>
      <c r="J68" s="38"/>
      <c r="K68" s="25"/>
      <c r="L68" s="25"/>
      <c r="M68" s="41"/>
    </row>
    <row r="69" spans="1:13" ht="15.6" x14ac:dyDescent="0.3">
      <c r="A69" s="25"/>
      <c r="B69" s="25"/>
      <c r="C69" s="25"/>
      <c r="D69" s="25"/>
      <c r="G69" s="38"/>
      <c r="H69" s="38"/>
      <c r="I69" s="38"/>
      <c r="J69" s="38"/>
      <c r="K69" s="25"/>
      <c r="L69" s="25"/>
      <c r="M69" s="41"/>
    </row>
    <row r="70" spans="1:13" ht="15.6" x14ac:dyDescent="0.3">
      <c r="A70" s="25"/>
      <c r="B70" s="25"/>
      <c r="C70" s="25"/>
      <c r="D70" s="25"/>
      <c r="G70" s="38"/>
      <c r="H70" s="38"/>
      <c r="I70" s="38"/>
      <c r="J70" s="38"/>
      <c r="K70" s="25"/>
      <c r="L70" s="25"/>
      <c r="M70" s="41"/>
    </row>
    <row r="71" spans="1:13" ht="15.6" x14ac:dyDescent="0.3">
      <c r="A71" s="25"/>
      <c r="B71" s="25"/>
      <c r="C71" s="25"/>
      <c r="D71" s="25"/>
      <c r="G71" s="38"/>
      <c r="H71" s="38"/>
      <c r="I71" s="38"/>
      <c r="J71" s="38"/>
      <c r="K71" s="25"/>
      <c r="L71" s="25"/>
      <c r="M71" s="41"/>
    </row>
    <row r="72" spans="1:13" ht="15.6" x14ac:dyDescent="0.3">
      <c r="A72" s="25"/>
      <c r="B72" s="25"/>
      <c r="C72" s="25"/>
      <c r="D72" s="25"/>
      <c r="G72" s="38"/>
      <c r="H72" s="38"/>
      <c r="I72" s="38"/>
      <c r="J72" s="38"/>
      <c r="K72" s="25"/>
      <c r="L72" s="25"/>
      <c r="M72" s="41"/>
    </row>
    <row r="73" spans="1:13" ht="15.6" x14ac:dyDescent="0.3">
      <c r="A73" s="25"/>
      <c r="B73" s="25"/>
      <c r="C73" s="25"/>
      <c r="D73" s="25"/>
      <c r="G73" s="38"/>
      <c r="H73" s="38"/>
      <c r="I73" s="38"/>
      <c r="J73" s="38"/>
      <c r="K73" s="25"/>
      <c r="L73" s="25"/>
      <c r="M73" s="41"/>
    </row>
    <row r="74" spans="1:13" ht="15.6" x14ac:dyDescent="0.3">
      <c r="A74" s="25"/>
      <c r="B74" s="25"/>
      <c r="C74" s="25"/>
      <c r="D74" s="25"/>
      <c r="G74" s="38"/>
      <c r="H74" s="38"/>
      <c r="I74" s="38"/>
      <c r="J74" s="38"/>
      <c r="K74" s="25"/>
      <c r="L74" s="25"/>
      <c r="M74" s="41"/>
    </row>
    <row r="75" spans="1:13" ht="15.6" x14ac:dyDescent="0.3">
      <c r="A75" s="25"/>
      <c r="B75" s="25"/>
      <c r="C75" s="25"/>
      <c r="D75" s="25"/>
      <c r="G75" s="38"/>
      <c r="H75" s="38"/>
      <c r="I75" s="38"/>
      <c r="J75" s="38"/>
      <c r="K75" s="25"/>
      <c r="L75" s="25"/>
      <c r="M75" s="41"/>
    </row>
    <row r="76" spans="1:13" ht="15.6" x14ac:dyDescent="0.3">
      <c r="A76" s="25"/>
      <c r="B76" s="25"/>
      <c r="C76" s="25"/>
      <c r="D76" s="25"/>
      <c r="G76" s="38"/>
      <c r="H76" s="38"/>
      <c r="I76" s="38"/>
      <c r="J76" s="38"/>
      <c r="K76" s="25"/>
      <c r="L76" s="25"/>
      <c r="M76" s="41"/>
    </row>
    <row r="77" spans="1:13" s="48" customFormat="1" ht="15.6" x14ac:dyDescent="0.3">
      <c r="A77" s="55"/>
      <c r="B77" s="55"/>
      <c r="C77" s="55"/>
      <c r="D77" s="55"/>
      <c r="E77" s="55"/>
      <c r="F77" s="55"/>
      <c r="G77" s="55"/>
      <c r="H77" s="55"/>
      <c r="I77" s="55"/>
      <c r="J77" s="55"/>
      <c r="K77" s="55"/>
      <c r="L77" s="66"/>
      <c r="M77" s="66"/>
    </row>
    <row r="78" spans="1:13" s="49" customFormat="1" x14ac:dyDescent="0.3">
      <c r="A78" s="49" t="s">
        <v>23</v>
      </c>
      <c r="C78" s="49" t="s">
        <v>24</v>
      </c>
      <c r="E78" s="50"/>
      <c r="F78" s="50"/>
      <c r="G78" s="50"/>
      <c r="H78" s="50"/>
    </row>
    <row r="79" spans="1:13" s="49" customFormat="1" x14ac:dyDescent="0.3">
      <c r="A79" s="49" t="s">
        <v>12</v>
      </c>
      <c r="C79" s="49">
        <v>1</v>
      </c>
      <c r="E79" s="50"/>
      <c r="F79" s="50"/>
      <c r="G79" s="50"/>
      <c r="H79" s="50"/>
    </row>
    <row r="80" spans="1:13" s="49" customFormat="1" x14ac:dyDescent="0.3">
      <c r="A80" s="49" t="s">
        <v>13</v>
      </c>
      <c r="C80" s="49">
        <v>1</v>
      </c>
      <c r="E80" s="50"/>
      <c r="F80" s="50"/>
      <c r="G80" s="50"/>
      <c r="H80" s="50"/>
    </row>
    <row r="81" spans="1:8" s="49" customFormat="1" x14ac:dyDescent="0.3">
      <c r="A81" s="49" t="s">
        <v>14</v>
      </c>
      <c r="C81" s="49">
        <v>1</v>
      </c>
      <c r="E81" s="50"/>
      <c r="F81" s="50"/>
      <c r="G81" s="50"/>
      <c r="H81" s="50"/>
    </row>
    <row r="82" spans="1:8" s="49" customFormat="1" x14ac:dyDescent="0.3">
      <c r="A82" s="49" t="s">
        <v>25</v>
      </c>
      <c r="C82" s="49">
        <v>3</v>
      </c>
      <c r="E82" s="50"/>
      <c r="F82" s="50"/>
      <c r="G82" s="50"/>
      <c r="H82" s="50"/>
    </row>
    <row r="83" spans="1:8" s="49" customFormat="1" x14ac:dyDescent="0.3">
      <c r="E83" s="50"/>
      <c r="F83" s="50"/>
      <c r="G83" s="50"/>
      <c r="H83" s="50"/>
    </row>
    <row r="84" spans="1:8" s="49" customFormat="1" x14ac:dyDescent="0.3">
      <c r="E84" s="50"/>
      <c r="F84" s="50"/>
      <c r="G84" s="50"/>
      <c r="H84" s="50"/>
    </row>
    <row r="85" spans="1:8" s="49" customFormat="1" x14ac:dyDescent="0.3">
      <c r="A85" s="49" t="s">
        <v>26</v>
      </c>
      <c r="C85" s="49" t="s">
        <v>27</v>
      </c>
      <c r="E85" s="50"/>
      <c r="F85" s="50"/>
      <c r="G85" s="50"/>
      <c r="H85" s="50"/>
    </row>
    <row r="86" spans="1:8" s="49" customFormat="1" x14ac:dyDescent="0.3">
      <c r="A86" s="49">
        <v>0.3</v>
      </c>
      <c r="C86" s="49">
        <v>0.3</v>
      </c>
      <c r="E86" s="50"/>
      <c r="F86" s="50"/>
      <c r="G86" s="50"/>
      <c r="H86" s="50"/>
    </row>
    <row r="87" spans="1:8" s="49" customFormat="1" x14ac:dyDescent="0.3">
      <c r="A87" s="49">
        <f>A86+A86</f>
        <v>0.6</v>
      </c>
      <c r="C87" s="49">
        <v>0.3</v>
      </c>
      <c r="E87" s="50"/>
      <c r="F87" s="50"/>
      <c r="G87" s="50"/>
      <c r="H87" s="50"/>
    </row>
    <row r="88" spans="1:8" s="49" customFormat="1" x14ac:dyDescent="0.3">
      <c r="A88" s="49">
        <f>A87+A86</f>
        <v>0.89999999999999991</v>
      </c>
      <c r="C88" s="49">
        <v>0.3</v>
      </c>
      <c r="E88" s="50"/>
      <c r="F88" s="50"/>
      <c r="G88" s="50"/>
      <c r="H88" s="50"/>
    </row>
    <row r="89" spans="1:8" s="49" customFormat="1" x14ac:dyDescent="0.3">
      <c r="A89" s="49">
        <f>A88+A86</f>
        <v>1.2</v>
      </c>
      <c r="C89" s="49">
        <v>0.3</v>
      </c>
      <c r="E89" s="50"/>
      <c r="F89" s="50"/>
      <c r="G89" s="50"/>
      <c r="H89" s="50"/>
    </row>
    <row r="90" spans="1:8" s="49" customFormat="1" x14ac:dyDescent="0.3">
      <c r="A90" s="49">
        <f>A89+A86</f>
        <v>1.5</v>
      </c>
      <c r="C90" s="49">
        <v>0.3</v>
      </c>
      <c r="E90" s="50"/>
      <c r="F90" s="50"/>
      <c r="G90" s="50"/>
      <c r="H90" s="50"/>
    </row>
    <row r="91" spans="1:8" s="49" customFormat="1" x14ac:dyDescent="0.3">
      <c r="A91" s="49">
        <f>A90+A86</f>
        <v>1.8</v>
      </c>
      <c r="C91" s="49">
        <v>0.3</v>
      </c>
      <c r="E91" s="50"/>
      <c r="F91" s="50"/>
      <c r="G91" s="50"/>
      <c r="H91" s="50"/>
    </row>
    <row r="92" spans="1:8" s="49" customFormat="1" x14ac:dyDescent="0.3">
      <c r="A92" s="49">
        <f>A91+A86</f>
        <v>2.1</v>
      </c>
      <c r="C92" s="49">
        <v>0.3</v>
      </c>
      <c r="E92" s="50"/>
      <c r="F92" s="50"/>
      <c r="G92" s="50"/>
      <c r="H92" s="50"/>
    </row>
    <row r="93" spans="1:8" s="49" customFormat="1" x14ac:dyDescent="0.3">
      <c r="A93" s="49">
        <f>A92+A86</f>
        <v>2.4</v>
      </c>
      <c r="C93" s="49">
        <v>0.3</v>
      </c>
      <c r="E93" s="50"/>
      <c r="F93" s="50"/>
      <c r="G93" s="50"/>
      <c r="H93" s="50"/>
    </row>
    <row r="94" spans="1:8" s="49" customFormat="1" x14ac:dyDescent="0.3">
      <c r="A94" s="49">
        <f>A93+A86</f>
        <v>2.6999999999999997</v>
      </c>
      <c r="C94" s="49">
        <v>0.3</v>
      </c>
      <c r="E94" s="50"/>
      <c r="F94" s="50"/>
      <c r="G94" s="50"/>
      <c r="H94" s="50"/>
    </row>
    <row r="95" spans="1:8" s="49" customFormat="1" x14ac:dyDescent="0.3">
      <c r="A95" s="49">
        <f>A94+A86</f>
        <v>2.9999999999999996</v>
      </c>
      <c r="C95" s="49">
        <v>0.3</v>
      </c>
      <c r="E95" s="50"/>
      <c r="F95" s="50"/>
      <c r="G95" s="50"/>
      <c r="H95" s="50"/>
    </row>
    <row r="96" spans="1:8" s="49" customFormat="1" x14ac:dyDescent="0.3">
      <c r="A96" s="49" t="s">
        <v>25</v>
      </c>
      <c r="C96" s="49">
        <v>3</v>
      </c>
      <c r="E96" s="50"/>
      <c r="F96" s="50"/>
      <c r="G96" s="50"/>
      <c r="H96" s="50"/>
    </row>
    <row r="97" spans="1:8" s="49" customFormat="1" x14ac:dyDescent="0.3">
      <c r="E97" s="50"/>
      <c r="F97" s="50"/>
      <c r="G97" s="50"/>
      <c r="H97" s="50"/>
    </row>
    <row r="98" spans="1:8" s="49" customFormat="1" x14ac:dyDescent="0.3">
      <c r="E98" s="50"/>
      <c r="F98" s="50"/>
      <c r="G98" s="50"/>
      <c r="H98" s="50"/>
    </row>
    <row r="99" spans="1:8" s="49" customFormat="1" x14ac:dyDescent="0.3">
      <c r="A99" s="49" t="s">
        <v>26</v>
      </c>
      <c r="C99" s="49" t="s">
        <v>27</v>
      </c>
      <c r="E99" s="50"/>
      <c r="F99" s="50"/>
      <c r="G99" s="50"/>
      <c r="H99" s="50"/>
    </row>
    <row r="100" spans="1:8" s="49" customFormat="1" x14ac:dyDescent="0.3">
      <c r="A100" s="49" t="s">
        <v>28</v>
      </c>
      <c r="C100" s="49">
        <f>J28</f>
        <v>0</v>
      </c>
      <c r="E100" s="50"/>
      <c r="F100" s="50"/>
      <c r="G100" s="50"/>
      <c r="H100" s="50"/>
    </row>
    <row r="101" spans="1:8" s="49" customFormat="1" x14ac:dyDescent="0.3">
      <c r="A101" s="57" t="s">
        <v>29</v>
      </c>
      <c r="B101" s="57"/>
      <c r="C101" s="57">
        <v>0.02</v>
      </c>
      <c r="D101" s="57"/>
      <c r="E101" s="50"/>
      <c r="F101" s="50"/>
      <c r="G101" s="50"/>
      <c r="H101" s="50"/>
    </row>
    <row r="102" spans="1:8" s="49" customFormat="1" x14ac:dyDescent="0.3">
      <c r="A102" s="57" t="s">
        <v>30</v>
      </c>
      <c r="B102" s="57"/>
      <c r="C102" s="57">
        <f>6-C100-C101</f>
        <v>5.98</v>
      </c>
      <c r="D102" s="57"/>
      <c r="E102" s="50"/>
      <c r="F102" s="50"/>
      <c r="G102" s="50"/>
      <c r="H102" s="50"/>
    </row>
    <row r="103" spans="1:8" s="49" customFormat="1" x14ac:dyDescent="0.3">
      <c r="A103" s="57"/>
      <c r="B103" s="57"/>
      <c r="C103" s="57"/>
      <c r="D103" s="57"/>
      <c r="E103" s="50"/>
      <c r="F103" s="50"/>
      <c r="G103" s="50"/>
      <c r="H103" s="50"/>
    </row>
    <row r="104" spans="1:8" s="48" customFormat="1" x14ac:dyDescent="0.3">
      <c r="A104" s="49"/>
      <c r="B104" s="49"/>
      <c r="C104" s="49"/>
      <c r="D104" s="49"/>
      <c r="E104" s="51"/>
      <c r="F104" s="51"/>
      <c r="G104" s="51"/>
      <c r="H104" s="51"/>
    </row>
    <row r="105" spans="1:8" s="48" customFormat="1" x14ac:dyDescent="0.3">
      <c r="A105" s="51"/>
      <c r="B105" s="51"/>
      <c r="C105" s="51"/>
      <c r="D105" s="51"/>
      <c r="E105" s="51"/>
      <c r="F105" s="51"/>
      <c r="G105" s="51"/>
      <c r="H105" s="51"/>
    </row>
    <row r="106" spans="1:8" s="48" customFormat="1" x14ac:dyDescent="0.3"/>
    <row r="107" spans="1:8" s="48" customFormat="1" x14ac:dyDescent="0.3"/>
  </sheetData>
  <mergeCells count="6">
    <mergeCell ref="A5:F5"/>
    <mergeCell ref="G5:I5"/>
    <mergeCell ref="J5:N5"/>
    <mergeCell ref="H28:I28"/>
    <mergeCell ref="A1:S1"/>
    <mergeCell ref="O5:S5"/>
  </mergeCells>
  <conditionalFormatting sqref="M27">
    <cfRule type="containsText" dxfId="10" priority="11" operator="containsText" text="100%">
      <formula>NOT(ISERROR(SEARCH("100%",M27)))</formula>
    </cfRule>
  </conditionalFormatting>
  <conditionalFormatting sqref="R27">
    <cfRule type="containsText" dxfId="9" priority="10" operator="containsText" text="100%">
      <formula>NOT(ISERROR(SEARCH("100%",R27)))</formula>
    </cfRule>
  </conditionalFormatting>
  <conditionalFormatting sqref="L7:L26">
    <cfRule type="containsText" dxfId="8" priority="7" operator="containsText" text="high">
      <formula>NOT(ISERROR(SEARCH("high",L7)))</formula>
    </cfRule>
    <cfRule type="containsText" dxfId="7" priority="8" operator="containsText" text="moderate">
      <formula>NOT(ISERROR(SEARCH("moderate",L7)))</formula>
    </cfRule>
    <cfRule type="containsText" dxfId="6" priority="9" operator="containsText" text="low">
      <formula>NOT(ISERROR(SEARCH("low",L7)))</formula>
    </cfRule>
  </conditionalFormatting>
  <conditionalFormatting sqref="Q7:Q26">
    <cfRule type="containsText" dxfId="5" priority="4" operator="containsText" text="high">
      <formula>NOT(ISERROR(SEARCH("high",Q7)))</formula>
    </cfRule>
    <cfRule type="containsText" dxfId="4" priority="5" operator="containsText" text="moderate">
      <formula>NOT(ISERROR(SEARCH("moderate",Q7)))</formula>
    </cfRule>
    <cfRule type="containsText" dxfId="3" priority="6" operator="containsText" text="low">
      <formula>NOT(ISERROR(SEARCH("low",Q7)))</formula>
    </cfRule>
  </conditionalFormatting>
  <conditionalFormatting sqref="K28">
    <cfRule type="containsText" dxfId="2" priority="1" operator="containsText" text="high">
      <formula>NOT(ISERROR(SEARCH("high",K28)))</formula>
    </cfRule>
    <cfRule type="containsText" dxfId="1" priority="2" operator="containsText" text="moderate">
      <formula>NOT(ISERROR(SEARCH("moderate",K28)))</formula>
    </cfRule>
    <cfRule type="containsText" dxfId="0" priority="3" operator="containsText" text="low">
      <formula>NOT(ISERROR(SEARCH("low",K28)))</formula>
    </cfRule>
  </conditionalFormatting>
  <dataValidations count="1">
    <dataValidation type="list" allowBlank="1" showInputMessage="1" showErrorMessage="1" sqref="P7:P26 K7:K26" xr:uid="{00000000-0002-0000-0500-000000000000}">
      <formula1>$H$2:$H$4</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SMC.Dashboard</vt:lpstr>
      <vt:lpstr>تعاریف</vt:lpstr>
      <vt:lpstr>تلفیقی</vt:lpstr>
      <vt:lpstr>Financial risk</vt:lpstr>
      <vt:lpstr>strategic risk</vt:lpstr>
      <vt:lpstr>Operational risk</vt:lpstr>
      <vt:lpstr>Compliance risk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Mahbobeh Sadeghi Noori</dc:creator>
  <cp:lastModifiedBy>JouYandeh MoStafa</cp:lastModifiedBy>
  <dcterms:created xsi:type="dcterms:W3CDTF">2019-10-22T09:59:14Z</dcterms:created>
  <dcterms:modified xsi:type="dcterms:W3CDTF">2020-04-26T05:59:15Z</dcterms:modified>
</cp:coreProperties>
</file>