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SGO\input_data\"/>
    </mc:Choice>
  </mc:AlternateContent>
  <xr:revisionPtr revIDLastSave="0" documentId="13_ncr:1_{78603778-CC8A-4EEA-9EC5-752ED760CF2D}" xr6:coauthVersionLast="47" xr6:coauthVersionMax="47" xr10:uidLastSave="{00000000-0000-0000-0000-000000000000}"/>
  <bookViews>
    <workbookView xWindow="-120" yWindow="-120" windowWidth="20730" windowHeight="11160" activeTab="1" xr2:uid="{715AA4C4-D452-40C8-87FD-9FD8322D773E}"/>
  </bookViews>
  <sheets>
    <sheet name="sources" sheetId="1" r:id="rId1"/>
    <sheet name="s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4" i="1"/>
  <c r="C3" i="1"/>
  <c r="C2" i="1"/>
  <c r="J14" i="2" l="1"/>
  <c r="I14" i="2"/>
  <c r="J13" i="2"/>
  <c r="I13" i="2"/>
  <c r="J10" i="2"/>
  <c r="I10" i="2"/>
  <c r="J7" i="2"/>
  <c r="I7" i="2"/>
  <c r="J6" i="2"/>
  <c r="I6" i="2"/>
  <c r="J5" i="2"/>
  <c r="I5" i="2"/>
  <c r="J4" i="2"/>
  <c r="I4" i="2"/>
</calcChain>
</file>

<file path=xl/sharedStrings.xml><?xml version="1.0" encoding="utf-8"?>
<sst xmlns="http://schemas.openxmlformats.org/spreadsheetml/2006/main" count="37" uniqueCount="28">
  <si>
    <t>ID</t>
  </si>
  <si>
    <t>UNIQUE NAME</t>
  </si>
  <si>
    <t>Capture Capacity (MTCO2/yr)</t>
  </si>
  <si>
    <t>Total Unit Cost ($/tCO2)</t>
  </si>
  <si>
    <t>Fixed Cost ($M)</t>
  </si>
  <si>
    <t>Operating Cost ($/tCO2)</t>
  </si>
  <si>
    <t>X loc</t>
  </si>
  <si>
    <t>Y loc</t>
  </si>
  <si>
    <t>Storage Capacity (MTCO2)</t>
  </si>
  <si>
    <t>Lat</t>
  </si>
  <si>
    <t>Lon</t>
  </si>
  <si>
    <t>Shenhua Guohua power station</t>
  </si>
  <si>
    <t>Sumsel-1 power station</t>
  </si>
  <si>
    <t>Ramba</t>
  </si>
  <si>
    <t>Sumsel-5 power station</t>
  </si>
  <si>
    <t>Nau</t>
  </si>
  <si>
    <t>Raja</t>
  </si>
  <si>
    <t>Air Serdang</t>
  </si>
  <si>
    <t>Guruh</t>
  </si>
  <si>
    <t>Tanjung Tiga Barat</t>
  </si>
  <si>
    <t>Bulu</t>
  </si>
  <si>
    <t>Kemang</t>
  </si>
  <si>
    <t>Koneng</t>
  </si>
  <si>
    <t>Lagan</t>
  </si>
  <si>
    <t>Letang</t>
  </si>
  <si>
    <t>Mandala</t>
  </si>
  <si>
    <t>Bajubang</t>
  </si>
  <si>
    <t>Gemah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</si>
</sst>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  <xf numFmtId="0" fontId="3" fillId="3" borderId="0" xfId="0" applyFont="1" applyFill="1"/>
    <xf numFmtId="0" fontId="3" fillId="4" borderId="0" xfId="0" applyFont="1" applyFill="1"/>
    <xf numFmtId="0" fontId="3" fillId="0" borderId="0" xfId="0" applyFont="1" applyAlignment="1">
      <alignment horizontal="center" vertical="center"/>
    </xf>
    <xf numFmtId="0" fontId="3" fillId="5" borderId="0" xfId="0" applyFont="1" applyFill="1"/>
    <xf numFmtId="0" fontId="4" fillId="6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7" borderId="3" xfId="0" applyFont="1" applyFill="1" applyBorder="1" applyAlignment="1">
      <alignment horizontal="center"/>
    </xf>
    <xf numFmtId="0" fontId="0" fillId="7" borderId="0" xfId="0" applyFill="1"/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8AF3-FBFD-4B30-B574-CF02EE6C3276}">
  <dimension ref="A1:J5"/>
  <sheetViews>
    <sheetView workbookViewId="0">
      <selection activeCell="B22" sqref="B22"/>
    </sheetView>
  </sheetViews>
  <sheetFormatPr defaultRowHeight="15" x14ac:dyDescent="0.25"/>
  <cols>
    <col min="1" max="1" width="2.85546875" bestFit="1" customWidth="1"/>
    <col min="2" max="2" width="39.28515625" bestFit="1" customWidth="1"/>
    <col min="3" max="3" width="27.140625" style="1" bestFit="1" customWidth="1"/>
    <col min="4" max="4" width="22.28515625" style="1" bestFit="1" customWidth="1"/>
    <col min="5" max="5" width="14.85546875" style="1" bestFit="1" customWidth="1"/>
    <col min="6" max="6" width="22.5703125" style="1" bestFit="1" customWidth="1"/>
    <col min="7" max="8" width="9.140625" style="1"/>
  </cols>
  <sheetData>
    <row r="1" spans="1:1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 spans="1:10" x14ac:dyDescent="0.25">
      <c r="A2" s="2">
        <v>1</v>
      </c>
      <c r="B2" s="3" t="s">
        <v>11</v>
      </c>
      <c r="C2" s="5">
        <f>0.9*0.8*2</f>
        <v>1.4400000000000002</v>
      </c>
      <c r="E2" s="1">
        <v>241.42399999999998</v>
      </c>
      <c r="F2" s="1">
        <v>49.968000000000004</v>
      </c>
      <c r="I2" s="5">
        <v>-3.4013806</v>
      </c>
      <c r="J2" s="5">
        <v>104.11863270000001</v>
      </c>
    </row>
    <row r="3" spans="1:10" x14ac:dyDescent="0.25">
      <c r="A3" s="2">
        <v>2</v>
      </c>
      <c r="B3" s="4" t="s">
        <v>12</v>
      </c>
      <c r="C3" s="1">
        <f>0.9*1.4*2</f>
        <v>2.52</v>
      </c>
      <c r="E3" s="1">
        <v>422.49199999999996</v>
      </c>
      <c r="F3" s="1">
        <v>87.444000000000003</v>
      </c>
      <c r="I3" s="5">
        <v>-3.4766666700000002</v>
      </c>
      <c r="J3" s="5">
        <v>103.99916666999999</v>
      </c>
    </row>
    <row r="4" spans="1:10" x14ac:dyDescent="0.25">
      <c r="A4" s="2">
        <v>3</v>
      </c>
      <c r="B4" s="6" t="s">
        <v>14</v>
      </c>
      <c r="C4" s="1">
        <f>0.9*0.7*2</f>
        <v>1.26</v>
      </c>
      <c r="E4" s="1">
        <v>211.24599999999998</v>
      </c>
      <c r="F4" s="1">
        <v>43.722000000000001</v>
      </c>
      <c r="I4" s="5">
        <v>-2.1562529000000001</v>
      </c>
      <c r="J4" s="5">
        <v>103.7552716</v>
      </c>
    </row>
    <row r="5" spans="1:10" x14ac:dyDescent="0.25">
      <c r="C5" s="1">
        <f>SUM(C2:C4)</f>
        <v>5.22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D3C0-B2DD-4F1C-A03D-5E407E0EBF18}">
  <dimension ref="A1:J40"/>
  <sheetViews>
    <sheetView tabSelected="1" workbookViewId="0">
      <selection activeCell="D8" sqref="D8"/>
    </sheetView>
  </sheetViews>
  <sheetFormatPr defaultRowHeight="15" x14ac:dyDescent="0.25"/>
  <cols>
    <col min="1" max="1" width="2.85546875" bestFit="1" customWidth="1"/>
    <col min="2" max="2" width="20.140625" bestFit="1" customWidth="1"/>
    <col min="3" max="3" width="27.140625" bestFit="1" customWidth="1"/>
    <col min="4" max="4" width="22.28515625" bestFit="1" customWidth="1"/>
    <col min="5" max="5" width="14.85546875" bestFit="1" customWidth="1"/>
    <col min="6" max="6" width="22.5703125" bestFit="1" customWidth="1"/>
    <col min="7" max="7" width="8.140625" customWidth="1"/>
    <col min="8" max="8" width="9.5703125" customWidth="1"/>
  </cols>
  <sheetData>
    <row r="1" spans="1:10" x14ac:dyDescent="0.25">
      <c r="A1" s="1" t="s">
        <v>0</v>
      </c>
      <c r="B1" s="1" t="s">
        <v>1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 spans="1:10" s="12" customFormat="1" x14ac:dyDescent="0.25">
      <c r="A2">
        <v>1</v>
      </c>
      <c r="B2" t="s">
        <v>17</v>
      </c>
      <c r="C2">
        <v>2.17</v>
      </c>
      <c r="I2">
        <v>-3.8228346456692912</v>
      </c>
      <c r="J2">
        <v>104.33464566929133</v>
      </c>
    </row>
    <row r="3" spans="1:10" s="12" customFormat="1" x14ac:dyDescent="0.25">
      <c r="A3">
        <v>2</v>
      </c>
      <c r="B3" t="s">
        <v>18</v>
      </c>
      <c r="C3">
        <v>0.63</v>
      </c>
      <c r="I3">
        <v>-3.7992125984251968</v>
      </c>
      <c r="J3">
        <v>104.38188976377953</v>
      </c>
    </row>
    <row r="4" spans="1:10" s="12" customFormat="1" ht="15.75" thickBot="1" x14ac:dyDescent="0.3">
      <c r="A4">
        <v>3</v>
      </c>
      <c r="B4" t="s">
        <v>16</v>
      </c>
      <c r="C4">
        <v>4.66</v>
      </c>
      <c r="I4" s="15">
        <f>-(3+18/60+35/3600)</f>
        <v>-3.3097222222222222</v>
      </c>
      <c r="J4" s="15">
        <f>104+7/60+3/3600</f>
        <v>104.11749999999999</v>
      </c>
    </row>
    <row r="5" spans="1:10" s="12" customFormat="1" ht="15.75" thickTop="1" x14ac:dyDescent="0.25">
      <c r="A5">
        <v>4</v>
      </c>
      <c r="B5" t="s">
        <v>13</v>
      </c>
      <c r="C5">
        <v>4.72</v>
      </c>
      <c r="I5" s="16">
        <f>-(2+39/60+22.65/3600)</f>
        <v>-2.6562916666666667</v>
      </c>
      <c r="J5" s="16">
        <f>104+8/60+32.96/3600</f>
        <v>104.14248888888889</v>
      </c>
    </row>
    <row r="6" spans="1:10" x14ac:dyDescent="0.25">
      <c r="A6">
        <v>5</v>
      </c>
      <c r="B6" t="s">
        <v>19</v>
      </c>
      <c r="C6">
        <v>0.04</v>
      </c>
      <c r="I6" s="15">
        <f>-(2+50/60+34.115/3600)</f>
        <v>-2.8428097222222224</v>
      </c>
      <c r="J6" s="15">
        <f>103+13/60+32.962/3600</f>
        <v>103.22582277777778</v>
      </c>
    </row>
    <row r="7" spans="1:10" x14ac:dyDescent="0.25">
      <c r="A7">
        <v>6</v>
      </c>
      <c r="B7" t="s">
        <v>20</v>
      </c>
      <c r="C7">
        <v>3.17483531316</v>
      </c>
      <c r="I7" s="15">
        <f>-(3+12/60+6/3600)</f>
        <v>-3.2016666666666667</v>
      </c>
      <c r="J7" s="15">
        <f>103+50/60+52/3600</f>
        <v>103.84777777777778</v>
      </c>
    </row>
    <row r="8" spans="1:10" x14ac:dyDescent="0.25">
      <c r="A8">
        <v>7</v>
      </c>
      <c r="B8" t="s">
        <v>21</v>
      </c>
      <c r="C8">
        <v>2.3029825784</v>
      </c>
      <c r="I8">
        <v>-2.1027002249867102</v>
      </c>
      <c r="J8">
        <v>103.797934196329</v>
      </c>
    </row>
    <row r="9" spans="1:10" x14ac:dyDescent="0.25">
      <c r="A9">
        <v>8</v>
      </c>
      <c r="B9" t="s">
        <v>22</v>
      </c>
      <c r="C9">
        <v>0.9624038718000002</v>
      </c>
      <c r="I9">
        <v>-3.5747519556523302</v>
      </c>
      <c r="J9">
        <v>103.440682500901</v>
      </c>
    </row>
    <row r="10" spans="1:10" s="12" customFormat="1" x14ac:dyDescent="0.25">
      <c r="A10">
        <v>9</v>
      </c>
      <c r="B10" t="s">
        <v>23</v>
      </c>
      <c r="C10">
        <v>51.463739407359995</v>
      </c>
      <c r="I10" s="15">
        <f>-(3+32/60+59.54/3600)</f>
        <v>-3.5498722222222221</v>
      </c>
      <c r="J10" s="15">
        <f>103+39/60+8.3/3600</f>
        <v>103.65230555555556</v>
      </c>
    </row>
    <row r="11" spans="1:10" x14ac:dyDescent="0.25">
      <c r="A11">
        <v>10</v>
      </c>
      <c r="B11" t="s">
        <v>24</v>
      </c>
      <c r="C11">
        <v>7.0873600000000009E-2</v>
      </c>
      <c r="I11">
        <v>-2.66659711597375</v>
      </c>
      <c r="J11">
        <v>104.033332647843</v>
      </c>
    </row>
    <row r="12" spans="1:10" x14ac:dyDescent="0.25">
      <c r="A12">
        <v>11</v>
      </c>
      <c r="B12" t="s">
        <v>25</v>
      </c>
      <c r="C12">
        <v>2.9266040663999999</v>
      </c>
      <c r="I12">
        <v>-3.9015748031496065</v>
      </c>
      <c r="J12">
        <v>104.28346456692914</v>
      </c>
    </row>
    <row r="13" spans="1:10" x14ac:dyDescent="0.25">
      <c r="A13">
        <v>12</v>
      </c>
      <c r="B13" t="s">
        <v>15</v>
      </c>
      <c r="C13">
        <v>0.15015609781200004</v>
      </c>
      <c r="I13" s="15">
        <f>-(3+27/60+28.96/3600)</f>
        <v>-3.4580444444444445</v>
      </c>
      <c r="J13" s="15">
        <f>103+30/60+45.13/3600</f>
        <v>103.51253611111112</v>
      </c>
    </row>
    <row r="14" spans="1:10" x14ac:dyDescent="0.25">
      <c r="A14">
        <v>13</v>
      </c>
      <c r="B14" t="s">
        <v>26</v>
      </c>
      <c r="C14">
        <v>0.91</v>
      </c>
      <c r="I14" s="15">
        <f>-(1+50/60+11.227/3600)</f>
        <v>-1.8364519444444445</v>
      </c>
      <c r="J14" s="15">
        <f>103+18/60+22.632/3600</f>
        <v>103.30628666666667</v>
      </c>
    </row>
    <row r="15" spans="1:10" x14ac:dyDescent="0.25">
      <c r="A15">
        <v>14</v>
      </c>
      <c r="B15" t="s">
        <v>27</v>
      </c>
      <c r="C15">
        <v>1.27</v>
      </c>
      <c r="I15">
        <v>-1.1933962264150944</v>
      </c>
      <c r="J15">
        <v>103.46948356807512</v>
      </c>
    </row>
    <row r="16" spans="1:10" x14ac:dyDescent="0.25">
      <c r="B16" s="7"/>
      <c r="C16" s="8"/>
      <c r="I16" s="9"/>
      <c r="J16" s="10"/>
    </row>
    <row r="17" spans="1:10" x14ac:dyDescent="0.25">
      <c r="A17" s="2"/>
      <c r="B17" s="7"/>
      <c r="C17" s="8"/>
      <c r="I17" s="9"/>
      <c r="J17" s="10"/>
    </row>
    <row r="18" spans="1:10" x14ac:dyDescent="0.25">
      <c r="B18" s="7"/>
      <c r="C18" s="8"/>
      <c r="I18" s="9"/>
      <c r="J18" s="10"/>
    </row>
    <row r="19" spans="1:10" x14ac:dyDescent="0.25">
      <c r="B19" s="7"/>
      <c r="C19" s="8"/>
      <c r="I19" s="9"/>
      <c r="J19" s="10"/>
    </row>
    <row r="20" spans="1:10" x14ac:dyDescent="0.25">
      <c r="A20" s="2"/>
      <c r="B20" s="7"/>
      <c r="C20" s="8"/>
      <c r="I20" s="9"/>
      <c r="J20" s="10"/>
    </row>
    <row r="21" spans="1:10" x14ac:dyDescent="0.25">
      <c r="B21" s="7"/>
      <c r="C21" s="8"/>
      <c r="I21" s="9"/>
      <c r="J21" s="10"/>
    </row>
    <row r="22" spans="1:10" x14ac:dyDescent="0.25">
      <c r="B22" s="7"/>
      <c r="C22" s="8"/>
      <c r="I22" s="9"/>
      <c r="J22" s="10"/>
    </row>
    <row r="23" spans="1:10" x14ac:dyDescent="0.25">
      <c r="A23" s="2"/>
      <c r="B23" s="7"/>
      <c r="C23" s="8"/>
      <c r="I23" s="9"/>
      <c r="J23" s="10"/>
    </row>
    <row r="24" spans="1:10" x14ac:dyDescent="0.25">
      <c r="B24" s="7"/>
      <c r="C24" s="8"/>
      <c r="I24" s="9"/>
      <c r="J24" s="10"/>
    </row>
    <row r="25" spans="1:10" x14ac:dyDescent="0.25">
      <c r="B25" s="7"/>
      <c r="C25" s="8"/>
      <c r="I25" s="9"/>
      <c r="J25" s="10"/>
    </row>
    <row r="26" spans="1:10" x14ac:dyDescent="0.25">
      <c r="A26" s="2"/>
      <c r="B26" s="7"/>
      <c r="C26" s="8"/>
      <c r="I26" s="9"/>
      <c r="J26" s="10"/>
    </row>
    <row r="27" spans="1:10" s="12" customFormat="1" x14ac:dyDescent="0.25">
      <c r="B27" s="11"/>
      <c r="C27" s="11"/>
      <c r="I27" s="13"/>
      <c r="J27" s="14"/>
    </row>
    <row r="28" spans="1:10" x14ac:dyDescent="0.25">
      <c r="B28" s="7"/>
      <c r="C28" s="8"/>
      <c r="I28" s="9"/>
      <c r="J28" s="10"/>
    </row>
    <row r="29" spans="1:10" x14ac:dyDescent="0.25">
      <c r="A29" s="2"/>
      <c r="B29" s="7"/>
      <c r="C29" s="8"/>
      <c r="I29" s="9"/>
      <c r="J29" s="10"/>
    </row>
    <row r="30" spans="1:10" x14ac:dyDescent="0.25">
      <c r="B30" s="7"/>
      <c r="C30" s="8"/>
      <c r="I30" s="9"/>
      <c r="J30" s="10"/>
    </row>
    <row r="31" spans="1:10" x14ac:dyDescent="0.25">
      <c r="B31" s="7"/>
      <c r="C31" s="8"/>
      <c r="I31" s="9"/>
      <c r="J31" s="10"/>
    </row>
    <row r="32" spans="1:10" x14ac:dyDescent="0.25">
      <c r="A32" s="2"/>
      <c r="B32" s="7"/>
      <c r="C32" s="8"/>
      <c r="I32" s="9"/>
      <c r="J32" s="10"/>
    </row>
    <row r="33" spans="1:10" x14ac:dyDescent="0.25">
      <c r="B33" s="7"/>
      <c r="C33" s="8"/>
      <c r="I33" s="9"/>
      <c r="J33" s="10"/>
    </row>
    <row r="34" spans="1:10" x14ac:dyDescent="0.25">
      <c r="B34" s="7"/>
      <c r="C34" s="8"/>
      <c r="I34" s="9"/>
      <c r="J34" s="10"/>
    </row>
    <row r="35" spans="1:10" x14ac:dyDescent="0.25">
      <c r="A35" s="2"/>
      <c r="B35" s="7"/>
      <c r="C35" s="8"/>
      <c r="I35" s="9"/>
      <c r="J35" s="10"/>
    </row>
    <row r="36" spans="1:10" x14ac:dyDescent="0.25">
      <c r="B36" s="7"/>
      <c r="C36" s="8"/>
      <c r="I36" s="9"/>
      <c r="J36" s="10"/>
    </row>
    <row r="37" spans="1:10" x14ac:dyDescent="0.25">
      <c r="B37" s="7"/>
      <c r="C37" s="8"/>
      <c r="I37" s="9"/>
      <c r="J37" s="10"/>
    </row>
    <row r="38" spans="1:10" x14ac:dyDescent="0.25">
      <c r="A38" s="2"/>
      <c r="B38" s="7"/>
      <c r="C38" s="8"/>
      <c r="I38" s="9"/>
      <c r="J38" s="10"/>
    </row>
    <row r="39" spans="1:10" x14ac:dyDescent="0.25">
      <c r="B39" s="7"/>
      <c r="C39" s="8"/>
      <c r="I39" s="9"/>
      <c r="J39" s="10"/>
    </row>
    <row r="40" spans="1:10" x14ac:dyDescent="0.25">
      <c r="B40" s="7"/>
      <c r="C40" s="8"/>
      <c r="I40" s="9"/>
      <c r="J40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sinks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nnamdi</dc:creator>
  <cp:lastModifiedBy>Feriyanto</cp:lastModifiedBy>
  <dcterms:created xsi:type="dcterms:W3CDTF">2023-02-17T17:12:45Z</dcterms:created>
  <dcterms:modified xsi:type="dcterms:W3CDTF">2024-04-25T01:35:15Z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2024-01-19T12:17:39Z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d8f794fb-3328-400a-b6ed-5d5e4bfb36fe</vt:lpwstr>
  </property>
  <property fmtid="{D5CDD505-2E9C-101B-9397-08002B2CF9AE}" pid="8" name="MSIP_Label_38b525e5-f3da-4501-8f1e-526b6769fc56_ContentBits">
    <vt:lpwstr>0</vt:lpwstr>
  </property>
</Properties>
</file>