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138\Raspi compartida\Pruebas Picar\My robot\Doc\"/>
    </mc:Choice>
  </mc:AlternateContent>
  <xr:revisionPtr revIDLastSave="0" documentId="13_ncr:1_{F579C062-3B89-4220-A8B4-E327F6C4FDB3}" xr6:coauthVersionLast="41" xr6:coauthVersionMax="41" xr10:uidLastSave="{00000000-0000-0000-0000-000000000000}"/>
  <bookViews>
    <workbookView xWindow="-110" yWindow="-110" windowWidth="19420" windowHeight="10420" xr2:uid="{56478B2C-2DF0-43D5-8170-BB6F25C80C1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2" i="1"/>
  <c r="B7" i="1" l="1"/>
  <c r="B6" i="1"/>
  <c r="M17" i="1" s="1"/>
  <c r="N1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K3" i="1"/>
  <c r="K4" i="1" s="1"/>
  <c r="F2" i="1"/>
  <c r="G2" i="1" s="1"/>
  <c r="E3" i="1"/>
  <c r="F3" i="1" s="1"/>
  <c r="H3" i="1" s="1"/>
  <c r="M10" i="1" l="1"/>
  <c r="N10" i="1" s="1"/>
  <c r="M33" i="1"/>
  <c r="N33" i="1" s="1"/>
  <c r="M32" i="1"/>
  <c r="N32" i="1" s="1"/>
  <c r="M8" i="1"/>
  <c r="N8" i="1" s="1"/>
  <c r="M2" i="1"/>
  <c r="N2" i="1" s="1"/>
  <c r="M31" i="1"/>
  <c r="N31" i="1" s="1"/>
  <c r="M23" i="1"/>
  <c r="N23" i="1" s="1"/>
  <c r="M15" i="1"/>
  <c r="N15" i="1" s="1"/>
  <c r="M7" i="1"/>
  <c r="N7" i="1" s="1"/>
  <c r="M38" i="1"/>
  <c r="N38" i="1" s="1"/>
  <c r="M30" i="1"/>
  <c r="N30" i="1" s="1"/>
  <c r="M22" i="1"/>
  <c r="N22" i="1" s="1"/>
  <c r="M14" i="1"/>
  <c r="N14" i="1" s="1"/>
  <c r="M6" i="1"/>
  <c r="N6" i="1" s="1"/>
  <c r="M9" i="1"/>
  <c r="N9" i="1" s="1"/>
  <c r="M24" i="1"/>
  <c r="N24" i="1" s="1"/>
  <c r="M37" i="1"/>
  <c r="N37" i="1" s="1"/>
  <c r="M29" i="1"/>
  <c r="N29" i="1" s="1"/>
  <c r="M21" i="1"/>
  <c r="N21" i="1" s="1"/>
  <c r="M13" i="1"/>
  <c r="N13" i="1" s="1"/>
  <c r="M5" i="1"/>
  <c r="N5" i="1" s="1"/>
  <c r="M25" i="1"/>
  <c r="N25" i="1" s="1"/>
  <c r="M16" i="1"/>
  <c r="N16" i="1" s="1"/>
  <c r="M36" i="1"/>
  <c r="N36" i="1" s="1"/>
  <c r="M28" i="1"/>
  <c r="N28" i="1" s="1"/>
  <c r="M20" i="1"/>
  <c r="N20" i="1" s="1"/>
  <c r="M12" i="1"/>
  <c r="N12" i="1" s="1"/>
  <c r="M4" i="1"/>
  <c r="N4" i="1" s="1"/>
  <c r="M35" i="1"/>
  <c r="N35" i="1" s="1"/>
  <c r="M27" i="1"/>
  <c r="N27" i="1" s="1"/>
  <c r="M19" i="1"/>
  <c r="N19" i="1" s="1"/>
  <c r="M11" i="1"/>
  <c r="N11" i="1" s="1"/>
  <c r="M3" i="1"/>
  <c r="N3" i="1" s="1"/>
  <c r="M34" i="1"/>
  <c r="N34" i="1" s="1"/>
  <c r="M26" i="1"/>
  <c r="N26" i="1" s="1"/>
  <c r="M18" i="1"/>
  <c r="N18" i="1" s="1"/>
  <c r="E4" i="1"/>
  <c r="F4" i="1" s="1"/>
  <c r="H4" i="1" s="1"/>
  <c r="H2" i="1"/>
  <c r="G3" i="1"/>
  <c r="K5" i="1"/>
  <c r="E5" i="1" l="1"/>
  <c r="F5" i="1" s="1"/>
  <c r="G5" i="1" s="1"/>
  <c r="G4" i="1"/>
  <c r="K6" i="1"/>
  <c r="E6" i="1" l="1"/>
  <c r="F6" i="1" s="1"/>
  <c r="H6" i="1" s="1"/>
  <c r="H5" i="1"/>
  <c r="K7" i="1"/>
  <c r="E7" i="1" l="1"/>
  <c r="F7" i="1" s="1"/>
  <c r="H7" i="1" s="1"/>
  <c r="G6" i="1"/>
  <c r="K8" i="1"/>
  <c r="E8" i="1" l="1"/>
  <c r="F8" i="1" s="1"/>
  <c r="H8" i="1" s="1"/>
  <c r="G7" i="1"/>
  <c r="G8" i="1"/>
  <c r="K9" i="1"/>
  <c r="E9" i="1" l="1"/>
  <c r="F9" i="1" s="1"/>
  <c r="G9" i="1" s="1"/>
  <c r="K10" i="1"/>
  <c r="E10" i="1" l="1"/>
  <c r="F10" i="1" s="1"/>
  <c r="G10" i="1" s="1"/>
  <c r="H9" i="1"/>
  <c r="K11" i="1"/>
  <c r="E11" i="1" l="1"/>
  <c r="F11" i="1" s="1"/>
  <c r="H11" i="1" s="1"/>
  <c r="H10" i="1"/>
  <c r="K12" i="1"/>
  <c r="E12" i="1" l="1"/>
  <c r="F12" i="1" s="1"/>
  <c r="H12" i="1" s="1"/>
  <c r="G11" i="1"/>
  <c r="K13" i="1"/>
  <c r="E13" i="1" l="1"/>
  <c r="F13" i="1" s="1"/>
  <c r="H13" i="1" s="1"/>
  <c r="G12" i="1"/>
  <c r="K14" i="1"/>
  <c r="G13" i="1" l="1"/>
  <c r="E14" i="1"/>
  <c r="F14" i="1" s="1"/>
  <c r="G14" i="1"/>
  <c r="H14" i="1"/>
  <c r="K15" i="1"/>
  <c r="K16" i="1" l="1"/>
  <c r="K17" i="1" l="1"/>
  <c r="K18" i="1" l="1"/>
  <c r="K19" i="1" l="1"/>
  <c r="K20" i="1" l="1"/>
  <c r="K21" i="1" l="1"/>
  <c r="K22" i="1" l="1"/>
  <c r="K23" i="1" l="1"/>
  <c r="K24" i="1" l="1"/>
  <c r="K25" i="1" l="1"/>
  <c r="K26" i="1" l="1"/>
  <c r="K27" i="1" l="1"/>
  <c r="K28" i="1" l="1"/>
  <c r="K29" i="1" l="1"/>
  <c r="K30" i="1" l="1"/>
  <c r="K31" i="1" l="1"/>
  <c r="K32" i="1" l="1"/>
  <c r="K33" i="1" l="1"/>
  <c r="K34" i="1" l="1"/>
  <c r="K35" i="1" l="1"/>
  <c r="K36" i="1" l="1"/>
  <c r="K37" i="1" l="1"/>
</calcChain>
</file>

<file path=xl/sharedStrings.xml><?xml version="1.0" encoding="utf-8"?>
<sst xmlns="http://schemas.openxmlformats.org/spreadsheetml/2006/main" count="22" uniqueCount="18">
  <si>
    <t>micro s</t>
  </si>
  <si>
    <t>º</t>
  </si>
  <si>
    <t>Duty cycle</t>
  </si>
  <si>
    <t>Pulse width min</t>
  </si>
  <si>
    <t>Pulse width max</t>
  </si>
  <si>
    <t>Angle min</t>
  </si>
  <si>
    <t>Angle max</t>
  </si>
  <si>
    <t>Angle</t>
  </si>
  <si>
    <t>Angle (straight = 0)</t>
  </si>
  <si>
    <t>Duty cycle (12-bits)</t>
  </si>
  <si>
    <r>
      <t>Pulse wide 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s)</t>
    </r>
  </si>
  <si>
    <t>Angle (straight = 90)</t>
  </si>
  <si>
    <t>Duty cycle min</t>
  </si>
  <si>
    <t>Duty cycle max</t>
  </si>
  <si>
    <t>Frequency</t>
  </si>
  <si>
    <t>Hz</t>
  </si>
  <si>
    <t>Calculated Duty cycle</t>
  </si>
  <si>
    <t>Calculated Duty cycle (12-bits)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</si>
</sst>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164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Pulse wide (µs)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Hoja1!$E$2:$E$14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cat>
          <c:val>
            <c:numRef>
              <c:f>Hoja1!$F$2:$F$14</c:f>
              <c:numCache>
                <c:formatCode>General</c:formatCode>
                <c:ptCount val="13"/>
                <c:pt idx="0">
                  <c:v>600</c:v>
                </c:pt>
                <c:pt idx="1">
                  <c:v>750</c:v>
                </c:pt>
                <c:pt idx="2">
                  <c:v>900</c:v>
                </c:pt>
                <c:pt idx="3">
                  <c:v>1050</c:v>
                </c:pt>
                <c:pt idx="4">
                  <c:v>1200</c:v>
                </c:pt>
                <c:pt idx="5">
                  <c:v>1350</c:v>
                </c:pt>
                <c:pt idx="6">
                  <c:v>1500</c:v>
                </c:pt>
                <c:pt idx="7">
                  <c:v>1650</c:v>
                </c:pt>
                <c:pt idx="8">
                  <c:v>1800</c:v>
                </c:pt>
                <c:pt idx="9">
                  <c:v>1950</c:v>
                </c:pt>
                <c:pt idx="10">
                  <c:v>2100</c:v>
                </c:pt>
                <c:pt idx="11">
                  <c:v>2250</c:v>
                </c:pt>
                <c:pt idx="12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6-4C1B-B271-06C85AC78D78}"/>
            </c:ext>
          </c:extLst>
        </c:ser>
        <c:ser>
          <c:idx val="1"/>
          <c:order val="1"/>
          <c:tx>
            <c:strRef>
              <c:f>Hoja1!$H$1</c:f>
              <c:strCache>
                <c:ptCount val="1"/>
                <c:pt idx="0">
                  <c:v>Duty cycle (12-bits)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Hoja1!$E$2:$E$14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cat>
          <c:val>
            <c:numRef>
              <c:f>Hoja1!$H$2:$H$14</c:f>
              <c:numCache>
                <c:formatCode>0</c:formatCode>
                <c:ptCount val="13"/>
                <c:pt idx="0">
                  <c:v>147</c:v>
                </c:pt>
                <c:pt idx="1">
                  <c:v>184</c:v>
                </c:pt>
                <c:pt idx="2">
                  <c:v>221</c:v>
                </c:pt>
                <c:pt idx="3">
                  <c:v>258</c:v>
                </c:pt>
                <c:pt idx="4">
                  <c:v>294</c:v>
                </c:pt>
                <c:pt idx="5">
                  <c:v>331</c:v>
                </c:pt>
                <c:pt idx="6">
                  <c:v>368</c:v>
                </c:pt>
                <c:pt idx="7">
                  <c:v>405</c:v>
                </c:pt>
                <c:pt idx="8">
                  <c:v>442</c:v>
                </c:pt>
                <c:pt idx="9">
                  <c:v>479</c:v>
                </c:pt>
                <c:pt idx="10">
                  <c:v>516</c:v>
                </c:pt>
                <c:pt idx="11">
                  <c:v>552</c:v>
                </c:pt>
                <c:pt idx="12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E6-4C1B-B271-06C85AC78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96095"/>
        <c:axId val="579190479"/>
      </c:lineChart>
      <c:catAx>
        <c:axId val="58069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190479"/>
        <c:crosses val="autoZero"/>
        <c:auto val="1"/>
        <c:lblAlgn val="ctr"/>
        <c:lblOffset val="100"/>
        <c:noMultiLvlLbl val="0"/>
      </c:catAx>
      <c:valAx>
        <c:axId val="57919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069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Straight</a:t>
            </a:r>
            <a:r>
              <a:rPr lang="en-US" baseline="0"/>
              <a:t> = 90º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Hoja1!$N$1</c:f>
              <c:strCache>
                <c:ptCount val="1"/>
                <c:pt idx="0">
                  <c:v>Duty cycle (12-bits)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Hoja1!$K$2:$K$38</c:f>
              <c:numCache>
                <c:formatCode>General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</c:numCache>
            </c:numRef>
          </c:xVal>
          <c:yVal>
            <c:numRef>
              <c:f>Hoja1!$N$2:$N$38</c:f>
              <c:numCache>
                <c:formatCode>General</c:formatCode>
                <c:ptCount val="37"/>
                <c:pt idx="0">
                  <c:v>147</c:v>
                </c:pt>
                <c:pt idx="1">
                  <c:v>159</c:v>
                </c:pt>
                <c:pt idx="2">
                  <c:v>172</c:v>
                </c:pt>
                <c:pt idx="3">
                  <c:v>184</c:v>
                </c:pt>
                <c:pt idx="4">
                  <c:v>196</c:v>
                </c:pt>
                <c:pt idx="5">
                  <c:v>208</c:v>
                </c:pt>
                <c:pt idx="6">
                  <c:v>221</c:v>
                </c:pt>
                <c:pt idx="7">
                  <c:v>233</c:v>
                </c:pt>
                <c:pt idx="8">
                  <c:v>245</c:v>
                </c:pt>
                <c:pt idx="9">
                  <c:v>258</c:v>
                </c:pt>
                <c:pt idx="10">
                  <c:v>270</c:v>
                </c:pt>
                <c:pt idx="11">
                  <c:v>282</c:v>
                </c:pt>
                <c:pt idx="12">
                  <c:v>294</c:v>
                </c:pt>
                <c:pt idx="13">
                  <c:v>307</c:v>
                </c:pt>
                <c:pt idx="14">
                  <c:v>319</c:v>
                </c:pt>
                <c:pt idx="15">
                  <c:v>331</c:v>
                </c:pt>
                <c:pt idx="16">
                  <c:v>344</c:v>
                </c:pt>
                <c:pt idx="17">
                  <c:v>356</c:v>
                </c:pt>
                <c:pt idx="18">
                  <c:v>368</c:v>
                </c:pt>
                <c:pt idx="19">
                  <c:v>380</c:v>
                </c:pt>
                <c:pt idx="20">
                  <c:v>393</c:v>
                </c:pt>
                <c:pt idx="21">
                  <c:v>405</c:v>
                </c:pt>
                <c:pt idx="22">
                  <c:v>417</c:v>
                </c:pt>
                <c:pt idx="23">
                  <c:v>430</c:v>
                </c:pt>
                <c:pt idx="24">
                  <c:v>442</c:v>
                </c:pt>
                <c:pt idx="25">
                  <c:v>454</c:v>
                </c:pt>
                <c:pt idx="26">
                  <c:v>466</c:v>
                </c:pt>
                <c:pt idx="27">
                  <c:v>479</c:v>
                </c:pt>
                <c:pt idx="28">
                  <c:v>491</c:v>
                </c:pt>
                <c:pt idx="29">
                  <c:v>503</c:v>
                </c:pt>
                <c:pt idx="30">
                  <c:v>516</c:v>
                </c:pt>
                <c:pt idx="31">
                  <c:v>528</c:v>
                </c:pt>
                <c:pt idx="32">
                  <c:v>540</c:v>
                </c:pt>
                <c:pt idx="33">
                  <c:v>552</c:v>
                </c:pt>
                <c:pt idx="34">
                  <c:v>565</c:v>
                </c:pt>
                <c:pt idx="35">
                  <c:v>577</c:v>
                </c:pt>
                <c:pt idx="36">
                  <c:v>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CE-4EB5-AEB5-9E7C3AADB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493167"/>
        <c:axId val="584795807"/>
      </c:scatterChart>
      <c:valAx>
        <c:axId val="61749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4795807"/>
        <c:crosses val="autoZero"/>
        <c:crossBetween val="midCat"/>
      </c:valAx>
      <c:valAx>
        <c:axId val="58479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7493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Straight = 0º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Hoja1!$N$1</c:f>
              <c:strCache>
                <c:ptCount val="1"/>
                <c:pt idx="0">
                  <c:v>Duty cycle (12-bits)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Hoja1!$L$2:$L$38</c:f>
              <c:numCache>
                <c:formatCode>General</c:formatCode>
                <c:ptCount val="37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-15</c:v>
                </c:pt>
                <c:pt idx="16">
                  <c:v>-10</c:v>
                </c:pt>
                <c:pt idx="17">
                  <c:v>-5</c:v>
                </c:pt>
                <c:pt idx="18">
                  <c:v>0</c:v>
                </c:pt>
                <c:pt idx="19">
                  <c:v>5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</c:numCache>
            </c:numRef>
          </c:xVal>
          <c:yVal>
            <c:numRef>
              <c:f>Hoja1!$N$2:$N$38</c:f>
              <c:numCache>
                <c:formatCode>General</c:formatCode>
                <c:ptCount val="37"/>
                <c:pt idx="0">
                  <c:v>147</c:v>
                </c:pt>
                <c:pt idx="1">
                  <c:v>159</c:v>
                </c:pt>
                <c:pt idx="2">
                  <c:v>172</c:v>
                </c:pt>
                <c:pt idx="3">
                  <c:v>184</c:v>
                </c:pt>
                <c:pt idx="4">
                  <c:v>196</c:v>
                </c:pt>
                <c:pt idx="5">
                  <c:v>208</c:v>
                </c:pt>
                <c:pt idx="6">
                  <c:v>221</c:v>
                </c:pt>
                <c:pt idx="7">
                  <c:v>233</c:v>
                </c:pt>
                <c:pt idx="8">
                  <c:v>245</c:v>
                </c:pt>
                <c:pt idx="9">
                  <c:v>258</c:v>
                </c:pt>
                <c:pt idx="10">
                  <c:v>270</c:v>
                </c:pt>
                <c:pt idx="11">
                  <c:v>282</c:v>
                </c:pt>
                <c:pt idx="12">
                  <c:v>294</c:v>
                </c:pt>
                <c:pt idx="13">
                  <c:v>307</c:v>
                </c:pt>
                <c:pt idx="14">
                  <c:v>319</c:v>
                </c:pt>
                <c:pt idx="15">
                  <c:v>331</c:v>
                </c:pt>
                <c:pt idx="16">
                  <c:v>344</c:v>
                </c:pt>
                <c:pt idx="17">
                  <c:v>356</c:v>
                </c:pt>
                <c:pt idx="18">
                  <c:v>368</c:v>
                </c:pt>
                <c:pt idx="19">
                  <c:v>380</c:v>
                </c:pt>
                <c:pt idx="20">
                  <c:v>393</c:v>
                </c:pt>
                <c:pt idx="21">
                  <c:v>405</c:v>
                </c:pt>
                <c:pt idx="22">
                  <c:v>417</c:v>
                </c:pt>
                <c:pt idx="23">
                  <c:v>430</c:v>
                </c:pt>
                <c:pt idx="24">
                  <c:v>442</c:v>
                </c:pt>
                <c:pt idx="25">
                  <c:v>454</c:v>
                </c:pt>
                <c:pt idx="26">
                  <c:v>466</c:v>
                </c:pt>
                <c:pt idx="27">
                  <c:v>479</c:v>
                </c:pt>
                <c:pt idx="28">
                  <c:v>491</c:v>
                </c:pt>
                <c:pt idx="29">
                  <c:v>503</c:v>
                </c:pt>
                <c:pt idx="30">
                  <c:v>516</c:v>
                </c:pt>
                <c:pt idx="31">
                  <c:v>528</c:v>
                </c:pt>
                <c:pt idx="32">
                  <c:v>540</c:v>
                </c:pt>
                <c:pt idx="33">
                  <c:v>552</c:v>
                </c:pt>
                <c:pt idx="34">
                  <c:v>565</c:v>
                </c:pt>
                <c:pt idx="35">
                  <c:v>577</c:v>
                </c:pt>
                <c:pt idx="36">
                  <c:v>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6-4F75-9A69-B051A3DAB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216799"/>
        <c:axId val="447866959"/>
      </c:scatterChart>
      <c:valAx>
        <c:axId val="58421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866959"/>
        <c:crosses val="autoZero"/>
        <c:crossBetween val="midCat"/>
      </c:valAx>
      <c:valAx>
        <c:axId val="44786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421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15</xdr:row>
      <xdr:rowOff>32883</xdr:rowOff>
    </xdr:from>
    <xdr:to>
      <xdr:col>6</xdr:col>
      <xdr:colOff>476250</xdr:colOff>
      <xdr:row>30</xdr:row>
      <xdr:rowOff>48758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B3B256-840F-47A6-8878-BD4B26C37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77107</xdr:colOff>
      <xdr:row>1</xdr:row>
      <xdr:rowOff>122464</xdr:rowOff>
    </xdr:from>
    <xdr:to>
      <xdr:col>22</xdr:col>
      <xdr:colOff>77107</xdr:colOff>
      <xdr:row>17</xdr:row>
      <xdr:rowOff>15421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7E64B10-6262-4C8E-9861-9CF235449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55789</xdr:colOff>
      <xdr:row>17</xdr:row>
      <xdr:rowOff>145142</xdr:rowOff>
    </xdr:from>
    <xdr:to>
      <xdr:col>22</xdr:col>
      <xdr:colOff>55789</xdr:colOff>
      <xdr:row>33</xdr:row>
      <xdr:rowOff>54882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98BB893-094E-47A7-8296-F17AE6EBA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CAE20-962B-46A1-B1D2-A90F2A2465E3}">
  <dimension ref="A1:P38"/>
  <sheetViews>
    <sheetView tabSelected="1" topLeftCell="H1" zoomScaleNormal="100" workbookViewId="0">
      <selection activeCell="P2" sqref="P2"/>
    </sheetView>
  </sheetViews>
  <sheetFormatPr baseColWidth="10" defaultRowHeight="14.5" x14ac:dyDescent="0.35"/>
  <cols>
    <col min="1" max="1" width="15.54296875" bestFit="1" customWidth="1"/>
    <col min="2" max="2" width="14.1796875" bestFit="1" customWidth="1"/>
    <col min="8" max="8" width="14.26953125" bestFit="1" customWidth="1"/>
    <col min="9" max="9" width="14.1796875" bestFit="1" customWidth="1"/>
  </cols>
  <sheetData>
    <row r="1" spans="1:16" x14ac:dyDescent="0.35">
      <c r="A1" t="s">
        <v>5</v>
      </c>
      <c r="B1">
        <v>0</v>
      </c>
      <c r="C1" t="s">
        <v>1</v>
      </c>
      <c r="E1" t="s">
        <v>7</v>
      </c>
      <c r="F1" t="s">
        <v>10</v>
      </c>
      <c r="G1" t="s">
        <v>2</v>
      </c>
      <c r="H1" t="s">
        <v>9</v>
      </c>
      <c r="K1" t="s">
        <v>11</v>
      </c>
      <c r="L1" t="s">
        <v>8</v>
      </c>
      <c r="M1" t="s">
        <v>2</v>
      </c>
      <c r="N1" t="s">
        <v>9</v>
      </c>
      <c r="O1" t="s">
        <v>16</v>
      </c>
      <c r="P1" t="s">
        <v>17</v>
      </c>
    </row>
    <row r="2" spans="1:16" x14ac:dyDescent="0.35">
      <c r="A2" t="s">
        <v>6</v>
      </c>
      <c r="B2">
        <v>180</v>
      </c>
      <c r="C2" t="s">
        <v>1</v>
      </c>
      <c r="D2" s="1"/>
      <c r="E2">
        <v>0</v>
      </c>
      <c r="F2">
        <f t="shared" ref="F2:F14" si="0">(E2-$B$1)*($B$4-$B$3)/($B$2-$B$1)+$B$3</f>
        <v>600</v>
      </c>
      <c r="G2" s="2">
        <f>TRUNC(F2,0)/1000000*60</f>
        <v>3.5999999999999997E-2</v>
      </c>
      <c r="H2" s="1">
        <f>TRUNC(TRUNC(F2,0)/1000000*60*4096,0)</f>
        <v>147</v>
      </c>
      <c r="K2">
        <v>0</v>
      </c>
      <c r="L2">
        <v>-90</v>
      </c>
      <c r="M2">
        <f>($B$7-$B$6)/$B$2*L2+$B$7-($B$7-$B$6)/2</f>
        <v>3.6000000000000004E-2</v>
      </c>
      <c r="N2">
        <f t="shared" ref="N2:N38" si="1">TRUNC(M2*4096,0)</f>
        <v>147</v>
      </c>
      <c r="O2" s="3">
        <f>($B$6-$B$7)/-180*L2+$B$7+($B$6-$B$7)/2</f>
        <v>3.6000000000000004E-2</v>
      </c>
      <c r="P2">
        <f>TRUNC(O2*4096,0)</f>
        <v>147</v>
      </c>
    </row>
    <row r="3" spans="1:16" x14ac:dyDescent="0.35">
      <c r="A3" t="s">
        <v>3</v>
      </c>
      <c r="B3">
        <v>600</v>
      </c>
      <c r="C3" t="s">
        <v>0</v>
      </c>
      <c r="D3" s="1"/>
      <c r="E3">
        <f>E2+15</f>
        <v>15</v>
      </c>
      <c r="F3">
        <f t="shared" si="0"/>
        <v>750</v>
      </c>
      <c r="G3" s="2">
        <f t="shared" ref="G3:G14" si="2">TRUNC(F3,0)/1000000*60</f>
        <v>4.4999999999999998E-2</v>
      </c>
      <c r="H3" s="1">
        <f t="shared" ref="H3:H14" si="3">TRUNC(TRUNC(F3,0)/1000000*60*4096,0)</f>
        <v>184</v>
      </c>
      <c r="K3">
        <f>K2+5</f>
        <v>5</v>
      </c>
      <c r="L3">
        <f>L2+5</f>
        <v>-85</v>
      </c>
      <c r="M3">
        <f t="shared" ref="M3:M38" si="4">($B$7-$B$6)/$B$2*L3+$B$7-($B$7-$B$6)/2</f>
        <v>3.9000000000000007E-2</v>
      </c>
      <c r="N3">
        <f t="shared" si="1"/>
        <v>159</v>
      </c>
      <c r="O3" s="3">
        <f t="shared" ref="O3:O38" si="5">($B$6-$B$7)/-180*L3+$B$7+($B$6-$B$7)/2</f>
        <v>3.9000000000000007E-2</v>
      </c>
      <c r="P3">
        <f t="shared" ref="P3:P38" si="6">TRUNC(O3*4096,0)</f>
        <v>159</v>
      </c>
    </row>
    <row r="4" spans="1:16" x14ac:dyDescent="0.35">
      <c r="A4" t="s">
        <v>4</v>
      </c>
      <c r="B4">
        <v>2400</v>
      </c>
      <c r="C4" t="s">
        <v>0</v>
      </c>
      <c r="D4" s="1"/>
      <c r="E4">
        <f t="shared" ref="E4:E14" si="7">E3+15</f>
        <v>30</v>
      </c>
      <c r="F4">
        <f t="shared" si="0"/>
        <v>900</v>
      </c>
      <c r="G4" s="2">
        <f t="shared" si="2"/>
        <v>5.3999999999999999E-2</v>
      </c>
      <c r="H4" s="1">
        <f t="shared" si="3"/>
        <v>221</v>
      </c>
      <c r="K4">
        <f t="shared" ref="K4:K37" si="8">K3+5</f>
        <v>10</v>
      </c>
      <c r="L4">
        <f t="shared" ref="L4:L37" si="9">L3+5</f>
        <v>-80</v>
      </c>
      <c r="M4">
        <f t="shared" si="4"/>
        <v>4.200000000000001E-2</v>
      </c>
      <c r="N4">
        <f t="shared" si="1"/>
        <v>172</v>
      </c>
      <c r="O4" s="3">
        <f t="shared" si="5"/>
        <v>4.200000000000001E-2</v>
      </c>
      <c r="P4">
        <f t="shared" si="6"/>
        <v>172</v>
      </c>
    </row>
    <row r="5" spans="1:16" x14ac:dyDescent="0.35">
      <c r="A5" t="s">
        <v>14</v>
      </c>
      <c r="B5">
        <v>60</v>
      </c>
      <c r="C5" t="s">
        <v>15</v>
      </c>
      <c r="D5" s="1"/>
      <c r="E5">
        <f t="shared" si="7"/>
        <v>45</v>
      </c>
      <c r="F5">
        <f t="shared" si="0"/>
        <v>1050</v>
      </c>
      <c r="G5" s="2">
        <f t="shared" si="2"/>
        <v>6.3E-2</v>
      </c>
      <c r="H5" s="1">
        <f t="shared" si="3"/>
        <v>258</v>
      </c>
      <c r="K5">
        <f t="shared" si="8"/>
        <v>15</v>
      </c>
      <c r="L5">
        <f t="shared" si="9"/>
        <v>-75</v>
      </c>
      <c r="M5">
        <f t="shared" si="4"/>
        <v>4.4999999999999998E-2</v>
      </c>
      <c r="N5">
        <f t="shared" si="1"/>
        <v>184</v>
      </c>
      <c r="O5" s="3">
        <f t="shared" si="5"/>
        <v>4.4999999999999998E-2</v>
      </c>
      <c r="P5">
        <f t="shared" si="6"/>
        <v>184</v>
      </c>
    </row>
    <row r="6" spans="1:16" x14ac:dyDescent="0.35">
      <c r="A6" t="s">
        <v>12</v>
      </c>
      <c r="B6">
        <f>B3/1000000*$B$5</f>
        <v>3.5999999999999997E-2</v>
      </c>
      <c r="D6" s="1"/>
      <c r="E6">
        <f t="shared" si="7"/>
        <v>60</v>
      </c>
      <c r="F6">
        <f t="shared" si="0"/>
        <v>1200</v>
      </c>
      <c r="G6" s="2">
        <f t="shared" si="2"/>
        <v>7.1999999999999995E-2</v>
      </c>
      <c r="H6" s="1">
        <f t="shared" si="3"/>
        <v>294</v>
      </c>
      <c r="K6">
        <f t="shared" si="8"/>
        <v>20</v>
      </c>
      <c r="L6">
        <f t="shared" si="9"/>
        <v>-70</v>
      </c>
      <c r="M6">
        <f t="shared" si="4"/>
        <v>4.8000000000000001E-2</v>
      </c>
      <c r="N6">
        <f t="shared" si="1"/>
        <v>196</v>
      </c>
      <c r="O6" s="3">
        <f t="shared" si="5"/>
        <v>4.8000000000000001E-2</v>
      </c>
      <c r="P6">
        <f t="shared" si="6"/>
        <v>196</v>
      </c>
    </row>
    <row r="7" spans="1:16" x14ac:dyDescent="0.35">
      <c r="A7" t="s">
        <v>13</v>
      </c>
      <c r="B7">
        <f>B4/1000000*$B$5</f>
        <v>0.14399999999999999</v>
      </c>
      <c r="D7" s="1"/>
      <c r="E7">
        <f t="shared" si="7"/>
        <v>75</v>
      </c>
      <c r="F7">
        <f t="shared" si="0"/>
        <v>1350</v>
      </c>
      <c r="G7" s="2">
        <f t="shared" si="2"/>
        <v>8.1000000000000003E-2</v>
      </c>
      <c r="H7" s="1">
        <f t="shared" si="3"/>
        <v>331</v>
      </c>
      <c r="K7">
        <f t="shared" si="8"/>
        <v>25</v>
      </c>
      <c r="L7">
        <f t="shared" si="9"/>
        <v>-65</v>
      </c>
      <c r="M7">
        <f t="shared" si="4"/>
        <v>5.099999999999999E-2</v>
      </c>
      <c r="N7">
        <f t="shared" si="1"/>
        <v>208</v>
      </c>
      <c r="O7" s="3">
        <f t="shared" si="5"/>
        <v>5.099999999999999E-2</v>
      </c>
      <c r="P7">
        <f t="shared" si="6"/>
        <v>208</v>
      </c>
    </row>
    <row r="8" spans="1:16" x14ac:dyDescent="0.35">
      <c r="D8" s="1"/>
      <c r="E8">
        <f t="shared" si="7"/>
        <v>90</v>
      </c>
      <c r="F8">
        <f t="shared" si="0"/>
        <v>1500</v>
      </c>
      <c r="G8" s="2">
        <f t="shared" si="2"/>
        <v>0.09</v>
      </c>
      <c r="H8" s="1">
        <f t="shared" si="3"/>
        <v>368</v>
      </c>
      <c r="K8">
        <f t="shared" si="8"/>
        <v>30</v>
      </c>
      <c r="L8">
        <f t="shared" si="9"/>
        <v>-60</v>
      </c>
      <c r="M8">
        <f t="shared" si="4"/>
        <v>5.3999999999999992E-2</v>
      </c>
      <c r="N8">
        <f t="shared" si="1"/>
        <v>221</v>
      </c>
      <c r="O8" s="3">
        <f t="shared" si="5"/>
        <v>5.3999999999999992E-2</v>
      </c>
      <c r="P8">
        <f t="shared" si="6"/>
        <v>221</v>
      </c>
    </row>
    <row r="9" spans="1:16" x14ac:dyDescent="0.35">
      <c r="D9" s="1"/>
      <c r="E9">
        <f t="shared" si="7"/>
        <v>105</v>
      </c>
      <c r="F9">
        <f t="shared" si="0"/>
        <v>1650</v>
      </c>
      <c r="G9" s="2">
        <f t="shared" si="2"/>
        <v>9.9000000000000005E-2</v>
      </c>
      <c r="H9" s="1">
        <f t="shared" si="3"/>
        <v>405</v>
      </c>
      <c r="K9">
        <f t="shared" si="8"/>
        <v>35</v>
      </c>
      <c r="L9">
        <f t="shared" si="9"/>
        <v>-55</v>
      </c>
      <c r="M9">
        <f t="shared" si="4"/>
        <v>5.6999999999999995E-2</v>
      </c>
      <c r="N9">
        <f t="shared" si="1"/>
        <v>233</v>
      </c>
      <c r="O9" s="3">
        <f t="shared" si="5"/>
        <v>5.6999999999999995E-2</v>
      </c>
      <c r="P9">
        <f t="shared" si="6"/>
        <v>233</v>
      </c>
    </row>
    <row r="10" spans="1:16" x14ac:dyDescent="0.35">
      <c r="D10" s="1"/>
      <c r="E10">
        <f t="shared" si="7"/>
        <v>120</v>
      </c>
      <c r="F10">
        <f t="shared" si="0"/>
        <v>1800</v>
      </c>
      <c r="G10" s="2">
        <f t="shared" si="2"/>
        <v>0.108</v>
      </c>
      <c r="H10" s="1">
        <f t="shared" si="3"/>
        <v>442</v>
      </c>
      <c r="K10">
        <f t="shared" si="8"/>
        <v>40</v>
      </c>
      <c r="L10">
        <f t="shared" si="9"/>
        <v>-50</v>
      </c>
      <c r="M10">
        <f t="shared" si="4"/>
        <v>0.06</v>
      </c>
      <c r="N10">
        <f t="shared" si="1"/>
        <v>245</v>
      </c>
      <c r="O10" s="3">
        <f t="shared" si="5"/>
        <v>0.06</v>
      </c>
      <c r="P10">
        <f t="shared" si="6"/>
        <v>245</v>
      </c>
    </row>
    <row r="11" spans="1:16" x14ac:dyDescent="0.35">
      <c r="D11" s="1"/>
      <c r="E11">
        <f t="shared" si="7"/>
        <v>135</v>
      </c>
      <c r="F11">
        <f t="shared" si="0"/>
        <v>1950</v>
      </c>
      <c r="G11" s="2">
        <f t="shared" si="2"/>
        <v>0.11699999999999999</v>
      </c>
      <c r="H11" s="1">
        <f t="shared" si="3"/>
        <v>479</v>
      </c>
      <c r="K11">
        <f t="shared" si="8"/>
        <v>45</v>
      </c>
      <c r="L11">
        <f t="shared" si="9"/>
        <v>-45</v>
      </c>
      <c r="M11">
        <f t="shared" si="4"/>
        <v>6.3E-2</v>
      </c>
      <c r="N11">
        <f t="shared" si="1"/>
        <v>258</v>
      </c>
      <c r="O11" s="3">
        <f t="shared" si="5"/>
        <v>6.3E-2</v>
      </c>
      <c r="P11">
        <f t="shared" si="6"/>
        <v>258</v>
      </c>
    </row>
    <row r="12" spans="1:16" x14ac:dyDescent="0.35">
      <c r="D12" s="1"/>
      <c r="E12">
        <f t="shared" si="7"/>
        <v>150</v>
      </c>
      <c r="F12">
        <f t="shared" si="0"/>
        <v>2100</v>
      </c>
      <c r="G12" s="2">
        <f t="shared" si="2"/>
        <v>0.126</v>
      </c>
      <c r="H12" s="1">
        <f t="shared" si="3"/>
        <v>516</v>
      </c>
      <c r="K12">
        <f t="shared" si="8"/>
        <v>50</v>
      </c>
      <c r="L12">
        <f t="shared" si="9"/>
        <v>-40</v>
      </c>
      <c r="M12">
        <f t="shared" si="4"/>
        <v>6.6000000000000003E-2</v>
      </c>
      <c r="N12">
        <f t="shared" si="1"/>
        <v>270</v>
      </c>
      <c r="O12" s="3">
        <f t="shared" si="5"/>
        <v>6.6000000000000003E-2</v>
      </c>
      <c r="P12">
        <f t="shared" si="6"/>
        <v>270</v>
      </c>
    </row>
    <row r="13" spans="1:16" x14ac:dyDescent="0.35">
      <c r="D13" s="1"/>
      <c r="E13">
        <f t="shared" si="7"/>
        <v>165</v>
      </c>
      <c r="F13">
        <f t="shared" si="0"/>
        <v>2250</v>
      </c>
      <c r="G13" s="2">
        <f t="shared" si="2"/>
        <v>0.13499999999999998</v>
      </c>
      <c r="H13" s="1">
        <f t="shared" si="3"/>
        <v>552</v>
      </c>
      <c r="K13">
        <f t="shared" si="8"/>
        <v>55</v>
      </c>
      <c r="L13">
        <f t="shared" si="9"/>
        <v>-35</v>
      </c>
      <c r="M13">
        <f t="shared" si="4"/>
        <v>6.9000000000000006E-2</v>
      </c>
      <c r="N13">
        <f t="shared" si="1"/>
        <v>282</v>
      </c>
      <c r="O13" s="3">
        <f t="shared" si="5"/>
        <v>6.9000000000000006E-2</v>
      </c>
      <c r="P13">
        <f t="shared" si="6"/>
        <v>282</v>
      </c>
    </row>
    <row r="14" spans="1:16" x14ac:dyDescent="0.35">
      <c r="D14" s="1"/>
      <c r="E14">
        <f t="shared" si="7"/>
        <v>180</v>
      </c>
      <c r="F14">
        <f t="shared" si="0"/>
        <v>2400</v>
      </c>
      <c r="G14" s="2">
        <f t="shared" si="2"/>
        <v>0.14399999999999999</v>
      </c>
      <c r="H14" s="1">
        <f t="shared" si="3"/>
        <v>589</v>
      </c>
      <c r="K14">
        <f t="shared" si="8"/>
        <v>60</v>
      </c>
      <c r="L14">
        <f t="shared" si="9"/>
        <v>-30</v>
      </c>
      <c r="M14">
        <f t="shared" si="4"/>
        <v>7.2000000000000008E-2</v>
      </c>
      <c r="N14">
        <f t="shared" si="1"/>
        <v>294</v>
      </c>
      <c r="O14" s="3">
        <f t="shared" si="5"/>
        <v>7.2000000000000008E-2</v>
      </c>
      <c r="P14">
        <f t="shared" si="6"/>
        <v>294</v>
      </c>
    </row>
    <row r="15" spans="1:16" x14ac:dyDescent="0.35">
      <c r="D15" s="1"/>
      <c r="E15" s="1"/>
      <c r="F15" s="1"/>
      <c r="I15" s="1"/>
      <c r="K15">
        <f t="shared" si="8"/>
        <v>65</v>
      </c>
      <c r="L15">
        <f t="shared" si="9"/>
        <v>-25</v>
      </c>
      <c r="M15">
        <f t="shared" si="4"/>
        <v>7.5000000000000011E-2</v>
      </c>
      <c r="N15">
        <f t="shared" si="1"/>
        <v>307</v>
      </c>
      <c r="O15" s="3">
        <f t="shared" si="5"/>
        <v>7.5000000000000011E-2</v>
      </c>
      <c r="P15">
        <f t="shared" si="6"/>
        <v>307</v>
      </c>
    </row>
    <row r="16" spans="1:16" x14ac:dyDescent="0.35">
      <c r="D16" s="1"/>
      <c r="E16" s="1"/>
      <c r="F16" s="1"/>
      <c r="I16" s="1"/>
      <c r="K16">
        <f t="shared" si="8"/>
        <v>70</v>
      </c>
      <c r="L16">
        <f t="shared" si="9"/>
        <v>-20</v>
      </c>
      <c r="M16">
        <f t="shared" si="4"/>
        <v>7.7999999999999986E-2</v>
      </c>
      <c r="N16">
        <f t="shared" si="1"/>
        <v>319</v>
      </c>
      <c r="O16" s="3">
        <f t="shared" si="5"/>
        <v>7.7999999999999986E-2</v>
      </c>
      <c r="P16">
        <f t="shared" si="6"/>
        <v>319</v>
      </c>
    </row>
    <row r="17" spans="4:16" x14ac:dyDescent="0.35">
      <c r="D17" s="1"/>
      <c r="E17" s="1"/>
      <c r="F17" s="1"/>
      <c r="I17" s="1"/>
      <c r="K17">
        <f t="shared" si="8"/>
        <v>75</v>
      </c>
      <c r="L17">
        <f t="shared" si="9"/>
        <v>-15</v>
      </c>
      <c r="M17">
        <f t="shared" si="4"/>
        <v>8.0999999999999989E-2</v>
      </c>
      <c r="N17">
        <f t="shared" si="1"/>
        <v>331</v>
      </c>
      <c r="O17" s="3">
        <f t="shared" si="5"/>
        <v>8.0999999999999989E-2</v>
      </c>
      <c r="P17">
        <f t="shared" si="6"/>
        <v>331</v>
      </c>
    </row>
    <row r="18" spans="4:16" x14ac:dyDescent="0.35">
      <c r="D18" s="1"/>
      <c r="E18" s="1"/>
      <c r="F18" s="1"/>
      <c r="I18" s="1"/>
      <c r="K18">
        <f t="shared" si="8"/>
        <v>80</v>
      </c>
      <c r="L18">
        <f t="shared" si="9"/>
        <v>-10</v>
      </c>
      <c r="M18">
        <f t="shared" si="4"/>
        <v>8.3999999999999991E-2</v>
      </c>
      <c r="N18">
        <f t="shared" si="1"/>
        <v>344</v>
      </c>
      <c r="O18" s="3">
        <f t="shared" si="5"/>
        <v>8.3999999999999991E-2</v>
      </c>
      <c r="P18">
        <f t="shared" si="6"/>
        <v>344</v>
      </c>
    </row>
    <row r="19" spans="4:16" x14ac:dyDescent="0.35">
      <c r="D19" s="1"/>
      <c r="E19" s="1"/>
      <c r="F19" s="1"/>
      <c r="I19" s="1"/>
      <c r="K19">
        <f t="shared" si="8"/>
        <v>85</v>
      </c>
      <c r="L19">
        <f t="shared" si="9"/>
        <v>-5</v>
      </c>
      <c r="M19">
        <f t="shared" si="4"/>
        <v>8.6999999999999994E-2</v>
      </c>
      <c r="N19">
        <f t="shared" si="1"/>
        <v>356</v>
      </c>
      <c r="O19" s="3">
        <f t="shared" si="5"/>
        <v>8.6999999999999994E-2</v>
      </c>
      <c r="P19">
        <f t="shared" si="6"/>
        <v>356</v>
      </c>
    </row>
    <row r="20" spans="4:16" x14ac:dyDescent="0.35">
      <c r="D20" s="1"/>
      <c r="E20" s="1"/>
      <c r="F20" s="1"/>
      <c r="K20">
        <f t="shared" si="8"/>
        <v>90</v>
      </c>
      <c r="L20">
        <f t="shared" si="9"/>
        <v>0</v>
      </c>
      <c r="M20">
        <f t="shared" si="4"/>
        <v>0.09</v>
      </c>
      <c r="N20">
        <f t="shared" si="1"/>
        <v>368</v>
      </c>
      <c r="O20" s="3">
        <f t="shared" si="5"/>
        <v>0.09</v>
      </c>
      <c r="P20">
        <f t="shared" si="6"/>
        <v>368</v>
      </c>
    </row>
    <row r="21" spans="4:16" x14ac:dyDescent="0.35">
      <c r="D21" s="1"/>
      <c r="E21" s="1"/>
      <c r="F21" s="1"/>
      <c r="K21">
        <f t="shared" si="8"/>
        <v>95</v>
      </c>
      <c r="L21">
        <f t="shared" si="9"/>
        <v>5</v>
      </c>
      <c r="M21">
        <f t="shared" si="4"/>
        <v>9.2999999999999999E-2</v>
      </c>
      <c r="N21">
        <f t="shared" si="1"/>
        <v>380</v>
      </c>
      <c r="O21" s="3">
        <f t="shared" si="5"/>
        <v>9.2999999999999999E-2</v>
      </c>
      <c r="P21">
        <f t="shared" si="6"/>
        <v>380</v>
      </c>
    </row>
    <row r="22" spans="4:16" x14ac:dyDescent="0.35">
      <c r="D22" s="1"/>
      <c r="E22" s="1"/>
      <c r="F22" s="1"/>
      <c r="K22">
        <f t="shared" si="8"/>
        <v>100</v>
      </c>
      <c r="L22">
        <f t="shared" si="9"/>
        <v>10</v>
      </c>
      <c r="M22">
        <f t="shared" si="4"/>
        <v>9.6000000000000002E-2</v>
      </c>
      <c r="N22">
        <f t="shared" si="1"/>
        <v>393</v>
      </c>
      <c r="O22" s="3">
        <f t="shared" si="5"/>
        <v>9.6000000000000002E-2</v>
      </c>
      <c r="P22">
        <f t="shared" si="6"/>
        <v>393</v>
      </c>
    </row>
    <row r="23" spans="4:16" x14ac:dyDescent="0.35">
      <c r="D23" s="1"/>
      <c r="E23" s="1"/>
      <c r="F23" s="1"/>
      <c r="K23">
        <f t="shared" si="8"/>
        <v>105</v>
      </c>
      <c r="L23">
        <f t="shared" si="9"/>
        <v>15</v>
      </c>
      <c r="M23">
        <f t="shared" si="4"/>
        <v>9.9000000000000005E-2</v>
      </c>
      <c r="N23">
        <f t="shared" si="1"/>
        <v>405</v>
      </c>
      <c r="O23" s="3">
        <f t="shared" si="5"/>
        <v>9.9000000000000005E-2</v>
      </c>
      <c r="P23">
        <f t="shared" si="6"/>
        <v>405</v>
      </c>
    </row>
    <row r="24" spans="4:16" x14ac:dyDescent="0.35">
      <c r="D24" s="1"/>
      <c r="E24" s="1"/>
      <c r="F24" s="1"/>
      <c r="K24">
        <f t="shared" si="8"/>
        <v>110</v>
      </c>
      <c r="L24">
        <f t="shared" si="9"/>
        <v>20</v>
      </c>
      <c r="M24">
        <f t="shared" si="4"/>
        <v>0.10200000000000001</v>
      </c>
      <c r="N24">
        <f t="shared" si="1"/>
        <v>417</v>
      </c>
      <c r="O24" s="3">
        <f t="shared" si="5"/>
        <v>0.10200000000000001</v>
      </c>
      <c r="P24">
        <f t="shared" si="6"/>
        <v>417</v>
      </c>
    </row>
    <row r="25" spans="4:16" x14ac:dyDescent="0.35">
      <c r="D25" s="1"/>
      <c r="E25" s="1"/>
      <c r="F25" s="1"/>
      <c r="K25">
        <f t="shared" si="8"/>
        <v>115</v>
      </c>
      <c r="L25">
        <f t="shared" si="9"/>
        <v>25</v>
      </c>
      <c r="M25">
        <f t="shared" si="4"/>
        <v>0.10499999999999998</v>
      </c>
      <c r="N25">
        <f t="shared" si="1"/>
        <v>430</v>
      </c>
      <c r="O25" s="3">
        <f t="shared" si="5"/>
        <v>0.10499999999999998</v>
      </c>
      <c r="P25">
        <f t="shared" si="6"/>
        <v>430</v>
      </c>
    </row>
    <row r="26" spans="4:16" x14ac:dyDescent="0.35">
      <c r="D26" s="1"/>
      <c r="E26" s="1"/>
      <c r="F26" s="1"/>
      <c r="K26">
        <f t="shared" si="8"/>
        <v>120</v>
      </c>
      <c r="L26">
        <f t="shared" si="9"/>
        <v>30</v>
      </c>
      <c r="M26">
        <f t="shared" si="4"/>
        <v>0.10799999999999998</v>
      </c>
      <c r="N26">
        <f t="shared" si="1"/>
        <v>442</v>
      </c>
      <c r="O26" s="3">
        <f t="shared" si="5"/>
        <v>0.10799999999999998</v>
      </c>
      <c r="P26">
        <f t="shared" si="6"/>
        <v>442</v>
      </c>
    </row>
    <row r="27" spans="4:16" x14ac:dyDescent="0.35">
      <c r="D27" s="1"/>
      <c r="E27" s="1"/>
      <c r="F27" s="1"/>
      <c r="K27">
        <f t="shared" si="8"/>
        <v>125</v>
      </c>
      <c r="L27">
        <f t="shared" si="9"/>
        <v>35</v>
      </c>
      <c r="M27">
        <f t="shared" si="4"/>
        <v>0.11099999999999999</v>
      </c>
      <c r="N27">
        <f t="shared" si="1"/>
        <v>454</v>
      </c>
      <c r="O27" s="3">
        <f t="shared" si="5"/>
        <v>0.11099999999999999</v>
      </c>
      <c r="P27">
        <f t="shared" si="6"/>
        <v>454</v>
      </c>
    </row>
    <row r="28" spans="4:16" x14ac:dyDescent="0.35">
      <c r="D28" s="1"/>
      <c r="E28" s="1"/>
      <c r="F28" s="1"/>
      <c r="K28">
        <f t="shared" si="8"/>
        <v>130</v>
      </c>
      <c r="L28">
        <f t="shared" si="9"/>
        <v>40</v>
      </c>
      <c r="M28">
        <f t="shared" si="4"/>
        <v>0.11399999999999999</v>
      </c>
      <c r="N28">
        <f t="shared" si="1"/>
        <v>466</v>
      </c>
      <c r="O28" s="3">
        <f t="shared" si="5"/>
        <v>0.11399999999999999</v>
      </c>
      <c r="P28">
        <f t="shared" si="6"/>
        <v>466</v>
      </c>
    </row>
    <row r="29" spans="4:16" x14ac:dyDescent="0.35">
      <c r="D29" s="1"/>
      <c r="E29" s="1"/>
      <c r="F29" s="1"/>
      <c r="K29">
        <f t="shared" si="8"/>
        <v>135</v>
      </c>
      <c r="L29">
        <f t="shared" si="9"/>
        <v>45</v>
      </c>
      <c r="M29">
        <f t="shared" si="4"/>
        <v>0.11699999999999999</v>
      </c>
      <c r="N29">
        <f t="shared" si="1"/>
        <v>479</v>
      </c>
      <c r="O29" s="3">
        <f t="shared" si="5"/>
        <v>0.11699999999999999</v>
      </c>
      <c r="P29">
        <f t="shared" si="6"/>
        <v>479</v>
      </c>
    </row>
    <row r="30" spans="4:16" x14ac:dyDescent="0.35">
      <c r="D30" s="1"/>
      <c r="E30" s="1"/>
      <c r="F30" s="1"/>
      <c r="K30">
        <f t="shared" si="8"/>
        <v>140</v>
      </c>
      <c r="L30">
        <f t="shared" si="9"/>
        <v>50</v>
      </c>
      <c r="M30">
        <f t="shared" si="4"/>
        <v>0.12</v>
      </c>
      <c r="N30">
        <f t="shared" si="1"/>
        <v>491</v>
      </c>
      <c r="O30" s="3">
        <f t="shared" si="5"/>
        <v>0.12</v>
      </c>
      <c r="P30">
        <f t="shared" si="6"/>
        <v>491</v>
      </c>
    </row>
    <row r="31" spans="4:16" x14ac:dyDescent="0.35">
      <c r="D31" s="1"/>
      <c r="E31" s="1"/>
      <c r="F31" s="1"/>
      <c r="K31">
        <f t="shared" si="8"/>
        <v>145</v>
      </c>
      <c r="L31">
        <f t="shared" si="9"/>
        <v>55</v>
      </c>
      <c r="M31">
        <f t="shared" si="4"/>
        <v>0.123</v>
      </c>
      <c r="N31">
        <f t="shared" si="1"/>
        <v>503</v>
      </c>
      <c r="O31" s="3">
        <f t="shared" si="5"/>
        <v>0.123</v>
      </c>
      <c r="P31">
        <f t="shared" si="6"/>
        <v>503</v>
      </c>
    </row>
    <row r="32" spans="4:16" x14ac:dyDescent="0.35">
      <c r="D32" s="1"/>
      <c r="E32" s="1"/>
      <c r="F32" s="1"/>
      <c r="K32">
        <f t="shared" si="8"/>
        <v>150</v>
      </c>
      <c r="L32">
        <f t="shared" si="9"/>
        <v>60</v>
      </c>
      <c r="M32">
        <f t="shared" si="4"/>
        <v>0.126</v>
      </c>
      <c r="N32">
        <f t="shared" si="1"/>
        <v>516</v>
      </c>
      <c r="O32" s="3">
        <f t="shared" si="5"/>
        <v>0.126</v>
      </c>
      <c r="P32">
        <f t="shared" si="6"/>
        <v>516</v>
      </c>
    </row>
    <row r="33" spans="4:16" x14ac:dyDescent="0.35">
      <c r="D33" s="1"/>
      <c r="E33" s="1"/>
      <c r="F33" s="1"/>
      <c r="K33">
        <f t="shared" si="8"/>
        <v>155</v>
      </c>
      <c r="L33">
        <f t="shared" si="9"/>
        <v>65</v>
      </c>
      <c r="M33">
        <f t="shared" si="4"/>
        <v>0.129</v>
      </c>
      <c r="N33">
        <f t="shared" si="1"/>
        <v>528</v>
      </c>
      <c r="O33" s="3">
        <f t="shared" si="5"/>
        <v>0.129</v>
      </c>
      <c r="P33">
        <f t="shared" si="6"/>
        <v>528</v>
      </c>
    </row>
    <row r="34" spans="4:16" x14ac:dyDescent="0.35">
      <c r="D34" s="1"/>
      <c r="E34" s="1"/>
      <c r="F34" s="1"/>
      <c r="K34">
        <f t="shared" si="8"/>
        <v>160</v>
      </c>
      <c r="L34">
        <f t="shared" si="9"/>
        <v>70</v>
      </c>
      <c r="M34">
        <f t="shared" si="4"/>
        <v>0.13200000000000001</v>
      </c>
      <c r="N34">
        <f t="shared" si="1"/>
        <v>540</v>
      </c>
      <c r="O34" s="3">
        <f t="shared" si="5"/>
        <v>0.13200000000000001</v>
      </c>
      <c r="P34">
        <f t="shared" si="6"/>
        <v>540</v>
      </c>
    </row>
    <row r="35" spans="4:16" x14ac:dyDescent="0.35">
      <c r="D35" s="1"/>
      <c r="E35" s="1"/>
      <c r="F35" s="1"/>
      <c r="K35">
        <f t="shared" si="8"/>
        <v>165</v>
      </c>
      <c r="L35">
        <f t="shared" si="9"/>
        <v>75</v>
      </c>
      <c r="M35">
        <f t="shared" si="4"/>
        <v>0.13500000000000001</v>
      </c>
      <c r="N35">
        <f t="shared" si="1"/>
        <v>552</v>
      </c>
      <c r="O35" s="3">
        <f t="shared" si="5"/>
        <v>0.13500000000000001</v>
      </c>
      <c r="P35">
        <f t="shared" si="6"/>
        <v>552</v>
      </c>
    </row>
    <row r="36" spans="4:16" x14ac:dyDescent="0.35">
      <c r="D36" s="1"/>
      <c r="E36" s="1"/>
      <c r="F36" s="1"/>
      <c r="K36">
        <f t="shared" si="8"/>
        <v>170</v>
      </c>
      <c r="L36">
        <f t="shared" si="9"/>
        <v>80</v>
      </c>
      <c r="M36">
        <f t="shared" si="4"/>
        <v>0.13799999999999998</v>
      </c>
      <c r="N36">
        <f t="shared" si="1"/>
        <v>565</v>
      </c>
      <c r="O36" s="3">
        <f t="shared" si="5"/>
        <v>0.13799999999999998</v>
      </c>
      <c r="P36">
        <f t="shared" si="6"/>
        <v>565</v>
      </c>
    </row>
    <row r="37" spans="4:16" x14ac:dyDescent="0.35">
      <c r="D37" s="1"/>
      <c r="E37" s="1"/>
      <c r="F37" s="1"/>
      <c r="K37">
        <f t="shared" si="8"/>
        <v>175</v>
      </c>
      <c r="L37">
        <f t="shared" si="9"/>
        <v>85</v>
      </c>
      <c r="M37">
        <f t="shared" si="4"/>
        <v>0.14099999999999999</v>
      </c>
      <c r="N37">
        <f t="shared" si="1"/>
        <v>577</v>
      </c>
      <c r="O37" s="3">
        <f t="shared" si="5"/>
        <v>0.14099999999999999</v>
      </c>
      <c r="P37">
        <f t="shared" si="6"/>
        <v>577</v>
      </c>
    </row>
    <row r="38" spans="4:16" x14ac:dyDescent="0.35">
      <c r="D38" s="1"/>
      <c r="E38" s="1"/>
      <c r="F38" s="1"/>
      <c r="K38">
        <v>180</v>
      </c>
      <c r="L38">
        <v>90</v>
      </c>
      <c r="M38">
        <f t="shared" si="4"/>
        <v>0.14399999999999999</v>
      </c>
      <c r="N38">
        <f t="shared" si="1"/>
        <v>589</v>
      </c>
      <c r="O38" s="3">
        <f t="shared" si="5"/>
        <v>0.14399999999999999</v>
      </c>
      <c r="P38">
        <f t="shared" si="6"/>
        <v>589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Martínez Velasco</dc:creator>
  <cp:lastModifiedBy>Fernando Martínez Velasco</cp:lastModifiedBy>
  <dcterms:created xsi:type="dcterms:W3CDTF">2019-03-23T13:02:32Z</dcterms:created>
  <dcterms:modified xsi:type="dcterms:W3CDTF">2019-03-24T17:16:38Z</dcterms:modified>
</cp:coreProperties>
</file>