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activeTab="8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F3" i="7"/>
  <c r="F4" i="7"/>
  <c r="F5" i="7"/>
  <c r="F6" i="7"/>
  <c r="F7" i="7"/>
  <c r="F2" i="7"/>
  <c r="C3" i="4"/>
  <c r="C4" i="4"/>
  <c r="C2" i="4"/>
  <c r="I9" i="7"/>
  <c r="I10" i="7"/>
  <c r="I11" i="7"/>
  <c r="I12" i="7"/>
  <c r="I13" i="7"/>
  <c r="I8" i="7"/>
  <c r="H8" i="7"/>
  <c r="H9" i="7"/>
  <c r="H10" i="7"/>
  <c r="H11" i="7"/>
  <c r="H12" i="7"/>
  <c r="H13" i="7"/>
  <c r="G10" i="7"/>
  <c r="G9" i="7"/>
  <c r="G11" i="7"/>
  <c r="G12" i="7"/>
  <c r="G13" i="7"/>
  <c r="G8" i="7"/>
  <c r="C3" i="12"/>
  <c r="C2" i="12"/>
  <c r="D2" i="10"/>
  <c r="D3" i="10"/>
  <c r="D4" i="10"/>
  <c r="D5" i="10"/>
  <c r="C3" i="3" l="1"/>
  <c r="C4" i="3"/>
  <c r="C5" i="3"/>
  <c r="C2" i="3"/>
  <c r="D3" i="2"/>
  <c r="D4" i="2"/>
  <c r="D5" i="2"/>
  <c r="D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<sst xmlns="http://schemas.openxmlformats.org/spreadsheetml/2006/main" count="255" uniqueCount="168">
  <si>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</si>
  <si>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</si>
  <si>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</si>
  <si>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</si>
  <si>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</si>
  <si>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</si>
  <si>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</si>
  <si>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</si>
  <si>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</si>
  <si>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</si>
  <si>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</si>
  <si>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</si>
  <si>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</si>
  <si>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</si>
  <si>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</si>
  <si>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</si>
  <si>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</si>
  <si>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</si>
  <si>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</si>
  <si>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</si>
  <si>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</si>
  <si>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</si>
  <si>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DOMINGUEZ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</si>
  <si>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</si>
  <si>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</si>
  <si>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</si>
  <si>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</si>
  <si>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</si>
  <si>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</si>
  <si>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</si>
  <si>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</si>
  <si>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</si>
  <si>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</si>
  <si>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</si>
  <si>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</si>
  <si>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</si>
  <si>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</si>
  <si>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</si>
  <si>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</si>
  <si>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</si>
  <si>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</si>
  <si>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</si>
  <si>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</si>
  <si>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</si>
  <si>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</si>
  <si>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</si>
  <si>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</si>
  <si>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</si>
  <si>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</si>
  <si>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</si>
  <si>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</si>
  <si>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</si>
  <si>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</si>
  <si>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</si>
  <si>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</si>
  <si>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</si>
  <si>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</si>
  <si>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</si>
  <si>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</si>
  <si>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</si>
  <si>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r8t4b45sf</t>
  </si>
  <si>
    <t>rgr1d5a8f</t>
  </si>
  <si>
    <t>g5ds6dfe4</t>
  </si>
  <si>
    <t>2rf1s8f4s6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</si>
  <si>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</si>
  <si>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</si>
  <si>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</si>
  <si>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</si>
  <si>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</si>
  <si>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</si>
  <si>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</si>
  <si>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</si>
  <si>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</si>
  <si>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</si>
  <si>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</si>
  <si>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</si>
  <si>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</si>
  <si>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</si>
  <si>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</si>
  <si>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</si>
  <si>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</si>
  <si>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</si>
  <si>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</si>
  <si>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</si>
  <si>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</si>
  <si>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</si>
  <si>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</si>
  <si>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</si>
  <si>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</si>
  <si>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</si>
  <si>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</si>
  <si>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</si>
  <si>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</si>
  <si>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</si>
  <si>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</si>
  <si>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</si>
  <si>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</si>
  <si>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</si>
  <si>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</si>
  <si>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</si>
  <si>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</si>
  <si>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</si>
  <si>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</si>
  <si>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</si>
  <si>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</si>
  <si>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</si>
  <si>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</si>
  <si>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</si>
  <si>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</si>
  <si>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</si>
  <si>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</si>
  <si>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</si>
  <si>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</si>
  <si>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</si>
  <si>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</si>
  <si>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</si>
  <si>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</si>
  <si>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</si>
  <si>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</si>
  <si>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</si>
  <si>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</si>
  <si>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</si>
  <si>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</si>
  <si>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</si>
  <si>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</si>
  <si>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</si>
  <si>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</si>
  <si>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</si>
  <si>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</si>
  <si>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</si>
  <si>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</si>
  <si>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</si>
  <si>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</si>
  <si>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</si>
  <si>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</si>
  <si>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</si>
  <si>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</si>
  <si>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</si>
  <si>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</si>
  <si>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</si>
  <si>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</si>
  <si>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</si>
  <si>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</si>
  <si>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</si>
  <si>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</si>
  <si>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</si>
  <si>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</si>
  <si>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</si>
  <si>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</si>
  <si>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</si>
  <si>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</si>
  <si>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despachada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</si>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</sst>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:I9"/>
    </sheetView>
  </sheetViews>
  <sheetFormatPr baseColWidth="10" defaultColWidth="8.88671875" defaultRowHeight="14.4" x14ac:dyDescent="0.3"/>
  <cols>
    <col min="2" max="3" width="13.77734375" bestFit="1" customWidth="1"/>
    <col min="4" max="4" width="15.21875" bestFit="1" customWidth="1"/>
    <col min="5" max="5" width="9" style="2" bestFit="1" customWidth="1"/>
    <col min="6" max="6" width="15.6640625" style="6" bestFit="1" customWidth="1"/>
    <col min="7" max="7" width="27.33203125" bestFit="1" customWidth="1"/>
    <col min="8" max="8" width="5" bestFit="1" customWidth="1"/>
    <col min="9" max="9" width="8.88671875" customWidth="1"/>
  </cols>
  <sheetData>
    <row r="1" spans="1:9" x14ac:dyDescent="0.3">
      <c r="B1" s="4" t="s">
        <v>0</v>
      </c>
      <c r="C1" s="4" t="s">
        <v>1</v>
      </c>
      <c r="D1" s="4" t="s">
        <v>2</v>
      </c>
      <c r="E1" s="5" t="s">
        <v>3</v>
      </c>
      <c r="F1" s="7" t="s">
        <v>4</v>
      </c>
      <c r="G1" s="4" t="s">
        <v>5</v>
      </c>
      <c r="H1" s="4" t="s">
        <v>97</v>
      </c>
      <c r="I1" s="4" t="s">
        <v>6</v>
      </c>
    </row>
    <row r="2" spans="1:9" x14ac:dyDescent="0.3">
      <c r="A2" t="s">
        <v>34</v>
      </c>
      <c r="B2" t="s">
        <v>10</v>
      </c>
      <c r="C2" t="s">
        <v>7</v>
      </c>
      <c r="D2" t="s">
        <v>8</v>
      </c>
      <c r="E2" s="2">
        <v>48641955</v>
      </c>
      <c r="F2" s="6" t="s">
        <v>14</v>
      </c>
      <c r="G2" t="s">
        <v>9</v>
      </c>
      <c r="H2">
        <v>78.2</v>
      </c>
      <c r="I2" t="str">
        <f>"INSERT INTO sd_usuario (nombres, primer_apellido, segundo_apellido, dni, fecha_nacimiento, email, peso, activo, fecha_registro, usuario_registro) VALUES ('"&amp;B2&amp;"','"&amp;C2&amp;"','"&amp;D2&amp;"','"&amp;E2&amp;"','"&amp;F2&amp;"','"&amp;G2&amp;"',"&amp;H2&amp;",1,sysdate(),'admin');"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9" x14ac:dyDescent="0.3">
      <c r="A3" t="s">
        <v>34</v>
      </c>
      <c r="B3" t="s">
        <v>13</v>
      </c>
      <c r="C3" t="s">
        <v>11</v>
      </c>
      <c r="D3" t="s">
        <v>12</v>
      </c>
      <c r="E3" s="2">
        <v>15879523</v>
      </c>
      <c r="F3" s="6" t="s">
        <v>15</v>
      </c>
      <c r="G3" t="s">
        <v>16</v>
      </c>
      <c r="H3">
        <v>64.900000000000006</v>
      </c>
      <c r="I3" t="str">
        <f t="shared" ref="I3:I9" si="0">"INSERT INTO sd_usuario (nombres, primer_apellido, segundo_apellido, dni, fecha_nacimiento, email, peso, activo, fecha_registro, usuario_registro) VALUES ('"&amp;B3&amp;"','"&amp;C3&amp;"','"&amp;D3&amp;"','"&amp;E3&amp;"','"&amp;F3&amp;"','"&amp;G3&amp;"',"&amp;H3&amp;",1,sysdate(),'admin');"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9" x14ac:dyDescent="0.3">
      <c r="A4" t="s">
        <v>34</v>
      </c>
      <c r="B4" t="s">
        <v>17</v>
      </c>
      <c r="C4" t="s">
        <v>18</v>
      </c>
      <c r="D4" t="s">
        <v>21</v>
      </c>
      <c r="E4" s="3" t="s">
        <v>23</v>
      </c>
      <c r="F4" s="6" t="s">
        <v>32</v>
      </c>
      <c r="G4" t="s">
        <v>25</v>
      </c>
      <c r="H4">
        <v>75.2</v>
      </c>
      <c r="I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9" x14ac:dyDescent="0.3">
      <c r="A5" t="s">
        <v>34</v>
      </c>
      <c r="B5" t="s">
        <v>19</v>
      </c>
      <c r="C5" t="s">
        <v>20</v>
      </c>
      <c r="D5" t="s">
        <v>22</v>
      </c>
      <c r="E5" s="2" t="s">
        <v>24</v>
      </c>
      <c r="F5" s="6" t="s">
        <v>33</v>
      </c>
      <c r="G5" t="s">
        <v>26</v>
      </c>
      <c r="H5">
        <v>73.599999999999994</v>
      </c>
      <c r="I5" t="str">
        <f t="shared" si="0"/>
        <v>INSERT INTO sd_usuario (nombres, primer_apellido, segundo_apellido, dni, fecha_nacimiento, email, peso, activo, fecha_registro, usuario_registro) VALUES ('EMANUEL ','VILLAFUERTE','DOMINGUEZ','12012589','1981-08-04','emanuel.villafuerte@gmail.com',73.6,1,sysdate(),'admin');</v>
      </c>
    </row>
    <row r="6" spans="1:9" x14ac:dyDescent="0.3">
      <c r="A6" t="s">
        <v>35</v>
      </c>
      <c r="B6" t="s">
        <v>36</v>
      </c>
      <c r="C6" t="s">
        <v>37</v>
      </c>
      <c r="D6" t="s">
        <v>38</v>
      </c>
      <c r="E6" s="2" t="s">
        <v>39</v>
      </c>
      <c r="F6" s="6" t="s">
        <v>56</v>
      </c>
      <c r="G6" t="s">
        <v>52</v>
      </c>
      <c r="H6">
        <v>69.8</v>
      </c>
      <c r="I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9" x14ac:dyDescent="0.3">
      <c r="A7" t="s">
        <v>35</v>
      </c>
      <c r="B7" t="s">
        <v>40</v>
      </c>
      <c r="C7" t="s">
        <v>41</v>
      </c>
      <c r="D7" t="s">
        <v>42</v>
      </c>
      <c r="E7" s="2" t="s">
        <v>43</v>
      </c>
      <c r="F7" s="6" t="s">
        <v>57</v>
      </c>
      <c r="G7" t="s">
        <v>53</v>
      </c>
      <c r="H7">
        <v>75.400000000000006</v>
      </c>
      <c r="I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9" x14ac:dyDescent="0.3">
      <c r="A8" t="s">
        <v>35</v>
      </c>
      <c r="B8" t="s">
        <v>44</v>
      </c>
      <c r="C8" t="s">
        <v>45</v>
      </c>
      <c r="D8" t="s">
        <v>46</v>
      </c>
      <c r="E8" s="2" t="s">
        <v>47</v>
      </c>
      <c r="F8" s="6" t="s">
        <v>58</v>
      </c>
      <c r="G8" t="s">
        <v>54</v>
      </c>
      <c r="H8">
        <v>76.5</v>
      </c>
      <c r="I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9" x14ac:dyDescent="0.3">
      <c r="A9" t="s">
        <v>35</v>
      </c>
      <c r="B9" t="s">
        <v>49</v>
      </c>
      <c r="C9" t="s">
        <v>50</v>
      </c>
      <c r="D9" t="s">
        <v>48</v>
      </c>
      <c r="E9" s="2" t="s">
        <v>51</v>
      </c>
      <c r="F9" s="6" t="s">
        <v>59</v>
      </c>
      <c r="G9" t="s">
        <v>55</v>
      </c>
      <c r="H9">
        <v>78.900000000000006</v>
      </c>
      <c r="I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30" sqref="L30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132</v>
      </c>
      <c r="B1" s="4" t="s">
        <v>133</v>
      </c>
      <c r="C1" s="4" t="s">
        <v>134</v>
      </c>
      <c r="D1" s="4" t="s">
        <v>6</v>
      </c>
    </row>
    <row r="2" spans="1:4" x14ac:dyDescent="0.3">
      <c r="A2">
        <v>1</v>
      </c>
      <c r="B2" s="1" t="s">
        <v>138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139</v>
      </c>
      <c r="C3" s="2" t="s">
        <v>135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140</v>
      </c>
      <c r="C4" s="2" t="s">
        <v>136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141</v>
      </c>
      <c r="C5" s="2" t="s">
        <v>137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" sqref="E2:E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142</v>
      </c>
      <c r="B1" s="4" t="s">
        <v>132</v>
      </c>
      <c r="C1" s="4" t="s">
        <v>143</v>
      </c>
      <c r="D1" s="4" t="s">
        <v>144</v>
      </c>
      <c r="E1" s="4" t="s">
        <v>6</v>
      </c>
    </row>
    <row r="2" spans="1:5" x14ac:dyDescent="0.3">
      <c r="A2">
        <v>1</v>
      </c>
      <c r="B2" s="9">
        <v>1</v>
      </c>
      <c r="C2" t="s">
        <v>155</v>
      </c>
      <c r="D2" t="s">
        <v>153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152</v>
      </c>
      <c r="D3" t="s">
        <v>147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156</v>
      </c>
      <c r="D4" t="s">
        <v>146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157</v>
      </c>
      <c r="D5" t="s">
        <v>148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158</v>
      </c>
      <c r="D6" t="s">
        <v>145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159</v>
      </c>
      <c r="D7" t="s">
        <v>145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160</v>
      </c>
      <c r="D8" t="s">
        <v>154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161</v>
      </c>
      <c r="D9" t="s">
        <v>147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142</v>
      </c>
      <c r="B1" s="4" t="s">
        <v>65</v>
      </c>
      <c r="C1" s="4" t="s">
        <v>6</v>
      </c>
    </row>
    <row r="2" spans="1:3" x14ac:dyDescent="0.3">
      <c r="A2">
        <v>1</v>
      </c>
      <c r="B2" s="2" t="s">
        <v>150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151</v>
      </c>
      <c r="C3" t="str">
        <f>"INSERT INTO sd_estado_orden (nombre) VALUES ('"&amp;B3&amp;"');"</f>
        <v>INSERT INTO sd_estado_orden (nombre) VALUES ('despachada');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I2" sqref="I2:I9"/>
    </sheetView>
  </sheetViews>
  <sheetFormatPr baseColWidth="10" defaultRowHeight="14.4" x14ac:dyDescent="0.3"/>
  <cols>
    <col min="3" max="3" width="14" bestFit="1" customWidth="1"/>
    <col min="4" max="4" width="17.21875" bestFit="1" customWidth="1"/>
  </cols>
  <sheetData>
    <row r="1" spans="1:12" x14ac:dyDescent="0.3">
      <c r="A1" s="5" t="s">
        <v>162</v>
      </c>
      <c r="B1" s="5" t="s">
        <v>31</v>
      </c>
      <c r="C1" s="5" t="s">
        <v>142</v>
      </c>
      <c r="D1" s="5" t="s">
        <v>79</v>
      </c>
      <c r="E1" s="5" t="s">
        <v>149</v>
      </c>
      <c r="F1" s="5" t="s">
        <v>163</v>
      </c>
      <c r="G1" s="5" t="s">
        <v>164</v>
      </c>
      <c r="H1" s="5" t="s">
        <v>165</v>
      </c>
      <c r="I1" s="4" t="s">
        <v>6</v>
      </c>
    </row>
    <row r="2" spans="1:12" x14ac:dyDescent="0.3">
      <c r="A2" s="2">
        <v>1</v>
      </c>
      <c r="B2" s="2" t="s">
        <v>82</v>
      </c>
      <c r="C2" s="9">
        <v>3</v>
      </c>
      <c r="D2" s="9">
        <v>1</v>
      </c>
      <c r="E2" s="9">
        <v>1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(1,3,1,1,1,6,800,1,sysdate(),'admin');</v>
      </c>
    </row>
    <row r="3" spans="1:12" x14ac:dyDescent="0.3">
      <c r="A3" s="2">
        <v>2</v>
      </c>
      <c r="B3" s="2" t="s">
        <v>82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9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12" x14ac:dyDescent="0.3">
      <c r="A4" s="2">
        <v>3</v>
      </c>
      <c r="B4" s="2" t="s">
        <v>81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(2,2,3,1,3,2,1500,1,sysdate(),'admin');</v>
      </c>
    </row>
    <row r="5" spans="1:12" x14ac:dyDescent="0.3">
      <c r="A5" s="2">
        <v>4</v>
      </c>
      <c r="B5" s="2" t="s">
        <v>166</v>
      </c>
      <c r="C5" s="9">
        <v>5</v>
      </c>
      <c r="D5" s="9">
        <v>4</v>
      </c>
      <c r="E5" s="9">
        <v>1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(3,5,4,1,5,2,1800,1,sysdate(),'admin');</v>
      </c>
    </row>
    <row r="6" spans="1:12" x14ac:dyDescent="0.3">
      <c r="A6" s="2" t="s">
        <v>84</v>
      </c>
      <c r="B6" s="2" t="s">
        <v>167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(4,7,1,1,3,6,750,1,sysdate(),'admin');</v>
      </c>
    </row>
    <row r="7" spans="1:12" x14ac:dyDescent="0.3">
      <c r="A7" s="2" t="s">
        <v>86</v>
      </c>
      <c r="B7" s="2" t="s">
        <v>82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(1,1,5,1,1,4,1200,1,sysdate(),'admin');</v>
      </c>
    </row>
    <row r="8" spans="1:12" x14ac:dyDescent="0.3">
      <c r="A8" s="2">
        <v>7</v>
      </c>
      <c r="B8" s="2" t="s">
        <v>81</v>
      </c>
      <c r="C8" s="8">
        <v>8</v>
      </c>
      <c r="D8">
        <v>6</v>
      </c>
      <c r="E8">
        <v>1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(2,8,6,1,5,6,1350,1,sysdate(),'admin');</v>
      </c>
    </row>
    <row r="9" spans="1:12" x14ac:dyDescent="0.3">
      <c r="A9" s="2">
        <v>8</v>
      </c>
      <c r="B9" s="2" t="s">
        <v>167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(4,6,3,1,3,4,1750,1,sysdate(),'admin');</v>
      </c>
    </row>
    <row r="11" spans="1:12" x14ac:dyDescent="0.3">
      <c r="I11">
        <v>1</v>
      </c>
      <c r="J11" t="s">
        <v>66</v>
      </c>
      <c r="K11" t="s">
        <v>70</v>
      </c>
      <c r="L11" t="s">
        <v>76</v>
      </c>
    </row>
    <row r="12" spans="1:12" x14ac:dyDescent="0.3">
      <c r="I12">
        <v>2</v>
      </c>
      <c r="J12" t="s">
        <v>66</v>
      </c>
      <c r="K12" t="s">
        <v>71</v>
      </c>
      <c r="L12" t="s">
        <v>77</v>
      </c>
    </row>
    <row r="13" spans="1:12" x14ac:dyDescent="0.3">
      <c r="I13">
        <v>3</v>
      </c>
      <c r="J13" t="s">
        <v>68</v>
      </c>
      <c r="K13" t="s">
        <v>72</v>
      </c>
      <c r="L13" t="s">
        <v>78</v>
      </c>
    </row>
    <row r="14" spans="1:12" x14ac:dyDescent="0.3">
      <c r="I14">
        <v>4</v>
      </c>
      <c r="J14" t="s">
        <v>68</v>
      </c>
      <c r="K14" t="s">
        <v>83</v>
      </c>
      <c r="L14" t="s">
        <v>78</v>
      </c>
    </row>
    <row r="15" spans="1:12" x14ac:dyDescent="0.3">
      <c r="I15" s="9">
        <v>5</v>
      </c>
      <c r="J15" t="s">
        <v>69</v>
      </c>
      <c r="K15" t="s">
        <v>73</v>
      </c>
      <c r="L15" t="s">
        <v>75</v>
      </c>
    </row>
    <row r="16" spans="1:12" x14ac:dyDescent="0.3">
      <c r="I16" s="9">
        <v>6</v>
      </c>
      <c r="J16" t="s">
        <v>69</v>
      </c>
      <c r="K16" t="s">
        <v>85</v>
      </c>
      <c r="L16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5"/>
    </sheetView>
  </sheetViews>
  <sheetFormatPr baseColWidth="10" defaultRowHeight="14.4" x14ac:dyDescent="0.3"/>
  <sheetData>
    <row r="1" spans="1:4" x14ac:dyDescent="0.3">
      <c r="A1" s="4" t="s">
        <v>31</v>
      </c>
      <c r="B1" s="4" t="s">
        <v>29</v>
      </c>
      <c r="C1" s="4" t="s">
        <v>30</v>
      </c>
      <c r="D1" s="4" t="s">
        <v>6</v>
      </c>
    </row>
    <row r="2" spans="1:4" x14ac:dyDescent="0.3">
      <c r="A2">
        <v>1</v>
      </c>
      <c r="B2" s="2" t="s">
        <v>128</v>
      </c>
      <c r="C2">
        <v>8421</v>
      </c>
      <c r="D2" t="str">
        <f>"INSERT INTO sd_conductor(id_usuario, fecha_venc_licencia, clave_digital, activo, fecha_registro, usuario_registro) VALUES ("&amp;A2&amp;",'"&amp;B2&amp;"','"&amp;C2&amp;"',1,sysdate(),'admin');"</f>
        <v>INSERT INTO sd_conductor(id_usuario, fecha_venc_licencia, clave_digital, activo, fecha_registro, usuario_registro) VALUES (1,'2024-10-04','8421',1,sysdate(),'admin');</v>
      </c>
    </row>
    <row r="3" spans="1:4" x14ac:dyDescent="0.3">
      <c r="A3">
        <v>2</v>
      </c>
      <c r="B3" s="2" t="s">
        <v>124</v>
      </c>
      <c r="C3">
        <v>1269</v>
      </c>
      <c r="D3" t="str">
        <f t="shared" ref="D3:D5" si="0">"INSERT INTO sd_conductor(id_usuario, fecha_venc_licencia, clave_digital, activo, fecha_registro, usuario_registro) VALUES ("&amp;A3&amp;",'"&amp;B3&amp;"','"&amp;C3&amp;"',1,sysdate(),'admin');"</f>
        <v>INSERT INTO sd_conductor(id_usuario, fecha_venc_licencia, clave_digital, activo, fecha_registro, usuario_registro) VALUES (2,'2025-03-06','1269',1,sysdate(),'admin');</v>
      </c>
    </row>
    <row r="4" spans="1:4" x14ac:dyDescent="0.3">
      <c r="A4">
        <v>3</v>
      </c>
      <c r="B4" s="2" t="s">
        <v>125</v>
      </c>
      <c r="C4">
        <v>4589</v>
      </c>
      <c r="D4" t="str">
        <f t="shared" si="0"/>
        <v>INSERT INTO sd_conductor(id_usuario, fecha_venc_licencia, clave_digital, activo, fecha_registro, usuario_registro) VALUES (3,'2024-08-14','4589',1,sysdate(),'admin');</v>
      </c>
    </row>
    <row r="5" spans="1:4" x14ac:dyDescent="0.3">
      <c r="A5">
        <v>4</v>
      </c>
      <c r="B5" s="2" t="s">
        <v>126</v>
      </c>
      <c r="C5">
        <v>3586</v>
      </c>
      <c r="D5" t="str">
        <f t="shared" si="0"/>
        <v>INSERT INTO sd_conductor(id_usuario, fecha_venc_licencia, clave_digital, activo, fecha_registro, usuario_registro) VALUES (4,'2024-01-28','3586',1,sysdate(),'admin');</v>
      </c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baseColWidth="10" defaultRowHeight="14.4" x14ac:dyDescent="0.3"/>
  <sheetData>
    <row r="1" spans="1:3" x14ac:dyDescent="0.3">
      <c r="A1" s="4" t="s">
        <v>27</v>
      </c>
      <c r="B1" s="4" t="s">
        <v>28</v>
      </c>
      <c r="C1" s="4" t="s">
        <v>6</v>
      </c>
    </row>
    <row r="2" spans="1:3" x14ac:dyDescent="0.3">
      <c r="A2">
        <v>5</v>
      </c>
      <c r="B2" s="1" t="s">
        <v>60</v>
      </c>
      <c r="C2" t="str">
        <f>"INSERT INTO sd_revisor(id_usuario, contrasena, activo, fecha_registro, usuario_registro) VALUES ("&amp;A2&amp;",'"&amp;B2&amp;"',1,sysdate(),'admin');"</f>
        <v>INSERT INTO sd_revisor(id_usuario, contrasena, activo, fecha_registro, usuario_registro) VALUES (5,'r8t4b45sf',1,sysdate(),'admin');</v>
      </c>
    </row>
    <row r="3" spans="1:3" x14ac:dyDescent="0.3">
      <c r="A3">
        <v>6</v>
      </c>
      <c r="B3" s="1" t="s">
        <v>61</v>
      </c>
      <c r="C3" t="str">
        <f t="shared" ref="C3:C5" si="0">"INSERT INTO sd_revisor(id_usuario, contrasena, activo, fecha_registro, usuario_registro) VALUES ("&amp;A3&amp;",'"&amp;B3&amp;"',1,sysdate(),'admin');"</f>
        <v>INSERT INTO sd_revisor(id_usuario, contrasena, activo, fecha_registro, usuario_registro) VALUES (6,'rgr1d5a8f',1,sysdate(),'admin');</v>
      </c>
    </row>
    <row r="4" spans="1:3" x14ac:dyDescent="0.3">
      <c r="A4">
        <v>7</v>
      </c>
      <c r="B4" s="1" t="s">
        <v>62</v>
      </c>
      <c r="C4" t="str">
        <f t="shared" si="0"/>
        <v>INSERT INTO sd_revisor(id_usuario, contrasena, activo, fecha_registro, usuario_registro) VALUES (7,'g5ds6dfe4',1,sysdate(),'admin');</v>
      </c>
    </row>
    <row r="5" spans="1:3" x14ac:dyDescent="0.3">
      <c r="A5">
        <v>8</v>
      </c>
      <c r="B5" s="1" t="s">
        <v>63</v>
      </c>
      <c r="C5" t="str">
        <f t="shared" si="0"/>
        <v>INSERT INTO sd_revisor(id_usuario, contrasena, activo, fecha_registro, usuario_registro) VALUES (8,'2rf1s8f4s6',1,sysdate(),'admin');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2" sqref="C2:C4"/>
    </sheetView>
  </sheetViews>
  <sheetFormatPr baseColWidth="10" defaultRowHeight="14.4" x14ac:dyDescent="0.3"/>
  <sheetData>
    <row r="1" spans="1:3" x14ac:dyDescent="0.3">
      <c r="A1" s="4" t="s">
        <v>64</v>
      </c>
      <c r="B1" s="4" t="s">
        <v>65</v>
      </c>
      <c r="C1" s="4" t="s">
        <v>6</v>
      </c>
    </row>
    <row r="2" spans="1:3" x14ac:dyDescent="0.3">
      <c r="A2">
        <v>1</v>
      </c>
      <c r="B2" s="1" t="s">
        <v>66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68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69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2" sqref="C2:C7"/>
    </sheetView>
  </sheetViews>
  <sheetFormatPr baseColWidth="10" defaultRowHeight="14.4" x14ac:dyDescent="0.3"/>
  <sheetData>
    <row r="1" spans="1:3" x14ac:dyDescent="0.3">
      <c r="A1" s="4" t="s">
        <v>67</v>
      </c>
      <c r="B1" s="4" t="s">
        <v>65</v>
      </c>
      <c r="C1" s="4" t="s">
        <v>6</v>
      </c>
    </row>
    <row r="2" spans="1:3" x14ac:dyDescent="0.3">
      <c r="A2">
        <v>1</v>
      </c>
      <c r="B2" s="1" t="s">
        <v>70</v>
      </c>
      <c r="C2" t="str">
        <f>"INSERT INTO sd_marca("&amp;$B$1&amp;", activo, fecha_registro, usuario_registro) VALUES ('"&amp;B2&amp;"',1,sysdate(),'admin');"</f>
        <v>INSERT INTO sd_marca(nombre, activo, fecha_registro, usuario_registro) VALUES ('APU',1,sysdate(),'admin');</v>
      </c>
    </row>
    <row r="3" spans="1:3" x14ac:dyDescent="0.3">
      <c r="A3">
        <v>2</v>
      </c>
      <c r="B3" s="1" t="s">
        <v>71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('SOL',1,sysdate(),'admin');</v>
      </c>
    </row>
    <row r="4" spans="1:3" x14ac:dyDescent="0.3">
      <c r="A4">
        <v>3</v>
      </c>
      <c r="B4" s="1" t="s">
        <v>72</v>
      </c>
      <c r="C4" t="str">
        <f t="shared" si="0"/>
        <v>INSERT INTO sd_marca(nombre, activo, fecha_registro, usuario_registro) VALUES ('PIRAMIDE',1,sysdate(),'admin');</v>
      </c>
    </row>
    <row r="5" spans="1:3" x14ac:dyDescent="0.3">
      <c r="A5">
        <v>4</v>
      </c>
      <c r="B5" s="1" t="s">
        <v>73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83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85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74</v>
      </c>
      <c r="B1" s="4" t="s">
        <v>65</v>
      </c>
      <c r="C1" s="4" t="s">
        <v>6</v>
      </c>
    </row>
    <row r="2" spans="1:3" x14ac:dyDescent="0.3">
      <c r="A2">
        <v>1</v>
      </c>
      <c r="B2" s="1" t="s">
        <v>76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77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78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75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F2" sqref="F2:F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5" width="14.77734375" style="2" customWidth="1"/>
  </cols>
  <sheetData>
    <row r="1" spans="1:9" x14ac:dyDescent="0.3">
      <c r="A1" s="5" t="s">
        <v>79</v>
      </c>
      <c r="B1" s="5" t="s">
        <v>64</v>
      </c>
      <c r="C1" s="5" t="s">
        <v>67</v>
      </c>
      <c r="D1" s="5" t="s">
        <v>74</v>
      </c>
      <c r="E1" s="5" t="s">
        <v>80</v>
      </c>
      <c r="F1" s="4" t="s">
        <v>6</v>
      </c>
    </row>
    <row r="2" spans="1:9" x14ac:dyDescent="0.3">
      <c r="A2" s="2">
        <v>1</v>
      </c>
      <c r="B2" s="10">
        <v>1</v>
      </c>
      <c r="C2" s="9">
        <v>1</v>
      </c>
      <c r="D2" s="9">
        <v>1</v>
      </c>
      <c r="E2" s="9">
        <v>10000</v>
      </c>
      <c r="F2" t="str">
        <f>"INSERT INTO sd_producto_venta (id_producto, id_marca, id_unidad, stock_actual, activo, fecha_registro, usuario_registro) VALUES ("&amp;B2&amp;","&amp;C2&amp;","&amp;D2&amp;","&amp;E2&amp;",1,sysdate(),'admin');"</f>
        <v>INSERT INTO sd_producto_venta (id_producto, id_marca, id_unidad, stock_actual, activo, fecha_registro, usuario_registro) VALUES (1,1,1,10000,1,sysdate(),'admin');</v>
      </c>
    </row>
    <row r="3" spans="1:9" x14ac:dyDescent="0.3">
      <c r="A3" s="2">
        <v>2</v>
      </c>
      <c r="B3" s="10">
        <v>1</v>
      </c>
      <c r="C3" s="9">
        <v>2</v>
      </c>
      <c r="D3" s="9">
        <v>2</v>
      </c>
      <c r="E3" s="9">
        <v>15000</v>
      </c>
      <c r="F3" t="str">
        <f t="shared" ref="F3:F7" si="0">"INSERT INTO sd_producto_venta (id_producto, id_marca, id_unidad, stock_actual, activo, fecha_registro, usuario_registro) VALUES ("&amp;B3&amp;","&amp;C3&amp;","&amp;D3&amp;","&amp;E3&amp;",1,sysdate(),'admin');"</f>
        <v>INSERT INTO sd_producto_venta (id_producto, id_marca, id_unidad, stock_actual, activo, fecha_registro, usuario_registro) VALUES (1,2,2,15000,1,sysdate(),'admin');</v>
      </c>
    </row>
    <row r="4" spans="1:9" x14ac:dyDescent="0.3">
      <c r="A4" s="2">
        <v>3</v>
      </c>
      <c r="B4" s="9">
        <v>2</v>
      </c>
      <c r="C4" s="9">
        <v>3</v>
      </c>
      <c r="D4" s="9">
        <v>3</v>
      </c>
      <c r="E4" s="9">
        <v>12000</v>
      </c>
      <c r="F4" t="str">
        <f t="shared" si="0"/>
        <v>INSERT INTO sd_producto_venta (id_producto, id_marca, id_unidad, stock_actual, activo, fecha_registro, usuario_registro) VALUES (2,3,3,12000,1,sysdate(),'admin');</v>
      </c>
    </row>
    <row r="5" spans="1:9" x14ac:dyDescent="0.3">
      <c r="A5" s="2">
        <v>4</v>
      </c>
      <c r="B5" s="9">
        <v>2</v>
      </c>
      <c r="C5" s="9">
        <v>5</v>
      </c>
      <c r="D5" s="9">
        <v>3</v>
      </c>
      <c r="E5" s="9">
        <v>18000</v>
      </c>
      <c r="F5" t="str">
        <f t="shared" si="0"/>
        <v>INSERT INTO sd_producto_venta (id_producto, id_marca, id_unidad, stock_actual, activo, fecha_registro, usuario_registro) VALUES (2,5,3,18000,1,sysdate(),'admin');</v>
      </c>
    </row>
    <row r="6" spans="1:9" x14ac:dyDescent="0.3">
      <c r="A6" s="2" t="s">
        <v>84</v>
      </c>
      <c r="B6" s="9">
        <v>3</v>
      </c>
      <c r="C6" s="9">
        <v>4</v>
      </c>
      <c r="D6" s="9">
        <v>4</v>
      </c>
      <c r="E6" s="9">
        <v>8000</v>
      </c>
      <c r="F6" t="str">
        <f t="shared" si="0"/>
        <v>INSERT INTO sd_producto_venta (id_producto, id_marca, id_unidad, stock_actual, activo, fecha_registro, usuario_registro) VALUES (3,4,4,8000,1,sysdate(),'admin');</v>
      </c>
    </row>
    <row r="7" spans="1:9" x14ac:dyDescent="0.3">
      <c r="A7" s="2" t="s">
        <v>86</v>
      </c>
      <c r="B7" s="9">
        <v>3</v>
      </c>
      <c r="C7" s="9">
        <v>6</v>
      </c>
      <c r="D7" s="9">
        <v>4</v>
      </c>
      <c r="E7" s="9">
        <v>13500</v>
      </c>
      <c r="F7" t="str">
        <f t="shared" si="0"/>
        <v>INSERT INTO sd_producto_venta (id_producto, id_marca, id_unidad, stock_actual, activo, fecha_registro, usuario_registro) VALUES (3,6,4,13500,1,sysdate(),'admin');</v>
      </c>
    </row>
    <row r="8" spans="1:9" x14ac:dyDescent="0.3">
      <c r="F8" s="2">
        <v>1</v>
      </c>
      <c r="G8" t="str">
        <f>VLOOKUP(B2,sd_producto!$A$2:$B$4,2,0)</f>
        <v>Cemento</v>
      </c>
      <c r="H8" t="str">
        <f>VLOOKUP(C2,sd_marca!$A$2:$B$7,2,0)</f>
        <v>APU</v>
      </c>
      <c r="I8" t="str">
        <f>VLOOKUP(D2,sd_unidad!$A$2:$B$7,2,0)</f>
        <v>bolsas de 42.5 kg</v>
      </c>
    </row>
    <row r="9" spans="1:9" x14ac:dyDescent="0.3">
      <c r="F9" s="2">
        <v>2</v>
      </c>
      <c r="G9" t="str">
        <f>VLOOKUP(B3,sd_producto!$A$2:$B$4,2,0)</f>
        <v>Cemento</v>
      </c>
      <c r="H9" t="str">
        <f>VLOOKUP(C3,sd_marca!$A$2:$B$7,2,0)</f>
        <v>SOL</v>
      </c>
      <c r="I9" t="str">
        <f>VLOOKUP(D3,sd_unidad!$A$2:$B$7,2,0)</f>
        <v>bolsas de 52.5 kg</v>
      </c>
    </row>
    <row r="10" spans="1:9" x14ac:dyDescent="0.3">
      <c r="F10" s="2">
        <v>3</v>
      </c>
      <c r="G10" t="str">
        <f>VLOOKUP(B4,sd_producto!$A$2:$B$4,2,0)</f>
        <v>Ladrillo</v>
      </c>
      <c r="H10" t="str">
        <f>VLOOKUP(C4,sd_marca!$A$2:$B$7,2,0)</f>
        <v>PIRAMIDE</v>
      </c>
      <c r="I10" t="str">
        <f>VLOOKUP(D4,sd_unidad!$A$2:$B$7,2,0)</f>
        <v>ladrillos</v>
      </c>
    </row>
    <row r="11" spans="1:9" x14ac:dyDescent="0.3">
      <c r="F11" s="2">
        <v>4</v>
      </c>
      <c r="G11" t="str">
        <f>VLOOKUP(B5,sd_producto!$A$2:$B$4,2,0)</f>
        <v>Ladrillo</v>
      </c>
      <c r="H11" t="str">
        <f>VLOOKUP(C5,sd_marca!$A$2:$B$7,2,0)</f>
        <v>LARK</v>
      </c>
      <c r="I11" t="str">
        <f>VLOOKUP(D5,sd_unidad!$A$2:$B$7,2,0)</f>
        <v>ladrillos</v>
      </c>
    </row>
    <row r="12" spans="1:9" x14ac:dyDescent="0.3">
      <c r="F12" s="2" t="s">
        <v>84</v>
      </c>
      <c r="G12" t="str">
        <f>VLOOKUP(B6,sd_producto!$A$2:$B$4,2,0)</f>
        <v>Pallets</v>
      </c>
      <c r="H12" t="str">
        <f>VLOOKUP(C6,sd_marca!$A$2:$B$7,2,0)</f>
        <v>BASA</v>
      </c>
      <c r="I12" t="str">
        <f>VLOOKUP(D6,sd_unidad!$A$2:$B$7,2,0)</f>
        <v>pallets</v>
      </c>
    </row>
    <row r="13" spans="1:9" x14ac:dyDescent="0.3">
      <c r="F13" s="2" t="s">
        <v>86</v>
      </c>
      <c r="G13" t="str">
        <f>VLOOKUP(B7,sd_producto!$A$2:$B$4,2,0)</f>
        <v>Pallets</v>
      </c>
      <c r="H13" t="str">
        <f>VLOOKUP(C7,sd_marca!$A$2:$B$7,2,0)</f>
        <v>CHEP</v>
      </c>
      <c r="I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67</v>
      </c>
      <c r="B1" s="4" t="s">
        <v>65</v>
      </c>
      <c r="C1" s="4" t="s">
        <v>6</v>
      </c>
    </row>
    <row r="2" spans="1:3" x14ac:dyDescent="0.3">
      <c r="A2">
        <v>1</v>
      </c>
      <c r="B2" s="1" t="s">
        <v>89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90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C2" sqref="C2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91</v>
      </c>
      <c r="B1" s="5" t="s">
        <v>92</v>
      </c>
      <c r="C1" s="5" t="s">
        <v>93</v>
      </c>
      <c r="D1" s="5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122</v>
      </c>
      <c r="J1" s="5" t="s">
        <v>123</v>
      </c>
      <c r="K1" s="4" t="s">
        <v>6</v>
      </c>
    </row>
    <row r="2" spans="1:11" x14ac:dyDescent="0.3">
      <c r="A2" s="2">
        <v>1</v>
      </c>
      <c r="B2" s="2" t="s">
        <v>82</v>
      </c>
      <c r="C2" s="2" t="s">
        <v>99</v>
      </c>
      <c r="D2" s="2" t="s">
        <v>86</v>
      </c>
      <c r="E2" s="2" t="s">
        <v>107</v>
      </c>
      <c r="F2" s="2" t="s">
        <v>110</v>
      </c>
      <c r="G2" s="2" t="s">
        <v>88</v>
      </c>
      <c r="H2" s="2" t="s">
        <v>127</v>
      </c>
      <c r="I2" s="2" t="s">
        <v>82</v>
      </c>
      <c r="J2" s="2" t="s">
        <v>129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81</v>
      </c>
      <c r="C3" s="2" t="s">
        <v>102</v>
      </c>
      <c r="D3" s="2" t="s">
        <v>113</v>
      </c>
      <c r="E3" s="2" t="s">
        <v>107</v>
      </c>
      <c r="F3" s="2" t="s">
        <v>81</v>
      </c>
      <c r="G3" s="2" t="s">
        <v>119</v>
      </c>
      <c r="H3" s="2" t="s">
        <v>130</v>
      </c>
      <c r="I3" s="2" t="s">
        <v>82</v>
      </c>
      <c r="J3" s="2" t="s">
        <v>124</v>
      </c>
      <c r="K3" t="str">
        <f t="shared" ref="K3:K7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82</v>
      </c>
      <c r="C4" s="2" t="s">
        <v>100</v>
      </c>
      <c r="D4" s="2" t="s">
        <v>105</v>
      </c>
      <c r="E4" s="2" t="s">
        <v>108</v>
      </c>
      <c r="F4" s="2" t="s">
        <v>111</v>
      </c>
      <c r="G4" s="2" t="s">
        <v>117</v>
      </c>
      <c r="H4" s="2" t="s">
        <v>131</v>
      </c>
      <c r="I4" s="2" t="s">
        <v>82</v>
      </c>
      <c r="J4" s="2" t="s">
        <v>125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81</v>
      </c>
      <c r="C5" s="2" t="s">
        <v>103</v>
      </c>
      <c r="D5" s="2" t="s">
        <v>115</v>
      </c>
      <c r="E5" s="2" t="s">
        <v>108</v>
      </c>
      <c r="F5" s="2" t="s">
        <v>116</v>
      </c>
      <c r="G5" s="2" t="s">
        <v>120</v>
      </c>
      <c r="H5" s="2" t="s">
        <v>126</v>
      </c>
      <c r="I5" s="2" t="s">
        <v>82</v>
      </c>
      <c r="J5" s="2" t="s">
        <v>126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84</v>
      </c>
      <c r="B6" s="2" t="s">
        <v>82</v>
      </c>
      <c r="C6" s="2" t="s">
        <v>101</v>
      </c>
      <c r="D6" s="2" t="s">
        <v>106</v>
      </c>
      <c r="E6" s="2" t="s">
        <v>109</v>
      </c>
      <c r="F6" s="2" t="s">
        <v>112</v>
      </c>
      <c r="G6" s="2" t="s">
        <v>118</v>
      </c>
      <c r="H6" s="2" t="s">
        <v>125</v>
      </c>
      <c r="I6" s="2" t="s">
        <v>87</v>
      </c>
      <c r="J6" s="2" t="s">
        <v>131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86</v>
      </c>
      <c r="B7" s="2" t="s">
        <v>81</v>
      </c>
      <c r="C7" s="2" t="s">
        <v>104</v>
      </c>
      <c r="D7" s="2" t="s">
        <v>114</v>
      </c>
      <c r="E7" s="2" t="s">
        <v>109</v>
      </c>
      <c r="F7" s="2" t="s">
        <v>107</v>
      </c>
      <c r="G7" s="2" t="s">
        <v>121</v>
      </c>
      <c r="H7" s="2" t="s">
        <v>124</v>
      </c>
      <c r="I7" s="2" t="s">
        <v>82</v>
      </c>
      <c r="J7" s="2" t="s">
        <v>130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2024-04-30T18:55:56Z</dcterms:modified>
</cp:coreProperties>
</file>