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14" activeTab="14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tipo_pesaje" sheetId="22" r:id="rId20"/>
    <sheet name="sd_zona_balanza" sheetId="20" r:id="rId21"/>
    <sheet name="sd_cola_pesaje" sheetId="21" r:id="rId22"/>
    <sheet name="sd_canal_carga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3" l="1"/>
  <c r="E4" i="23"/>
  <c r="E5" i="23"/>
  <c r="E2" i="23"/>
  <c r="F3" i="20"/>
  <c r="F4" i="20"/>
  <c r="F5" i="20"/>
  <c r="F6" i="20"/>
  <c r="F7" i="20"/>
  <c r="F2" i="20"/>
  <c r="C3" i="22" l="1"/>
  <c r="C2" i="22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<sst xmlns="http://schemas.openxmlformats.org/spreadsheetml/2006/main" count="788" uniqueCount="431">
  <si>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</si>
  <si>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</si>
  <si>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</si>
  <si>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</si>
  <si>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</si>
  <si>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</si>
  <si>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</si>
  <si>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</si>
  <si>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</si>
  <si>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</si>
  <si>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</si>
  <si>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</si>
  <si>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</si>
  <si>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</si>
  <si>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</si>
  <si>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</si>
  <si>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</si>
  <si>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</si>
  <si>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</si>
  <si>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</si>
  <si>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</si>
  <si>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</si>
  <si>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</si>
  <si>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</si>
  <si>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</si>
  <si>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</si>
  <si>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</si>
  <si>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</si>
  <si>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</si>
  <si>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</si>
  <si>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</si>
  <si>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</si>
  <si>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</si>
  <si>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</si>
  <si>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</si>
  <si>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</si>
  <si>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</si>
  <si>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</si>
  <si>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</si>
  <si>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</si>
  <si>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</si>
  <si>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</si>
  <si>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</si>
  <si>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</si>
  <si>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</si>
  <si>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</si>
  <si>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</si>
  <si>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</si>
  <si>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</si>
  <si>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</si>
  <si>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</si>
  <si>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</si>
  <si>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</si>
  <si>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</si>
  <si>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</si>
  <si>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</si>
  <si>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</si>
  <si>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</si>
  <si>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</si>
  <si>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</si>
  <si>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</si>
  <si>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</si>
  <si>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</si>
  <si>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</si>
  <si>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</si>
  <si>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</si>
  <si>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</si>
  <si>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</si>
  <si>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</si>
  <si>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</si>
  <si>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</si>
  <si>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</si>
  <si>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</si>
  <si>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</si>
  <si>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</si>
  <si>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</si>
  <si>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</si>
  <si>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</si>
  <si>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</si>
  <si>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</si>
  <si>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</si>
  <si>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</si>
  <si>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</si>
  <si>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</si>
  <si>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</si>
  <si>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</si>
  <si>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</si>
  <si>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</si>
  <si>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</si>
  <si>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</si>
  <si>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</si>
  <si>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</si>
  <si>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</si>
  <si>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</si>
  <si>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</si>
  <si>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</si>
  <si>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</si>
  <si>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</si>
  <si>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</si>
  <si>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</si>
  <si>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</si>
  <si>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</si>
  <si>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</si>
  <si>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</si>
  <si>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</si>
  <si>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</si>
  <si>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</si>
  <si>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</si>
  <si>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</si>
  <si>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</si>
  <si>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</si>
  <si>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</si>
  <si>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</si>
  <si>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</si>
  <si>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</si>
  <si>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</si>
  <si>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</si>
  <si>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</si>
  <si>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</si>
  <si>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</si>
  <si>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</si>
  <si>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</si>
  <si>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</si>
  <si>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</si>
  <si>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</si>
  <si>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</si>
  <si>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</si>
  <si>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</si>
  <si>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</si>
  <si>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</si>
  <si>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</si>
  <si>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</si>
  <si>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</si>
  <si>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</si>
  <si>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</si>
  <si>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</si>
  <si>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</si>
  <si>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</si>
  <si>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</si>
  <si>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</si>
  <si>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</si>
  <si>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</si>
  <si>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</si>
  <si>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</si>
  <si>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</si>
  <si>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</si>
  <si>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</si>
  <si>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</si>
  <si>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</si>
  <si>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</si>
  <si>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</si>
  <si>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</si>
  <si>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</si>
  <si>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</si>
  <si>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</si>
  <si>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</si>
  <si>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</si>
  <si>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</si>
  <si>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</si>
  <si>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</si>
  <si>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</si>
  <si>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</si>
  <si>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</si>
  <si>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</si>
  <si>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</si>
  <si>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</si>
  <si>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</si>
  <si>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</si>
  <si>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</si>
  <si>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</si>
  <si>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</si>
  <si>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</si>
  <si>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</si>
  <si>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</si>
  <si>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</si>
  <si>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</si>
  <si>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</si>
  <si>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</si>
  <si>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</si>
  <si>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</si>
  <si>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</si>
  <si>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</si>
  <si>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</si>
  <si>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</si>
  <si>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</si>
  <si>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</si>
  <si>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</si>
  <si>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</si>
  <si>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</si>
  <si>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</si>
  <si>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</si>
  <si>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</si>
  <si>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</si>
  <si>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</si>
  <si>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</si>
  <si>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</si>
  <si>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</si>
  <si>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</si>
  <si>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</si>
  <si>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</si>
  <si>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</si>
  <si>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</si>
  <si>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</si>
  <si>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</si>
  <si>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</si>
  <si>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</si>
  <si>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</si>
  <si>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</si>
  <si>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</si>
  <si>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</si>
  <si>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</si>
  <si>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</si>
  <si>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</si>
  <si>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</si>
  <si>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</si>
  <si>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</si>
  <si>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</si>
  <si>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</si>
  <si>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</si>
  <si>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</si>
  <si>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</si>
  <si>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</si>
  <si>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</si>
  <si>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</si>
  <si>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</si>
  <si>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</si>
  <si>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</si>
  <si>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</si>
  <si>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</si>
  <si>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</si>
  <si>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</si>
  <si>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</si>
  <si>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</si>
  <si>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</si>
  <si>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</si>
  <si>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</si>
  <si>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</si>
  <si>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</si>
  <si>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</si>
  <si>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</si>
  <si>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</si>
  <si>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</si>
  <si>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</si>
  <si>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</si>
  <si>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</si>
  <si>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</si>
  <si>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</si>
  <si>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</si>
  <si>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</si>
  <si>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</si>
  <si>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</si>
  <si>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</si>
  <si>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</si>
  <si>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</si>
  <si>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</si>
  <si>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</si>
  <si>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</si>
  <si>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</si>
  <si>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</si>
  <si>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</si>
  <si>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</si>
  <si>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</si>
  <si>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</si>
  <si>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</si>
  <si>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</si>
  <si>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</si>
  <si>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</si>
  <si>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</si>
  <si>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</si>
  <si>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</si>
  <si>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</si>
  <si>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</si>
  <si>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</si>
  <si>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</si>
  <si>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</si>
  <si>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</si>
  <si>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</si>
  <si>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</si>
  <si>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</si>
  <si>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</si>
  <si>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</si>
  <si>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</si>
  <si>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</si>
  <si>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</si>
  <si>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</si>
  <si>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</si>
  <si>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</si>
  <si>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</si>
  <si>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</si>
  <si>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</si>
  <si>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</si>
  <si>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</si>
  <si>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</si>
  <si>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</si>
  <si>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</si>
  <si>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</si>
  <si>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</si>
  <si>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</si>
  <si>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</si>
  <si>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</si>
  <si>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</si>
  <si>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</si>
  <si>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</si>
  <si>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</si>
  <si>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</si>
  <si>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</si>
  <si>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</si>
  <si>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</si>
  <si>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</si>
  <si>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</si>
  <si>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</si>
  <si>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</si>
  <si>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</si>
  <si>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</si>
  <si>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</si>
  <si>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</si>
  <si>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</si>
  <si>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</si>
  <si>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</si>
  <si>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</si>
  <si>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</si>
  <si>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</si>
  <si>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</si>
  <si>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</si>
  <si>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</si>
  <si>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</si>
  <si>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</si>
  <si>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</si>
  <si>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</si>
  <si>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</si>
  <si>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</si>
  <si>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</si>
  <si>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</si>
  <si>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</si>
  <si>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</si>
  <si>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</si>
  <si>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</si>
  <si>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</si>
  <si>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</si>
  <si>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</si>
  <si>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</si>
  <si>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</si>
  <si>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</si>
  <si>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</si>
  <si>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</si>
  <si>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</si>
  <si>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</si>
  <si>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</si>
  <si>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</si>
  <si>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</si>
  <si>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</si>
  <si>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</si>
  <si>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</si>
  <si>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</si>
  <si>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</si>
  <si>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</si>
  <si>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</si>
  <si>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</si>
  <si>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</si>
  <si>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</si>
  <si>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</si>
  <si>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</si>
  <si>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</si>
  <si>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</si>
  <si>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</si>
  <si>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</si>
  <si>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</si>
  <si>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</si>
  <si>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</si>
  <si>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</si>
  <si>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</si>
  <si>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</si>
  <si>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</si>
  <si>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</si>
  <si>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</si>
  <si>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</si>
  <si>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</si>
  <si>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</si>
  <si>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</si>
  <si>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</si>
  <si>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</si>
  <si>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</si>
  <si>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</si>
  <si>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</si>
  <si>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</si>
  <si>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</si>
  <si>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</si>
  <si>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</si>
  <si>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</si>
  <si>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</si>
  <si>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</si>
  <si>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</si>
  <si>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</si>
  <si>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</si>
  <si>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</si>
  <si>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</si>
  <si>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</si>
  <si>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</si>
  <si>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</si>
  <si>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</si>
  <si>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</si>
  <si>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</si>
  <si>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</si>
  <si>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balanza1</t>
  </si>
  <si>
    <t>balanza2</t>
  </si>
  <si>
    <t>balanza3</t>
  </si>
  <si>
    <t>balanza4</t>
  </si>
  <si>
    <t>balanza5</t>
  </si>
  <si>
    <t>balanza6</t>
  </si>
  <si>
    <t>id_cola_pesaje</t>
  </si>
  <si>
    <t>id_tipo_pesaje</t>
  </si>
  <si>
    <t>posicion</t>
  </si>
  <si>
    <t>Pesaje vacío</t>
  </si>
  <si>
    <t>Pesaje lleno</t>
  </si>
  <si>
    <t>16300</t>
  </si>
  <si>
    <t>3</t>
  </si>
  <si>
    <t>Orden</t>
  </si>
  <si>
    <t>4</t>
  </si>
  <si>
    <t>Despacho</t>
  </si>
  <si>
    <t>Peso</t>
  </si>
  <si>
    <t>15500</t>
  </si>
  <si>
    <t>12700</t>
  </si>
  <si>
    <t>id_canal_carga</t>
  </si>
  <si>
    <t>A1</t>
  </si>
  <si>
    <t>A2</t>
  </si>
  <si>
    <t>A3</t>
  </si>
  <si>
    <t>A4</t>
  </si>
  <si>
    <t>FSJIUSKNVS</t>
  </si>
  <si>
    <t>ENSJFIENSF</t>
  </si>
  <si>
    <t>FNESFISKMV</t>
  </si>
  <si>
    <t>NFESIFNML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</si>
</sst>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Font="1"/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9" sqref="B29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5" sqref="F5:G5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8" sqref="A8:B8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" sqref="C3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4" sqref="D4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 s="29">
        <v>1</v>
      </c>
      <c r="B2" s="29">
        <v>1</v>
      </c>
      <c r="C2" s="30" t="s">
        <v>123</v>
      </c>
      <c r="D2" s="31">
        <f>VLOOKUP(B2,sd_usuario!$B$2:$F$25,5,0)</f>
        <v>48641955</v>
      </c>
      <c r="E2" s="31">
        <v>8421</v>
      </c>
      <c r="F2" s="29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4">
        <v>4</v>
      </c>
      <c r="B5" s="24">
        <v>4</v>
      </c>
      <c r="C5" s="25" t="s">
        <v>121</v>
      </c>
      <c r="D5" s="26" t="str">
        <f>VLOOKUP(B5,sd_usuario!$B$2:$F$25,5,0)</f>
        <v>12012589</v>
      </c>
      <c r="E5" s="26">
        <v>3586</v>
      </c>
      <c r="F5" s="24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1">
        <v>5</v>
      </c>
      <c r="B6" s="21">
        <v>9</v>
      </c>
      <c r="C6" s="22" t="s">
        <v>291</v>
      </c>
      <c r="D6" s="23" t="str">
        <f>VLOOKUP(B6,sd_usuario!$B$2:$F$25,5,0)</f>
        <v>45150148</v>
      </c>
      <c r="E6" s="23">
        <v>3458</v>
      </c>
      <c r="F6" s="21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4">
        <v>6</v>
      </c>
      <c r="B7" s="24">
        <v>10</v>
      </c>
      <c r="C7" s="25" t="s">
        <v>125</v>
      </c>
      <c r="D7" s="26" t="str">
        <f>VLOOKUP(B7,sd_usuario!$B$2:$F$25,5,0)</f>
        <v>24578521</v>
      </c>
      <c r="E7" s="26">
        <v>8547</v>
      </c>
      <c r="F7" s="24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4">
        <v>7</v>
      </c>
      <c r="B8" s="24">
        <v>11</v>
      </c>
      <c r="C8" s="25" t="s">
        <v>292</v>
      </c>
      <c r="D8" s="26" t="str">
        <f>VLOOKUP(B8,sd_usuario!$B$2:$F$25,5,0)</f>
        <v>54541257</v>
      </c>
      <c r="E8" s="26">
        <v>3138</v>
      </c>
      <c r="F8" s="24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1">
        <v>8</v>
      </c>
      <c r="B9" s="21">
        <v>12</v>
      </c>
      <c r="C9" s="22" t="s">
        <v>291</v>
      </c>
      <c r="D9" s="23" t="str">
        <f>VLOOKUP(B9,sd_usuario!$B$2:$F$25,5,0)</f>
        <v>14587625</v>
      </c>
      <c r="E9" s="23">
        <v>9521</v>
      </c>
      <c r="F9" s="21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4">
        <v>9</v>
      </c>
      <c r="B10" s="24">
        <v>17</v>
      </c>
      <c r="C10" s="25" t="s">
        <v>293</v>
      </c>
      <c r="D10" s="26" t="str">
        <f>VLOOKUP(B10,sd_usuario!$B$2:$F$25,5,0)</f>
        <v>01248755</v>
      </c>
      <c r="E10" s="26">
        <v>2415</v>
      </c>
      <c r="F10" s="24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1">
        <v>10</v>
      </c>
      <c r="B11" s="21">
        <v>18</v>
      </c>
      <c r="C11" s="22" t="s">
        <v>294</v>
      </c>
      <c r="D11" s="23" t="str">
        <f>VLOOKUP(B11,sd_usuario!$B$2:$F$25,5,0)</f>
        <v>01246589</v>
      </c>
      <c r="E11" s="23">
        <v>2205</v>
      </c>
      <c r="F11" s="21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4">
        <v>11</v>
      </c>
      <c r="B12" s="24">
        <v>19</v>
      </c>
      <c r="C12" s="25" t="s">
        <v>295</v>
      </c>
      <c r="D12" s="26" t="str">
        <f>VLOOKUP(B12,sd_usuario!$B$2:$F$25,5,0)</f>
        <v>12457845</v>
      </c>
      <c r="E12" s="26">
        <v>6982</v>
      </c>
      <c r="F12" s="24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1">
        <v>12</v>
      </c>
      <c r="B13" s="21">
        <v>20</v>
      </c>
      <c r="C13" s="22" t="s">
        <v>296</v>
      </c>
      <c r="D13" s="23" t="str">
        <f>VLOOKUP(B13,sd_usuario!$B$2:$F$25,5,0)</f>
        <v>15655845</v>
      </c>
      <c r="E13" s="23">
        <v>2492</v>
      </c>
      <c r="F13" s="21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410</v>
      </c>
      <c r="B1" t="s">
        <v>60</v>
      </c>
      <c r="C1" t="s">
        <v>6</v>
      </c>
    </row>
    <row r="2" spans="1:3" x14ac:dyDescent="0.3">
      <c r="A2">
        <v>1</v>
      </c>
      <c r="B2" t="s">
        <v>412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413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:F7"/>
    </sheetView>
  </sheetViews>
  <sheetFormatPr baseColWidth="10" defaultRowHeight="14.4" x14ac:dyDescent="0.3"/>
  <cols>
    <col min="2" max="2" width="13.21875" bestFit="1" customWidth="1"/>
  </cols>
  <sheetData>
    <row r="1" spans="1:6" x14ac:dyDescent="0.3">
      <c r="A1" t="s">
        <v>394</v>
      </c>
      <c r="B1" s="32" t="s">
        <v>410</v>
      </c>
      <c r="C1" t="s">
        <v>160</v>
      </c>
      <c r="D1" t="s">
        <v>188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>
        <v>1</v>
      </c>
      <c r="D2" t="s">
        <v>397</v>
      </c>
      <c r="E2" t="s">
        <v>403</v>
      </c>
      <c r="F2" t="str">
        <f>"INSERT INTO sd_zona_balanza (id_tipo_pesaje, id_planta, codigo, contrasena, activo, usuario_registro, fecha_registro) VALUES ("&amp;B2&amp;", "&amp;C2&amp;",'"&amp;D2&amp;"', '"&amp;E2&amp;"', 1, 'admin', sysdate());"</f>
        <v>INSERT INTO sd_zona_balanza (id_tipo_pesaje, id_planta, codigo, contrasena, activo, usuario_registro, fecha_registro) VALUES (1, 1,'B1', 'balanza1', 1, 'admin', sysdate());</v>
      </c>
    </row>
    <row r="3" spans="1:6" x14ac:dyDescent="0.3">
      <c r="A3">
        <v>2</v>
      </c>
      <c r="B3">
        <v>1</v>
      </c>
      <c r="C3">
        <v>1</v>
      </c>
      <c r="D3" t="s">
        <v>398</v>
      </c>
      <c r="E3" t="s">
        <v>404</v>
      </c>
      <c r="F3" t="str">
        <f t="shared" ref="F3:F7" si="0">"INSERT INTO sd_zona_balanza (id_tipo_pesaje, id_planta, codigo, contrasena, activo, usuario_registro, fecha_registro) VALUES ("&amp;B3&amp;", "&amp;C3&amp;",'"&amp;D3&amp;"', '"&amp;E3&amp;"', 1, 'admin', sysdate());"</f>
        <v>INSERT INTO sd_zona_balanza (id_tipo_pesaje, id_planta, codigo, contrasena, activo, usuario_registro, fecha_registro) VALUES (1, 1,'B2', 'balanza2', 1, 'admin', sysdate());</v>
      </c>
    </row>
    <row r="4" spans="1:6" x14ac:dyDescent="0.3">
      <c r="A4">
        <v>3</v>
      </c>
      <c r="B4">
        <v>1</v>
      </c>
      <c r="C4">
        <v>1</v>
      </c>
      <c r="D4" t="s">
        <v>399</v>
      </c>
      <c r="E4" t="s">
        <v>405</v>
      </c>
      <c r="F4" t="str">
        <f t="shared" si="0"/>
        <v>INSERT INTO sd_zona_balanza (id_tipo_pesaje, id_planta, codigo, contrasena, activo, usuario_registro, fecha_registro) VALUES (1, 1,'B3', 'balanza3', 1, 'admin', sysdate());</v>
      </c>
    </row>
    <row r="5" spans="1:6" x14ac:dyDescent="0.3">
      <c r="A5">
        <v>4</v>
      </c>
      <c r="B5">
        <v>2</v>
      </c>
      <c r="C5">
        <v>1</v>
      </c>
      <c r="D5" t="s">
        <v>400</v>
      </c>
      <c r="E5" t="s">
        <v>406</v>
      </c>
      <c r="F5" t="str">
        <f t="shared" si="0"/>
        <v>INSERT INTO sd_zona_balanza (id_tipo_pesaje, id_planta, codigo, contrasena, activo, usuario_registro, fecha_registro) VALUES (2, 1,'B4', 'balanza4', 1, 'admin', sysdate());</v>
      </c>
    </row>
    <row r="6" spans="1:6" x14ac:dyDescent="0.3">
      <c r="A6">
        <v>5</v>
      </c>
      <c r="B6">
        <v>2</v>
      </c>
      <c r="C6">
        <v>1</v>
      </c>
      <c r="D6" t="s">
        <v>401</v>
      </c>
      <c r="E6" t="s">
        <v>407</v>
      </c>
      <c r="F6" t="str">
        <f t="shared" si="0"/>
        <v>INSERT INTO sd_zona_balanza (id_tipo_pesaje, id_planta, codigo, contrasena, activo, usuario_registro, fecha_registro) VALUES (2, 1,'B5', 'balanza5', 1, 'admin', sysdate());</v>
      </c>
    </row>
    <row r="7" spans="1:6" x14ac:dyDescent="0.3">
      <c r="A7">
        <v>6</v>
      </c>
      <c r="B7">
        <v>2</v>
      </c>
      <c r="C7">
        <v>1</v>
      </c>
      <c r="D7" t="s">
        <v>402</v>
      </c>
      <c r="E7" t="s">
        <v>408</v>
      </c>
      <c r="F7" t="str">
        <f t="shared" si="0"/>
        <v>INSERT INTO sd_zona_balanza (id_tipo_pesaje, id_planta, codigo, contrasena, activo, usuario_registro, fecha_registro) VALUES (2, 1,'B6', 'balanza6',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409</v>
      </c>
      <c r="B1" t="s">
        <v>185</v>
      </c>
      <c r="C1" t="s">
        <v>394</v>
      </c>
      <c r="D1" t="s">
        <v>410</v>
      </c>
      <c r="E1" t="s">
        <v>411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baseColWidth="10" defaultRowHeight="14.4" x14ac:dyDescent="0.3"/>
  <sheetData>
    <row r="1" spans="1:5" x14ac:dyDescent="0.3">
      <c r="A1" t="s">
        <v>422</v>
      </c>
      <c r="B1" t="s">
        <v>160</v>
      </c>
      <c r="C1" t="s">
        <v>188</v>
      </c>
      <c r="D1" t="s">
        <v>395</v>
      </c>
      <c r="E1" t="s">
        <v>275</v>
      </c>
    </row>
    <row r="2" spans="1:5" x14ac:dyDescent="0.3">
      <c r="A2">
        <v>1</v>
      </c>
      <c r="B2">
        <v>1</v>
      </c>
      <c r="C2" t="s">
        <v>423</v>
      </c>
      <c r="D2" t="s">
        <v>427</v>
      </c>
      <c r="E2" t="str">
        <f>"INSERT INTO sd_canal_carga (id_planta, codigo, qr_fisico, activo, usuario_registro, fecha_registro ) VALUES ("&amp;B2&amp;", '"&amp;C2&amp;"', '"&amp;D2&amp;"', 1, 'admin', sysdate());"</f>
        <v>INSERT INTO sd_canal_carga (id_planta, codigo, qr_fisico, activo, usuario_registro, fecha_registro ) VALUES (1, 'A1', 'FSJIUSKNVS', 1, 'admin', sysdate());</v>
      </c>
    </row>
    <row r="3" spans="1:5" x14ac:dyDescent="0.3">
      <c r="A3">
        <v>2</v>
      </c>
      <c r="B3">
        <v>1</v>
      </c>
      <c r="C3" t="s">
        <v>424</v>
      </c>
      <c r="D3" t="s">
        <v>428</v>
      </c>
      <c r="E3" t="str">
        <f t="shared" ref="E3:E5" si="0">"INSERT INTO sd_canal_carga (id_planta, codigo, qr_fisico, activo, usuario_registro, fecha_registro ) VALUES ("&amp;B3&amp;", '"&amp;C3&amp;"', '"&amp;D3&amp;"', 1, 'admin', sysdate());"</f>
        <v>INSERT INTO sd_canal_carga (id_planta, codigo, qr_fisico, activo, usuario_registro, fecha_registro ) VALUES (1, 'A2', 'ENSJFIENSF', 1, 'admin', sysdate());</v>
      </c>
    </row>
    <row r="4" spans="1:5" x14ac:dyDescent="0.3">
      <c r="A4">
        <v>3</v>
      </c>
      <c r="B4">
        <v>1</v>
      </c>
      <c r="C4" t="s">
        <v>425</v>
      </c>
      <c r="D4" t="s">
        <v>429</v>
      </c>
      <c r="E4" t="str">
        <f t="shared" si="0"/>
        <v>INSERT INTO sd_canal_carga (id_planta, codigo, qr_fisico, activo, usuario_registro, fecha_registro ) VALUES (1, 'A3', 'FNESFISKMV', 1, 'admin', sysdate());</v>
      </c>
    </row>
    <row r="5" spans="1:5" x14ac:dyDescent="0.3">
      <c r="A5">
        <v>4</v>
      </c>
      <c r="B5">
        <v>1</v>
      </c>
      <c r="C5" t="s">
        <v>426</v>
      </c>
      <c r="D5" t="s">
        <v>430</v>
      </c>
      <c r="E5" t="str">
        <f t="shared" si="0"/>
        <v>INSERT INTO sd_canal_carga (id_planta, codigo, qr_fisico, activo, usuario_registro, fecha_registro ) VALUES (1, 'A4', 'NFESIFNML',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30" sqref="C30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0" customFormat="1" x14ac:dyDescent="0.3">
      <c r="A4" s="20">
        <v>3</v>
      </c>
      <c r="B4" s="20">
        <v>7</v>
      </c>
      <c r="C4" s="20" t="str">
        <f>VLOOKUP(B4,sd_usuario!$B$2:$F$25,5,0)</f>
        <v>24516874</v>
      </c>
      <c r="D4" s="28" t="s">
        <v>312</v>
      </c>
      <c r="E4" s="20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27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27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27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19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28" sqref="I28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  <row r="25" spans="1:11" x14ac:dyDescent="0.3">
      <c r="E25" s="2" t="s">
        <v>418</v>
      </c>
      <c r="F25" s="2" t="s">
        <v>416</v>
      </c>
      <c r="I25" s="2" t="s">
        <v>419</v>
      </c>
    </row>
    <row r="26" spans="1:11" x14ac:dyDescent="0.3">
      <c r="E26" s="2" t="s">
        <v>77</v>
      </c>
      <c r="F26" s="2" t="s">
        <v>77</v>
      </c>
      <c r="I26" s="2" t="s">
        <v>414</v>
      </c>
    </row>
    <row r="27" spans="1:11" x14ac:dyDescent="0.3">
      <c r="E27" s="2" t="s">
        <v>76</v>
      </c>
      <c r="F27" s="2" t="s">
        <v>417</v>
      </c>
      <c r="I27" s="2" t="s">
        <v>421</v>
      </c>
    </row>
    <row r="28" spans="1:11" x14ac:dyDescent="0.3">
      <c r="E28" s="2" t="s">
        <v>415</v>
      </c>
      <c r="F28" s="2" t="s">
        <v>289</v>
      </c>
      <c r="I28" s="2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sd_tipo_pesaje</vt:lpstr>
      <vt:lpstr>sd_zona_balanza</vt:lpstr>
      <vt:lpstr>sd_cola_pesaje</vt:lpstr>
      <vt:lpstr>sd_canal_carga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2024-05-26T04:51:38Z</dcterms:modified>
</cp:coreProperties>
</file>