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RCP34/"/>
    </mc:Choice>
  </mc:AlternateContent>
  <xr:revisionPtr revIDLastSave="0" documentId="13_ncr:1_{B5DDA0D7-52C5-DC4E-97D5-AB09C2F4339D}" xr6:coauthVersionLast="45" xr6:coauthVersionMax="45" xr10:uidLastSave="{00000000-0000-0000-0000-000000000000}"/>
  <bookViews>
    <workbookView xWindow="29100" yWindow="-16260" windowWidth="28020" windowHeight="26680" xr2:uid="{00000000-000D-0000-FFFF-FFFF00000000}"/>
  </bookViews>
  <sheets>
    <sheet name="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Q2" i="1" l="1"/>
  <c r="Q3" i="1"/>
  <c r="Q4" i="1"/>
  <c r="Q5" i="1"/>
  <c r="Q6" i="1"/>
  <c r="Q7" i="1"/>
  <c r="Q8" i="1"/>
  <c r="Q9" i="1"/>
  <c r="Q10" i="1"/>
  <c r="Q11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I17" i="1" l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6" i="1"/>
  <c r="I19" i="1"/>
  <c r="I29" i="1"/>
  <c r="I25" i="1"/>
  <c r="R3" i="1"/>
  <c r="I12" i="1"/>
  <c r="I22" i="1"/>
  <c r="I18" i="1"/>
  <c r="I28" i="1"/>
  <c r="I24" i="1"/>
  <c r="I40" i="1"/>
  <c r="I5" i="1"/>
  <c r="I15" i="1"/>
  <c r="I11" i="1"/>
  <c r="S3" i="1" l="1"/>
  <c r="J3" i="1" s="1"/>
  <c r="N17" i="1" s="1"/>
  <c r="J17" i="1" l="1"/>
  <c r="N31" i="1" s="1"/>
  <c r="J31" i="1"/>
  <c r="N45" i="1" s="1"/>
  <c r="J24" i="1"/>
  <c r="N38" i="1" s="1"/>
  <c r="J10" i="1"/>
  <c r="N24" i="1" s="1"/>
  <c r="J38" i="1"/>
  <c r="N52" i="1" s="1"/>
  <c r="O2" i="1"/>
  <c r="I9" i="1" s="1"/>
  <c r="I2" i="1" l="1"/>
  <c r="R2" i="1"/>
  <c r="I23" i="1"/>
  <c r="I37" i="1"/>
  <c r="I16" i="1"/>
  <c r="I30" i="1"/>
  <c r="S2" i="1" l="1"/>
  <c r="R4" i="1"/>
  <c r="R5" i="1" l="1"/>
  <c r="S4" i="1"/>
  <c r="J2" i="1"/>
  <c r="N16" i="1" s="1"/>
  <c r="J9" i="1"/>
  <c r="N23" i="1" s="1"/>
  <c r="J37" i="1"/>
  <c r="N51" i="1" s="1"/>
  <c r="J16" i="1"/>
  <c r="N30" i="1" s="1"/>
  <c r="J23" i="1"/>
  <c r="N37" i="1" s="1"/>
  <c r="J30" i="1"/>
  <c r="N44" i="1" s="1"/>
  <c r="J39" i="1" l="1"/>
  <c r="N53" i="1" s="1"/>
  <c r="J4" i="1"/>
  <c r="N18" i="1" s="1"/>
  <c r="J18" i="1"/>
  <c r="N32" i="1" s="1"/>
  <c r="J11" i="1"/>
  <c r="N25" i="1" s="1"/>
  <c r="J25" i="1"/>
  <c r="N39" i="1" s="1"/>
  <c r="J32" i="1"/>
  <c r="N46" i="1" s="1"/>
  <c r="R6" i="1"/>
  <c r="S5" i="1"/>
  <c r="J33" i="1" l="1"/>
  <c r="N47" i="1" s="1"/>
  <c r="J19" i="1"/>
  <c r="N33" i="1" s="1"/>
  <c r="J26" i="1"/>
  <c r="N40" i="1" s="1"/>
  <c r="J12" i="1"/>
  <c r="N26" i="1" s="1"/>
  <c r="J5" i="1"/>
  <c r="N19" i="1" s="1"/>
  <c r="J40" i="1"/>
  <c r="N54" i="1" s="1"/>
  <c r="R7" i="1"/>
  <c r="S6" i="1"/>
  <c r="J13" i="1" l="1"/>
  <c r="N27" i="1" s="1"/>
  <c r="J27" i="1"/>
  <c r="N41" i="1" s="1"/>
  <c r="J6" i="1"/>
  <c r="N20" i="1" s="1"/>
  <c r="J41" i="1"/>
  <c r="N55" i="1" s="1"/>
  <c r="J34" i="1"/>
  <c r="N48" i="1" s="1"/>
  <c r="J20" i="1"/>
  <c r="N34" i="1" s="1"/>
  <c r="R8" i="1"/>
  <c r="S7" i="1"/>
  <c r="J42" i="1" l="1"/>
  <c r="N56" i="1" s="1"/>
  <c r="J35" i="1"/>
  <c r="N49" i="1" s="1"/>
  <c r="J21" i="1"/>
  <c r="N35" i="1" s="1"/>
  <c r="J14" i="1"/>
  <c r="N28" i="1" s="1"/>
  <c r="J7" i="1"/>
  <c r="N21" i="1" s="1"/>
  <c r="J28" i="1"/>
  <c r="N42" i="1" s="1"/>
  <c r="R9" i="1"/>
  <c r="S8" i="1"/>
  <c r="J43" i="1" l="1"/>
  <c r="N57" i="1" s="1"/>
  <c r="J15" i="1"/>
  <c r="N29" i="1" s="1"/>
  <c r="J22" i="1"/>
  <c r="N36" i="1" s="1"/>
  <c r="J36" i="1"/>
  <c r="N50" i="1" s="1"/>
  <c r="J29" i="1"/>
  <c r="N43" i="1" s="1"/>
  <c r="J8" i="1"/>
  <c r="N22" i="1" s="1"/>
  <c r="S9" i="1"/>
  <c r="R10" i="1"/>
  <c r="S10" i="1" l="1"/>
  <c r="R11" i="1"/>
  <c r="S11" i="1" s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<sst xmlns="http://schemas.openxmlformats.org/spreadsheetml/2006/main" count="270" uniqueCount="27">
  <si>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</si>
  <si>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</si>
  <si>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</si>
  <si>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</si>
  <si>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</si>
  <si>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</si>
  <si>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</si>
  <si>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</si>
  <si>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</si>
  <si>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</si>
  <si>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</si>
  <si>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</si>
  <si>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</si>
  <si>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</si>
  <si>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</si>
  <si>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</si>
  <si>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</si>
  <si>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</si>
  <si>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</si>
  <si>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</si>
  <si>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SSP5 value final energy</t>
  </si>
  <si>
    <t>Yearly efficiency improvement (%)</t>
  </si>
  <si>
    <t>efficiency, final to useful energy []</t>
  </si>
  <si>
    <t xml:space="preserve">Total useful energy demand SSP2 [Gwa] </t>
  </si>
  <si>
    <t>Total final energy demand SSP5, RCP 4.5 [EJ]</t>
  </si>
  <si>
    <t>Total final energy demand SSP5, RCP4.5 [Gwa]</t>
  </si>
  <si>
    <t>Total useful energy demand SSP5, RCP 4.5 [Gwa]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</si>
</sst>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C1" zoomScale="120" zoomScaleNormal="120" workbookViewId="0">
      <selection activeCell="N15" sqref="N15:N57"/>
    </sheetView>
  </sheetViews>
  <sheetFormatPr baseColWidth="10" defaultColWidth="8.83203125" defaultRowHeight="15" x14ac:dyDescent="0.2"/>
  <cols>
    <col min="1" max="1" width="8.83203125" style="5"/>
    <col min="2" max="2" width="22.83203125" style="6" customWidth="1"/>
    <col min="3" max="3" width="27.1640625" style="6" customWidth="1"/>
    <col min="4" max="7" width="8.83203125" style="6"/>
    <col min="8" max="8" width="8.83203125" style="7"/>
    <col min="9" max="9" width="13.83203125" customWidth="1"/>
    <col min="10" max="10" width="8.83203125" style="5"/>
    <col min="11" max="11" width="8.83203125" style="7"/>
  </cols>
  <sheetData>
    <row r="1" spans="1:22" ht="96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20</v>
      </c>
      <c r="K1" s="9" t="s">
        <v>19</v>
      </c>
      <c r="N1" s="1" t="s">
        <v>17</v>
      </c>
      <c r="O1" s="1" t="s">
        <v>23</v>
      </c>
      <c r="P1" s="1" t="s">
        <v>24</v>
      </c>
      <c r="Q1" s="1" t="s">
        <v>25</v>
      </c>
      <c r="R1" s="1" t="s">
        <v>22</v>
      </c>
      <c r="S1" s="1" t="s">
        <v>26</v>
      </c>
      <c r="T1" s="1"/>
      <c r="U1" s="1" t="s">
        <v>18</v>
      </c>
      <c r="V1" s="1" t="s">
        <v>21</v>
      </c>
    </row>
    <row r="2" spans="1:22" x14ac:dyDescent="0.2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 t="shared" ref="Q2:Q11" si="1"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2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2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3">G3+G10+G17+G24+G31+G38</f>
        <v>71.329882300000008</v>
      </c>
      <c r="P3">
        <v>5.8369852906287081</v>
      </c>
      <c r="Q3">
        <f t="shared" si="1"/>
        <v>185.08958937813</v>
      </c>
      <c r="R3">
        <f>O3/Q3</f>
        <v>0.38538030442261206</v>
      </c>
      <c r="S3">
        <f t="shared" ref="S3:S11" si="4">Q3*R3</f>
        <v>71.329882300000008</v>
      </c>
    </row>
    <row r="4" spans="1:22" x14ac:dyDescent="0.2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2"/>
        <v>7.3179274968661667E-2</v>
      </c>
      <c r="J4" s="5">
        <f t="shared" si="0"/>
        <v>6.3796145392928976</v>
      </c>
      <c r="K4" s="7" t="s">
        <v>10</v>
      </c>
      <c r="N4">
        <v>2030</v>
      </c>
      <c r="O4">
        <f t="shared" si="3"/>
        <v>92.5621838</v>
      </c>
      <c r="P4">
        <v>6.056989394060996</v>
      </c>
      <c r="Q4">
        <f t="shared" si="1"/>
        <v>192.06587373354247</v>
      </c>
      <c r="R4">
        <f>(($R$2+$R$3)/2)*(1+$V$2/100)</f>
        <v>0.453895764865899</v>
      </c>
      <c r="S4">
        <f t="shared" si="4"/>
        <v>87.177886662923441</v>
      </c>
    </row>
    <row r="5" spans="1:22" x14ac:dyDescent="0.2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2"/>
        <v>6.5905253629870958E-2</v>
      </c>
      <c r="J5" s="5">
        <f t="shared" si="0"/>
        <v>6.7613512174296035</v>
      </c>
      <c r="K5" s="7" t="s">
        <v>10</v>
      </c>
      <c r="N5">
        <v>2040</v>
      </c>
      <c r="O5">
        <f t="shared" si="3"/>
        <v>114.15445030000001</v>
      </c>
      <c r="P5">
        <v>6.1982072864023721</v>
      </c>
      <c r="Q5">
        <f t="shared" si="1"/>
        <v>196.54386372407319</v>
      </c>
      <c r="R5">
        <f>R4*(1+$V$2/100)</f>
        <v>0.52198012959578377</v>
      </c>
      <c r="S5">
        <f t="shared" si="4"/>
        <v>102.59199145794778</v>
      </c>
    </row>
    <row r="6" spans="1:22" x14ac:dyDescent="0.2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2"/>
        <v>6.032787742996424E-2</v>
      </c>
      <c r="J6" s="5">
        <f t="shared" si="0"/>
        <v>7.5423306611369467</v>
      </c>
      <c r="K6" s="7" t="s">
        <v>10</v>
      </c>
      <c r="N6">
        <v>2050</v>
      </c>
      <c r="O6">
        <f t="shared" si="3"/>
        <v>135.13042970000001</v>
      </c>
      <c r="P6">
        <v>6.568138750165966</v>
      </c>
      <c r="Q6">
        <f t="shared" si="1"/>
        <v>208.2743134882663</v>
      </c>
      <c r="R6">
        <f t="shared" ref="R6:R11" si="5">R5*(1+$V$2/100)</f>
        <v>0.60027714903515128</v>
      </c>
      <c r="S6">
        <f t="shared" si="4"/>
        <v>125.02231111798984</v>
      </c>
    </row>
    <row r="7" spans="1:22" x14ac:dyDescent="0.2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2"/>
        <v>5.6249363655198115E-2</v>
      </c>
      <c r="J7" s="5">
        <f t="shared" si="0"/>
        <v>7.683582640670279</v>
      </c>
      <c r="K7" s="7" t="s">
        <v>10</v>
      </c>
      <c r="N7">
        <v>2060</v>
      </c>
      <c r="O7">
        <f t="shared" si="3"/>
        <v>156.10640599999999</v>
      </c>
      <c r="P7">
        <v>6.2402660845448139</v>
      </c>
      <c r="Q7">
        <f t="shared" si="1"/>
        <v>197.87753946425715</v>
      </c>
      <c r="R7">
        <f t="shared" si="5"/>
        <v>0.69031872139042394</v>
      </c>
      <c r="S7">
        <f t="shared" si="4"/>
        <v>136.59857003484916</v>
      </c>
    </row>
    <row r="8" spans="1:22" x14ac:dyDescent="0.2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2"/>
        <v>5.3137071456265762E-2</v>
      </c>
      <c r="J8" s="5">
        <f t="shared" si="0"/>
        <v>7.7322260045844171</v>
      </c>
      <c r="K8" s="7" t="s">
        <v>10</v>
      </c>
      <c r="N8">
        <v>2070</v>
      </c>
      <c r="O8">
        <f t="shared" si="3"/>
        <v>177.0823785</v>
      </c>
      <c r="P8">
        <v>5.7805084321890829</v>
      </c>
      <c r="Q8">
        <f t="shared" si="1"/>
        <v>183.29871994511296</v>
      </c>
      <c r="R8">
        <f t="shared" si="5"/>
        <v>0.79386652959898751</v>
      </c>
      <c r="S8">
        <f t="shared" si="4"/>
        <v>145.51471868276354</v>
      </c>
    </row>
    <row r="9" spans="1:22" x14ac:dyDescent="0.2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5.457467527390901</v>
      </c>
      <c r="Q9">
        <f t="shared" si="1"/>
        <v>173.05516005171552</v>
      </c>
      <c r="R9">
        <f t="shared" si="5"/>
        <v>0.91294650903883556</v>
      </c>
      <c r="S9">
        <f t="shared" si="4"/>
        <v>157.99010424037064</v>
      </c>
    </row>
    <row r="10" spans="1:22" x14ac:dyDescent="0.2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5.1411496518666011</v>
      </c>
      <c r="Q10">
        <f t="shared" si="1"/>
        <v>163.02478601809364</v>
      </c>
      <c r="R10">
        <f t="shared" si="5"/>
        <v>1.0498884853946608</v>
      </c>
      <c r="S10">
        <f t="shared" si="4"/>
        <v>171.15784567432502</v>
      </c>
    </row>
    <row r="11" spans="1:22" x14ac:dyDescent="0.2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16.730401759787203</v>
      </c>
      <c r="K11" s="7" t="s">
        <v>10</v>
      </c>
      <c r="N11">
        <v>2100</v>
      </c>
      <c r="P11">
        <v>4.8175692900667952</v>
      </c>
      <c r="Q11">
        <f t="shared" si="1"/>
        <v>152.76412005539049</v>
      </c>
      <c r="R11">
        <f t="shared" si="5"/>
        <v>1.2073717582038599</v>
      </c>
      <c r="S11">
        <f t="shared" si="4"/>
        <v>184.44308422174234</v>
      </c>
    </row>
    <row r="12" spans="1:22" x14ac:dyDescent="0.2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19.1960996848976</v>
      </c>
      <c r="K12" s="7" t="s">
        <v>10</v>
      </c>
    </row>
    <row r="13" spans="1:22" x14ac:dyDescent="0.2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22.074028377255743</v>
      </c>
      <c r="K13" s="7" t="s">
        <v>10</v>
      </c>
    </row>
    <row r="14" spans="1:22" x14ac:dyDescent="0.2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23.06407208005929</v>
      </c>
      <c r="K14" s="7" t="s">
        <v>10</v>
      </c>
    </row>
    <row r="15" spans="1:22" x14ac:dyDescent="0.2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23.712833350640629</v>
      </c>
      <c r="K15" s="7" t="s">
        <v>10</v>
      </c>
      <c r="N15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6" spans="1:22" x14ac:dyDescent="0.2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8">I16*S2</f>
        <v>8.721247</v>
      </c>
      <c r="K16" s="7" t="s">
        <v>10</v>
      </c>
      <c r="N16" t="str">
        <f t="shared" ref="N16:N57" si="9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7" spans="1:14" x14ac:dyDescent="0.2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8"/>
        <v>11.341493</v>
      </c>
      <c r="K17" s="7" t="s">
        <v>10</v>
      </c>
      <c r="N17" t="str">
        <f t="shared" si="9"/>
        <v>1;South Africa;i_feed;useful;2020;year;5,686637;GWa;0,0797230672004067;5,686637;GWa</v>
      </c>
    </row>
    <row r="18" spans="1:14" x14ac:dyDescent="0.2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8"/>
        <v>12.928237734019023</v>
      </c>
      <c r="K18" s="7" t="s">
        <v>10</v>
      </c>
      <c r="N18" t="str">
        <f t="shared" si="9"/>
        <v>2;South Africa;i_feed;useful;2030;year;6,7736335;GWa;0,0731792749686617;6,3796145392929;GWa</v>
      </c>
    </row>
    <row r="19" spans="1:14" x14ac:dyDescent="0.2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8"/>
        <v>14.099538132182078</v>
      </c>
      <c r="K19" s="7" t="s">
        <v>10</v>
      </c>
      <c r="N19" t="str">
        <f t="shared" si="9"/>
        <v>3;South Africa;i_feed;useful;2040;year;7,523378;GWa;0,065905253629871;6,7613512174296;GWa</v>
      </c>
    </row>
    <row r="20" spans="1:14" x14ac:dyDescent="0.2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8"/>
        <v>15.615102850120635</v>
      </c>
      <c r="K20" s="7" t="s">
        <v>10</v>
      </c>
      <c r="N20" t="str">
        <f t="shared" si="9"/>
        <v>4;South Africa;i_feed;useful;2050;year;8,152132;GWa;0,0603278774299642;7,54233066113695;GWa</v>
      </c>
    </row>
    <row r="21" spans="1:14" x14ac:dyDescent="0.2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8"/>
        <v>15.808891703120405</v>
      </c>
      <c r="K21" s="7" t="s">
        <v>10</v>
      </c>
      <c r="N21" t="str">
        <f t="shared" si="9"/>
        <v>5;South Africa;i_feed;useful;2060;year;8,780886;GWa;0,0562493636551981;7,68358264067028;GWa</v>
      </c>
    </row>
    <row r="22" spans="1:14" x14ac:dyDescent="0.2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8"/>
        <v>15.822969066010032</v>
      </c>
      <c r="K22" s="7" t="s">
        <v>10</v>
      </c>
      <c r="N22" t="str">
        <f t="shared" si="9"/>
        <v>6;South Africa;i_feed;useful;2070;year;9,409639;GWa;0,0531370714562658;7,73222600458442;GWa</v>
      </c>
    </row>
    <row r="23" spans="1:14" x14ac:dyDescent="0.2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9"/>
        <v>7;South Africa;i_spec;useful;2010;year;9,796942;GWa;0,190565815859599;9,796942;GWa</v>
      </c>
    </row>
    <row r="24" spans="1:14" x14ac:dyDescent="0.2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9"/>
        <v>8;South Africa;i_spec;useful;2020;year;13,426834;GWa;0,188235751511958;13,426834;GWa</v>
      </c>
    </row>
    <row r="25" spans="1:14" x14ac:dyDescent="0.2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11.70216186397586</v>
      </c>
      <c r="K25" s="7" t="s">
        <v>10</v>
      </c>
      <c r="N25" t="str">
        <f t="shared" si="9"/>
        <v>9;South Africa;i_spec;useful;2030;year;17,763708;GWa;0,191911072867319;16,7304017597872;GWa</v>
      </c>
    </row>
    <row r="26" spans="1:14" x14ac:dyDescent="0.2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17.113909453114228</v>
      </c>
      <c r="K26" s="7" t="s">
        <v>10</v>
      </c>
      <c r="N26" t="str">
        <f t="shared" si="9"/>
        <v>10;South Africa;i_spec;useful;2040;year;21,359564;GWa;0,187111093293925;19,1960996848976;GWa</v>
      </c>
    </row>
    <row r="27" spans="1:14" x14ac:dyDescent="0.2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24.610119127113034</v>
      </c>
      <c r="K27" s="7" t="s">
        <v>10</v>
      </c>
      <c r="N27" t="str">
        <f t="shared" si="9"/>
        <v>11;South Africa;i_spec;useful;2050;year;23,858725;GWa;0,176560712882866;22,0740283772557;GWa</v>
      </c>
    </row>
    <row r="28" spans="1:14" x14ac:dyDescent="0.2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29.888582102529178</v>
      </c>
      <c r="K28" s="7" t="s">
        <v>10</v>
      </c>
      <c r="N28" t="str">
        <f t="shared" si="9"/>
        <v>12;South Africa;i_spec;useful;2060;year;26,357885;GWa;0,168845633407254;23,0640720800593;GWa</v>
      </c>
    </row>
    <row r="29" spans="1:14" x14ac:dyDescent="0.2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34.277972977765153</v>
      </c>
      <c r="K29" s="7" t="s">
        <v>10</v>
      </c>
      <c r="N29" t="str">
        <f t="shared" si="9"/>
        <v>13;South Africa;i_spec;useful;2070;year;28,857046;GWa;0,162958314906528;23,7128333506406;GWa</v>
      </c>
    </row>
    <row r="30" spans="1:14" x14ac:dyDescent="0.2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9"/>
        <v>14;South Africa;i_therm;useful;2010;year;8,721247;GWa;0,169641868847246;8,721247;GWa</v>
      </c>
    </row>
    <row r="31" spans="1:14" x14ac:dyDescent="0.2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9"/>
        <v>15;South Africa;i_therm;useful;2020;year;11,341493;GWa;0,159000584808199;11,341493;GWa</v>
      </c>
    </row>
    <row r="32" spans="1:14" x14ac:dyDescent="0.2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6.9615544560073843</v>
      </c>
      <c r="K32" s="7" t="s">
        <v>10</v>
      </c>
      <c r="N32" t="str">
        <f t="shared" si="9"/>
        <v>16;South Africa;i_therm;useful;2030;year;13,726714;GWa;0,148297214223677;12,928237734019;GWa</v>
      </c>
    </row>
    <row r="33" spans="1:14" x14ac:dyDescent="0.2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5.9947670986482597</v>
      </c>
      <c r="K33" s="7" t="s">
        <v>10</v>
      </c>
      <c r="N33" t="str">
        <f t="shared" si="9"/>
        <v>17;South Africa;i_therm;useful;2040;year;15,688603;GWa;0,137433126424507;14,0995381321821;GWa</v>
      </c>
    </row>
    <row r="34" spans="1:14" x14ac:dyDescent="0.2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5.7920411724769574</v>
      </c>
      <c r="K34" s="7" t="s">
        <v>10</v>
      </c>
      <c r="N34" t="str">
        <f t="shared" si="9"/>
        <v>18;South Africa;i_therm;useful;2050;year;16,877592;GWa;0,124898529794285;15,6151028501206;GWa</v>
      </c>
    </row>
    <row r="35" spans="1:14" x14ac:dyDescent="0.2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5.119185798988652</v>
      </c>
      <c r="K35" s="7" t="s">
        <v>10</v>
      </c>
      <c r="N35" t="str">
        <f t="shared" si="9"/>
        <v>19;South Africa;i_therm;useful;2060;year;18,066582;GWa;0,115732483137175;15,8088917031204;GWa</v>
      </c>
    </row>
    <row r="36" spans="1:14" x14ac:dyDescent="0.2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4.4703985540332773</v>
      </c>
      <c r="K36" s="7" t="s">
        <v>10</v>
      </c>
      <c r="N36" t="str">
        <f t="shared" si="9"/>
        <v>20;South Africa;i_therm;useful;2070;year;19,255571;GWa;0,108737928432557;15,82296906601;GWa</v>
      </c>
    </row>
    <row r="37" spans="1:14" x14ac:dyDescent="0.2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9"/>
        <v>21;South Africa;rc_spec;useful;2010;year;3,8014915;GWa;0,0739449441653151;3,8014915;GWa</v>
      </c>
    </row>
    <row r="38" spans="1:14" x14ac:dyDescent="0.2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9"/>
        <v>22;South Africa;rc_spec;useful;2020;year;7,2225103;GWa;0,10125504300741;7,2225103;GWa</v>
      </c>
    </row>
    <row r="39" spans="1:14" x14ac:dyDescent="0.2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32.475916309841068</v>
      </c>
      <c r="K39" s="7" t="s">
        <v>10</v>
      </c>
      <c r="N39" t="str">
        <f t="shared" si="9"/>
        <v>23;South Africa;rc_spec;useful;2030;year;12,424913;GWa;0,134233144572806;11,7021618639759;GWa</v>
      </c>
    </row>
    <row r="40" spans="1:14" x14ac:dyDescent="0.2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39.426325871676013</v>
      </c>
      <c r="K40" s="7" t="s">
        <v>10</v>
      </c>
      <c r="N40" t="str">
        <f t="shared" si="9"/>
        <v>24;South Africa;rc_spec;useful;2040;year;19,042704;GWa;0,166815257311085;17,1139094531142;GWa</v>
      </c>
    </row>
    <row r="41" spans="1:14" x14ac:dyDescent="0.2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49.388688929886527</v>
      </c>
      <c r="K41" s="7" t="s">
        <v>10</v>
      </c>
      <c r="N41" t="str">
        <f t="shared" si="9"/>
        <v>25;South Africa;rc_spec;useful;2050;year;26,59986;GWa;0,196845818214696;24,610119127113;GWa</v>
      </c>
    </row>
    <row r="42" spans="1:14" x14ac:dyDescent="0.2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55.034255709481364</v>
      </c>
      <c r="K42" s="7" t="s">
        <v>10</v>
      </c>
      <c r="N42" t="str">
        <f t="shared" si="9"/>
        <v>26;South Africa;rc_spec;useful;2060;year;34,157013;GWa;0,218805966233058;29,8885821025292;GWa</v>
      </c>
    </row>
    <row r="43" spans="1:14" x14ac:dyDescent="0.2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59.49831872973003</v>
      </c>
      <c r="K43" s="7" t="s">
        <v>10</v>
      </c>
      <c r="N43" t="str">
        <f t="shared" si="9"/>
        <v>27;South Africa;rc_spec;useful;2070;year;41,714165;GWa;0,235563613688417;34,2779729777652;GWa</v>
      </c>
    </row>
    <row r="44" spans="1:14" x14ac:dyDescent="0.2">
      <c r="N44" t="str">
        <f t="shared" si="9"/>
        <v>28;South Africa;rc_therm;useful;2010;year;4,321114;GWa;0,0840524129705305;4,321114;GWa</v>
      </c>
    </row>
    <row r="45" spans="1:14" x14ac:dyDescent="0.2">
      <c r="N45" t="str">
        <f t="shared" si="9"/>
        <v>29;South Africa;rc_therm;useful;2020;year;7,682641;GWa;0,10770578546153;7,682641;GWa</v>
      </c>
    </row>
    <row r="46" spans="1:14" x14ac:dyDescent="0.2">
      <c r="N46" t="str">
        <f t="shared" si="9"/>
        <v>30;South Africa;rc_therm;useful;2030;year;7,3915153;GWa;0,0798545906822047;6,96155445600738;GWa</v>
      </c>
    </row>
    <row r="47" spans="1:14" x14ac:dyDescent="0.2">
      <c r="N47" t="str">
        <f t="shared" si="9"/>
        <v>31;South Africa;rc_therm;useful;2040;year;6,6703973;GWa;0,0584330902778654;5,99476709864826;GWa</v>
      </c>
    </row>
    <row r="48" spans="1:14" x14ac:dyDescent="0.2">
      <c r="N48" t="str">
        <f t="shared" si="9"/>
        <v>32;South Africa;rc_therm;useful;2050;year;6,2603307;GWa;0,046328060333253;5,79204117247696;GWa</v>
      </c>
    </row>
    <row r="49" spans="14:14" x14ac:dyDescent="0.2">
      <c r="N49" t="str">
        <f t="shared" si="9"/>
        <v>33;South Africa;rc_therm;useful;2060;year;5,850264;GWa;0,0374761302236373;5,11918579898865;GWa</v>
      </c>
    </row>
    <row r="50" spans="14:14" x14ac:dyDescent="0.2">
      <c r="N50" t="str">
        <f t="shared" si="9"/>
        <v>34;South Africa;rc_therm;useful;2070;year;5,4401975;GWa;0,0307212809432645;4,47039855403328;GWa</v>
      </c>
    </row>
    <row r="51" spans="14:14" x14ac:dyDescent="0.2">
      <c r="N51" t="str">
        <f t="shared" si="9"/>
        <v>35;South Africa;transport;useful;2010;year;19,463755;GWa;0,378600419525434;19,463755;GWa</v>
      </c>
    </row>
    <row r="52" spans="14:14" x14ac:dyDescent="0.2">
      <c r="N52" t="str">
        <f t="shared" si="9"/>
        <v>36;South Africa;transport;useful;2020;year;25,969767;GWa;0,364079768010496;25,969767;GWa</v>
      </c>
    </row>
    <row r="53" spans="14:14" x14ac:dyDescent="0.2">
      <c r="N53" t="str">
        <f>A39&amp;";"&amp;B39&amp;";"&amp;C39&amp;";"&amp;D39&amp;";"&amp;E39&amp;";"&amp;F39&amp;";"&amp;G39&amp;";"&amp;H39&amp;";"&amp;I39&amp;";"&amp;J39&amp;";"&amp;K39</f>
        <v>37;South Africa;transport;useful;2030;year;34,4817;GWa;0,372524702685331;32,4759163098411;GWa</v>
      </c>
    </row>
    <row r="54" spans="14:14" x14ac:dyDescent="0.2">
      <c r="N54" t="str">
        <f t="shared" si="9"/>
        <v>38;South Africa;transport;useful;2040;year;43,869804;GWa;0,384302179062747;39,426325871676;GWa</v>
      </c>
    </row>
    <row r="55" spans="14:14" x14ac:dyDescent="0.2">
      <c r="N55" t="str">
        <f t="shared" si="9"/>
        <v>39;South Africa;transport;useful;2050;year;53,38179;GWa;0,395039001344935;49,3886889298865;GWa</v>
      </c>
    </row>
    <row r="56" spans="14:14" x14ac:dyDescent="0.2">
      <c r="N56" t="str">
        <f t="shared" si="9"/>
        <v>40;South Africa;transport;useful;2060;year;62,893776;GWa;0,402890423343678;55,0342557094814;GWa</v>
      </c>
    </row>
    <row r="57" spans="14:14" x14ac:dyDescent="0.2">
      <c r="N57" t="str">
        <f t="shared" si="9"/>
        <v>41;South Africa;transport;useful;2070;year;72,40576;GWa;0,408881790572968;59,49831872973;GWa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Fernando Aguilar Lopez</cp:lastModifiedBy>
  <dcterms:created xsi:type="dcterms:W3CDTF">2019-10-24T07:24:02Z</dcterms:created>
  <dcterms:modified xsi:type="dcterms:W3CDTF">2019-10-24T14:10:46Z</dcterms:modified>
</cp:coreProperties>
</file>