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sn\GitHub\SSP5_Clone\MESSAGEix_South_Africa\Data\SSP5\"/>
    </mc:Choice>
  </mc:AlternateContent>
  <bookViews>
    <workbookView xWindow="0" yWindow="456" windowWidth="25404" windowHeight="15000"/>
  </bookViews>
  <sheets>
    <sheet name="Draf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Q2" i="1"/>
  <c r="O2" i="1"/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14" i="1"/>
  <c r="U2" i="1" l="1"/>
  <c r="O3" i="1"/>
  <c r="O4" i="1"/>
  <c r="I39" i="1" s="1"/>
  <c r="O5" i="1"/>
  <c r="I33" i="1" s="1"/>
  <c r="O6" i="1"/>
  <c r="I27" i="1" s="1"/>
  <c r="O7" i="1"/>
  <c r="I21" i="1" s="1"/>
  <c r="O8" i="1"/>
  <c r="I43" i="1" s="1"/>
  <c r="I30" i="1" l="1"/>
  <c r="I17" i="1"/>
  <c r="R3" i="1"/>
  <c r="I35" i="1"/>
  <c r="I34" i="1"/>
  <c r="I6" i="1"/>
  <c r="I41" i="1"/>
  <c r="I13" i="1"/>
  <c r="I42" i="1"/>
  <c r="I4" i="1"/>
  <c r="I10" i="1"/>
  <c r="I8" i="1"/>
  <c r="I3" i="1"/>
  <c r="I20" i="1"/>
  <c r="I32" i="1"/>
  <c r="I38" i="1"/>
  <c r="I7" i="1"/>
  <c r="I14" i="1"/>
  <c r="I36" i="1"/>
  <c r="I31" i="1"/>
  <c r="I23" i="1"/>
  <c r="I26" i="1"/>
  <c r="I16" i="1"/>
  <c r="I19" i="1"/>
  <c r="I29" i="1"/>
  <c r="I25" i="1"/>
  <c r="R4" i="1"/>
  <c r="Q6" i="1"/>
  <c r="Q10" i="1"/>
  <c r="Q5" i="1"/>
  <c r="Q3" i="1"/>
  <c r="Q7" i="1"/>
  <c r="Q11" i="1"/>
  <c r="Q4" i="1"/>
  <c r="Q8" i="1"/>
  <c r="Q9" i="1"/>
  <c r="I9" i="1"/>
  <c r="I12" i="1"/>
  <c r="I22" i="1"/>
  <c r="I18" i="1"/>
  <c r="I28" i="1"/>
  <c r="I24" i="1"/>
  <c r="I37" i="1"/>
  <c r="I40" i="1"/>
  <c r="I2" i="1"/>
  <c r="I5" i="1"/>
  <c r="I15" i="1"/>
  <c r="I11" i="1"/>
  <c r="S4" i="1" l="1"/>
  <c r="R5" i="1"/>
  <c r="J11" i="1"/>
  <c r="S3" i="1"/>
  <c r="J31" i="1" s="1"/>
  <c r="S2" i="1"/>
  <c r="J2" i="1" s="1"/>
  <c r="J25" i="1"/>
  <c r="J18" i="1"/>
  <c r="J4" i="1"/>
  <c r="J37" i="1"/>
  <c r="J24" i="1"/>
  <c r="J39" i="1"/>
  <c r="J32" i="1"/>
  <c r="J17" i="1"/>
  <c r="J16" i="1" l="1"/>
  <c r="J9" i="1"/>
  <c r="J23" i="1"/>
  <c r="J10" i="1"/>
  <c r="R6" i="1"/>
  <c r="S5" i="1"/>
  <c r="J30" i="1"/>
  <c r="J38" i="1"/>
  <c r="J3" i="1"/>
  <c r="J19" i="1" l="1"/>
  <c r="J40" i="1"/>
  <c r="J5" i="1"/>
  <c r="J26" i="1"/>
  <c r="J33" i="1"/>
  <c r="J12" i="1"/>
  <c r="S6" i="1"/>
  <c r="R7" i="1"/>
  <c r="J13" i="1" l="1"/>
  <c r="J6" i="1"/>
  <c r="J41" i="1"/>
  <c r="J34" i="1"/>
  <c r="J20" i="1"/>
  <c r="J27" i="1"/>
  <c r="R8" i="1"/>
  <c r="S7" i="1"/>
  <c r="J14" i="1" l="1"/>
  <c r="J28" i="1"/>
  <c r="J7" i="1"/>
  <c r="J21" i="1"/>
  <c r="J35" i="1"/>
  <c r="J42" i="1"/>
  <c r="S8" i="1"/>
  <c r="J15" i="1" l="1"/>
  <c r="J29" i="1"/>
  <c r="J36" i="1"/>
  <c r="J22" i="1"/>
  <c r="J43" i="1"/>
  <c r="J8" i="1"/>
  <c r="S9" i="1"/>
  <c r="S11" i="1" l="1"/>
  <c r="S10" i="1"/>
</calcChain>
</file>

<file path=xl/sharedStrings.xml><?xml version="1.0" encoding="utf-8"?>
<sst xmlns="http://schemas.openxmlformats.org/spreadsheetml/2006/main" count="270" uniqueCount="27">
  <si>
    <t>node</t>
  </si>
  <si>
    <t>commodity</t>
  </si>
  <si>
    <t>level</t>
  </si>
  <si>
    <t>year</t>
  </si>
  <si>
    <t>time</t>
  </si>
  <si>
    <t>value</t>
  </si>
  <si>
    <t>unit</t>
  </si>
  <si>
    <t>South Africa</t>
  </si>
  <si>
    <t>i_feed</t>
  </si>
  <si>
    <t>useful</t>
  </si>
  <si>
    <t>GWa</t>
  </si>
  <si>
    <t>i_spec</t>
  </si>
  <si>
    <t>i_therm</t>
  </si>
  <si>
    <t>rc_spec</t>
  </si>
  <si>
    <t>rc_therm</t>
  </si>
  <si>
    <t>transport</t>
  </si>
  <si>
    <t>share of total in year</t>
  </si>
  <si>
    <t>Year</t>
  </si>
  <si>
    <t>Conversion factor 31.536PJ/GWa</t>
  </si>
  <si>
    <t>Unit</t>
  </si>
  <si>
    <t>Total final energy demand SSP5, Baseline [Gwa]</t>
  </si>
  <si>
    <t>Total final energy demand SSP5, Baseline [EJ]</t>
  </si>
  <si>
    <t>SSP5 value final energy</t>
  </si>
  <si>
    <t>Total useful energy demand SSP5, Baseline [Gwa]</t>
  </si>
  <si>
    <t>efficiency, final to useful energy []</t>
  </si>
  <si>
    <t xml:space="preserve">Total useful energy demand SSP2 [Gwa] </t>
  </si>
  <si>
    <t>Decadly efficiency improvement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</si>
</sst>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topLeftCell="C1" workbookViewId="0">
      <selection activeCell="M15" sqref="M15"/>
    </sheetView>
  </sheetViews>
  <sheetFormatPr defaultColWidth="8.77734375" defaultRowHeight="14.4" x14ac:dyDescent="0.3"/>
  <cols>
    <col min="1" max="1" width="8.77734375" style="5"/>
    <col min="2" max="2" width="22.77734375" style="6" customWidth="1"/>
    <col min="3" max="3" width="27.109375" style="6" customWidth="1"/>
    <col min="4" max="7" width="8.77734375" style="6"/>
    <col min="8" max="8" width="8.77734375" style="7"/>
    <col min="9" max="9" width="13.77734375" customWidth="1"/>
    <col min="10" max="10" width="8.77734375" style="5"/>
    <col min="11" max="11" width="8.77734375" style="7"/>
  </cols>
  <sheetData>
    <row r="1" spans="1:22" ht="100.8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1" t="s">
        <v>16</v>
      </c>
      <c r="J1" s="8" t="s">
        <v>22</v>
      </c>
      <c r="K1" s="9" t="s">
        <v>19</v>
      </c>
      <c r="N1" s="1" t="s">
        <v>17</v>
      </c>
      <c r="O1" s="1" t="s">
        <v>25</v>
      </c>
      <c r="P1" s="1" t="s">
        <v>21</v>
      </c>
      <c r="Q1" s="1" t="s">
        <v>20</v>
      </c>
      <c r="R1" s="1" t="s">
        <v>24</v>
      </c>
      <c r="S1" s="1" t="s">
        <v>23</v>
      </c>
      <c r="T1" s="1"/>
      <c r="U1" s="1" t="s">
        <v>18</v>
      </c>
      <c r="V1" s="1" t="s">
        <v>26</v>
      </c>
    </row>
    <row r="2" spans="1:22" x14ac:dyDescent="0.3">
      <c r="A2" s="5">
        <v>0</v>
      </c>
      <c r="B2" s="6" t="s">
        <v>7</v>
      </c>
      <c r="C2" s="6" t="s">
        <v>8</v>
      </c>
      <c r="D2" s="6" t="s">
        <v>9</v>
      </c>
      <c r="E2" s="6">
        <v>2010</v>
      </c>
      <c r="F2" s="6" t="s">
        <v>3</v>
      </c>
      <c r="G2" s="6">
        <v>5.3052060000000001</v>
      </c>
      <c r="H2" s="7" t="s">
        <v>10</v>
      </c>
      <c r="I2">
        <f>G2/O2</f>
        <v>0.10319453863187504</v>
      </c>
      <c r="J2" s="5">
        <f t="shared" ref="J2:J8" si="0">S2*I2</f>
        <v>5.3052060000000001</v>
      </c>
      <c r="K2" s="7" t="s">
        <v>10</v>
      </c>
      <c r="N2">
        <v>2010</v>
      </c>
      <c r="O2">
        <f>G2+G9+G16+G23+G30+G37</f>
        <v>51.409755499999996</v>
      </c>
      <c r="P2">
        <v>4.0129788722232771</v>
      </c>
      <c r="Q2">
        <f>$P2/$U$2</f>
        <v>127.25072527344231</v>
      </c>
      <c r="R2">
        <f>O2/Q2</f>
        <v>0.40400363447460363</v>
      </c>
      <c r="S2">
        <f>Q2*R2</f>
        <v>51.409755499999996</v>
      </c>
      <c r="U2">
        <f>31.536*10^-3</f>
        <v>3.1536000000000002E-2</v>
      </c>
      <c r="V2">
        <v>15</v>
      </c>
    </row>
    <row r="3" spans="1:22" x14ac:dyDescent="0.3">
      <c r="A3" s="5">
        <v>1</v>
      </c>
      <c r="B3" s="6" t="s">
        <v>7</v>
      </c>
      <c r="C3" s="6" t="s">
        <v>8</v>
      </c>
      <c r="D3" s="6" t="s">
        <v>9</v>
      </c>
      <c r="E3" s="6">
        <v>2020</v>
      </c>
      <c r="F3" s="6" t="s">
        <v>3</v>
      </c>
      <c r="G3" s="6">
        <v>5.6866370000000002</v>
      </c>
      <c r="H3" s="7" t="s">
        <v>10</v>
      </c>
      <c r="I3">
        <f t="shared" ref="I3:I8" si="1">G3/O3</f>
        <v>7.9723067200406686E-2</v>
      </c>
      <c r="J3" s="5">
        <f t="shared" si="0"/>
        <v>5.6866370000000002</v>
      </c>
      <c r="K3" s="7" t="s">
        <v>10</v>
      </c>
      <c r="N3">
        <v>2020</v>
      </c>
      <c r="O3">
        <f t="shared" ref="O3:O8" si="2">G3+G10+G17+G24+G31+G38</f>
        <v>71.329882300000008</v>
      </c>
      <c r="P3">
        <v>5.879544037458512</v>
      </c>
      <c r="Q3">
        <f t="shared" ref="Q2:Q11" si="3">$P3/$U$2</f>
        <v>186.43911838719279</v>
      </c>
      <c r="R3">
        <f>O3/Q3</f>
        <v>0.38259075089522587</v>
      </c>
      <c r="S3">
        <f t="shared" ref="S3:S11" si="4">Q3*R3</f>
        <v>71.329882300000008</v>
      </c>
    </row>
    <row r="4" spans="1:22" x14ac:dyDescent="0.3">
      <c r="A4" s="5">
        <v>2</v>
      </c>
      <c r="B4" s="6" t="s">
        <v>7</v>
      </c>
      <c r="C4" s="6" t="s">
        <v>8</v>
      </c>
      <c r="D4" s="6" t="s">
        <v>9</v>
      </c>
      <c r="E4" s="6">
        <v>2030</v>
      </c>
      <c r="F4" s="6" t="s">
        <v>3</v>
      </c>
      <c r="G4" s="6">
        <v>6.7736334999999999</v>
      </c>
      <c r="H4" s="7" t="s">
        <v>10</v>
      </c>
      <c r="I4">
        <f t="shared" si="1"/>
        <v>7.3179274968661667E-2</v>
      </c>
      <c r="J4" s="5">
        <f t="shared" si="0"/>
        <v>6.9691261834873925</v>
      </c>
      <c r="K4" s="7" t="s">
        <v>10</v>
      </c>
      <c r="N4">
        <v>2030</v>
      </c>
      <c r="O4">
        <f t="shared" si="2"/>
        <v>92.5621838</v>
      </c>
      <c r="P4">
        <v>6.6401539078103307</v>
      </c>
      <c r="Q4">
        <f t="shared" si="3"/>
        <v>210.5578991568471</v>
      </c>
      <c r="R4">
        <f>(($R$2+$R$3)/2)*(1+$V$2/100)</f>
        <v>0.45229177158765194</v>
      </c>
      <c r="S4">
        <f t="shared" si="4"/>
        <v>95.233605231424534</v>
      </c>
    </row>
    <row r="5" spans="1:22" x14ac:dyDescent="0.3">
      <c r="A5" s="5">
        <v>3</v>
      </c>
      <c r="B5" s="6" t="s">
        <v>7</v>
      </c>
      <c r="C5" s="6" t="s">
        <v>8</v>
      </c>
      <c r="D5" s="6" t="s">
        <v>9</v>
      </c>
      <c r="E5" s="6">
        <v>2040</v>
      </c>
      <c r="F5" s="6" t="s">
        <v>3</v>
      </c>
      <c r="G5" s="6">
        <v>7.5233780000000001</v>
      </c>
      <c r="H5" s="7" t="s">
        <v>10</v>
      </c>
      <c r="I5">
        <f t="shared" si="1"/>
        <v>6.5905253629870958E-2</v>
      </c>
      <c r="J5" s="5">
        <f t="shared" si="0"/>
        <v>8.2354355566160873</v>
      </c>
      <c r="K5" s="7" t="s">
        <v>10</v>
      </c>
      <c r="N5">
        <v>2040</v>
      </c>
      <c r="O5">
        <f t="shared" si="2"/>
        <v>114.15445030000001</v>
      </c>
      <c r="P5">
        <v>7.5762904751440932</v>
      </c>
      <c r="Q5">
        <f t="shared" si="3"/>
        <v>240.24259497539614</v>
      </c>
      <c r="R5">
        <f>R4*(1+$V$2/100)</f>
        <v>0.52013553732579965</v>
      </c>
      <c r="S5">
        <f t="shared" si="4"/>
        <v>124.95871122607213</v>
      </c>
    </row>
    <row r="6" spans="1:22" x14ac:dyDescent="0.3">
      <c r="A6" s="5">
        <v>4</v>
      </c>
      <c r="B6" s="6" t="s">
        <v>7</v>
      </c>
      <c r="C6" s="6" t="s">
        <v>8</v>
      </c>
      <c r="D6" s="6" t="s">
        <v>9</v>
      </c>
      <c r="E6" s="6">
        <v>2050</v>
      </c>
      <c r="F6" s="6" t="s">
        <v>3</v>
      </c>
      <c r="G6" s="6">
        <v>8.1521319999999999</v>
      </c>
      <c r="H6" s="7" t="s">
        <v>10</v>
      </c>
      <c r="I6">
        <f t="shared" si="1"/>
        <v>6.032787742996424E-2</v>
      </c>
      <c r="J6" s="5">
        <f t="shared" si="0"/>
        <v>9.413720115725285</v>
      </c>
      <c r="K6" s="7" t="s">
        <v>10</v>
      </c>
      <c r="N6">
        <v>2050</v>
      </c>
      <c r="O6">
        <f t="shared" si="2"/>
        <v>135.13042970000001</v>
      </c>
      <c r="P6">
        <v>8.2268859353878856</v>
      </c>
      <c r="Q6">
        <f t="shared" si="3"/>
        <v>260.8728416853084</v>
      </c>
      <c r="R6">
        <f t="shared" ref="R6:R11" si="5">R5*(1+$V$2/100)</f>
        <v>0.59815586792466957</v>
      </c>
      <c r="S6">
        <f t="shared" si="4"/>
        <v>156.04262103625058</v>
      </c>
    </row>
    <row r="7" spans="1:22" x14ac:dyDescent="0.3">
      <c r="A7" s="5">
        <v>5</v>
      </c>
      <c r="B7" s="6" t="s">
        <v>7</v>
      </c>
      <c r="C7" s="6" t="s">
        <v>8</v>
      </c>
      <c r="D7" s="6" t="s">
        <v>9</v>
      </c>
      <c r="E7" s="6">
        <v>2060</v>
      </c>
      <c r="F7" s="6" t="s">
        <v>3</v>
      </c>
      <c r="G7" s="6">
        <v>8.7808860000000006</v>
      </c>
      <c r="H7" s="7" t="s">
        <v>10</v>
      </c>
      <c r="I7">
        <f t="shared" si="1"/>
        <v>5.6249363655198115E-2</v>
      </c>
      <c r="J7" s="5">
        <f t="shared" si="0"/>
        <v>10.0925950303499</v>
      </c>
      <c r="K7" s="7" t="s">
        <v>10</v>
      </c>
      <c r="N7">
        <v>2060</v>
      </c>
      <c r="O7">
        <f t="shared" si="2"/>
        <v>156.10640599999999</v>
      </c>
      <c r="P7">
        <v>8.2258281600965404</v>
      </c>
      <c r="Q7">
        <f t="shared" si="3"/>
        <v>260.83929985085427</v>
      </c>
      <c r="R7">
        <f t="shared" si="5"/>
        <v>0.68787924811336998</v>
      </c>
      <c r="S7">
        <f t="shared" si="4"/>
        <v>179.42594145982349</v>
      </c>
    </row>
    <row r="8" spans="1:22" x14ac:dyDescent="0.3">
      <c r="A8" s="5">
        <v>6</v>
      </c>
      <c r="B8" s="6" t="s">
        <v>7</v>
      </c>
      <c r="C8" s="6" t="s">
        <v>8</v>
      </c>
      <c r="D8" s="6" t="s">
        <v>9</v>
      </c>
      <c r="E8" s="6">
        <v>2070</v>
      </c>
      <c r="F8" s="6" t="s">
        <v>3</v>
      </c>
      <c r="G8" s="6">
        <v>9.4096390000000003</v>
      </c>
      <c r="H8" s="7" t="s">
        <v>10</v>
      </c>
      <c r="I8">
        <f t="shared" si="1"/>
        <v>5.3137071456265762E-2</v>
      </c>
      <c r="J8" s="5">
        <f t="shared" si="0"/>
        <v>10.563926268531496</v>
      </c>
      <c r="K8" s="7" t="s">
        <v>10</v>
      </c>
      <c r="N8">
        <v>2070</v>
      </c>
      <c r="O8">
        <f t="shared" si="2"/>
        <v>177.0823785</v>
      </c>
      <c r="P8">
        <v>7.925456828005002</v>
      </c>
      <c r="Q8">
        <f t="shared" si="3"/>
        <v>251.31458739234532</v>
      </c>
      <c r="R8">
        <f t="shared" si="5"/>
        <v>0.79106113533037536</v>
      </c>
      <c r="S8">
        <f t="shared" si="4"/>
        <v>198.80520282767353</v>
      </c>
    </row>
    <row r="9" spans="1:22" x14ac:dyDescent="0.3">
      <c r="A9" s="5">
        <v>7</v>
      </c>
      <c r="B9" s="6" t="s">
        <v>7</v>
      </c>
      <c r="C9" s="6" t="s">
        <v>11</v>
      </c>
      <c r="D9" s="6" t="s">
        <v>9</v>
      </c>
      <c r="E9" s="6">
        <v>2010</v>
      </c>
      <c r="F9" s="6" t="s">
        <v>3</v>
      </c>
      <c r="G9" s="6">
        <v>9.7969419999999996</v>
      </c>
      <c r="H9" s="7" t="s">
        <v>10</v>
      </c>
      <c r="I9">
        <f>G9/O2</f>
        <v>0.19056581585959886</v>
      </c>
      <c r="J9" s="5">
        <f t="shared" ref="J9:J15" si="6">I9*S2</f>
        <v>9.7969419999999996</v>
      </c>
      <c r="K9" s="7" t="s">
        <v>10</v>
      </c>
      <c r="N9">
        <v>2080</v>
      </c>
      <c r="P9">
        <v>7.4400845833968017</v>
      </c>
      <c r="Q9">
        <f t="shared" si="3"/>
        <v>235.92353448112638</v>
      </c>
      <c r="S9">
        <f t="shared" si="4"/>
        <v>0</v>
      </c>
    </row>
    <row r="10" spans="1:22" x14ac:dyDescent="0.3">
      <c r="A10" s="5">
        <v>8</v>
      </c>
      <c r="B10" s="6" t="s">
        <v>7</v>
      </c>
      <c r="C10" s="6" t="s">
        <v>11</v>
      </c>
      <c r="D10" s="6" t="s">
        <v>9</v>
      </c>
      <c r="E10" s="6">
        <v>2020</v>
      </c>
      <c r="F10" s="6" t="s">
        <v>3</v>
      </c>
      <c r="G10" s="6">
        <v>13.426833999999999</v>
      </c>
      <c r="H10" s="7" t="s">
        <v>10</v>
      </c>
      <c r="I10">
        <f t="shared" ref="I10:I15" si="7">G10/O3</f>
        <v>0.18823575151195782</v>
      </c>
      <c r="J10" s="5">
        <f t="shared" si="6"/>
        <v>13.426833999999999</v>
      </c>
      <c r="K10" s="7" t="s">
        <v>10</v>
      </c>
      <c r="N10">
        <v>2090</v>
      </c>
      <c r="P10">
        <v>6.6669617370726604</v>
      </c>
      <c r="Q10">
        <f t="shared" si="3"/>
        <v>211.40796984629185</v>
      </c>
      <c r="S10">
        <f t="shared" si="4"/>
        <v>0</v>
      </c>
    </row>
    <row r="11" spans="1:22" x14ac:dyDescent="0.3">
      <c r="A11" s="5">
        <v>9</v>
      </c>
      <c r="B11" s="6" t="s">
        <v>7</v>
      </c>
      <c r="C11" s="6" t="s">
        <v>11</v>
      </c>
      <c r="D11" s="6" t="s">
        <v>9</v>
      </c>
      <c r="E11" s="6">
        <v>2030</v>
      </c>
      <c r="F11" s="6" t="s">
        <v>3</v>
      </c>
      <c r="G11" s="6">
        <v>17.763708000000001</v>
      </c>
      <c r="H11" s="7" t="s">
        <v>10</v>
      </c>
      <c r="I11">
        <f t="shared" si="7"/>
        <v>0.19191107286731929</v>
      </c>
      <c r="J11" s="5">
        <f t="shared" si="6"/>
        <v>18.276383352985434</v>
      </c>
      <c r="K11" s="7" t="s">
        <v>10</v>
      </c>
      <c r="N11">
        <v>2100</v>
      </c>
      <c r="P11">
        <v>6.0266616135465583</v>
      </c>
      <c r="Q11">
        <f t="shared" si="3"/>
        <v>191.1041861221004</v>
      </c>
      <c r="S11">
        <f t="shared" si="4"/>
        <v>0</v>
      </c>
    </row>
    <row r="12" spans="1:22" x14ac:dyDescent="0.3">
      <c r="A12" s="5">
        <v>10</v>
      </c>
      <c r="B12" s="6" t="s">
        <v>7</v>
      </c>
      <c r="C12" s="6" t="s">
        <v>11</v>
      </c>
      <c r="D12" s="6" t="s">
        <v>9</v>
      </c>
      <c r="E12" s="6">
        <v>2040</v>
      </c>
      <c r="F12" s="6" t="s">
        <v>3</v>
      </c>
      <c r="G12" s="6">
        <v>21.359563999999999</v>
      </c>
      <c r="H12" s="7" t="s">
        <v>10</v>
      </c>
      <c r="I12">
        <f t="shared" si="7"/>
        <v>0.18711109329392475</v>
      </c>
      <c r="J12" s="5">
        <f t="shared" si="6"/>
        <v>23.381161074110185</v>
      </c>
      <c r="K12" s="7" t="s">
        <v>10</v>
      </c>
    </row>
    <row r="13" spans="1:22" x14ac:dyDescent="0.3">
      <c r="A13" s="5">
        <v>11</v>
      </c>
      <c r="B13" s="6" t="s">
        <v>7</v>
      </c>
      <c r="C13" s="6" t="s">
        <v>11</v>
      </c>
      <c r="D13" s="6" t="s">
        <v>9</v>
      </c>
      <c r="E13" s="6">
        <v>2050</v>
      </c>
      <c r="F13" s="6" t="s">
        <v>3</v>
      </c>
      <c r="G13" s="6">
        <v>23.858725</v>
      </c>
      <c r="H13" s="7" t="s">
        <v>10</v>
      </c>
      <c r="I13">
        <f t="shared" si="7"/>
        <v>0.17656071288286593</v>
      </c>
      <c r="J13" s="5">
        <f t="shared" si="6"/>
        <v>27.550996410271292</v>
      </c>
      <c r="K13" s="7" t="s">
        <v>10</v>
      </c>
    </row>
    <row r="14" spans="1:22" x14ac:dyDescent="0.3">
      <c r="A14" s="5">
        <v>12</v>
      </c>
      <c r="B14" s="6" t="s">
        <v>7</v>
      </c>
      <c r="C14" s="6" t="s">
        <v>11</v>
      </c>
      <c r="D14" s="6" t="s">
        <v>9</v>
      </c>
      <c r="E14" s="6">
        <v>2060</v>
      </c>
      <c r="F14" s="6" t="s">
        <v>3</v>
      </c>
      <c r="G14" s="6">
        <v>26.357885</v>
      </c>
      <c r="H14" s="7" t="s">
        <v>10</v>
      </c>
      <c r="I14">
        <f t="shared" si="7"/>
        <v>0.16884563340725428</v>
      </c>
      <c r="J14" s="5">
        <f t="shared" si="6"/>
        <v>30.295286735476825</v>
      </c>
      <c r="K14" s="7" t="s">
        <v>10</v>
      </c>
      <c r="N14" t="str">
        <f>A1&amp;";"&amp;B1&amp;";"&amp;C1&amp;";"&amp;D1&amp;";"&amp;E1&amp;";"&amp;F1&amp;";"&amp;G1&amp;";"&amp;H1&amp;";"&amp;I1&amp;";"&amp;J1&amp;";"&amp;K1</f>
        <v>;node;commodity;level;year;time;value;unit;share of total in year;SSP5 value final energy;Unit</v>
      </c>
    </row>
    <row r="15" spans="1:22" x14ac:dyDescent="0.3">
      <c r="A15" s="5">
        <v>13</v>
      </c>
      <c r="B15" s="6" t="s">
        <v>7</v>
      </c>
      <c r="C15" s="6" t="s">
        <v>11</v>
      </c>
      <c r="D15" s="6" t="s">
        <v>9</v>
      </c>
      <c r="E15" s="6">
        <v>2070</v>
      </c>
      <c r="F15" s="6" t="s">
        <v>3</v>
      </c>
      <c r="G15" s="6">
        <v>28.857046</v>
      </c>
      <c r="H15" s="7" t="s">
        <v>10</v>
      </c>
      <c r="I15">
        <f t="shared" si="7"/>
        <v>0.1629583149065281</v>
      </c>
      <c r="J15" s="5">
        <f t="shared" si="6"/>
        <v>32.396960847448213</v>
      </c>
      <c r="K15" s="7" t="s">
        <v>10</v>
      </c>
      <c r="N15" t="str">
        <f t="shared" ref="N15:N56" si="8">A2&amp;";"&amp;B2&amp;";"&amp;C2&amp;";"&amp;D2&amp;";"&amp;E2&amp;";"&amp;F2&amp;";"&amp;G2&amp;";"&amp;H2&amp;";"&amp;I2&amp;";"&amp;J2&amp;";"&amp;K2</f>
        <v>0;South Africa;i_feed;useful;2010;year;5,305206;GWa;0,103194538631875;5,305206;GWa</v>
      </c>
    </row>
    <row r="16" spans="1:22" x14ac:dyDescent="0.3">
      <c r="A16" s="5">
        <v>14</v>
      </c>
      <c r="B16" s="6" t="s">
        <v>7</v>
      </c>
      <c r="C16" s="6" t="s">
        <v>12</v>
      </c>
      <c r="D16" s="6" t="s">
        <v>9</v>
      </c>
      <c r="E16" s="6">
        <v>2010</v>
      </c>
      <c r="F16" s="6" t="s">
        <v>3</v>
      </c>
      <c r="G16" s="6">
        <v>8.721247</v>
      </c>
      <c r="H16" s="7" t="s">
        <v>10</v>
      </c>
      <c r="I16">
        <f>G16/O2</f>
        <v>0.16964186884724633</v>
      </c>
      <c r="J16" s="5">
        <f t="shared" ref="J16:J22" si="9">I16*S2</f>
        <v>8.721247</v>
      </c>
      <c r="K16" s="7" t="s">
        <v>10</v>
      </c>
      <c r="N16" t="str">
        <f t="shared" si="8"/>
        <v>1;South Africa;i_feed;useful;2020;year;5,686637;GWa;0,0797230672004067;5,686637;GWa</v>
      </c>
    </row>
    <row r="17" spans="1:14" x14ac:dyDescent="0.3">
      <c r="A17" s="5">
        <v>15</v>
      </c>
      <c r="B17" s="6" t="s">
        <v>7</v>
      </c>
      <c r="C17" s="6" t="s">
        <v>12</v>
      </c>
      <c r="D17" s="6" t="s">
        <v>9</v>
      </c>
      <c r="E17" s="6">
        <v>2020</v>
      </c>
      <c r="F17" s="6" t="s">
        <v>3</v>
      </c>
      <c r="G17" s="6">
        <v>11.341493</v>
      </c>
      <c r="H17" s="7" t="s">
        <v>10</v>
      </c>
      <c r="I17">
        <f t="shared" ref="I17:I22" si="10">G17/O3</f>
        <v>0.15900058480819895</v>
      </c>
      <c r="J17" s="5">
        <f t="shared" si="9"/>
        <v>11.341493</v>
      </c>
      <c r="K17" s="7" t="s">
        <v>10</v>
      </c>
      <c r="N17" t="str">
        <f t="shared" si="8"/>
        <v>2;South Africa;i_feed;useful;2030;year;6,7736335;GWa;0,0731792749686617;6,96912618348739;GWa</v>
      </c>
    </row>
    <row r="18" spans="1:14" x14ac:dyDescent="0.3">
      <c r="A18" s="5">
        <v>16</v>
      </c>
      <c r="B18" s="6" t="s">
        <v>7</v>
      </c>
      <c r="C18" s="6" t="s">
        <v>12</v>
      </c>
      <c r="D18" s="6" t="s">
        <v>9</v>
      </c>
      <c r="E18" s="6">
        <v>2030</v>
      </c>
      <c r="F18" s="6" t="s">
        <v>3</v>
      </c>
      <c r="G18" s="6">
        <v>13.726713999999999</v>
      </c>
      <c r="H18" s="7" t="s">
        <v>10</v>
      </c>
      <c r="I18">
        <f t="shared" si="10"/>
        <v>0.14829721422367736</v>
      </c>
      <c r="J18" s="5">
        <f t="shared" si="9"/>
        <v>14.122878356297685</v>
      </c>
      <c r="K18" s="7" t="s">
        <v>10</v>
      </c>
      <c r="N18" t="str">
        <f t="shared" si="8"/>
        <v>3;South Africa;i_feed;useful;2040;year;7,523378;GWa;0,065905253629871;8,23543555661609;GWa</v>
      </c>
    </row>
    <row r="19" spans="1:14" x14ac:dyDescent="0.3">
      <c r="A19" s="5">
        <v>17</v>
      </c>
      <c r="B19" s="6" t="s">
        <v>7</v>
      </c>
      <c r="C19" s="6" t="s">
        <v>12</v>
      </c>
      <c r="D19" s="6" t="s">
        <v>9</v>
      </c>
      <c r="E19" s="6">
        <v>2040</v>
      </c>
      <c r="F19" s="6" t="s">
        <v>3</v>
      </c>
      <c r="G19" s="6">
        <v>15.688603000000001</v>
      </c>
      <c r="H19" s="7" t="s">
        <v>10</v>
      </c>
      <c r="I19">
        <f t="shared" si="10"/>
        <v>0.13743312642450697</v>
      </c>
      <c r="J19" s="5">
        <f t="shared" si="9"/>
        <v>17.173466357776228</v>
      </c>
      <c r="K19" s="7" t="s">
        <v>10</v>
      </c>
      <c r="N19" t="str">
        <f t="shared" si="8"/>
        <v>4;South Africa;i_feed;useful;2050;year;8,152132;GWa;0,0603278774299642;9,41372011572528;GWa</v>
      </c>
    </row>
    <row r="20" spans="1:14" x14ac:dyDescent="0.3">
      <c r="A20" s="5">
        <v>18</v>
      </c>
      <c r="B20" s="6" t="s">
        <v>7</v>
      </c>
      <c r="C20" s="6" t="s">
        <v>12</v>
      </c>
      <c r="D20" s="6" t="s">
        <v>9</v>
      </c>
      <c r="E20" s="6">
        <v>2050</v>
      </c>
      <c r="F20" s="6" t="s">
        <v>3</v>
      </c>
      <c r="G20" s="6">
        <v>16.877592</v>
      </c>
      <c r="H20" s="7" t="s">
        <v>10</v>
      </c>
      <c r="I20">
        <f t="shared" si="10"/>
        <v>0.1248985297942851</v>
      </c>
      <c r="J20" s="5">
        <f t="shared" si="9"/>
        <v>19.489493952674483</v>
      </c>
      <c r="K20" s="7" t="s">
        <v>10</v>
      </c>
      <c r="N20" t="str">
        <f t="shared" si="8"/>
        <v>5;South Africa;i_feed;useful;2060;year;8,780886;GWa;0,0562493636551981;10,0925950303499;GWa</v>
      </c>
    </row>
    <row r="21" spans="1:14" x14ac:dyDescent="0.3">
      <c r="A21" s="5">
        <v>19</v>
      </c>
      <c r="B21" s="6" t="s">
        <v>7</v>
      </c>
      <c r="C21" s="6" t="s">
        <v>12</v>
      </c>
      <c r="D21" s="6" t="s">
        <v>9</v>
      </c>
      <c r="E21" s="6">
        <v>2060</v>
      </c>
      <c r="F21" s="6" t="s">
        <v>3</v>
      </c>
      <c r="G21" s="6">
        <v>18.066582</v>
      </c>
      <c r="H21" s="7" t="s">
        <v>10</v>
      </c>
      <c r="I21">
        <f t="shared" si="10"/>
        <v>0.11573248313717505</v>
      </c>
      <c r="J21" s="5">
        <f t="shared" si="9"/>
        <v>20.765409744370778</v>
      </c>
      <c r="K21" s="7" t="s">
        <v>10</v>
      </c>
      <c r="N21" t="str">
        <f t="shared" si="8"/>
        <v>6;South Africa;i_feed;useful;2070;year;9,409639;GWa;0,0531370714562658;10,5639262685315;GWa</v>
      </c>
    </row>
    <row r="22" spans="1:14" x14ac:dyDescent="0.3">
      <c r="A22" s="5">
        <v>20</v>
      </c>
      <c r="B22" s="6" t="s">
        <v>7</v>
      </c>
      <c r="C22" s="6" t="s">
        <v>12</v>
      </c>
      <c r="D22" s="6" t="s">
        <v>9</v>
      </c>
      <c r="E22" s="6">
        <v>2070</v>
      </c>
      <c r="F22" s="6" t="s">
        <v>3</v>
      </c>
      <c r="G22" s="6">
        <v>19.255571</v>
      </c>
      <c r="H22" s="7" t="s">
        <v>10</v>
      </c>
      <c r="I22">
        <f t="shared" si="10"/>
        <v>0.10873792843255717</v>
      </c>
      <c r="J22" s="5">
        <f t="shared" si="9"/>
        <v>21.617665917095575</v>
      </c>
      <c r="K22" s="7" t="s">
        <v>10</v>
      </c>
      <c r="N22" t="str">
        <f t="shared" si="8"/>
        <v>7;South Africa;i_spec;useful;2010;year;9,796942;GWa;0,190565815859599;9,796942;GWa</v>
      </c>
    </row>
    <row r="23" spans="1:14" x14ac:dyDescent="0.3">
      <c r="A23" s="5">
        <v>21</v>
      </c>
      <c r="B23" s="6" t="s">
        <v>7</v>
      </c>
      <c r="C23" s="6" t="s">
        <v>13</v>
      </c>
      <c r="D23" s="6" t="s">
        <v>9</v>
      </c>
      <c r="E23" s="6">
        <v>2010</v>
      </c>
      <c r="F23" s="6" t="s">
        <v>3</v>
      </c>
      <c r="G23" s="6">
        <v>3.8014915</v>
      </c>
      <c r="H23" s="7" t="s">
        <v>10</v>
      </c>
      <c r="I23">
        <f>G23/O2</f>
        <v>7.3944944165315094E-2</v>
      </c>
      <c r="J23" s="5">
        <f t="shared" ref="J23:J29" si="11">I23*S2</f>
        <v>3.8014915</v>
      </c>
      <c r="K23" s="7" t="s">
        <v>10</v>
      </c>
      <c r="N23" t="str">
        <f t="shared" si="8"/>
        <v>8;South Africa;i_spec;useful;2020;year;13,426834;GWa;0,188235751511958;13,426834;GWa</v>
      </c>
    </row>
    <row r="24" spans="1:14" x14ac:dyDescent="0.3">
      <c r="A24" s="5">
        <v>22</v>
      </c>
      <c r="B24" s="6" t="s">
        <v>7</v>
      </c>
      <c r="C24" s="6" t="s">
        <v>13</v>
      </c>
      <c r="D24" s="6" t="s">
        <v>9</v>
      </c>
      <c r="E24" s="6">
        <v>2020</v>
      </c>
      <c r="F24" s="6" t="s">
        <v>3</v>
      </c>
      <c r="G24" s="6">
        <v>7.2225102999999997</v>
      </c>
      <c r="H24" s="7" t="s">
        <v>10</v>
      </c>
      <c r="I24">
        <f t="shared" ref="I24:I29" si="12">G24/O3</f>
        <v>0.10125504300741008</v>
      </c>
      <c r="J24" s="5">
        <f t="shared" si="11"/>
        <v>7.2225102999999997</v>
      </c>
      <c r="K24" s="7" t="s">
        <v>10</v>
      </c>
      <c r="N24" t="str">
        <f t="shared" si="8"/>
        <v>9;South Africa;i_spec;useful;2030;year;17,763708;GWa;0,191911072867319;18,2763833529854;GWa</v>
      </c>
    </row>
    <row r="25" spans="1:14" x14ac:dyDescent="0.3">
      <c r="A25" s="5">
        <v>23</v>
      </c>
      <c r="B25" s="6" t="s">
        <v>7</v>
      </c>
      <c r="C25" s="6" t="s">
        <v>13</v>
      </c>
      <c r="D25" s="6" t="s">
        <v>9</v>
      </c>
      <c r="E25" s="6">
        <v>2030</v>
      </c>
      <c r="F25" s="6" t="s">
        <v>3</v>
      </c>
      <c r="G25" s="6">
        <v>12.424913</v>
      </c>
      <c r="H25" s="7" t="s">
        <v>10</v>
      </c>
      <c r="I25">
        <f t="shared" si="12"/>
        <v>0.13423314457280555</v>
      </c>
      <c r="J25" s="5">
        <f t="shared" si="11"/>
        <v>12.783506299219301</v>
      </c>
      <c r="K25" s="7" t="s">
        <v>10</v>
      </c>
      <c r="N25" t="str">
        <f t="shared" si="8"/>
        <v>10;South Africa;i_spec;useful;2040;year;21,359564;GWa;0,187111093293925;23,3811610741102;GWa</v>
      </c>
    </row>
    <row r="26" spans="1:14" x14ac:dyDescent="0.3">
      <c r="A26" s="5">
        <v>24</v>
      </c>
      <c r="B26" s="6" t="s">
        <v>7</v>
      </c>
      <c r="C26" s="6" t="s">
        <v>13</v>
      </c>
      <c r="D26" s="6" t="s">
        <v>9</v>
      </c>
      <c r="E26" s="6">
        <v>2040</v>
      </c>
      <c r="F26" s="6" t="s">
        <v>3</v>
      </c>
      <c r="G26" s="6">
        <v>19.042704000000001</v>
      </c>
      <c r="H26" s="7" t="s">
        <v>10</v>
      </c>
      <c r="I26">
        <f t="shared" si="12"/>
        <v>0.16681525731108532</v>
      </c>
      <c r="J26" s="5">
        <f t="shared" si="11"/>
        <v>20.845019566438829</v>
      </c>
      <c r="K26" s="7" t="s">
        <v>10</v>
      </c>
      <c r="N26" t="str">
        <f t="shared" si="8"/>
        <v>11;South Africa;i_spec;useful;2050;year;23,858725;GWa;0,176560712882866;27,5509964102713;GWa</v>
      </c>
    </row>
    <row r="27" spans="1:14" x14ac:dyDescent="0.3">
      <c r="A27" s="5">
        <v>25</v>
      </c>
      <c r="B27" s="6" t="s">
        <v>7</v>
      </c>
      <c r="C27" s="6" t="s">
        <v>13</v>
      </c>
      <c r="D27" s="6" t="s">
        <v>9</v>
      </c>
      <c r="E27" s="6">
        <v>2050</v>
      </c>
      <c r="F27" s="6" t="s">
        <v>3</v>
      </c>
      <c r="G27" s="6">
        <v>26.59986</v>
      </c>
      <c r="H27" s="7" t="s">
        <v>10</v>
      </c>
      <c r="I27">
        <f t="shared" si="12"/>
        <v>0.19684581821469629</v>
      </c>
      <c r="J27" s="5">
        <f t="shared" si="11"/>
        <v>30.716337414246524</v>
      </c>
      <c r="K27" s="7" t="s">
        <v>10</v>
      </c>
      <c r="N27" t="str">
        <f t="shared" si="8"/>
        <v>12;South Africa;i_spec;useful;2060;year;26,357885;GWa;0,168845633407254;30,2952867354768;GWa</v>
      </c>
    </row>
    <row r="28" spans="1:14" x14ac:dyDescent="0.3">
      <c r="A28" s="5">
        <v>26</v>
      </c>
      <c r="B28" s="6" t="s">
        <v>7</v>
      </c>
      <c r="C28" s="6" t="s">
        <v>13</v>
      </c>
      <c r="D28" s="6" t="s">
        <v>9</v>
      </c>
      <c r="E28" s="6">
        <v>2060</v>
      </c>
      <c r="F28" s="6" t="s">
        <v>3</v>
      </c>
      <c r="G28" s="6">
        <v>34.157012999999999</v>
      </c>
      <c r="H28" s="7" t="s">
        <v>10</v>
      </c>
      <c r="I28">
        <f t="shared" si="12"/>
        <v>0.21880596623305773</v>
      </c>
      <c r="J28" s="5">
        <f t="shared" si="11"/>
        <v>39.259466488392732</v>
      </c>
      <c r="K28" s="7" t="s">
        <v>10</v>
      </c>
      <c r="N28" t="str">
        <f t="shared" si="8"/>
        <v>13;South Africa;i_spec;useful;2070;year;28,857046;GWa;0,162958314906528;32,3969608474482;GWa</v>
      </c>
    </row>
    <row r="29" spans="1:14" x14ac:dyDescent="0.3">
      <c r="A29" s="5">
        <v>27</v>
      </c>
      <c r="B29" s="6" t="s">
        <v>7</v>
      </c>
      <c r="C29" s="6" t="s">
        <v>13</v>
      </c>
      <c r="D29" s="6" t="s">
        <v>9</v>
      </c>
      <c r="E29" s="6">
        <v>2070</v>
      </c>
      <c r="F29" s="6" t="s">
        <v>3</v>
      </c>
      <c r="G29" s="6">
        <v>41.714165000000001</v>
      </c>
      <c r="H29" s="7" t="s">
        <v>10</v>
      </c>
      <c r="I29">
        <f t="shared" si="12"/>
        <v>0.23556361368841677</v>
      </c>
      <c r="J29" s="5">
        <f t="shared" si="11"/>
        <v>46.831271998145425</v>
      </c>
      <c r="K29" s="7" t="s">
        <v>10</v>
      </c>
      <c r="N29" t="str">
        <f t="shared" si="8"/>
        <v>14;South Africa;i_therm;useful;2010;year;8,721247;GWa;0,169641868847246;8,721247;GWa</v>
      </c>
    </row>
    <row r="30" spans="1:14" x14ac:dyDescent="0.3">
      <c r="A30" s="5">
        <v>28</v>
      </c>
      <c r="B30" s="6" t="s">
        <v>7</v>
      </c>
      <c r="C30" s="6" t="s">
        <v>14</v>
      </c>
      <c r="D30" s="6" t="s">
        <v>9</v>
      </c>
      <c r="E30" s="6">
        <v>2010</v>
      </c>
      <c r="F30" s="6" t="s">
        <v>3</v>
      </c>
      <c r="G30" s="6">
        <v>4.3211139999999997</v>
      </c>
      <c r="H30" s="7" t="s">
        <v>10</v>
      </c>
      <c r="I30">
        <f>G30/O2</f>
        <v>8.4052412970530468E-2</v>
      </c>
      <c r="J30" s="5">
        <f t="shared" ref="J30:J36" si="13">I30*S2</f>
        <v>4.3211139999999997</v>
      </c>
      <c r="K30" s="7" t="s">
        <v>10</v>
      </c>
      <c r="N30" t="str">
        <f t="shared" si="8"/>
        <v>15;South Africa;i_therm;useful;2020;year;11,341493;GWa;0,159000584808199;11,341493;GWa</v>
      </c>
    </row>
    <row r="31" spans="1:14" x14ac:dyDescent="0.3">
      <c r="A31" s="5">
        <v>29</v>
      </c>
      <c r="B31" s="6" t="s">
        <v>7</v>
      </c>
      <c r="C31" s="6" t="s">
        <v>14</v>
      </c>
      <c r="D31" s="6" t="s">
        <v>9</v>
      </c>
      <c r="E31" s="6">
        <v>2020</v>
      </c>
      <c r="F31" s="6" t="s">
        <v>3</v>
      </c>
      <c r="G31" s="6">
        <v>7.6826410000000003</v>
      </c>
      <c r="H31" s="7" t="s">
        <v>10</v>
      </c>
      <c r="I31">
        <f t="shared" ref="I31:I36" si="14">G31/O3</f>
        <v>0.10770578546153019</v>
      </c>
      <c r="J31" s="5">
        <f t="shared" si="13"/>
        <v>7.6826410000000003</v>
      </c>
      <c r="K31" s="7" t="s">
        <v>10</v>
      </c>
      <c r="N31" t="str">
        <f t="shared" si="8"/>
        <v>16;South Africa;i_therm;useful;2030;year;13,726714;GWa;0,148297214223677;14,1228783562977;GWa</v>
      </c>
    </row>
    <row r="32" spans="1:14" x14ac:dyDescent="0.3">
      <c r="A32" s="5">
        <v>30</v>
      </c>
      <c r="B32" s="6" t="s">
        <v>7</v>
      </c>
      <c r="C32" s="6" t="s">
        <v>14</v>
      </c>
      <c r="D32" s="6" t="s">
        <v>9</v>
      </c>
      <c r="E32" s="6">
        <v>2030</v>
      </c>
      <c r="F32" s="6" t="s">
        <v>3</v>
      </c>
      <c r="G32" s="6">
        <v>7.3915153</v>
      </c>
      <c r="H32" s="7" t="s">
        <v>10</v>
      </c>
      <c r="I32">
        <f t="shared" si="14"/>
        <v>7.9854590682204712E-2</v>
      </c>
      <c r="J32" s="5">
        <f t="shared" si="13"/>
        <v>7.6048405649460751</v>
      </c>
      <c r="K32" s="7" t="s">
        <v>10</v>
      </c>
      <c r="N32" t="str">
        <f t="shared" si="8"/>
        <v>17;South Africa;i_therm;useful;2040;year;15,688603;GWa;0,137433126424507;17,1734663577762;GWa</v>
      </c>
    </row>
    <row r="33" spans="1:14" x14ac:dyDescent="0.3">
      <c r="A33" s="5">
        <v>31</v>
      </c>
      <c r="B33" s="6" t="s">
        <v>7</v>
      </c>
      <c r="C33" s="6" t="s">
        <v>14</v>
      </c>
      <c r="D33" s="6" t="s">
        <v>9</v>
      </c>
      <c r="E33" s="6">
        <v>2040</v>
      </c>
      <c r="F33" s="6" t="s">
        <v>3</v>
      </c>
      <c r="G33" s="6">
        <v>6.6703973000000003</v>
      </c>
      <c r="H33" s="7" t="s">
        <v>10</v>
      </c>
      <c r="I33">
        <f t="shared" si="14"/>
        <v>5.8433090277865404E-2</v>
      </c>
      <c r="J33" s="5">
        <f t="shared" si="13"/>
        <v>7.3017236540787858</v>
      </c>
      <c r="K33" s="7" t="s">
        <v>10</v>
      </c>
      <c r="N33" t="str">
        <f t="shared" si="8"/>
        <v>18;South Africa;i_therm;useful;2050;year;16,877592;GWa;0,124898529794285;19,4894939526745;GWa</v>
      </c>
    </row>
    <row r="34" spans="1:14" x14ac:dyDescent="0.3">
      <c r="A34" s="5">
        <v>32</v>
      </c>
      <c r="B34" s="6" t="s">
        <v>7</v>
      </c>
      <c r="C34" s="6" t="s">
        <v>14</v>
      </c>
      <c r="D34" s="6" t="s">
        <v>9</v>
      </c>
      <c r="E34" s="6">
        <v>2050</v>
      </c>
      <c r="F34" s="6" t="s">
        <v>3</v>
      </c>
      <c r="G34" s="6">
        <v>6.2603306999999999</v>
      </c>
      <c r="H34" s="7" t="s">
        <v>10</v>
      </c>
      <c r="I34">
        <f t="shared" si="14"/>
        <v>4.6328060333252971E-2</v>
      </c>
      <c r="J34" s="5">
        <f t="shared" si="13"/>
        <v>7.2291519619263465</v>
      </c>
      <c r="K34" s="7" t="s">
        <v>10</v>
      </c>
      <c r="N34" t="str">
        <f t="shared" si="8"/>
        <v>19;South Africa;i_therm;useful;2060;year;18,066582;GWa;0,115732483137175;20,7654097443708;GWa</v>
      </c>
    </row>
    <row r="35" spans="1:14" x14ac:dyDescent="0.3">
      <c r="A35" s="5">
        <v>33</v>
      </c>
      <c r="B35" s="6" t="s">
        <v>7</v>
      </c>
      <c r="C35" s="6" t="s">
        <v>14</v>
      </c>
      <c r="D35" s="6" t="s">
        <v>9</v>
      </c>
      <c r="E35" s="6">
        <v>2060</v>
      </c>
      <c r="F35" s="6" t="s">
        <v>3</v>
      </c>
      <c r="G35" s="6">
        <v>5.8502640000000001</v>
      </c>
      <c r="H35" s="7" t="s">
        <v>10</v>
      </c>
      <c r="I35">
        <f t="shared" si="14"/>
        <v>3.7476130223637334E-2</v>
      </c>
      <c r="J35" s="5">
        <f t="shared" si="13"/>
        <v>6.7241899476470746</v>
      </c>
      <c r="K35" s="7" t="s">
        <v>10</v>
      </c>
      <c r="N35" t="str">
        <f t="shared" si="8"/>
        <v>20;South Africa;i_therm;useful;2070;year;19,255571;GWa;0,108737928432557;21,6176659170956;GWa</v>
      </c>
    </row>
    <row r="36" spans="1:14" x14ac:dyDescent="0.3">
      <c r="A36" s="5">
        <v>34</v>
      </c>
      <c r="B36" s="6" t="s">
        <v>7</v>
      </c>
      <c r="C36" s="6" t="s">
        <v>14</v>
      </c>
      <c r="D36" s="6" t="s">
        <v>9</v>
      </c>
      <c r="E36" s="6">
        <v>2070</v>
      </c>
      <c r="F36" s="6" t="s">
        <v>3</v>
      </c>
      <c r="G36" s="6">
        <v>5.4401975</v>
      </c>
      <c r="H36" s="7" t="s">
        <v>10</v>
      </c>
      <c r="I36">
        <f t="shared" si="14"/>
        <v>3.0721280943264491E-2</v>
      </c>
      <c r="J36" s="5">
        <f t="shared" si="13"/>
        <v>6.107550489051639</v>
      </c>
      <c r="K36" s="7" t="s">
        <v>10</v>
      </c>
      <c r="N36" t="str">
        <f t="shared" si="8"/>
        <v>21;South Africa;rc_spec;useful;2010;year;3,8014915;GWa;0,0739449441653151;3,8014915;GWa</v>
      </c>
    </row>
    <row r="37" spans="1:14" x14ac:dyDescent="0.3">
      <c r="A37" s="5">
        <v>35</v>
      </c>
      <c r="B37" s="6" t="s">
        <v>7</v>
      </c>
      <c r="C37" s="6" t="s">
        <v>15</v>
      </c>
      <c r="D37" s="6" t="s">
        <v>9</v>
      </c>
      <c r="E37" s="6">
        <v>2010</v>
      </c>
      <c r="F37" s="6" t="s">
        <v>3</v>
      </c>
      <c r="G37" s="6">
        <v>19.463754999999999</v>
      </c>
      <c r="H37" s="7" t="s">
        <v>10</v>
      </c>
      <c r="I37">
        <f>G37/O2</f>
        <v>0.37860041952543427</v>
      </c>
      <c r="J37" s="5">
        <f t="shared" ref="J37:J43" si="15">I37*S2</f>
        <v>19.463754999999999</v>
      </c>
      <c r="K37" s="7" t="s">
        <v>10</v>
      </c>
      <c r="N37" t="str">
        <f t="shared" si="8"/>
        <v>22;South Africa;rc_spec;useful;2020;year;7,2225103;GWa;0,10125504300741;7,2225103;GWa</v>
      </c>
    </row>
    <row r="38" spans="1:14" x14ac:dyDescent="0.3">
      <c r="A38" s="5">
        <v>36</v>
      </c>
      <c r="B38" s="6" t="s">
        <v>7</v>
      </c>
      <c r="C38" s="6" t="s">
        <v>15</v>
      </c>
      <c r="D38" s="6" t="s">
        <v>9</v>
      </c>
      <c r="E38" s="6">
        <v>2020</v>
      </c>
      <c r="F38" s="6" t="s">
        <v>3</v>
      </c>
      <c r="G38" s="6">
        <v>25.969767000000001</v>
      </c>
      <c r="H38" s="7" t="s">
        <v>10</v>
      </c>
      <c r="I38">
        <f t="shared" ref="I38:I43" si="16">G38/O3</f>
        <v>0.36407976801049619</v>
      </c>
      <c r="J38" s="5">
        <f t="shared" si="15"/>
        <v>25.969767000000001</v>
      </c>
      <c r="K38" s="7" t="s">
        <v>10</v>
      </c>
      <c r="N38" t="str">
        <f t="shared" si="8"/>
        <v>23;South Africa;rc_spec;useful;2030;year;12,424913;GWa;0,134233144572806;12,7835062992193;GWa</v>
      </c>
    </row>
    <row r="39" spans="1:14" x14ac:dyDescent="0.3">
      <c r="A39" s="5">
        <v>37</v>
      </c>
      <c r="B39" s="6" t="s">
        <v>7</v>
      </c>
      <c r="C39" s="6" t="s">
        <v>15</v>
      </c>
      <c r="D39" s="6" t="s">
        <v>9</v>
      </c>
      <c r="E39" s="6">
        <v>2030</v>
      </c>
      <c r="F39" s="6" t="s">
        <v>3</v>
      </c>
      <c r="G39" s="6">
        <v>34.481699999999996</v>
      </c>
      <c r="H39" s="7" t="s">
        <v>10</v>
      </c>
      <c r="I39">
        <f t="shared" si="16"/>
        <v>0.37252470268533139</v>
      </c>
      <c r="J39" s="5">
        <f t="shared" si="15"/>
        <v>35.476870474488642</v>
      </c>
      <c r="K39" s="7" t="s">
        <v>10</v>
      </c>
      <c r="N39" t="str">
        <f t="shared" si="8"/>
        <v>24;South Africa;rc_spec;useful;2040;year;19,042704;GWa;0,166815257311085;20,8450195664388;GWa</v>
      </c>
    </row>
    <row r="40" spans="1:14" x14ac:dyDescent="0.3">
      <c r="A40" s="5">
        <v>38</v>
      </c>
      <c r="B40" s="6" t="s">
        <v>7</v>
      </c>
      <c r="C40" s="6" t="s">
        <v>15</v>
      </c>
      <c r="D40" s="6" t="s">
        <v>9</v>
      </c>
      <c r="E40" s="6">
        <v>2040</v>
      </c>
      <c r="F40" s="6" t="s">
        <v>3</v>
      </c>
      <c r="G40" s="6">
        <v>43.869804000000002</v>
      </c>
      <c r="H40" s="7" t="s">
        <v>10</v>
      </c>
      <c r="I40">
        <f t="shared" si="16"/>
        <v>0.38430217906274655</v>
      </c>
      <c r="J40" s="5">
        <f t="shared" si="15"/>
        <v>48.021905017052006</v>
      </c>
      <c r="K40" s="7" t="s">
        <v>10</v>
      </c>
      <c r="N40" t="str">
        <f t="shared" si="8"/>
        <v>25;South Africa;rc_spec;useful;2050;year;26,59986;GWa;0,196845818214696;30,7163374142465;GWa</v>
      </c>
    </row>
    <row r="41" spans="1:14" x14ac:dyDescent="0.3">
      <c r="A41" s="5">
        <v>39</v>
      </c>
      <c r="B41" s="6" t="s">
        <v>7</v>
      </c>
      <c r="C41" s="6" t="s">
        <v>15</v>
      </c>
      <c r="D41" s="6" t="s">
        <v>9</v>
      </c>
      <c r="E41" s="6">
        <v>2050</v>
      </c>
      <c r="F41" s="6" t="s">
        <v>3</v>
      </c>
      <c r="G41" s="6">
        <v>53.381790000000002</v>
      </c>
      <c r="H41" s="7" t="s">
        <v>10</v>
      </c>
      <c r="I41">
        <f t="shared" si="16"/>
        <v>0.39503900134493541</v>
      </c>
      <c r="J41" s="5">
        <f t="shared" si="15"/>
        <v>61.642921181406642</v>
      </c>
      <c r="K41" s="7" t="s">
        <v>10</v>
      </c>
      <c r="N41" t="str">
        <f t="shared" si="8"/>
        <v>26;South Africa;rc_spec;useful;2060;year;34,157013;GWa;0,218805966233058;39,2594664883927;GWa</v>
      </c>
    </row>
    <row r="42" spans="1:14" x14ac:dyDescent="0.3">
      <c r="A42" s="5">
        <v>40</v>
      </c>
      <c r="B42" s="6" t="s">
        <v>7</v>
      </c>
      <c r="C42" s="6" t="s">
        <v>15</v>
      </c>
      <c r="D42" s="6" t="s">
        <v>9</v>
      </c>
      <c r="E42" s="6">
        <v>2060</v>
      </c>
      <c r="F42" s="6" t="s">
        <v>3</v>
      </c>
      <c r="G42" s="6">
        <v>62.893776000000003</v>
      </c>
      <c r="H42" s="7" t="s">
        <v>10</v>
      </c>
      <c r="I42">
        <f t="shared" si="16"/>
        <v>0.40289042334367753</v>
      </c>
      <c r="J42" s="5">
        <f t="shared" si="15"/>
        <v>72.288993513586192</v>
      </c>
      <c r="K42" s="7" t="s">
        <v>10</v>
      </c>
      <c r="N42" t="str">
        <f t="shared" si="8"/>
        <v>27;South Africa;rc_spec;useful;2070;year;41,714165;GWa;0,235563613688417;46,8312719981454;GWa</v>
      </c>
    </row>
    <row r="43" spans="1:14" x14ac:dyDescent="0.3">
      <c r="A43" s="5">
        <v>41</v>
      </c>
      <c r="B43" s="6" t="s">
        <v>7</v>
      </c>
      <c r="C43" s="6" t="s">
        <v>15</v>
      </c>
      <c r="D43" s="6" t="s">
        <v>9</v>
      </c>
      <c r="E43" s="6">
        <v>2070</v>
      </c>
      <c r="F43" s="6" t="s">
        <v>3</v>
      </c>
      <c r="G43" s="6">
        <v>72.405760000000001</v>
      </c>
      <c r="H43" s="7" t="s">
        <v>10</v>
      </c>
      <c r="I43">
        <f t="shared" si="16"/>
        <v>0.4088817905729677</v>
      </c>
      <c r="J43" s="5">
        <f t="shared" si="15"/>
        <v>81.287827307401173</v>
      </c>
      <c r="K43" s="7" t="s">
        <v>10</v>
      </c>
      <c r="N43" t="str">
        <f t="shared" si="8"/>
        <v>28;South Africa;rc_therm;useful;2010;year;4,321114;GWa;0,0840524129705305;4,321114;GWa</v>
      </c>
    </row>
    <row r="44" spans="1:14" x14ac:dyDescent="0.3">
      <c r="N44" t="str">
        <f t="shared" si="8"/>
        <v>29;South Africa;rc_therm;useful;2020;year;7,682641;GWa;0,10770578546153;7,682641;GWa</v>
      </c>
    </row>
    <row r="45" spans="1:14" x14ac:dyDescent="0.3">
      <c r="N45" t="str">
        <f t="shared" si="8"/>
        <v>30;South Africa;rc_therm;useful;2030;year;7,3915153;GWa;0,0798545906822047;7,60484056494608;GWa</v>
      </c>
    </row>
    <row r="46" spans="1:14" x14ac:dyDescent="0.3">
      <c r="N46" t="str">
        <f t="shared" si="8"/>
        <v>31;South Africa;rc_therm;useful;2040;year;6,6703973;GWa;0,0584330902778654;7,30172365407879;GWa</v>
      </c>
    </row>
    <row r="47" spans="1:14" x14ac:dyDescent="0.3">
      <c r="N47" t="str">
        <f t="shared" si="8"/>
        <v>32;South Africa;rc_therm;useful;2050;year;6,2603307;GWa;0,046328060333253;7,22915196192635;GWa</v>
      </c>
    </row>
    <row r="48" spans="1:14" x14ac:dyDescent="0.3">
      <c r="N48" t="str">
        <f t="shared" si="8"/>
        <v>33;South Africa;rc_therm;useful;2060;year;5,850264;GWa;0,0374761302236373;6,72418994764707;GWa</v>
      </c>
    </row>
    <row r="49" spans="14:14" x14ac:dyDescent="0.3">
      <c r="N49" t="str">
        <f t="shared" si="8"/>
        <v>34;South Africa;rc_therm;useful;2070;year;5,4401975;GWa;0,0307212809432645;6,10755048905164;GWa</v>
      </c>
    </row>
    <row r="50" spans="14:14" x14ac:dyDescent="0.3">
      <c r="N50" t="str">
        <f t="shared" si="8"/>
        <v>35;South Africa;transport;useful;2010;year;19,463755;GWa;0,378600419525434;19,463755;GWa</v>
      </c>
    </row>
    <row r="51" spans="14:14" x14ac:dyDescent="0.3">
      <c r="N51" t="str">
        <f t="shared" si="8"/>
        <v>36;South Africa;transport;useful;2020;year;25,969767;GWa;0,364079768010496;25,969767;GWa</v>
      </c>
    </row>
    <row r="52" spans="14:14" x14ac:dyDescent="0.3">
      <c r="N52" t="str">
        <f t="shared" si="8"/>
        <v>37;South Africa;transport;useful;2030;year;34,4817;GWa;0,372524702685331;35,4768704744886;GWa</v>
      </c>
    </row>
    <row r="53" spans="14:14" x14ac:dyDescent="0.3">
      <c r="N53" t="str">
        <f t="shared" si="8"/>
        <v>38;South Africa;transport;useful;2040;year;43,869804;GWa;0,384302179062747;48,021905017052;GWa</v>
      </c>
    </row>
    <row r="54" spans="14:14" x14ac:dyDescent="0.3">
      <c r="N54" t="str">
        <f t="shared" si="8"/>
        <v>39;South Africa;transport;useful;2050;year;53,38179;GWa;0,395039001344935;61,6429211814066;GWa</v>
      </c>
    </row>
    <row r="55" spans="14:14" x14ac:dyDescent="0.3">
      <c r="N55" t="str">
        <f t="shared" si="8"/>
        <v>40;South Africa;transport;useful;2060;year;62,893776;GWa;0,402890423343678;72,2889935135862;GWa</v>
      </c>
    </row>
    <row r="56" spans="14:14" x14ac:dyDescent="0.3">
      <c r="N56" t="str">
        <f t="shared" si="8"/>
        <v>41;South Africa;transport;useful;2070;year;72,40576;GWa;0,408881790572968;81,2878273074012;GWa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2019-10-24T07:24:02Z</dcterms:created>
  <dcterms:modified xsi:type="dcterms:W3CDTF">2019-10-25T09:13:48Z</dcterms:modified>
</cp:coreProperties>
</file>