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E971A1EB-6650-4C59-8C0A-4E0AF957A85A}" xr6:coauthVersionLast="47" xr6:coauthVersionMax="47" xr10:uidLastSave="{00000000-0000-0000-0000-000000000000}"/>
  <bookViews>
    <workbookView xWindow="43485" yWindow="-1485" windowWidth="14115" windowHeight="15600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0" i="5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C127" i="5"/>
  <c r="B127" i="5" s="1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C77" i="5"/>
  <c r="B77" i="5" s="1"/>
  <c r="F180" i="5"/>
  <c r="F204" i="5"/>
  <c r="C103" i="5"/>
  <c r="B103" i="5" s="1"/>
  <c r="F240" i="5"/>
  <c r="F276" i="5"/>
  <c r="F144" i="5"/>
  <c r="F122" i="5"/>
  <c r="F140" i="5"/>
  <c r="F112" i="5"/>
  <c r="F104" i="5"/>
  <c r="F96" i="5"/>
  <c r="F88" i="5"/>
  <c r="C45" i="5"/>
  <c r="B45" i="5" s="1"/>
  <c r="F80" i="5"/>
  <c r="F72" i="5"/>
  <c r="F64" i="5"/>
  <c r="F56" i="5"/>
  <c r="F48" i="5"/>
  <c r="F40" i="5"/>
  <c r="F32" i="5"/>
  <c r="F24" i="5"/>
  <c r="F16" i="5"/>
  <c r="F134" i="5"/>
  <c r="C68" i="5"/>
  <c r="B68" i="5" s="1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C76" i="5"/>
  <c r="B76" i="5" s="1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C147" i="5"/>
  <c r="B147" i="5" s="1"/>
  <c r="F126" i="5"/>
  <c r="F136" i="5"/>
  <c r="F154" i="5"/>
  <c r="F162" i="5"/>
  <c r="F170" i="5"/>
  <c r="F174" i="5"/>
  <c r="F182" i="5"/>
  <c r="C92" i="5"/>
  <c r="B92" i="5" s="1"/>
  <c r="F190" i="5"/>
  <c r="F198" i="5"/>
  <c r="F206" i="5"/>
  <c r="F214" i="5"/>
  <c r="F222" i="5"/>
  <c r="F230" i="5"/>
  <c r="F238" i="5"/>
  <c r="C120" i="5"/>
  <c r="B120" i="5" s="1"/>
  <c r="F250" i="5"/>
  <c r="C126" i="5"/>
  <c r="B126" i="5" s="1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C28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H73" i="5"/>
  <c r="C55" i="5" s="1"/>
  <c r="B55" i="5" s="1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70" i="5"/>
  <c r="B7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26" i="5" l="1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4" i="1" l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<sst xmlns="http://schemas.openxmlformats.org/spreadsheetml/2006/main" count="2098" uniqueCount="1152">
  <si>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</si>
  <si>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</si>
  <si>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</si>
  <si>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</si>
  <si>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</si>
  <si>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</si>
  <si>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</si>
  <si>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</si>
  <si>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</si>
  <si>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</si>
  <si>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</si>
  <si>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</si>
  <si>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</si>
  <si>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</si>
  <si>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</si>
  <si>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</si>
  <si>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</si>
  <si>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</si>
  <si>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</si>
  <si>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</si>
  <si>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</si>
  <si>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</si>
  <si>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</si>
  <si>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</si>
  <si>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</si>
  <si>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</si>
  <si>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</si>
  <si>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</si>
  <si>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</si>
  <si>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</si>
  <si>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</si>
  <si>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</si>
  <si>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</si>
  <si>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</si>
  <si>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</si>
  <si>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</si>
  <si>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</si>
  <si>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</si>
  <si>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</si>
  <si>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</si>
  <si>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</si>
  <si>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</si>
  <si>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</si>
  <si>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</si>
  <si>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</si>
  <si>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</si>
  <si>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</si>
  <si>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</si>
  <si>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</si>
  <si>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</si>
  <si>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</si>
  <si>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</si>
  <si>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</si>
  <si>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</si>
  <si>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</si>
  <si>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</si>
  <si>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</si>
  <si>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</si>
  <si>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</si>
  <si>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</si>
  <si>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</si>
  <si>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</si>
  <si>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</si>
  <si>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</si>
  <si>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</si>
  <si>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</si>
  <si>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</si>
  <si>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</si>
  <si>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</si>
  <si>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</si>
  <si>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</si>
  <si>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</si>
  <si>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</si>
  <si>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</si>
  <si>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</si>
  <si>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</si>
  <si>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</si>
  <si>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</si>
  <si>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</si>
  <si>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</si>
  <si>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</si>
  <si>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</si>
  <si>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</si>
  <si>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</si>
  <si>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</si>
  <si>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</si>
  <si>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</si>
  <si>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</si>
  <si>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</si>
  <si>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</si>
  <si>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</si>
  <si>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</si>
  <si>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</si>
  <si>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</si>
  <si>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</si>
  <si>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</si>
  <si>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</si>
  <si>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</si>
  <si>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</si>
  <si>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</si>
  <si>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</si>
  <si>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</si>
  <si>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</si>
  <si>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</si>
  <si>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</si>
  <si>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</si>
  <si>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</si>
  <si>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</si>
  <si>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</si>
  <si>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</si>
  <si>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</si>
  <si>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</si>
  <si>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</si>
  <si>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</si>
  <si>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</si>
  <si>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</si>
  <si>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</si>
  <si>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</si>
  <si>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</si>
  <si>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</si>
  <si>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</si>
  <si>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</si>
  <si>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</si>
  <si>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</si>
  <si>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</si>
  <si>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</si>
  <si>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</si>
  <si>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</si>
  <si>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</si>
  <si>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</si>
  <si>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</si>
  <si>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</si>
  <si>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</si>
  <si>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</si>
  <si>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</si>
  <si>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</si>
  <si>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</si>
  <si>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</si>
  <si>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</si>
  <si>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</si>
  <si>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</si>
  <si>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</si>
  <si>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</si>
  <si>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</si>
  <si>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</si>
  <si>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</si>
  <si>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</si>
  <si>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</si>
  <si>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</si>
  <si>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</si>
  <si>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</si>
  <si>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</si>
  <si>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</si>
  <si>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</si>
  <si>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</si>
  <si>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</si>
  <si>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</si>
  <si>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</si>
  <si>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</si>
  <si>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</si>
  <si>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</si>
  <si>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</si>
  <si>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</si>
  <si>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</si>
  <si>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</si>
  <si>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</si>
  <si>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</si>
  <si>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</si>
  <si>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</si>
  <si>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</si>
  <si>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</si>
  <si>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</si>
  <si>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</si>
  <si>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</si>
  <si>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</si>
  <si>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</si>
  <si>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</si>
  <si>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</si>
  <si>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</si>
  <si>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</si>
  <si>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</si>
  <si>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</si>
  <si>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</si>
  <si>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</si>
  <si>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</si>
  <si>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</si>
  <si>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</si>
  <si>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</si>
  <si>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</si>
  <si>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</si>
  <si>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</si>
  <si>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</si>
  <si>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</si>
  <si>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</si>
  <si>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</si>
  <si>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</si>
  <si>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</si>
  <si>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</si>
  <si>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</si>
  <si>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</si>
  <si>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</si>
  <si>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</si>
  <si>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</si>
  <si>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</si>
  <si>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</si>
  <si>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</si>
  <si>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</si>
  <si>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</si>
  <si>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</si>
  <si>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</si>
  <si>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</si>
  <si>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</si>
  <si>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</si>
  <si>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</si>
  <si>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</si>
  <si>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</si>
  <si>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</si>
  <si>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</si>
  <si>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</si>
  <si>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</si>
  <si>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</si>
  <si>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</si>
  <si>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</si>
  <si>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</si>
  <si>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</si>
  <si>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</si>
  <si>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</si>
  <si>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</si>
  <si>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</si>
  <si>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</si>
  <si>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</si>
  <si>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</si>
  <si>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</si>
  <si>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</si>
  <si>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</si>
  <si>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</si>
  <si>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</si>
  <si>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</si>
  <si>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</si>
  <si>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</si>
  <si>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</si>
  <si>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</si>
  <si>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</si>
  <si>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</si>
  <si>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</si>
  <si>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</si>
  <si>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</si>
  <si>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</si>
  <si>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</si>
  <si>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</si>
  <si>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</si>
  <si>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</si>
  <si>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</si>
  <si>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</si>
  <si>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</si>
  <si>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</si>
  <si>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</si>
  <si>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</si>
  <si>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</si>
  <si>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</si>
  <si>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</si>
  <si>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</si>
  <si>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</si>
  <si>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</si>
  <si>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</si>
  <si>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</si>
  <si>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</si>
  <si>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</si>
  <si>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</si>
  <si>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</si>
  <si>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</si>
  <si>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</si>
  <si>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</si>
  <si>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</si>
  <si>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</si>
  <si>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</si>
  <si>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</si>
  <si>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</si>
  <si>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</si>
  <si>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</si>
  <si>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</si>
  <si>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</si>
  <si>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</si>
  <si>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</si>
  <si>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</si>
  <si>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</si>
  <si>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</si>
  <si>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</si>
  <si>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</si>
  <si>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</si>
  <si>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</si>
  <si>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</si>
  <si>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</si>
  <si>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</si>
  <si>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</si>
  <si>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</si>
  <si>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</si>
  <si>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</si>
  <si>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</si>
  <si>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</si>
  <si>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</si>
  <si>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</si>
  <si>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</si>
  <si>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</si>
  <si>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</si>
  <si>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</si>
  <si>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</si>
  <si>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</si>
  <si>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</si>
  <si>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</si>
  <si>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</si>
  <si>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</si>
  <si>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</si>
  <si>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</si>
  <si>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</si>
  <si>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</si>
  <si>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</si>
  <si>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</si>
  <si>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</si>
  <si>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</si>
  <si>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</si>
  <si>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</si>
  <si>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</si>
  <si>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</si>
  <si>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</si>
  <si>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</si>
  <si>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</si>
  <si>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</si>
  <si>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</si>
  <si>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</si>
  <si>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</si>
  <si>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</si>
  <si>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</si>
  <si>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</si>
  <si>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</si>
  <si>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</si>
  <si>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</si>
  <si>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</si>
  <si>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</si>
  <si>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</si>
  <si>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</si>
  <si>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</si>
  <si>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</si>
  <si>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</si>
  <si>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</si>
  <si>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</si>
  <si>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</si>
  <si>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</si>
  <si>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</si>
  <si>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</si>
  <si>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</si>
  <si>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</si>
  <si>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</si>
  <si>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</si>
  <si>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</si>
  <si>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</si>
  <si>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</si>
  <si>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</si>
  <si>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</si>
  <si>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</si>
  <si>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</si>
  <si>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</si>
  <si>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</si>
  <si>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</si>
  <si>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</si>
  <si>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</si>
  <si>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</si>
  <si>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</si>
  <si>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</si>
  <si>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</si>
  <si>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</si>
  <si>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</si>
  <si>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</si>
  <si>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</si>
  <si>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</si>
  <si>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</si>
  <si>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</si>
  <si>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</si>
  <si>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</si>
  <si>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</si>
  <si>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</si>
  <si>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</si>
  <si>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</si>
  <si>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</si>
  <si>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</si>
  <si>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</si>
  <si>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</si>
  <si>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</si>
  <si>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</si>
  <si>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</si>
  <si>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</si>
  <si>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</si>
  <si>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</si>
  <si>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</si>
  <si>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</si>
  <si>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</si>
  <si>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</si>
  <si>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</si>
  <si>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</si>
  <si>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</si>
  <si>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</si>
  <si>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</si>
  <si>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</si>
  <si>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</si>
  <si>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</si>
  <si>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</si>
  <si>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</si>
  <si>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</si>
  <si>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</si>
  <si>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</si>
  <si>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</si>
  <si>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</si>
  <si>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</si>
  <si>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</si>
  <si>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</si>
  <si>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</si>
  <si>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</si>
  <si>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</si>
  <si>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</si>
  <si>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</si>
  <si>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</si>
  <si>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</si>
  <si>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</si>
  <si>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</si>
  <si>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</si>
  <si>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</si>
  <si>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</si>
  <si>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</si>
  <si>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</si>
  <si>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</si>
  <si>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</si>
  <si>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</si>
  <si>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</si>
  <si>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</si>
  <si>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</si>
  <si>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</si>
  <si>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</si>
  <si>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</si>
  <si>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</si>
  <si>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</si>
  <si>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</si>
  <si>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</si>
  <si>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</si>
  <si>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</si>
  <si>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</si>
  <si>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</si>
  <si>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</si>
  <si>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</si>
  <si>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</si>
  <si>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</si>
  <si>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</si>
  <si>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</si>
  <si>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</si>
  <si>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</si>
  <si>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</si>
  <si>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</si>
  <si>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</si>
  <si>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</si>
  <si>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</si>
  <si>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</si>
  <si>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</si>
  <si>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</si>
  <si>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</si>
  <si>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</si>
  <si>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</si>
  <si>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</si>
  <si>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</si>
  <si>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</si>
  <si>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</si>
  <si>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</si>
  <si>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</si>
  <si>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</si>
  <si>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</si>
  <si>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</si>
  <si>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</si>
  <si>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</si>
  <si>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</si>
  <si>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</si>
  <si>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</si>
  <si>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</si>
  <si>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</si>
  <si>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</si>
  <si>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</si>
  <si>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</si>
  <si>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</si>
  <si>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</si>
  <si>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</si>
  <si>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</si>
  <si>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</si>
  <si>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</si>
  <si>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</si>
  <si>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</si>
  <si>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</si>
  <si>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</si>
  <si>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</si>
  <si>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</si>
  <si>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</si>
  <si>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</si>
  <si>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</si>
  <si>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</si>
  <si>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</si>
  <si>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</si>
  <si>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49 OR WORSE</t>
  </si>
  <si>
    <t>51 OR WORSE</t>
  </si>
  <si>
    <t>44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</si>
  <si>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</si>
  <si>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</si>
  <si>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</si>
  <si>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</si>
  <si>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</si>
  <si>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</si>
  <si>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</si>
  <si>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</si>
  <si>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</si>
  <si>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</si>
  <si>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</si>
  <si>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</si>
  <si>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</si>
  <si>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</si>
  <si>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</si>
  <si>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</si>
  <si>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</si>
  <si>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</si>
  <si>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</si>
  <si>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</si>
  <si>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</si>
  <si>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</si>
  <si>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</si>
  <si>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</si>
  <si>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</si>
  <si>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</si>
  <si>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</si>
  <si>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</si>
  <si>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</si>
  <si>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</si>
  <si>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</si>
  <si>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</si>
  <si>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</si>
  <si>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</si>
  <si>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</si>
  <si>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</si>
  <si>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</si>
  <si>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</si>
  <si>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</si>
  <si>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</si>
  <si>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</si>
  <si>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</si>
  <si>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</si>
  <si>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</si>
  <si>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</si>
  <si>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</si>
  <si>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</si>
  <si>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</si>
  <si>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</si>
  <si>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</si>
  <si>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</si>
  <si>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</si>
  <si>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</si>
  <si>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</si>
  <si>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</si>
  <si>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</si>
  <si>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</si>
  <si>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</si>
  <si>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</si>
  <si>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</si>
  <si>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</si>
  <si>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</si>
  <si>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</si>
  <si>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</si>
  <si>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</si>
  <si>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</si>
  <si>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</si>
  <si>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</si>
  <si>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</si>
  <si>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</si>
  <si>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</si>
  <si>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</si>
  <si>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</si>
  <si>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</si>
  <si>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</si>
  <si>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</si>
  <si>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</si>
  <si>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</si>
  <si>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</si>
  <si>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</si>
  <si>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</si>
  <si>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</si>
  <si>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</si>
  <si>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</si>
  <si>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</si>
  <si>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</si>
  <si>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</si>
  <si>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</si>
  <si>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</si>
  <si>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</si>
  <si>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</si>
  <si>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</si>
  <si>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</si>
  <si>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</si>
  <si>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</si>
  <si>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</si>
  <si>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</si>
  <si>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</si>
  <si>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</si>
  <si>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</si>
  <si>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</si>
  <si>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</si>
  <si>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</si>
  <si>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</si>
  <si>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</si>
  <si>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</si>
  <si>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</si>
  <si>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</si>
  <si>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</si>
  <si>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</si>
  <si>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</si>
  <si>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</si>
  <si>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</si>
  <si>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</si>
  <si>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</si>
  <si>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</si>
  <si>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</si>
  <si>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</si>
  <si>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</si>
  <si>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</si>
  <si>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</si>
  <si>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</si>
  <si>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</si>
  <si>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</si>
  <si>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</si>
  <si>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</si>
  <si>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</si>
  <si>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</si>
  <si>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</si>
  <si>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</si>
  <si>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</si>
  <si>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</si>
  <si>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</si>
  <si>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</si>
  <si>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</si>
  <si>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</si>
  <si>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JUSTIN THOMAS</t>
  </si>
  <si>
    <t>COLLIN MORIKAWA</t>
  </si>
  <si>
    <t>TONY FINAU</t>
  </si>
  <si>
    <t>HIDEKI MATSUYAMA</t>
  </si>
  <si>
    <t>SUNGJAE IM</t>
  </si>
  <si>
    <t>KEEGAN BRADLEY</t>
  </si>
  <si>
    <t>MAX HOMA</t>
  </si>
  <si>
    <t>RICKIE FOWLER</t>
  </si>
  <si>
    <t>TOM KIM</t>
  </si>
  <si>
    <t>CAMERON DAVIS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</si>
  <si>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</si>
  <si>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</si>
  <si>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</si>
  <si>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</si>
  <si>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</si>
  <si>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</si>
  <si>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</si>
  <si>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</si>
  <si>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</si>
  <si>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</si>
  <si>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</si>
  <si>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</si>
  <si>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</si>
  <si>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</si>
  <si>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</si>
  <si>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</si>
  <si>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</si>
  <si>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</si>
  <si>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</si>
  <si>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</si>
  <si>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</si>
  <si>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</si>
  <si>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</si>
  <si>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</si>
  <si>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</si>
  <si>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</si>
  <si>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</si>
  <si>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</si>
  <si>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</si>
  <si>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</si>
  <si>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</si>
  <si>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</si>
  <si>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</si>
  <si>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</si>
  <si>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</si>
  <si>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</si>
  <si>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</si>
  <si>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</si>
  <si>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</si>
  <si>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</si>
  <si>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</si>
  <si>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</si>
  <si>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</si>
  <si>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</si>
  <si>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</si>
  <si>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</si>
  <si>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</si>
  <si>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</si>
  <si>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</si>
  <si>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</si>
  <si>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</si>
  <si>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</si>
  <si>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</si>
  <si>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</si>
  <si>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</si>
  <si>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</si>
  <si>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</si>
  <si>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</si>
  <si>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</si>
  <si>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</si>
  <si>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</si>
  <si>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</si>
  <si>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</si>
  <si>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</si>
  <si>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</si>
  <si>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</si>
  <si>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</si>
  <si>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</si>
  <si>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</si>
  <si>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</si>
  <si>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</si>
  <si>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</si>
  <si>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</si>
  <si>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</si>
  <si>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</si>
  <si>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</si>
  <si>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</si>
  <si>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</si>
  <si>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</si>
  <si>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</si>
  <si>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0.0+110</t>
  </si>
  <si>
    <t>0.0-150</t>
  </si>
  <si>
    <t>62 OR WORSE</t>
  </si>
  <si>
    <t>60 OR WORSE</t>
  </si>
  <si>
    <t>35 OR WORSE</t>
  </si>
  <si>
    <t>41 OR WORSE</t>
  </si>
  <si>
    <t>57 OR WORSE</t>
  </si>
  <si>
    <t>58 OR WORSE</t>
  </si>
  <si>
    <t>Cincinnati Reds (CIN)</t>
  </si>
  <si>
    <t>Houston Astros (HOU)</t>
  </si>
  <si>
    <t>Cleveland Guardians (CLE)</t>
  </si>
  <si>
    <t>Arizona Diamondbacks (ARI)</t>
  </si>
  <si>
    <t>Philadelphia Phillies (PHI)</t>
  </si>
  <si>
    <t>Oakland Athletics (OAK)</t>
  </si>
  <si>
    <t>Tampa Bay Rays (TB)</t>
  </si>
  <si>
    <t>San Diego Padres (SD)</t>
  </si>
  <si>
    <t>O 2.5-105</t>
  </si>
  <si>
    <t>U 2.5-135</t>
  </si>
  <si>
    <t>O 2.5-125</t>
  </si>
  <si>
    <t>U 2.5-115</t>
  </si>
  <si>
    <t>O 2.5-110</t>
  </si>
  <si>
    <t>U 2.5-130</t>
  </si>
  <si>
    <t>O 2.5+115</t>
  </si>
  <si>
    <t>U 2.5-155</t>
  </si>
  <si>
    <t>0.0-130</t>
  </si>
  <si>
    <t>0.0-110</t>
  </si>
  <si>
    <t>0.0-165</t>
  </si>
  <si>
    <t>0.0+125</t>
  </si>
  <si>
    <t>0.0-155</t>
  </si>
  <si>
    <t>0.0+115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</si>
  <si>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</si>
  <si>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</si>
  <si>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</si>
  <si>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</si>
  <si>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</si>
  <si>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</si>
  <si>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</si>
  <si>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</si>
  <si>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BRIAN HARMAN</t>
  </si>
  <si>
    <t>DAVIS RILEY</t>
  </si>
  <si>
    <t>HARRIS ENGLISH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</si>
  <si>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</si>
  <si>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</si>
  <si>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</si>
  <si>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</si>
  <si>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</si>
  <si>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</si>
  <si>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</si>
  <si>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</si>
  <si>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</si>
  <si>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</si>
  <si>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</si>
  <si>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</si>
  <si>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</si>
  <si>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</si>
  <si>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NICOLAI HOJGAARD</t>
  </si>
  <si>
    <t>AUSTIN ECKROAT</t>
  </si>
  <si>
    <t>BYEONG-HUN AN</t>
  </si>
  <si>
    <t>TOM HOGE</t>
  </si>
  <si>
    <t>JUSTIN SUH</t>
  </si>
  <si>
    <t>AARON RAI</t>
  </si>
  <si>
    <t>GORDON SARGENT</t>
  </si>
  <si>
    <t>BRENDON TODD</t>
  </si>
  <si>
    <t>BRANDON WU</t>
  </si>
  <si>
    <t>BEAU HOSSLER</t>
  </si>
  <si>
    <t>NATE LASHLEY</t>
  </si>
  <si>
    <t>J.J. SPAUN</t>
  </si>
  <si>
    <t>ALEX NOREN</t>
  </si>
  <si>
    <t>CHEZ REAVIE</t>
  </si>
  <si>
    <t>TAYLOR PENDRITH</t>
  </si>
  <si>
    <t>RYAN PALMER</t>
  </si>
  <si>
    <t>JOSEPH BRAMLETT</t>
  </si>
  <si>
    <t>GARRICK HIGGO</t>
  </si>
  <si>
    <t>55 OR BETTER</t>
  </si>
  <si>
    <t>59 OR BETTER</t>
  </si>
  <si>
    <t>49 OR BETTER</t>
  </si>
  <si>
    <t>50 OR BETTER</t>
  </si>
  <si>
    <t>56 OR BETTER</t>
  </si>
  <si>
    <t>57 OR BETTER</t>
  </si>
  <si>
    <t>45 OR BETTER</t>
  </si>
  <si>
    <t>40 OR BETTER</t>
  </si>
  <si>
    <t>58 OR BETTER</t>
  </si>
  <si>
    <t>48 OR BETTER</t>
  </si>
  <si>
    <t>23 OR BETTER</t>
  </si>
  <si>
    <t>69 OR BETTER</t>
  </si>
  <si>
    <t>43 OR BETTER</t>
  </si>
  <si>
    <t>26 OR BETTER</t>
  </si>
  <si>
    <t>63 OR BETTER</t>
  </si>
  <si>
    <t>34 OR BETTER</t>
  </si>
  <si>
    <t>47 OR BETTER</t>
  </si>
  <si>
    <t>52 OR BETTER</t>
  </si>
  <si>
    <t>21 OR BETTER</t>
  </si>
  <si>
    <t>61 OR BETTER</t>
  </si>
  <si>
    <t>28 OR BETTER</t>
  </si>
  <si>
    <t>19 OR BETTER</t>
  </si>
  <si>
    <t>56 OR WORSE</t>
  </si>
  <si>
    <t>50 OR WORSE</t>
  </si>
  <si>
    <t>46 OR WORSE</t>
  </si>
  <si>
    <t>59 OR WORSE</t>
  </si>
  <si>
    <t>24 OR WORSE</t>
  </si>
  <si>
    <t>70 OR WORSE</t>
  </si>
  <si>
    <t>27 OR WORSE</t>
  </si>
  <si>
    <t>64 OR WORSE</t>
  </si>
  <si>
    <t>29 OR WORSE</t>
  </si>
  <si>
    <t>20 OR WORSE</t>
  </si>
  <si>
    <t>JUSTIN ROSE</t>
  </si>
  <si>
    <t>MIN WOO LEE</t>
  </si>
  <si>
    <t>ADRIAN MERONK</t>
  </si>
  <si>
    <t>JORDAN SMITH</t>
  </si>
  <si>
    <t>ALEXANDER BJORK</t>
  </si>
  <si>
    <t>ROBERT MACINTYRE</t>
  </si>
  <si>
    <t>THORBJORN OLESEN</t>
  </si>
  <si>
    <t>RASMUS HOJGAARD</t>
  </si>
  <si>
    <t>VICTOR PEREZ</t>
  </si>
  <si>
    <t>ANTOINE ROZNER</t>
  </si>
  <si>
    <t>JOOST LUITEN</t>
  </si>
  <si>
    <t>JORGE CAMPILLO</t>
  </si>
  <si>
    <t>ROMAIN LANGASQUE</t>
  </si>
  <si>
    <t>YANNIK PAUL</t>
  </si>
  <si>
    <t>MAXIMILIAN KIEFFER</t>
  </si>
  <si>
    <t>RICHARD MANSELL</t>
  </si>
  <si>
    <t>RIKUYA HOSHINO</t>
  </si>
  <si>
    <t>RICHIE RAMSAY</t>
  </si>
  <si>
    <t>CALUM HILL</t>
  </si>
  <si>
    <t>NIKLAS NORGAARD MØLLER</t>
  </si>
  <si>
    <t>THRISTON LAWRENCE</t>
  </si>
  <si>
    <t>WILCO NIENABER</t>
  </si>
  <si>
    <t>CALLUM SHINKWIN</t>
  </si>
  <si>
    <t>MATTHEW JORDAN</t>
  </si>
  <si>
    <t>EWEN FERGUSON</t>
  </si>
  <si>
    <t>MARCEL SCHNEIDER</t>
  </si>
  <si>
    <t>EDOARDO MOLINARI</t>
  </si>
  <si>
    <t>GUIDO MIGLIOZZI</t>
  </si>
  <si>
    <t>FABRIZIO ZANOTTI</t>
  </si>
  <si>
    <t>MATTHEW SOUTHGATE</t>
  </si>
  <si>
    <t>TOM MCKIBBIN</t>
  </si>
  <si>
    <t>MARCEL SIEM</t>
  </si>
  <si>
    <t>JULIEN GUERRIER</t>
  </si>
  <si>
    <t>SAMI VALIMAKI</t>
  </si>
  <si>
    <t>SEAN CROCKER</t>
  </si>
  <si>
    <t>JAYDEN SCHAPER</t>
  </si>
  <si>
    <t>GAVIN GREEN</t>
  </si>
  <si>
    <t>DAVID LAW</t>
  </si>
  <si>
    <t>PAUL WARING</t>
  </si>
  <si>
    <t>JAZZ JANEWATTANANOND</t>
  </si>
  <si>
    <t>DANIEL HILLIER</t>
  </si>
  <si>
    <t>CONNOR SYME</t>
  </si>
  <si>
    <t>CLEMENT SORDET</t>
  </si>
  <si>
    <t>HENNIE DU PLESSIS</t>
  </si>
  <si>
    <t>HURLY LONG</t>
  </si>
  <si>
    <t>DAN BRADBURY</t>
  </si>
  <si>
    <t>MARCUS HELLIGKILDE</t>
  </si>
  <si>
    <t>KIRADECH APHIBARNRAT</t>
  </si>
  <si>
    <t>DALE WHITNELL</t>
  </si>
  <si>
    <t>EDDIE PEPPERELL</t>
  </si>
  <si>
    <t>GRANT FORREST</t>
  </si>
  <si>
    <t>AARON COCKERILL</t>
  </si>
  <si>
    <t>SEBASTIAN SODERBERG</t>
  </si>
  <si>
    <t>ANDY SULLIVAN</t>
  </si>
  <si>
    <t>MARCUS ARMITAGE</t>
  </si>
  <si>
    <t>DAVID MICHELUZZI</t>
  </si>
  <si>
    <t>MIKE LORENZO VERA</t>
  </si>
  <si>
    <t>SIMON FORSSTROM</t>
  </si>
  <si>
    <t>KALLE SAMOOJA</t>
  </si>
  <si>
    <t>ALEJANDRO DEL REY</t>
  </si>
  <si>
    <t>JUSTIN WALTERS</t>
  </si>
  <si>
    <t>JULIEN BRUN</t>
  </si>
  <si>
    <t>NATHAN KIMSEY</t>
  </si>
  <si>
    <t>JEONG WEON KO</t>
  </si>
  <si>
    <t>MARCUS KINHULT</t>
  </si>
  <si>
    <t>LOUIS DE JAGER</t>
  </si>
  <si>
    <t>RYO HISATSUNE</t>
  </si>
  <si>
    <t>ADRI ARNAUS</t>
  </si>
  <si>
    <t>ZANDER LOMBARD</t>
  </si>
  <si>
    <t>SHUBHANKAR SHARMA</t>
  </si>
  <si>
    <t>OLIVER BEKKER</t>
  </si>
  <si>
    <t>KRISTIAN KROGH JOHANNESSEN</t>
  </si>
  <si>
    <t>JC RITCHIE</t>
  </si>
  <si>
    <t>NICK BACHEM</t>
  </si>
  <si>
    <t>MATTHEW BALDWIN</t>
  </si>
  <si>
    <t>RASMUS NEERGAARD-PETERSEN</t>
  </si>
  <si>
    <t>TAPIO PULKKANEN</t>
  </si>
  <si>
    <t>ROSS FISHER</t>
  </si>
  <si>
    <t>JOHN CATLIN</t>
  </si>
  <si>
    <t>DAAN HUIZING</t>
  </si>
  <si>
    <t>TOM LEWIS</t>
  </si>
  <si>
    <t>JAMIE DONALDSON</t>
  </si>
  <si>
    <t>RENATO PARATORE</t>
  </si>
  <si>
    <t>DANIEL VAN TONDER</t>
  </si>
  <si>
    <t>DEON GERMISHUYS</t>
  </si>
  <si>
    <t>DANIEL BROWN</t>
  </si>
  <si>
    <t>DANIEL GAVINS</t>
  </si>
  <si>
    <t>RAFA CABRERA BELLO</t>
  </si>
  <si>
    <t>CHASE HANNA</t>
  </si>
  <si>
    <t>MASAHIRO KAWAMURA</t>
  </si>
  <si>
    <t>SANTIAGO TARRIO</t>
  </si>
  <si>
    <t>JOHANNES VEERMAN</t>
  </si>
  <si>
    <t>JOHN AXELSEN</t>
  </si>
  <si>
    <t>LUKAS NEMECZ</t>
  </si>
  <si>
    <t>JASON SCRIVENER</t>
  </si>
  <si>
    <t>ADRIEN SADDIER</t>
  </si>
  <si>
    <t>DARIUS VAN DRIEL</t>
  </si>
  <si>
    <t>JEUNGHUN WANG</t>
  </si>
  <si>
    <t>ALFREDO GARCIA-HEREDIA</t>
  </si>
  <si>
    <t>KAZUKI HIGA</t>
  </si>
  <si>
    <t>ALEXANDER KNAPPE</t>
  </si>
  <si>
    <t>BRYCE EASTON</t>
  </si>
  <si>
    <t>WIL BESSELING</t>
  </si>
  <si>
    <t>JEFF WINTHER</t>
  </si>
  <si>
    <t>ROBIN SCIOT-SIEGRIST</t>
  </si>
  <si>
    <t>DAVID RAVETTO</t>
  </si>
  <si>
    <t>ANDREW WILSON</t>
  </si>
  <si>
    <t>JENS DANTORP</t>
  </si>
  <si>
    <t>TODD CLEMENTS</t>
  </si>
  <si>
    <t>SOREN KJELDSEN</t>
  </si>
  <si>
    <t>OLIVER WILSON</t>
  </si>
  <si>
    <t>NICOLAI VON DELLINGSHAUSEN</t>
  </si>
  <si>
    <t>JAMES MORRISON</t>
  </si>
  <si>
    <t>ANGEL HIDALGO</t>
  </si>
  <si>
    <t>OCKIE STRYDOM</t>
  </si>
  <si>
    <t>FREDDY SCHOTT</t>
  </si>
  <si>
    <t>THOMAS AIKEN</t>
  </si>
  <si>
    <t>NIKLAS LEMKE</t>
  </si>
  <si>
    <t>JOSHUA LEE</t>
  </si>
  <si>
    <t>OLIVER HUNDEBOLL JORGENSEN</t>
  </si>
  <si>
    <t>MARTIN SIMONSEN</t>
  </si>
  <si>
    <t>GARRICK PORTEOUS</t>
  </si>
  <si>
    <t>AGURI IWASAKI</t>
  </si>
  <si>
    <t>MARC WARREN</t>
  </si>
  <si>
    <t>ALEXANDER LEVY</t>
  </si>
  <si>
    <t>MIKAEL LINDBERG</t>
  </si>
  <si>
    <t>SAM HUTSBY</t>
  </si>
  <si>
    <t>FRANK KENNEDY</t>
  </si>
  <si>
    <t>SEBASTIAN GARCIA RODRIGUEZ</t>
  </si>
  <si>
    <t>NICOLAS COLSAERTS</t>
  </si>
  <si>
    <t>NACHO ELVIRA</t>
  </si>
  <si>
    <t>STEPHEN GALLACHER</t>
  </si>
  <si>
    <t>JOHN PARRY</t>
  </si>
  <si>
    <t>MANU GANDAS</t>
  </si>
  <si>
    <t>RICARDO SANTOS</t>
  </si>
  <si>
    <t>GONZALO FDEZ CASTANO</t>
  </si>
  <si>
    <t>JEREMY FREIBURGHAUS</t>
  </si>
  <si>
    <t>PEDRO FIGUEIREDO</t>
  </si>
  <si>
    <t>HAOTONG LI</t>
  </si>
  <si>
    <t>CRAIG LEE</t>
  </si>
  <si>
    <t>YEONGSU KIM</t>
  </si>
  <si>
    <t>CHRISTOFFER BRING</t>
  </si>
  <si>
    <t>TOBIAS EDEN</t>
  </si>
  <si>
    <t>GUNNER WIEBE</t>
  </si>
  <si>
    <t>DAVID HORSEY</t>
  </si>
  <si>
    <t>GUDMUNDUR KRISTJANSSON</t>
  </si>
  <si>
    <t>GARY STAL</t>
  </si>
  <si>
    <t>BLAKE WINDRED</t>
  </si>
  <si>
    <t>JOHN GOUGH</t>
  </si>
  <si>
    <t>DANIEL WHITBY-SMITH</t>
  </si>
  <si>
    <t>CHENGYAO MA</t>
  </si>
  <si>
    <t>JOHN MURPHY</t>
  </si>
  <si>
    <t>MATEUSZ GRADECKI</t>
  </si>
  <si>
    <t>JOEL STALTER</t>
  </si>
  <si>
    <t>TRISTEN STRYDOM</t>
  </si>
  <si>
    <t>DAVID HOWELL</t>
  </si>
  <si>
    <t>Ons Jabeur</t>
  </si>
  <si>
    <t>Barbora Krejcikova</t>
  </si>
  <si>
    <t>Petra Kvitova</t>
  </si>
  <si>
    <t>Coco Gauff</t>
  </si>
  <si>
    <t>Beatriz Haddad Maia</t>
  </si>
  <si>
    <t>Caroline Garcia</t>
  </si>
  <si>
    <t>Jelena Ostapenko</t>
  </si>
  <si>
    <t>Jessica Pegula</t>
  </si>
  <si>
    <t>Daria Kasatkina</t>
  </si>
  <si>
    <t>Karolina Pliskova</t>
  </si>
  <si>
    <t>Madison Keys</t>
  </si>
  <si>
    <t>Katie Boulter</t>
  </si>
  <si>
    <t>Anastasia Potapova</t>
  </si>
  <si>
    <t>Camila Osorio</t>
  </si>
  <si>
    <t>Camila Giorgi</t>
  </si>
  <si>
    <t>Qinwen Zheng</t>
  </si>
  <si>
    <t>Jodie Anna Burrage</t>
  </si>
  <si>
    <t>Harriet Dart</t>
  </si>
  <si>
    <t>Marie Bouzkova</t>
  </si>
  <si>
    <t>Xiyu Wang</t>
  </si>
  <si>
    <t>Ana Bogdan</t>
  </si>
  <si>
    <t>Bernarda Pera</t>
  </si>
  <si>
    <t>Jasmine Paolini</t>
  </si>
  <si>
    <t>Madison Brengle</t>
  </si>
  <si>
    <t>ELENA RYBAKINA</t>
  </si>
  <si>
    <t>PETRA KVITOVA</t>
  </si>
  <si>
    <t>BARBORA KREJCIKOVA</t>
  </si>
  <si>
    <t>COCO GAUFF</t>
  </si>
  <si>
    <t>JESSICA PEGULA</t>
  </si>
  <si>
    <t>ONS JABEUR</t>
  </si>
  <si>
    <t>CAROLINE GARCIA</t>
  </si>
  <si>
    <t>MARKETA VONDROUSOVA</t>
  </si>
  <si>
    <t>MARIA SAKKARI</t>
  </si>
  <si>
    <t>KAROLINA PLISKOVA</t>
  </si>
  <si>
    <t>JELENA OSTAPENKO</t>
  </si>
  <si>
    <t>BEATRIZ HADDAD MAIA</t>
  </si>
  <si>
    <t>MADISON KEYS</t>
  </si>
  <si>
    <t>ELISE MERTENS</t>
  </si>
  <si>
    <t>SHELBY ROGERS</t>
  </si>
  <si>
    <t>ANASTASIA POTAPOVA</t>
  </si>
  <si>
    <t>DARIA KASATKINA</t>
  </si>
  <si>
    <t>SORANA CIRSTEA</t>
  </si>
  <si>
    <t>QINWEN ZHENG</t>
  </si>
  <si>
    <t>HARRIET DART</t>
  </si>
  <si>
    <t>KATIE BOULTER</t>
  </si>
  <si>
    <t>CAMILA GIORGI</t>
  </si>
  <si>
    <t>ANHELINA KALININA</t>
  </si>
  <si>
    <t>MARIE BOUZKOVA</t>
  </si>
  <si>
    <t>SHUAI ZHANG</t>
  </si>
  <si>
    <t>BERNARDA PERA</t>
  </si>
  <si>
    <t>Austin Riley+15000</t>
  </si>
  <si>
    <t>TREA TURNER</t>
  </si>
  <si>
    <t>RAFAEL DEVERS</t>
  </si>
  <si>
    <t>FREDDIE FREEMAN</t>
  </si>
  <si>
    <t>BO BICHETTE</t>
  </si>
  <si>
    <t>VLADIMIR GUERRERO JR.</t>
  </si>
  <si>
    <t>MOOKIE BETTS</t>
  </si>
  <si>
    <t>KYLE TUCKER</t>
  </si>
  <si>
    <t>JULIO RODRIGUEZ</t>
  </si>
  <si>
    <t>PAUL GOLDSCHMIDT</t>
  </si>
  <si>
    <t>MANNY MACHADO</t>
  </si>
  <si>
    <t>AUSTIN RILEY</t>
  </si>
  <si>
    <t>NOLAN ARENADO</t>
  </si>
  <si>
    <t>BOBBY WITT JR.</t>
  </si>
  <si>
    <t>JOSE ABREU</t>
  </si>
  <si>
    <t>YORDAN ALVAREZ</t>
  </si>
  <si>
    <t>PETE ALONSO</t>
  </si>
  <si>
    <t>AARON JUDGE</t>
  </si>
  <si>
    <t>XANDER BOGAERTS</t>
  </si>
  <si>
    <t>COREY SEAGER</t>
  </si>
  <si>
    <t>FRANCISCO LINDOR</t>
  </si>
  <si>
    <t>DANSBY SWANSON</t>
  </si>
  <si>
    <t>CARLOS CORREA</t>
  </si>
  <si>
    <t>ALEX BREGMAN</t>
  </si>
  <si>
    <t>RONALD ACUNA JR.</t>
  </si>
  <si>
    <t>MICHAEL HARRIS</t>
  </si>
  <si>
    <t>MIKE TROUT</t>
  </si>
  <si>
    <t>JUAN SOTO</t>
  </si>
  <si>
    <t>SHOHEI OHTANI</t>
  </si>
  <si>
    <t>RANDY AROZARENA</t>
  </si>
  <si>
    <t>NATHANIEL LOWE</t>
  </si>
  <si>
    <t>MATT OLSON</t>
  </si>
  <si>
    <t>NICK CASTELLANOS</t>
  </si>
  <si>
    <t>LUIS ROBERT JR.</t>
  </si>
  <si>
    <t>JOSE RAMIREZ</t>
  </si>
  <si>
    <t>ELOY JIMENEZ</t>
  </si>
  <si>
    <t>Jose Ramirez+6600</t>
  </si>
  <si>
    <t>Fernando Tatis Jr.+8000</t>
  </si>
  <si>
    <t>Matt Chapman+15000</t>
  </si>
  <si>
    <t>FERNANDO TATIS JR.</t>
  </si>
  <si>
    <t>GEORGE SPRINGER</t>
  </si>
  <si>
    <t>KYLE SCHWARBER</t>
  </si>
  <si>
    <t>WILLY ADAMES</t>
  </si>
  <si>
    <t>RHYS HOSKINS</t>
  </si>
  <si>
    <t>MATT CHAPMAN</t>
  </si>
  <si>
    <t>GUNNAR HENDERSON</t>
  </si>
  <si>
    <t>CHRISTIAN WALKER</t>
  </si>
  <si>
    <t>DAULTON VARSHO</t>
  </si>
  <si>
    <t>ANTHONY SANTANDER</t>
  </si>
  <si>
    <t>ADOLIS GARCIA</t>
  </si>
  <si>
    <t>Ronald Acuna Jr.+3300</t>
  </si>
  <si>
    <t>Mookie Betts+4000</t>
  </si>
  <si>
    <t>GIANCARLO STANTON</t>
  </si>
  <si>
    <t>ROWDY TELLEZ</t>
  </si>
  <si>
    <t>SALVADOR PEREZ</t>
  </si>
  <si>
    <t>TEOSCAR HERNANDEZ</t>
  </si>
  <si>
    <t>HUNTER RENFROE</t>
  </si>
  <si>
    <t>RYAN MOUNTCASTLE</t>
  </si>
  <si>
    <t>EUGENIO SUAREZ</t>
  </si>
  <si>
    <t>C.J. CRON</t>
  </si>
  <si>
    <t>TYLER O'NEILL</t>
  </si>
  <si>
    <t>Shohei Ohtani+500</t>
  </si>
  <si>
    <t>Rafael Devers+600</t>
  </si>
  <si>
    <t>Adolis Garcia+700</t>
  </si>
  <si>
    <t>Matt Olson+900</t>
  </si>
  <si>
    <t>Pete Alonso+1100</t>
  </si>
  <si>
    <t>Marcus Semien+1100</t>
  </si>
  <si>
    <t>Ozzie Albies+1400</t>
  </si>
  <si>
    <t>Josh Naylor+1600</t>
  </si>
  <si>
    <t>Randy Arozarena+1600</t>
  </si>
  <si>
    <t>Yordan Alvarez+2000</t>
  </si>
  <si>
    <t>Nolan Arenado+2000</t>
  </si>
  <si>
    <t>Francisco Lindor+2500</t>
  </si>
  <si>
    <t>Corey Seager+2500</t>
  </si>
  <si>
    <t>Jonah Heim+2500</t>
  </si>
  <si>
    <t>Nolan Gorman+2800</t>
  </si>
  <si>
    <t>Freddie Freeman+2800</t>
  </si>
  <si>
    <t>Vladimir Guerrero Jr+2800</t>
  </si>
  <si>
    <t>Kyle Tucker+3300</t>
  </si>
  <si>
    <t>Christian Walker+3300</t>
  </si>
  <si>
    <t>Bo Bichette+4000</t>
  </si>
  <si>
    <t>J. D. Martinez+4000</t>
  </si>
  <si>
    <t>Alec Bohm+5000</t>
  </si>
  <si>
    <t>Isaac Paredes+5000</t>
  </si>
  <si>
    <t>Sean Murphy+8000</t>
  </si>
  <si>
    <t>Mike Trout+8000</t>
  </si>
  <si>
    <t>Alex Bregman+8000</t>
  </si>
  <si>
    <t>Anthony Santander+8000</t>
  </si>
  <si>
    <t>Cedric Mullins+8000</t>
  </si>
  <si>
    <t>Nick Castellanos+8000</t>
  </si>
  <si>
    <t>Kyle Schwarber+10000</t>
  </si>
  <si>
    <t>Teoscar Hernandez+10000</t>
  </si>
  <si>
    <t>Eugenio Suarez+10000</t>
  </si>
  <si>
    <t>Julio Rodriguez+12500</t>
  </si>
  <si>
    <t>Ryan Mountcastle+12500</t>
  </si>
  <si>
    <t>Juan Soto+12500</t>
  </si>
  <si>
    <t>Paul Goldschmidt+15000</t>
  </si>
  <si>
    <t>Masataka Yoshida+15000</t>
  </si>
  <si>
    <t>Nathaniel Lowe+15000</t>
  </si>
  <si>
    <t>Luis Robert+15000</t>
  </si>
  <si>
    <t>Salvador Perez+15000</t>
  </si>
  <si>
    <t>Jake Fraley+15000</t>
  </si>
  <si>
    <t>Adley Rutschman+20000</t>
  </si>
  <si>
    <t>Bryan Reynolds+20000</t>
  </si>
  <si>
    <t>Will Smith+20000</t>
  </si>
  <si>
    <t>J.D. MARTINEZ</t>
  </si>
  <si>
    <t>BRANDON LOWE</t>
  </si>
  <si>
    <t>WILL SMITH</t>
  </si>
  <si>
    <t>SEAN MURPHY</t>
  </si>
  <si>
    <t>JOSE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</si>
</sst>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0" fontId="23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Alignment="1"/>
    <xf numFmtId="0" fontId="2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tabSelected="1" zoomScale="55" zoomScaleNormal="55" workbookViewId="0">
      <selection activeCell="D62" sqref="D62"/>
    </sheetView>
  </sheetViews>
  <sheetFormatPr baseColWidth="10" defaultRowHeight="15" x14ac:dyDescent="0.25"/>
  <cols>
    <col min="1" max="1" width="11.42578125" style="2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style="74" customWidth="1"/>
    <col min="13" max="13" width="50.5703125" customWidth="1"/>
    <col min="14" max="14" width="35.140625" customWidth="1"/>
    <col min="15" max="15" width="20.7109375" customWidth="1"/>
    <col min="16" max="16" width="15.42578125" bestFit="1" customWidth="1"/>
    <col min="17" max="17" width="15.28515625" bestFit="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3"/>
      <c r="M1" s="1" t="s">
        <v>323</v>
      </c>
      <c r="N1" s="60"/>
      <c r="O1" s="1" t="s">
        <v>506</v>
      </c>
      <c r="P1" s="1" t="s">
        <v>507</v>
      </c>
      <c r="Q1" s="1" t="s">
        <v>508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1059</v>
      </c>
      <c r="F2">
        <f t="shared" ref="F2:F65" si="1">+LEN(G2)</f>
        <v>13</v>
      </c>
      <c r="G2" s="2" t="str">
        <f t="shared" ref="G2:G26" si="2">UPPER(IF(ISBLANK(J2),"",IF(ISNUMBER(SEARCH("+",J2)),LEFT(J2,SEARCH("+",J2,1)-1),LEFT(J2,SEARCH("-",J2,1)-1))))</f>
        <v>SHOHEI OHTANI</v>
      </c>
      <c r="H2" s="2" t="str">
        <f t="shared" ref="H2:H26" si="3">IF(ISBLANK(J2),0,IF(ISNUMBER(SEARCH("+",J2)),RIGHT(J2,LEN(J2)-SEARCH("+",J2,1)),RIGHT(J2,LEN(J2)-SEARCH("-",J2,1)+1)))</f>
        <v>500</v>
      </c>
      <c r="I2">
        <f t="shared" ref="I2:I65" si="4">+LEN(J2)</f>
        <v>17</v>
      </c>
      <c r="J2" s="74" t="s">
        <v>1103</v>
      </c>
      <c r="O2" t="s">
        <v>791</v>
      </c>
      <c r="P2" s="2" t="s">
        <v>804</v>
      </c>
      <c r="Q2" t="s">
        <v>826</v>
      </c>
    </row>
    <row r="3" spans="1:17" x14ac:dyDescent="0.25">
      <c r="A3" s="2">
        <f>IF(ISBLANK(D3),"",COUNTA($B$2:B3))</f>
        <v>2</v>
      </c>
      <c r="B3" s="2">
        <f t="shared" si="0"/>
        <v>990</v>
      </c>
      <c r="C3" s="4">
        <f t="shared" ref="C3:C16" si="5">IF(ISERROR(_xlfn.NUMBERVALUE(VLOOKUP(D3,G:H,2,0))),"NO",_xlfn.NUMBERVALUE(VLOOKUP(D3,G:H,2,0)))</f>
        <v>1100</v>
      </c>
      <c r="D3" s="54" t="s">
        <v>1058</v>
      </c>
      <c r="F3">
        <f t="shared" si="1"/>
        <v>13</v>
      </c>
      <c r="G3" s="2" t="str">
        <f t="shared" si="2"/>
        <v>RAFAEL DEVERS</v>
      </c>
      <c r="H3" s="2" t="str">
        <f t="shared" si="3"/>
        <v>600</v>
      </c>
      <c r="I3">
        <f t="shared" si="4"/>
        <v>17</v>
      </c>
      <c r="J3" s="75" t="s">
        <v>1104</v>
      </c>
      <c r="O3" t="s">
        <v>796</v>
      </c>
      <c r="P3" s="2" t="s">
        <v>805</v>
      </c>
      <c r="Q3" t="s">
        <v>734</v>
      </c>
    </row>
    <row r="4" spans="1:17" x14ac:dyDescent="0.25">
      <c r="A4" s="2">
        <f>IF(ISBLANK(D4),"",COUNTA($B$2:B4))</f>
        <v>3</v>
      </c>
      <c r="B4" s="2">
        <f t="shared" si="0"/>
        <v>1800</v>
      </c>
      <c r="C4" s="4">
        <f t="shared" si="5"/>
        <v>2000</v>
      </c>
      <c r="D4" s="54" t="s">
        <v>1057</v>
      </c>
      <c r="F4">
        <f t="shared" si="1"/>
        <v>13</v>
      </c>
      <c r="G4" s="2" t="str">
        <f t="shared" si="2"/>
        <v>ADOLIS GARCIA</v>
      </c>
      <c r="H4" s="2" t="str">
        <f t="shared" si="3"/>
        <v>700</v>
      </c>
      <c r="I4">
        <f t="shared" si="4"/>
        <v>17</v>
      </c>
      <c r="J4" s="75" t="s">
        <v>1105</v>
      </c>
      <c r="O4" t="s">
        <v>773</v>
      </c>
      <c r="P4" s="2" t="s">
        <v>804</v>
      </c>
      <c r="Q4" t="s">
        <v>826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1047</v>
      </c>
      <c r="F5">
        <f t="shared" si="1"/>
        <v>10</v>
      </c>
      <c r="G5" s="2" t="str">
        <f t="shared" si="2"/>
        <v>MATT OLSON</v>
      </c>
      <c r="H5" s="2" t="str">
        <f t="shared" si="3"/>
        <v>900</v>
      </c>
      <c r="I5">
        <f t="shared" si="4"/>
        <v>14</v>
      </c>
      <c r="J5" s="75" t="s">
        <v>1106</v>
      </c>
      <c r="O5" t="s">
        <v>798</v>
      </c>
      <c r="P5" s="2" t="s">
        <v>805</v>
      </c>
      <c r="Q5" t="s">
        <v>734</v>
      </c>
    </row>
    <row r="6" spans="1:17" x14ac:dyDescent="0.25">
      <c r="A6" s="2">
        <f>IF(ISBLANK(D6),"",COUNTA($B$2:B6))</f>
        <v>5</v>
      </c>
      <c r="B6" s="2">
        <f t="shared" si="0"/>
        <v>10000</v>
      </c>
      <c r="C6" s="4">
        <f t="shared" si="5"/>
        <v>15000</v>
      </c>
      <c r="D6" s="54" t="s">
        <v>1053</v>
      </c>
      <c r="F6">
        <f t="shared" si="1"/>
        <v>11</v>
      </c>
      <c r="G6" s="2" t="str">
        <f t="shared" si="2"/>
        <v>PETE ALONSO</v>
      </c>
      <c r="H6" s="2" t="str">
        <f t="shared" si="3"/>
        <v>1100</v>
      </c>
      <c r="I6">
        <f t="shared" si="4"/>
        <v>16</v>
      </c>
      <c r="J6" s="75" t="s">
        <v>1107</v>
      </c>
      <c r="O6" t="s">
        <v>785</v>
      </c>
      <c r="P6" s="2" t="s">
        <v>806</v>
      </c>
      <c r="Q6" t="s">
        <v>827</v>
      </c>
    </row>
    <row r="7" spans="1:17" x14ac:dyDescent="0.25">
      <c r="A7" s="2">
        <f>IF(ISBLANK(D7),"",COUNTA($B$2:B7))</f>
        <v>6</v>
      </c>
      <c r="B7" s="2">
        <f t="shared" si="0"/>
        <v>540</v>
      </c>
      <c r="C7" s="4">
        <f t="shared" si="5"/>
        <v>600</v>
      </c>
      <c r="D7" s="54" t="s">
        <v>1044</v>
      </c>
      <c r="F7">
        <f t="shared" si="1"/>
        <v>13</v>
      </c>
      <c r="G7" s="2" t="str">
        <f t="shared" si="2"/>
        <v>MARCUS SEMIEN</v>
      </c>
      <c r="H7" s="2" t="str">
        <f t="shared" si="3"/>
        <v>1100</v>
      </c>
      <c r="I7">
        <f t="shared" si="4"/>
        <v>18</v>
      </c>
      <c r="J7" s="75" t="s">
        <v>1108</v>
      </c>
      <c r="O7" t="s">
        <v>787</v>
      </c>
      <c r="P7" s="2" t="s">
        <v>807</v>
      </c>
      <c r="Q7" t="s">
        <v>503</v>
      </c>
    </row>
    <row r="8" spans="1:17" x14ac:dyDescent="0.25">
      <c r="A8" s="2">
        <f>IF(ISBLANK(D8),"",COUNTA($B$2:B8))</f>
        <v>7</v>
      </c>
      <c r="B8" s="2">
        <f t="shared" si="0"/>
        <v>7200</v>
      </c>
      <c r="C8" s="4">
        <f t="shared" si="5"/>
        <v>8000</v>
      </c>
      <c r="D8" s="54" t="s">
        <v>1068</v>
      </c>
      <c r="F8">
        <f t="shared" si="1"/>
        <v>12</v>
      </c>
      <c r="G8" s="2" t="str">
        <f t="shared" si="2"/>
        <v>OZZIE ALBIES</v>
      </c>
      <c r="H8" s="2" t="str">
        <f t="shared" si="3"/>
        <v>1400</v>
      </c>
      <c r="I8">
        <f t="shared" si="4"/>
        <v>17</v>
      </c>
      <c r="J8" s="75" t="s">
        <v>1109</v>
      </c>
      <c r="O8" t="s">
        <v>795</v>
      </c>
      <c r="P8" s="2" t="s">
        <v>808</v>
      </c>
      <c r="Q8" t="s">
        <v>737</v>
      </c>
    </row>
    <row r="9" spans="1:17" x14ac:dyDescent="0.25">
      <c r="A9" s="2">
        <f>IF(ISBLANK(D9),"",COUNTA($B$2:B9))</f>
        <v>8</v>
      </c>
      <c r="B9" s="2">
        <f t="shared" si="0"/>
        <v>2970</v>
      </c>
      <c r="C9" s="4">
        <f t="shared" si="5"/>
        <v>3300</v>
      </c>
      <c r="D9" s="54" t="s">
        <v>1049</v>
      </c>
      <c r="F9">
        <f t="shared" si="1"/>
        <v>11</v>
      </c>
      <c r="G9" s="2" t="str">
        <f t="shared" si="2"/>
        <v>JOSH NAYLOR</v>
      </c>
      <c r="H9" s="2" t="str">
        <f t="shared" si="3"/>
        <v>1600</v>
      </c>
      <c r="I9">
        <f t="shared" si="4"/>
        <v>16</v>
      </c>
      <c r="J9" s="75" t="s">
        <v>1110</v>
      </c>
      <c r="O9" t="s">
        <v>794</v>
      </c>
      <c r="P9" s="2" t="s">
        <v>804</v>
      </c>
      <c r="Q9" t="s">
        <v>826</v>
      </c>
    </row>
    <row r="10" spans="1:17" x14ac:dyDescent="0.25">
      <c r="A10" s="2">
        <f>IF(ISBLANK(D10),"",COUNTA($B$2:B10))</f>
        <v>9</v>
      </c>
      <c r="B10" s="2">
        <f t="shared" si="0"/>
        <v>810</v>
      </c>
      <c r="C10" s="4">
        <f t="shared" si="5"/>
        <v>900</v>
      </c>
      <c r="D10" s="54" t="s">
        <v>1073</v>
      </c>
      <c r="F10">
        <f t="shared" si="1"/>
        <v>15</v>
      </c>
      <c r="G10" s="2" t="str">
        <f t="shared" si="2"/>
        <v>RANDY AROZARENA</v>
      </c>
      <c r="H10" s="2" t="str">
        <f t="shared" si="3"/>
        <v>1600</v>
      </c>
      <c r="I10">
        <f t="shared" si="4"/>
        <v>20</v>
      </c>
      <c r="J10" s="75" t="s">
        <v>1111</v>
      </c>
      <c r="O10" t="s">
        <v>793</v>
      </c>
      <c r="P10" s="2" t="s">
        <v>809</v>
      </c>
      <c r="Q10" t="s">
        <v>738</v>
      </c>
    </row>
    <row r="11" spans="1:17" x14ac:dyDescent="0.25">
      <c r="A11" s="2">
        <f>IF(ISBLANK(D11),"",COUNTA($B$2:B11))</f>
        <v>10</v>
      </c>
      <c r="B11" s="2">
        <f t="shared" si="0"/>
        <v>1800</v>
      </c>
      <c r="C11" s="4">
        <f t="shared" si="5"/>
        <v>2000</v>
      </c>
      <c r="D11" s="54" t="s">
        <v>1054</v>
      </c>
      <c r="F11">
        <f t="shared" si="1"/>
        <v>14</v>
      </c>
      <c r="G11" s="2" t="str">
        <f t="shared" si="2"/>
        <v>YORDAN ALVAREZ</v>
      </c>
      <c r="H11" s="2" t="str">
        <f t="shared" si="3"/>
        <v>2000</v>
      </c>
      <c r="I11">
        <f t="shared" si="4"/>
        <v>19</v>
      </c>
      <c r="J11" s="75" t="s">
        <v>1112</v>
      </c>
      <c r="O11" t="s">
        <v>769</v>
      </c>
      <c r="P11" s="2" t="s">
        <v>810</v>
      </c>
      <c r="Q11" t="s">
        <v>828</v>
      </c>
    </row>
    <row r="12" spans="1:17" x14ac:dyDescent="0.25">
      <c r="A12" s="2">
        <f>IF(ISBLANK(D12),"",COUNTA($B$2:B12))</f>
        <v>11</v>
      </c>
      <c r="B12" s="2">
        <f t="shared" si="0"/>
        <v>5940</v>
      </c>
      <c r="C12" s="4">
        <f t="shared" si="5"/>
        <v>6600</v>
      </c>
      <c r="D12" s="54" t="s">
        <v>1076</v>
      </c>
      <c r="F12">
        <f t="shared" si="1"/>
        <v>13</v>
      </c>
      <c r="G12" s="2" t="str">
        <f t="shared" si="2"/>
        <v>NOLAN ARENADO</v>
      </c>
      <c r="H12" s="2" t="str">
        <f t="shared" si="3"/>
        <v>2000</v>
      </c>
      <c r="I12">
        <f t="shared" si="4"/>
        <v>18</v>
      </c>
      <c r="J12" s="75" t="s">
        <v>1113</v>
      </c>
      <c r="O12" t="s">
        <v>788</v>
      </c>
      <c r="P12" s="2" t="s">
        <v>805</v>
      </c>
      <c r="Q12" t="s">
        <v>734</v>
      </c>
    </row>
    <row r="13" spans="1:17" x14ac:dyDescent="0.25">
      <c r="A13" s="2">
        <f>IF(ISBLANK(D13),"",COUNTA($B$2:B13))</f>
        <v>12</v>
      </c>
      <c r="B13" s="2">
        <f t="shared" si="0"/>
        <v>10000</v>
      </c>
      <c r="C13" s="4">
        <f t="shared" si="5"/>
        <v>15000</v>
      </c>
      <c r="D13" s="54" t="s">
        <v>1051</v>
      </c>
      <c r="F13">
        <f t="shared" si="1"/>
        <v>16</v>
      </c>
      <c r="G13" s="2" t="str">
        <f t="shared" si="2"/>
        <v>FRANCISCO LINDOR</v>
      </c>
      <c r="H13" s="2" t="str">
        <f t="shared" si="3"/>
        <v>2500</v>
      </c>
      <c r="I13">
        <f t="shared" si="4"/>
        <v>21</v>
      </c>
      <c r="J13" s="75" t="s">
        <v>1114</v>
      </c>
      <c r="O13" t="s">
        <v>650</v>
      </c>
      <c r="P13" s="2" t="s">
        <v>811</v>
      </c>
      <c r="Q13" t="s">
        <v>736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1052</v>
      </c>
      <c r="F14">
        <f t="shared" si="1"/>
        <v>12</v>
      </c>
      <c r="G14" s="2" t="str">
        <f t="shared" si="2"/>
        <v>COREY SEAGER</v>
      </c>
      <c r="H14" s="2" t="str">
        <f t="shared" si="3"/>
        <v>2500</v>
      </c>
      <c r="I14">
        <f t="shared" si="4"/>
        <v>17</v>
      </c>
      <c r="J14" s="75" t="s">
        <v>1115</v>
      </c>
      <c r="O14" t="s">
        <v>799</v>
      </c>
      <c r="P14" s="2" t="s">
        <v>812</v>
      </c>
      <c r="Q14" t="s">
        <v>829</v>
      </c>
    </row>
    <row r="15" spans="1:17" x14ac:dyDescent="0.25">
      <c r="A15" s="2">
        <f>IF(ISBLANK(D15),"",COUNTA($B$2:B15))</f>
        <v>14</v>
      </c>
      <c r="B15" s="2">
        <f t="shared" si="0"/>
        <v>9000</v>
      </c>
      <c r="C15" s="4">
        <f t="shared" si="5"/>
        <v>10000</v>
      </c>
      <c r="D15" s="54" t="s">
        <v>1083</v>
      </c>
      <c r="F15">
        <f t="shared" si="1"/>
        <v>10</v>
      </c>
      <c r="G15" s="2" t="str">
        <f t="shared" si="2"/>
        <v>JONAH HEIM</v>
      </c>
      <c r="H15" s="2" t="str">
        <f t="shared" si="3"/>
        <v>2500</v>
      </c>
      <c r="I15">
        <f t="shared" si="4"/>
        <v>15</v>
      </c>
      <c r="J15" s="75" t="s">
        <v>1116</v>
      </c>
      <c r="O15" t="s">
        <v>781</v>
      </c>
      <c r="P15" s="2" t="s">
        <v>813</v>
      </c>
      <c r="Q15" t="s">
        <v>502</v>
      </c>
    </row>
    <row r="16" spans="1:17" x14ac:dyDescent="0.25">
      <c r="A16" s="2">
        <f>IF(ISBLANK(D16),"",COUNTA($B$2:B16))</f>
        <v>15</v>
      </c>
      <c r="B16" s="2">
        <f t="shared" si="0"/>
        <v>2520</v>
      </c>
      <c r="C16" s="4">
        <f t="shared" si="5"/>
        <v>2800</v>
      </c>
      <c r="D16" s="54" t="s">
        <v>1045</v>
      </c>
      <c r="F16">
        <f t="shared" si="1"/>
        <v>12</v>
      </c>
      <c r="G16" s="2" t="str">
        <f t="shared" si="2"/>
        <v>NOLAN GORMAN</v>
      </c>
      <c r="H16" s="2" t="str">
        <f t="shared" si="3"/>
        <v>2800</v>
      </c>
      <c r="I16">
        <f t="shared" si="4"/>
        <v>17</v>
      </c>
      <c r="J16" s="75" t="s">
        <v>1117</v>
      </c>
      <c r="O16" t="s">
        <v>774</v>
      </c>
      <c r="P16" s="2" t="s">
        <v>808</v>
      </c>
      <c r="Q16" t="s">
        <v>737</v>
      </c>
    </row>
    <row r="17" spans="1:17" x14ac:dyDescent="0.25">
      <c r="A17" s="2">
        <f>IF(ISBLANK(D17),"",COUNTA($B$2:B17))</f>
        <v>16</v>
      </c>
      <c r="B17" s="2">
        <f t="shared" si="0"/>
        <v>7200</v>
      </c>
      <c r="C17" s="4">
        <f t="shared" ref="C17:C65" si="6">IF(ISERROR(_xlfn.NUMBERVALUE(VLOOKUP(D17,G:H,2,0))),"NO",_xlfn.NUMBERVALUE(VLOOKUP(D17,G:H,2,0)))</f>
        <v>8000</v>
      </c>
      <c r="D17" s="54" t="s">
        <v>1065</v>
      </c>
      <c r="F17">
        <f t="shared" si="1"/>
        <v>15</v>
      </c>
      <c r="G17" s="2" t="str">
        <f t="shared" si="2"/>
        <v>FREDDIE FREEMAN</v>
      </c>
      <c r="H17" s="2" t="str">
        <f t="shared" si="3"/>
        <v>2800</v>
      </c>
      <c r="I17">
        <f t="shared" si="4"/>
        <v>20</v>
      </c>
      <c r="J17" s="75" t="s">
        <v>1118</v>
      </c>
      <c r="O17" t="s">
        <v>642</v>
      </c>
      <c r="P17" s="2" t="s">
        <v>814</v>
      </c>
      <c r="Q17" t="s">
        <v>830</v>
      </c>
    </row>
    <row r="18" spans="1:17" x14ac:dyDescent="0.25">
      <c r="A18" s="2">
        <f>IF(ISBLANK(D18),"",COUNTA($B$2:B18))</f>
        <v>17</v>
      </c>
      <c r="B18" s="2">
        <f t="shared" si="0"/>
        <v>450</v>
      </c>
      <c r="C18" s="4">
        <f t="shared" si="6"/>
        <v>500</v>
      </c>
      <c r="D18" s="54" t="s">
        <v>1070</v>
      </c>
      <c r="F18">
        <f t="shared" si="1"/>
        <v>20</v>
      </c>
      <c r="G18" s="2" t="str">
        <f t="shared" si="2"/>
        <v>VLADIMIR GUERRERO JR</v>
      </c>
      <c r="H18" s="2" t="str">
        <f t="shared" si="3"/>
        <v>2800</v>
      </c>
      <c r="I18">
        <f t="shared" si="4"/>
        <v>25</v>
      </c>
      <c r="J18" s="75" t="s">
        <v>1119</v>
      </c>
      <c r="O18" t="s">
        <v>770</v>
      </c>
      <c r="P18" s="2" t="s">
        <v>809</v>
      </c>
      <c r="Q18" t="s">
        <v>738</v>
      </c>
    </row>
    <row r="19" spans="1:17" x14ac:dyDescent="0.25">
      <c r="A19" s="2">
        <f>IF(ISBLANK(D19),"",COUNTA($B$2:B19))</f>
        <v>18</v>
      </c>
      <c r="B19" s="2">
        <f t="shared" si="0"/>
        <v>10000</v>
      </c>
      <c r="C19" s="4">
        <f t="shared" si="6"/>
        <v>12500</v>
      </c>
      <c r="D19" s="54" t="s">
        <v>1069</v>
      </c>
      <c r="F19">
        <f t="shared" si="1"/>
        <v>11</v>
      </c>
      <c r="G19" s="2" t="str">
        <f t="shared" si="2"/>
        <v>KYLE TUCKER</v>
      </c>
      <c r="H19" s="2" t="str">
        <f t="shared" si="3"/>
        <v>3300</v>
      </c>
      <c r="I19">
        <f t="shared" si="4"/>
        <v>16</v>
      </c>
      <c r="J19" s="75" t="s">
        <v>1120</v>
      </c>
      <c r="O19" t="s">
        <v>803</v>
      </c>
      <c r="P19" s="2" t="s">
        <v>815</v>
      </c>
      <c r="Q19" t="s">
        <v>831</v>
      </c>
    </row>
    <row r="20" spans="1:17" x14ac:dyDescent="0.25">
      <c r="A20" s="2">
        <f>IF(ISBLANK(D20),"",COUNTA($B$2:B20))</f>
        <v>19</v>
      </c>
      <c r="B20" s="2">
        <f t="shared" si="0"/>
        <v>7200</v>
      </c>
      <c r="C20" s="4">
        <f t="shared" si="6"/>
        <v>8000</v>
      </c>
      <c r="D20" s="54" t="s">
        <v>1081</v>
      </c>
      <c r="F20">
        <f t="shared" si="1"/>
        <v>16</v>
      </c>
      <c r="G20" s="2" t="str">
        <f t="shared" si="2"/>
        <v>CHRISTIAN WALKER</v>
      </c>
      <c r="H20" s="2" t="str">
        <f t="shared" si="3"/>
        <v>3300</v>
      </c>
      <c r="I20">
        <f t="shared" si="4"/>
        <v>21</v>
      </c>
      <c r="J20" s="75" t="s">
        <v>1121</v>
      </c>
      <c r="O20" t="s">
        <v>792</v>
      </c>
      <c r="P20" s="2" t="s">
        <v>804</v>
      </c>
      <c r="Q20" t="s">
        <v>826</v>
      </c>
    </row>
    <row r="21" spans="1:17" x14ac:dyDescent="0.25">
      <c r="A21" s="2">
        <f>IF(ISBLANK(D21),"",COUNTA($B$2:B21))</f>
        <v>20</v>
      </c>
      <c r="B21" s="2">
        <f t="shared" si="0"/>
        <v>7200</v>
      </c>
      <c r="C21" s="4">
        <f t="shared" si="6"/>
        <v>8000</v>
      </c>
      <c r="D21" s="54" t="s">
        <v>1090</v>
      </c>
      <c r="F21">
        <f t="shared" si="1"/>
        <v>16</v>
      </c>
      <c r="G21" s="2" t="str">
        <f t="shared" si="2"/>
        <v>RONALD ACUNA JR.</v>
      </c>
      <c r="H21" s="2" t="str">
        <f t="shared" si="3"/>
        <v>3300</v>
      </c>
      <c r="I21">
        <f t="shared" si="4"/>
        <v>21</v>
      </c>
      <c r="J21" s="75" t="s">
        <v>1092</v>
      </c>
      <c r="O21" t="s">
        <v>771</v>
      </c>
      <c r="P21" s="2" t="s">
        <v>816</v>
      </c>
      <c r="Q21" t="s">
        <v>504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1077</v>
      </c>
      <c r="F22">
        <f t="shared" si="1"/>
        <v>11</v>
      </c>
      <c r="G22" s="2" t="str">
        <f t="shared" si="2"/>
        <v>BO BICHETTE</v>
      </c>
      <c r="H22" s="2" t="str">
        <f t="shared" si="3"/>
        <v>4000</v>
      </c>
      <c r="I22">
        <f t="shared" si="4"/>
        <v>16</v>
      </c>
      <c r="J22" s="75" t="s">
        <v>1122</v>
      </c>
      <c r="O22" t="s">
        <v>644</v>
      </c>
      <c r="P22" s="2" t="s">
        <v>817</v>
      </c>
      <c r="Q22" t="s">
        <v>832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1082</v>
      </c>
      <c r="F23">
        <f t="shared" si="1"/>
        <v>14</v>
      </c>
      <c r="G23" s="2" t="str">
        <f t="shared" si="2"/>
        <v>J. D. MARTINEZ</v>
      </c>
      <c r="H23" s="2" t="str">
        <f t="shared" si="3"/>
        <v>4000</v>
      </c>
      <c r="I23">
        <f t="shared" si="4"/>
        <v>19</v>
      </c>
      <c r="J23" s="75" t="s">
        <v>1123</v>
      </c>
      <c r="O23" t="s">
        <v>797</v>
      </c>
      <c r="P23" s="2" t="s">
        <v>812</v>
      </c>
      <c r="Q23" t="s">
        <v>829</v>
      </c>
    </row>
    <row r="24" spans="1:17" x14ac:dyDescent="0.25">
      <c r="A24" s="2">
        <f>IF(ISBLANK(D24),"",COUNTA($B$2:B24))</f>
        <v>23</v>
      </c>
      <c r="B24" s="2">
        <f t="shared" si="0"/>
        <v>3600</v>
      </c>
      <c r="C24" s="4">
        <f t="shared" si="6"/>
        <v>4000</v>
      </c>
      <c r="D24" s="54" t="s">
        <v>1046</v>
      </c>
      <c r="F24">
        <f t="shared" si="1"/>
        <v>12</v>
      </c>
      <c r="G24" s="2" t="str">
        <f t="shared" si="2"/>
        <v>MOOKIE BETTS</v>
      </c>
      <c r="H24" s="2" t="str">
        <f t="shared" si="3"/>
        <v>4000</v>
      </c>
      <c r="I24">
        <f t="shared" si="4"/>
        <v>17</v>
      </c>
      <c r="J24" s="75" t="s">
        <v>1093</v>
      </c>
      <c r="O24" t="s">
        <v>802</v>
      </c>
      <c r="P24" s="2" t="s">
        <v>818</v>
      </c>
      <c r="Q24" t="s">
        <v>833</v>
      </c>
    </row>
    <row r="25" spans="1:17" x14ac:dyDescent="0.25">
      <c r="A25" s="2">
        <f>IF(ISBLANK(D25),"",COUNTA($B$2:B25))</f>
        <v>24</v>
      </c>
      <c r="B25" s="2">
        <f t="shared" si="0"/>
        <v>630</v>
      </c>
      <c r="C25" s="4">
        <f t="shared" si="6"/>
        <v>700</v>
      </c>
      <c r="D25" s="54" t="s">
        <v>1091</v>
      </c>
      <c r="F25">
        <f t="shared" si="1"/>
        <v>9</v>
      </c>
      <c r="G25" s="2" t="str">
        <f t="shared" si="2"/>
        <v>ALEC BOHM</v>
      </c>
      <c r="H25" s="2" t="str">
        <f t="shared" si="3"/>
        <v>5000</v>
      </c>
      <c r="I25">
        <f t="shared" si="4"/>
        <v>14</v>
      </c>
      <c r="J25" s="75" t="s">
        <v>1124</v>
      </c>
      <c r="O25" t="s">
        <v>790</v>
      </c>
      <c r="P25" s="2" t="s">
        <v>808</v>
      </c>
      <c r="Q25" t="s">
        <v>737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1056</v>
      </c>
      <c r="F26">
        <f t="shared" si="1"/>
        <v>13</v>
      </c>
      <c r="G26" s="2" t="str">
        <f t="shared" si="2"/>
        <v>ISAAC PAREDES</v>
      </c>
      <c r="H26" s="2" t="str">
        <f t="shared" si="3"/>
        <v>5000</v>
      </c>
      <c r="I26">
        <f t="shared" si="4"/>
        <v>18</v>
      </c>
      <c r="J26" s="75" t="s">
        <v>1125</v>
      </c>
      <c r="O26" t="s">
        <v>641</v>
      </c>
      <c r="P26" s="2" t="s">
        <v>814</v>
      </c>
      <c r="Q26" t="s">
        <v>830</v>
      </c>
    </row>
    <row r="27" spans="1:17" x14ac:dyDescent="0.25">
      <c r="A27" s="2">
        <f>IF(ISBLANK(D27),"",COUNTA($B$2:B27))</f>
        <v>26</v>
      </c>
      <c r="B27" s="2">
        <f t="shared" si="0"/>
        <v>10000</v>
      </c>
      <c r="C27" s="4">
        <f t="shared" si="6"/>
        <v>12500</v>
      </c>
      <c r="D27" s="54" t="s">
        <v>1050</v>
      </c>
      <c r="F27">
        <f t="shared" si="1"/>
        <v>12</v>
      </c>
      <c r="G27" s="2" t="str">
        <f t="shared" ref="G27:G66" si="7">UPPER(IF(ISBLANK(J27),"",IF(ISNUMBER(SEARCH("+",J27)),LEFT(J27,SEARCH("+",J27,1)-1),LEFT(J27,SEARCH("-",J27,1)-1))))</f>
        <v>JOSE RAMIREZ</v>
      </c>
      <c r="H27" s="2" t="str">
        <f t="shared" ref="H27:H32" si="8">IF(ISBLANK(J27),0,IF(ISNUMBER(SEARCH("+",J27)),RIGHT(J27,LEN(J27)-SEARCH("+",J27,1)),RIGHT(J27,LEN(J27)-SEARCH("-",J27,1)+1)))</f>
        <v>6600</v>
      </c>
      <c r="I27">
        <f t="shared" si="4"/>
        <v>17</v>
      </c>
      <c r="J27" s="75" t="s">
        <v>1078</v>
      </c>
      <c r="O27" t="s">
        <v>646</v>
      </c>
      <c r="P27" s="2" t="s">
        <v>819</v>
      </c>
      <c r="Q27" t="s">
        <v>735</v>
      </c>
    </row>
    <row r="28" spans="1:17" x14ac:dyDescent="0.25">
      <c r="A28" s="2">
        <f>IF(ISBLANK(D28),"",COUNTA($B$2:B28))</f>
        <v>27</v>
      </c>
      <c r="B28" s="2">
        <f t="shared" si="0"/>
        <v>2970</v>
      </c>
      <c r="C28" s="4">
        <f t="shared" si="6"/>
        <v>3300</v>
      </c>
      <c r="D28" s="54" t="s">
        <v>1088</v>
      </c>
      <c r="F28">
        <f t="shared" si="1"/>
        <v>11</v>
      </c>
      <c r="G28" s="2" t="str">
        <f t="shared" si="7"/>
        <v>SEAN MURPHY</v>
      </c>
      <c r="H28" s="2" t="str">
        <f t="shared" si="8"/>
        <v>8000</v>
      </c>
      <c r="I28">
        <f t="shared" si="4"/>
        <v>16</v>
      </c>
      <c r="J28" s="75" t="s">
        <v>1126</v>
      </c>
      <c r="O28" t="s">
        <v>783</v>
      </c>
      <c r="P28" s="2" t="s">
        <v>820</v>
      </c>
      <c r="Q28" t="s">
        <v>505</v>
      </c>
    </row>
    <row r="29" spans="1:17" x14ac:dyDescent="0.25">
      <c r="A29" s="2">
        <f>IF(ISBLANK(D29),"",COUNTA($B$2:B29))</f>
        <v>28</v>
      </c>
      <c r="B29" s="2">
        <f t="shared" si="0"/>
        <v>3600</v>
      </c>
      <c r="C29" s="4">
        <f t="shared" si="6"/>
        <v>4000</v>
      </c>
      <c r="D29" s="54" t="s">
        <v>1048</v>
      </c>
      <c r="F29">
        <f t="shared" si="1"/>
        <v>10</v>
      </c>
      <c r="G29" s="2" t="str">
        <f t="shared" si="7"/>
        <v>MIKE TROUT</v>
      </c>
      <c r="H29" s="2" t="str">
        <f t="shared" si="8"/>
        <v>8000</v>
      </c>
      <c r="I29">
        <f t="shared" si="4"/>
        <v>15</v>
      </c>
      <c r="J29" s="75" t="s">
        <v>1127</v>
      </c>
      <c r="O29" t="s">
        <v>647</v>
      </c>
      <c r="P29" s="2" t="s">
        <v>814</v>
      </c>
      <c r="Q29" t="s">
        <v>830</v>
      </c>
    </row>
    <row r="30" spans="1:17" x14ac:dyDescent="0.25">
      <c r="A30" s="2">
        <f>IF(ISBLANK(D30),"",COUNTA($B$2:B30))</f>
        <v>29</v>
      </c>
      <c r="B30" s="2">
        <f t="shared" si="0"/>
        <v>10000</v>
      </c>
      <c r="C30" s="4">
        <f t="shared" si="6"/>
        <v>15000</v>
      </c>
      <c r="D30" s="54" t="s">
        <v>1086</v>
      </c>
      <c r="F30">
        <f t="shared" si="1"/>
        <v>12</v>
      </c>
      <c r="G30" s="2" t="str">
        <f t="shared" si="7"/>
        <v>ALEX BREGMAN</v>
      </c>
      <c r="H30" s="2" t="str">
        <f t="shared" si="8"/>
        <v>8000</v>
      </c>
      <c r="I30">
        <f t="shared" si="4"/>
        <v>17</v>
      </c>
      <c r="J30" s="75" t="s">
        <v>1128</v>
      </c>
      <c r="O30" t="s">
        <v>786</v>
      </c>
      <c r="P30" s="2" t="s">
        <v>821</v>
      </c>
      <c r="Q30" t="s">
        <v>500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1094</v>
      </c>
      <c r="F31">
        <f t="shared" si="1"/>
        <v>17</v>
      </c>
      <c r="G31" s="2" t="str">
        <f t="shared" si="7"/>
        <v>ANTHONY SANTANDER</v>
      </c>
      <c r="H31" s="2" t="str">
        <f t="shared" si="8"/>
        <v>8000</v>
      </c>
      <c r="I31">
        <f t="shared" si="4"/>
        <v>22</v>
      </c>
      <c r="J31" s="75" t="s">
        <v>1129</v>
      </c>
      <c r="O31" t="s">
        <v>648</v>
      </c>
      <c r="P31" s="2" t="s">
        <v>822</v>
      </c>
      <c r="Q31" t="s">
        <v>501</v>
      </c>
    </row>
    <row r="32" spans="1:17" x14ac:dyDescent="0.25">
      <c r="A32" s="2">
        <f>IF(ISBLANK(D32),"",COUNTA($B$2:B32))</f>
        <v>31</v>
      </c>
      <c r="B32" s="2">
        <f t="shared" si="0"/>
        <v>9000</v>
      </c>
      <c r="C32" s="4">
        <f t="shared" si="6"/>
        <v>10000</v>
      </c>
      <c r="D32" s="54" t="s">
        <v>1097</v>
      </c>
      <c r="F32">
        <f t="shared" si="1"/>
        <v>14</v>
      </c>
      <c r="G32" s="2" t="str">
        <f t="shared" si="7"/>
        <v>CEDRIC MULLINS</v>
      </c>
      <c r="H32" s="2" t="str">
        <f t="shared" si="8"/>
        <v>8000</v>
      </c>
      <c r="I32">
        <f t="shared" si="4"/>
        <v>19</v>
      </c>
      <c r="J32" s="75" t="s">
        <v>1130</v>
      </c>
      <c r="O32" t="s">
        <v>801</v>
      </c>
      <c r="P32" s="2" t="s">
        <v>823</v>
      </c>
      <c r="Q32" t="s">
        <v>733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1067</v>
      </c>
      <c r="F33">
        <f t="shared" si="1"/>
        <v>16</v>
      </c>
      <c r="G33" s="2" t="str">
        <f t="shared" si="7"/>
        <v>NICK CASTELLANOS</v>
      </c>
      <c r="H33" s="2" t="str">
        <f t="shared" ref="H33" si="9">IF(ISBLANK(J33),0,IF(ISNUMBER(SEARCH("+",J33)),RIGHT(J33,LEN(J33)-SEARCH("+",J33,1)),RIGHT(J33,LEN(J33)-SEARCH("-",J33,1)+1)))</f>
        <v>8000</v>
      </c>
      <c r="I33">
        <f t="shared" si="4"/>
        <v>21</v>
      </c>
      <c r="J33" s="75" t="s">
        <v>1131</v>
      </c>
      <c r="O33" t="s">
        <v>772</v>
      </c>
      <c r="P33" s="2" t="s">
        <v>821</v>
      </c>
      <c r="Q33" t="s">
        <v>500</v>
      </c>
    </row>
    <row r="34" spans="1:17" x14ac:dyDescent="0.25">
      <c r="A34" s="2">
        <f>IF(ISBLANK(D34),"",COUNTA($B$2:B34))</f>
        <v>33</v>
      </c>
      <c r="B34" s="2">
        <f t="shared" si="0"/>
        <v>2250</v>
      </c>
      <c r="C34" s="4">
        <f t="shared" si="6"/>
        <v>2500</v>
      </c>
      <c r="D34" s="54" t="s">
        <v>1062</v>
      </c>
      <c r="F34">
        <f t="shared" si="1"/>
        <v>18</v>
      </c>
      <c r="G34" s="2" t="str">
        <f t="shared" si="7"/>
        <v>FERNANDO TATIS JR.</v>
      </c>
      <c r="H34" s="2" t="str">
        <f t="shared" ref="H34:H65" si="10">IF(ISBLANK(J34),0,IF(ISNUMBER(SEARCH("+",J34)),RIGHT(J34,LEN(J34)-SEARCH("+",J34,1)),RIGHT(J34,LEN(J34)-SEARCH("-",J34,1)+1)))</f>
        <v>8000</v>
      </c>
      <c r="I34">
        <f t="shared" si="4"/>
        <v>23</v>
      </c>
      <c r="J34" s="75" t="s">
        <v>1079</v>
      </c>
      <c r="O34" t="s">
        <v>782</v>
      </c>
      <c r="P34" s="2" t="s">
        <v>813</v>
      </c>
      <c r="Q34" t="s">
        <v>502</v>
      </c>
    </row>
    <row r="35" spans="1:17" x14ac:dyDescent="0.25">
      <c r="A35" s="2">
        <f>IF(ISBLANK(D35),"",COUNTA($B$2:B35))</f>
        <v>34</v>
      </c>
      <c r="B35" s="2">
        <f t="shared" si="0"/>
        <v>2250</v>
      </c>
      <c r="C35" s="4">
        <f t="shared" si="6"/>
        <v>2500</v>
      </c>
      <c r="D35" s="54" t="s">
        <v>1061</v>
      </c>
      <c r="F35">
        <f t="shared" si="1"/>
        <v>14</v>
      </c>
      <c r="G35" s="2" t="str">
        <f t="shared" si="7"/>
        <v>KYLE SCHWARBER</v>
      </c>
      <c r="H35" s="2" t="str">
        <f t="shared" si="10"/>
        <v>10000</v>
      </c>
      <c r="I35">
        <f t="shared" si="4"/>
        <v>20</v>
      </c>
      <c r="J35" s="75" t="s">
        <v>1132</v>
      </c>
      <c r="O35" t="s">
        <v>645</v>
      </c>
      <c r="P35" s="2" t="s">
        <v>824</v>
      </c>
      <c r="Q35" t="s">
        <v>834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1101</v>
      </c>
      <c r="F36">
        <f t="shared" si="1"/>
        <v>17</v>
      </c>
      <c r="G36" s="2" t="str">
        <f t="shared" si="7"/>
        <v>TEOSCAR HERNANDEZ</v>
      </c>
      <c r="H36" s="2" t="str">
        <f t="shared" si="10"/>
        <v>10000</v>
      </c>
      <c r="I36">
        <f t="shared" si="4"/>
        <v>23</v>
      </c>
      <c r="J36" s="75" t="s">
        <v>1133</v>
      </c>
      <c r="O36" t="s">
        <v>784</v>
      </c>
      <c r="P36" s="2" t="s">
        <v>807</v>
      </c>
      <c r="Q36" t="s">
        <v>503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1060</v>
      </c>
      <c r="F37">
        <f t="shared" si="1"/>
        <v>14</v>
      </c>
      <c r="G37" s="2" t="str">
        <f t="shared" si="7"/>
        <v>EUGENIO SUAREZ</v>
      </c>
      <c r="H37" s="2" t="str">
        <f t="shared" si="10"/>
        <v>10000</v>
      </c>
      <c r="I37">
        <f t="shared" si="4"/>
        <v>20</v>
      </c>
      <c r="J37" s="75" t="s">
        <v>1134</v>
      </c>
      <c r="O37" t="s">
        <v>800</v>
      </c>
      <c r="P37" s="2" t="s">
        <v>818</v>
      </c>
      <c r="Q37" t="s">
        <v>833</v>
      </c>
    </row>
    <row r="38" spans="1:17" x14ac:dyDescent="0.25">
      <c r="A38" s="2">
        <f>IF(ISBLANK(D38),"",COUNTA($B$2:B38))</f>
        <v>37</v>
      </c>
      <c r="B38" s="2">
        <f t="shared" si="0"/>
        <v>2970</v>
      </c>
      <c r="C38" s="4">
        <f>IF(ISERROR(_xlfn.NUMBERVALUE(VLOOKUP(D38,G:H,2,0))),"NO",_xlfn.NUMBERVALUE(VLOOKUP(D38,G:H,2,0)))</f>
        <v>3300</v>
      </c>
      <c r="D38" s="54" t="s">
        <v>1066</v>
      </c>
      <c r="F38">
        <f t="shared" si="1"/>
        <v>15</v>
      </c>
      <c r="G38" s="2" t="str">
        <f t="shared" si="7"/>
        <v>JULIO RODRIGUEZ</v>
      </c>
      <c r="H38" s="2" t="str">
        <f t="shared" si="10"/>
        <v>12500</v>
      </c>
      <c r="I38">
        <f t="shared" si="4"/>
        <v>21</v>
      </c>
      <c r="J38" s="75" t="s">
        <v>1135</v>
      </c>
      <c r="O38" t="s">
        <v>789</v>
      </c>
      <c r="P38" s="2" t="s">
        <v>804</v>
      </c>
      <c r="Q38" t="s">
        <v>826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1043</v>
      </c>
      <c r="F39">
        <f t="shared" si="1"/>
        <v>16</v>
      </c>
      <c r="G39" s="2" t="str">
        <f t="shared" si="7"/>
        <v>RYAN MOUNTCASTLE</v>
      </c>
      <c r="H39" s="2" t="str">
        <f t="shared" si="10"/>
        <v>12500</v>
      </c>
      <c r="I39">
        <f t="shared" si="4"/>
        <v>22</v>
      </c>
      <c r="J39" s="75" t="s">
        <v>1136</v>
      </c>
      <c r="O39" t="s">
        <v>649</v>
      </c>
      <c r="P39" s="2" t="s">
        <v>824</v>
      </c>
      <c r="Q39" t="s">
        <v>834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1085</v>
      </c>
      <c r="F40">
        <f t="shared" si="1"/>
        <v>9</v>
      </c>
      <c r="G40" s="2" t="str">
        <f t="shared" si="7"/>
        <v>JUAN SOTO</v>
      </c>
      <c r="H40" s="2" t="str">
        <f t="shared" si="10"/>
        <v>12500</v>
      </c>
      <c r="I40">
        <f t="shared" si="4"/>
        <v>15</v>
      </c>
      <c r="J40" s="75" t="s">
        <v>1137</v>
      </c>
      <c r="O40" t="s">
        <v>643</v>
      </c>
      <c r="P40" s="2" t="s">
        <v>825</v>
      </c>
      <c r="Q40" t="s">
        <v>835</v>
      </c>
    </row>
    <row r="41" spans="1:17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15000</v>
      </c>
      <c r="D41" s="54" t="s">
        <v>1096</v>
      </c>
      <c r="F41">
        <f t="shared" si="1"/>
        <v>16</v>
      </c>
      <c r="G41" s="2" t="str">
        <f t="shared" si="7"/>
        <v>PAUL GOLDSCHMIDT</v>
      </c>
      <c r="H41" s="2" t="str">
        <f t="shared" si="10"/>
        <v>15000</v>
      </c>
      <c r="I41">
        <f t="shared" si="4"/>
        <v>22</v>
      </c>
      <c r="J41" s="75" t="s">
        <v>1138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1055</v>
      </c>
      <c r="F42">
        <f t="shared" si="1"/>
        <v>16</v>
      </c>
      <c r="G42" s="2" t="str">
        <f t="shared" si="7"/>
        <v>MASATAKA YOSHIDA</v>
      </c>
      <c r="H42" s="2" t="str">
        <f t="shared" si="10"/>
        <v>15000</v>
      </c>
      <c r="I42">
        <f t="shared" si="4"/>
        <v>22</v>
      </c>
      <c r="J42" s="74" t="s">
        <v>1139</v>
      </c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1084</v>
      </c>
      <c r="F43">
        <f t="shared" si="1"/>
        <v>12</v>
      </c>
      <c r="G43" s="2" t="str">
        <f t="shared" si="7"/>
        <v>AUSTIN RILEY</v>
      </c>
      <c r="H43" s="2" t="str">
        <f t="shared" si="10"/>
        <v>15000</v>
      </c>
      <c r="I43">
        <f t="shared" si="4"/>
        <v>18</v>
      </c>
      <c r="J43" s="74" t="s">
        <v>1042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1102</v>
      </c>
      <c r="F44">
        <f t="shared" si="1"/>
        <v>12</v>
      </c>
      <c r="G44" s="2" t="str">
        <f t="shared" si="7"/>
        <v>MATT CHAPMAN</v>
      </c>
      <c r="H44" s="2" t="str">
        <f t="shared" si="10"/>
        <v>15000</v>
      </c>
      <c r="I44">
        <f t="shared" si="4"/>
        <v>18</v>
      </c>
      <c r="J44" s="74" t="s">
        <v>1080</v>
      </c>
    </row>
    <row r="45" spans="1:17" x14ac:dyDescent="0.25">
      <c r="A45" s="2">
        <f>IF(ISBLANK(D45),"",COUNTA($B$2:B45))</f>
        <v>44</v>
      </c>
      <c r="B45" s="2">
        <f t="shared" si="0"/>
        <v>1440</v>
      </c>
      <c r="C45" s="4">
        <f t="shared" si="6"/>
        <v>1600</v>
      </c>
      <c r="D45" s="54" t="s">
        <v>1071</v>
      </c>
      <c r="F45">
        <f t="shared" si="1"/>
        <v>14</v>
      </c>
      <c r="G45" s="2" t="str">
        <f t="shared" si="7"/>
        <v>NATHANIEL LOWE</v>
      </c>
      <c r="H45" s="2" t="str">
        <f t="shared" si="10"/>
        <v>15000</v>
      </c>
      <c r="I45">
        <f t="shared" si="4"/>
        <v>20</v>
      </c>
      <c r="J45" s="74" t="s">
        <v>1140</v>
      </c>
    </row>
    <row r="46" spans="1:17" x14ac:dyDescent="0.25">
      <c r="A46" s="2">
        <f>IF(ISBLANK(D46),"",COUNTA($B$2:B46))</f>
        <v>45</v>
      </c>
      <c r="B46" s="2">
        <f t="shared" si="0"/>
        <v>7200</v>
      </c>
      <c r="C46" s="4">
        <f t="shared" si="6"/>
        <v>8000</v>
      </c>
      <c r="D46" s="54" t="s">
        <v>1074</v>
      </c>
      <c r="F46">
        <f t="shared" si="1"/>
        <v>11</v>
      </c>
      <c r="G46" s="2" t="str">
        <f t="shared" si="7"/>
        <v>LUIS ROBERT</v>
      </c>
      <c r="H46" s="2" t="str">
        <f t="shared" si="10"/>
        <v>15000</v>
      </c>
      <c r="I46">
        <f t="shared" si="4"/>
        <v>17</v>
      </c>
      <c r="J46" s="74" t="s">
        <v>1141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1075</v>
      </c>
      <c r="F47">
        <f t="shared" si="1"/>
        <v>14</v>
      </c>
      <c r="G47" s="2" t="str">
        <f t="shared" si="7"/>
        <v>SALVADOR PEREZ</v>
      </c>
      <c r="H47" s="2" t="str">
        <f t="shared" si="10"/>
        <v>15000</v>
      </c>
      <c r="I47">
        <f t="shared" si="4"/>
        <v>20</v>
      </c>
      <c r="J47" s="74" t="s">
        <v>1142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1147</v>
      </c>
      <c r="F48">
        <f t="shared" si="1"/>
        <v>11</v>
      </c>
      <c r="G48" s="2" t="str">
        <f t="shared" si="7"/>
        <v>JAKE FRALEY</v>
      </c>
      <c r="H48" s="2" t="str">
        <f t="shared" si="10"/>
        <v>15000</v>
      </c>
      <c r="I48">
        <f t="shared" si="4"/>
        <v>17</v>
      </c>
      <c r="J48" s="74" t="s">
        <v>1143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1098</v>
      </c>
      <c r="F49">
        <f t="shared" si="1"/>
        <v>15</v>
      </c>
      <c r="G49" s="2" t="str">
        <f t="shared" si="7"/>
        <v>ADLEY RUTSCHMAN</v>
      </c>
      <c r="H49" s="2" t="str">
        <f t="shared" si="10"/>
        <v>20000</v>
      </c>
      <c r="I49">
        <f t="shared" si="4"/>
        <v>21</v>
      </c>
      <c r="J49" s="74" t="s">
        <v>1144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1063</v>
      </c>
      <c r="F50">
        <f t="shared" si="1"/>
        <v>14</v>
      </c>
      <c r="G50" s="2" t="str">
        <f t="shared" si="7"/>
        <v>BRYAN REYNOLDS</v>
      </c>
      <c r="H50" s="2" t="str">
        <f t="shared" si="10"/>
        <v>20000</v>
      </c>
      <c r="I50">
        <f t="shared" si="4"/>
        <v>20</v>
      </c>
      <c r="J50" s="74" t="s">
        <v>1145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1064</v>
      </c>
      <c r="F51">
        <f t="shared" si="1"/>
        <v>10</v>
      </c>
      <c r="G51" s="2" t="str">
        <f t="shared" si="7"/>
        <v>WILL SMITH</v>
      </c>
      <c r="H51" s="2" t="str">
        <f t="shared" si="10"/>
        <v>20000</v>
      </c>
      <c r="I51">
        <f t="shared" si="4"/>
        <v>16</v>
      </c>
      <c r="J51" s="74" t="s">
        <v>1146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1148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20000</v>
      </c>
      <c r="D53" s="54" t="s">
        <v>1149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>
        <f t="shared" si="11"/>
        <v>7200</v>
      </c>
      <c r="C54" s="4">
        <f t="shared" si="6"/>
        <v>8000</v>
      </c>
      <c r="D54" s="54" t="s">
        <v>1150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12500</v>
      </c>
      <c r="D55" s="54" t="s">
        <v>1099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1095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15000</v>
      </c>
      <c r="D57" s="54" t="s">
        <v>1072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1151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1087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1089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>
        <f t="shared" si="11"/>
        <v>9000</v>
      </c>
      <c r="C61" s="4">
        <f t="shared" si="6"/>
        <v>10000</v>
      </c>
      <c r="D61" s="54" t="s">
        <v>1100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4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4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4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4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4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4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4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4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4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4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4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4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4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4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4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4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4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4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4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4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4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4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4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4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4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4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4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4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4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4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4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4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4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4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4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4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4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4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4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 s="74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4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4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4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4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510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511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topLeftCell="B1" zoomScale="62" zoomScaleNormal="62" workbookViewId="0">
      <selection activeCell="D2" sqref="D2:D27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59" t="s">
        <v>730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 t="str">
        <f ca="1">IF(C2="NO","0",IF(C2&gt;=11000,10000,ROUND(IF((SIGN(C2)=-1),C2*(1+$E$1/100),C2*(1-$E$1/100)),0)))</f>
        <v>0</v>
      </c>
      <c r="C2" s="4" t="str">
        <f t="shared" ref="C2:C65" ca="1" si="0">IF(ISERROR(_xlfn.NUMBERVALUE(VLOOKUP(D2,G:H,2,0))),"NO",_xlfn.NUMBERVALUE(VLOOKUP(D2,G:H,2,0)))</f>
        <v>NO</v>
      </c>
      <c r="D2" t="s">
        <v>1016</v>
      </c>
      <c r="F2">
        <f t="shared" ref="F2:F66" ca="1" si="1">+LEN(G2)</f>
        <v>10</v>
      </c>
      <c r="G2" s="2" t="str">
        <f t="shared" ref="G2:G32" ca="1" si="2">UPPER(OFFSET(J1,(ROW()-1),0))</f>
        <v>ONS JABEUR</v>
      </c>
      <c r="H2" s="2">
        <f t="shared" ref="H2:H31" ca="1" si="3">OFFSET(J2,(ROW()-1),0)</f>
        <v>600</v>
      </c>
      <c r="I2">
        <f t="shared" ref="I2:I31" si="4">+LEN(J2)</f>
        <v>10</v>
      </c>
      <c r="J2" s="64" t="s">
        <v>992</v>
      </c>
      <c r="M2" t="str">
        <f t="shared" ref="M2:M65" si="5">N2&amp;" "&amp;$M$1</f>
        <v>DEN NUGGETS 84:75 MIA HEAT (END 3Q)</v>
      </c>
      <c r="N2" s="54" t="s">
        <v>651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675</v>
      </c>
      <c r="C3" s="4">
        <f t="shared" ca="1" si="0"/>
        <v>750</v>
      </c>
      <c r="D3" s="2" t="s">
        <v>1017</v>
      </c>
      <c r="F3">
        <f t="shared" ca="1" si="1"/>
        <v>18</v>
      </c>
      <c r="G3" s="2" t="str">
        <f t="shared" ca="1" si="2"/>
        <v>BARBORA KREJCIKOVA</v>
      </c>
      <c r="H3" s="2">
        <f t="shared" ca="1" si="3"/>
        <v>700</v>
      </c>
      <c r="I3">
        <f t="shared" si="4"/>
        <v>3</v>
      </c>
      <c r="J3" s="64">
        <v>600</v>
      </c>
      <c r="M3" t="str">
        <f t="shared" si="5"/>
        <v>DEN NUGGETS 81:72 MIA HEAT (END 3Q)</v>
      </c>
      <c r="N3" s="54" t="s">
        <v>580</v>
      </c>
    </row>
    <row r="4" spans="1:17" x14ac:dyDescent="0.25">
      <c r="A4" s="2">
        <f ca="1">IF(ISBLANK(D4),"",COUNTA($B$2:B4))</f>
        <v>3</v>
      </c>
      <c r="B4" s="2">
        <f t="shared" ca="1" si="6"/>
        <v>630</v>
      </c>
      <c r="C4" s="4">
        <f t="shared" ca="1" si="0"/>
        <v>700</v>
      </c>
      <c r="D4" s="2" t="s">
        <v>1018</v>
      </c>
      <c r="F4">
        <f t="shared" ca="1" si="1"/>
        <v>13</v>
      </c>
      <c r="G4" s="2" t="str">
        <f t="shared" ca="1" si="2"/>
        <v>PETRA KVITOVA</v>
      </c>
      <c r="H4" s="2">
        <f t="shared" ca="1" si="3"/>
        <v>750</v>
      </c>
      <c r="I4">
        <f t="shared" si="4"/>
        <v>18</v>
      </c>
      <c r="J4" s="64" t="s">
        <v>993</v>
      </c>
      <c r="M4" t="str">
        <f t="shared" si="5"/>
        <v>DEN NUGGETS 81:82 MIA HEAT (END 3Q)</v>
      </c>
      <c r="N4" s="54" t="s">
        <v>609</v>
      </c>
    </row>
    <row r="5" spans="1:17" x14ac:dyDescent="0.25">
      <c r="A5" s="2">
        <f ca="1">IF(ISBLANK(D5),"",COUNTA($B$2:B5))</f>
        <v>4</v>
      </c>
      <c r="B5" s="2">
        <f t="shared" ca="1" si="6"/>
        <v>765</v>
      </c>
      <c r="C5" s="4">
        <f t="shared" ca="1" si="0"/>
        <v>850</v>
      </c>
      <c r="D5" s="2" t="s">
        <v>1019</v>
      </c>
      <c r="F5">
        <f t="shared" ca="1" si="1"/>
        <v>10</v>
      </c>
      <c r="G5" s="2" t="str">
        <f t="shared" ca="1" si="2"/>
        <v>COCO GAUFF</v>
      </c>
      <c r="H5" s="2">
        <f t="shared" ca="1" si="3"/>
        <v>850</v>
      </c>
      <c r="I5">
        <f t="shared" si="4"/>
        <v>3</v>
      </c>
      <c r="J5" s="64">
        <v>700</v>
      </c>
      <c r="M5" t="str">
        <f t="shared" si="5"/>
        <v>DEN NUGGETS 81:74 MIA HEAT (END 3Q)</v>
      </c>
      <c r="N5" s="54" t="s">
        <v>578</v>
      </c>
    </row>
    <row r="6" spans="1:17" x14ac:dyDescent="0.25">
      <c r="A6" s="2">
        <f ca="1">IF(ISBLANK(D6),"",COUNTA($B$2:B6))</f>
        <v>5</v>
      </c>
      <c r="B6" s="2">
        <f t="shared" ca="1" si="6"/>
        <v>1080</v>
      </c>
      <c r="C6" s="4">
        <f t="shared" ca="1" si="0"/>
        <v>1200</v>
      </c>
      <c r="D6" s="2" t="s">
        <v>1020</v>
      </c>
      <c r="F6">
        <f t="shared" ca="1" si="1"/>
        <v>19</v>
      </c>
      <c r="G6" s="2" t="str">
        <f t="shared" ca="1" si="2"/>
        <v>BEATRIZ HADDAD MAIA</v>
      </c>
      <c r="H6" s="2">
        <f t="shared" ca="1" si="3"/>
        <v>900</v>
      </c>
      <c r="I6">
        <f t="shared" si="4"/>
        <v>13</v>
      </c>
      <c r="J6" s="64" t="s">
        <v>994</v>
      </c>
      <c r="M6" t="str">
        <f t="shared" si="5"/>
        <v>DEN NUGGETS 78:75 MIA HEAT (END 3Q)</v>
      </c>
      <c r="N6" s="54" t="s">
        <v>652</v>
      </c>
    </row>
    <row r="7" spans="1:17" x14ac:dyDescent="0.25">
      <c r="A7" s="2">
        <f ca="1">IF(ISBLANK(D7),"",COUNTA($B$2:B7))</f>
        <v>6</v>
      </c>
      <c r="B7" s="2">
        <f t="shared" ca="1" si="6"/>
        <v>540</v>
      </c>
      <c r="C7" s="4">
        <f t="shared" ca="1" si="0"/>
        <v>600</v>
      </c>
      <c r="D7" s="2" t="s">
        <v>1021</v>
      </c>
      <c r="F7">
        <f t="shared" ca="1" si="1"/>
        <v>15</v>
      </c>
      <c r="G7" s="2" t="str">
        <f t="shared" ca="1" si="2"/>
        <v>CAROLINE GARCIA</v>
      </c>
      <c r="H7" s="2">
        <f t="shared" ca="1" si="3"/>
        <v>1200</v>
      </c>
      <c r="I7">
        <f t="shared" si="4"/>
        <v>3</v>
      </c>
      <c r="J7" s="64">
        <v>750</v>
      </c>
      <c r="M7" t="str">
        <f t="shared" si="5"/>
        <v>DEN NUGGETS 87:73 MIA HEAT (END 3Q)</v>
      </c>
      <c r="N7" s="54" t="s">
        <v>581</v>
      </c>
    </row>
    <row r="8" spans="1:17" x14ac:dyDescent="0.25">
      <c r="A8" s="2">
        <f ca="1">IF(ISBLANK(D8),"",COUNTA($B$2:B8))</f>
        <v>7</v>
      </c>
      <c r="B8" s="2">
        <f t="shared" ca="1" si="6"/>
        <v>1080</v>
      </c>
      <c r="C8" s="4">
        <f t="shared" ca="1" si="0"/>
        <v>1200</v>
      </c>
      <c r="D8" t="s">
        <v>1022</v>
      </c>
      <c r="F8">
        <f t="shared" ca="1" si="1"/>
        <v>16</v>
      </c>
      <c r="G8" s="2" t="str">
        <f t="shared" ca="1" si="2"/>
        <v>JELENA OSTAPENKO</v>
      </c>
      <c r="H8" s="2">
        <f t="shared" ca="1" si="3"/>
        <v>1200</v>
      </c>
      <c r="I8">
        <f t="shared" si="4"/>
        <v>10</v>
      </c>
      <c r="J8" s="64" t="s">
        <v>995</v>
      </c>
      <c r="M8" t="str">
        <f t="shared" si="5"/>
        <v>DEN NUGGETS 87:77 MIA HEAT (END 3Q)</v>
      </c>
      <c r="N8" s="54" t="s">
        <v>653</v>
      </c>
    </row>
    <row r="9" spans="1:17" x14ac:dyDescent="0.25">
      <c r="A9" s="2">
        <f ca="1">IF(ISBLANK(D9),"",COUNTA($B$2:B9))</f>
        <v>8</v>
      </c>
      <c r="B9" s="2" t="str">
        <f t="shared" ca="1" si="6"/>
        <v>0</v>
      </c>
      <c r="C9" s="4" t="str">
        <f t="shared" ca="1" si="0"/>
        <v>NO</v>
      </c>
      <c r="D9" s="2" t="s">
        <v>1023</v>
      </c>
      <c r="F9">
        <f t="shared" ca="1" si="1"/>
        <v>14</v>
      </c>
      <c r="G9" s="2" t="str">
        <f t="shared" ca="1" si="2"/>
        <v>JESSICA PEGULA</v>
      </c>
      <c r="H9" s="2">
        <f t="shared" ca="1" si="3"/>
        <v>1200</v>
      </c>
      <c r="I9">
        <f t="shared" si="4"/>
        <v>3</v>
      </c>
      <c r="J9" s="64">
        <v>850</v>
      </c>
      <c r="M9" t="str">
        <f t="shared" si="5"/>
        <v>DEN NUGGETS 84:71 MIA HEAT (END 3Q)</v>
      </c>
      <c r="N9" s="54" t="s">
        <v>629</v>
      </c>
    </row>
    <row r="10" spans="1:17" x14ac:dyDescent="0.25">
      <c r="A10" s="2">
        <f ca="1">IF(ISBLANK(D10),"",COUNTA($B$2:B10))</f>
        <v>9</v>
      </c>
      <c r="B10" s="2" t="str">
        <f t="shared" ca="1" si="6"/>
        <v>0</v>
      </c>
      <c r="C10" s="4" t="str">
        <f t="shared" ca="1" si="0"/>
        <v>NO</v>
      </c>
      <c r="D10" s="2" t="s">
        <v>1024</v>
      </c>
      <c r="F10">
        <f t="shared" ca="1" si="1"/>
        <v>15</v>
      </c>
      <c r="G10" s="2" t="str">
        <f t="shared" ca="1" si="2"/>
        <v>DARIA KASATKINA</v>
      </c>
      <c r="H10" s="2">
        <f t="shared" ca="1" si="3"/>
        <v>1400</v>
      </c>
      <c r="I10">
        <f t="shared" si="4"/>
        <v>19</v>
      </c>
      <c r="J10" s="64" t="s">
        <v>996</v>
      </c>
      <c r="M10" t="str">
        <f t="shared" si="5"/>
        <v>DEN NUGGETS 82:72 MIA HEAT (END 3Q)</v>
      </c>
      <c r="N10" s="54" t="s">
        <v>589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1260</v>
      </c>
      <c r="C11" s="4">
        <f t="shared" ca="1" si="0"/>
        <v>1400</v>
      </c>
      <c r="D11" s="2" t="s">
        <v>1025</v>
      </c>
      <c r="F11">
        <f t="shared" ca="1" si="1"/>
        <v>17</v>
      </c>
      <c r="G11" s="2" t="str">
        <f t="shared" ca="1" si="2"/>
        <v>KAROLINA PLISKOVA</v>
      </c>
      <c r="H11" s="2">
        <f t="shared" ca="1" si="3"/>
        <v>1400</v>
      </c>
      <c r="I11">
        <f t="shared" si="4"/>
        <v>3</v>
      </c>
      <c r="J11" s="64">
        <v>900</v>
      </c>
      <c r="M11" t="str">
        <f t="shared" si="5"/>
        <v>DEN NUGGETS 83:76 MIA HEAT (END 3Q)</v>
      </c>
      <c r="N11" s="54" t="s">
        <v>585</v>
      </c>
    </row>
    <row r="12" spans="1:17" x14ac:dyDescent="0.25">
      <c r="A12" s="2">
        <f ca="1">IF(ISBLANK(D12),"",COUNTA($B$2:B12))</f>
        <v>11</v>
      </c>
      <c r="B12" s="2">
        <f t="shared" ca="1" si="6"/>
        <v>1080</v>
      </c>
      <c r="C12" s="4">
        <f t="shared" ca="1" si="0"/>
        <v>1200</v>
      </c>
      <c r="D12" s="2" t="s">
        <v>1026</v>
      </c>
      <c r="F12">
        <f t="shared" ca="1" si="1"/>
        <v>12</v>
      </c>
      <c r="G12" s="2" t="str">
        <f t="shared" ca="1" si="2"/>
        <v>MADISON KEYS</v>
      </c>
      <c r="H12" s="2">
        <f t="shared" ca="1" si="3"/>
        <v>1600</v>
      </c>
      <c r="I12">
        <f t="shared" si="4"/>
        <v>15</v>
      </c>
      <c r="J12" s="64" t="s">
        <v>997</v>
      </c>
      <c r="M12" t="str">
        <f t="shared" si="5"/>
        <v>DEN NUGGETS 83:81 MIA HEAT (END 3Q)</v>
      </c>
      <c r="N12" s="54" t="s">
        <v>576</v>
      </c>
    </row>
    <row r="13" spans="1:17" x14ac:dyDescent="0.25">
      <c r="A13" s="2">
        <f ca="1">IF(ISBLANK(D13),"",COUNTA($B$2:B13))</f>
        <v>12</v>
      </c>
      <c r="B13" s="2">
        <f t="shared" ca="1" si="6"/>
        <v>810</v>
      </c>
      <c r="C13" s="4">
        <f t="shared" ca="1" si="0"/>
        <v>900</v>
      </c>
      <c r="D13" s="2" t="s">
        <v>1027</v>
      </c>
      <c r="F13">
        <f t="shared" ca="1" si="1"/>
        <v>13</v>
      </c>
      <c r="G13" s="2" t="str">
        <f t="shared" ca="1" si="2"/>
        <v>KATIE BOULTER</v>
      </c>
      <c r="H13" s="2">
        <f t="shared" ca="1" si="3"/>
        <v>1800</v>
      </c>
      <c r="I13">
        <f t="shared" si="4"/>
        <v>4</v>
      </c>
      <c r="J13" s="64">
        <v>1200</v>
      </c>
      <c r="M13" t="str">
        <f t="shared" si="5"/>
        <v>DEN NUGGETS 84:74 MIA HEAT (END 3Q)</v>
      </c>
      <c r="N13" s="54" t="s">
        <v>604</v>
      </c>
    </row>
    <row r="14" spans="1:17" x14ac:dyDescent="0.25">
      <c r="A14" s="2">
        <f ca="1">IF(ISBLANK(D14),"",COUNTA($B$2:B14))</f>
        <v>13</v>
      </c>
      <c r="B14" s="2">
        <f t="shared" ca="1" si="6"/>
        <v>1440</v>
      </c>
      <c r="C14" s="4">
        <f t="shared" ca="1" si="0"/>
        <v>1600</v>
      </c>
      <c r="D14" t="s">
        <v>1028</v>
      </c>
      <c r="F14">
        <f t="shared" ca="1" si="1"/>
        <v>18</v>
      </c>
      <c r="G14" s="2" t="str">
        <f t="shared" ca="1" si="2"/>
        <v>ANASTASIA POTAPOVA</v>
      </c>
      <c r="H14" s="2">
        <f t="shared" ca="1" si="3"/>
        <v>2200</v>
      </c>
      <c r="I14">
        <f t="shared" si="4"/>
        <v>16</v>
      </c>
      <c r="J14" s="64" t="s">
        <v>998</v>
      </c>
      <c r="M14" t="str">
        <f t="shared" si="5"/>
        <v>DEN NUGGETS 84:70 MIA HEAT (END 3Q)</v>
      </c>
      <c r="N14" s="54" t="s">
        <v>654</v>
      </c>
    </row>
    <row r="15" spans="1:17" x14ac:dyDescent="0.25">
      <c r="A15" s="2">
        <f ca="1">IF(ISBLANK(D15),"",COUNTA($B$2:B15))</f>
        <v>14</v>
      </c>
      <c r="B15" s="2" t="str">
        <f t="shared" ca="1" si="6"/>
        <v>0</v>
      </c>
      <c r="C15" s="4" t="str">
        <f t="shared" ca="1" si="0"/>
        <v>NO</v>
      </c>
      <c r="D15" s="2" t="s">
        <v>1029</v>
      </c>
      <c r="F15">
        <f t="shared" ca="1" si="1"/>
        <v>13</v>
      </c>
      <c r="G15" s="2" t="str">
        <f t="shared" ca="1" si="2"/>
        <v>CAMILA OSORIO</v>
      </c>
      <c r="H15" s="2">
        <f t="shared" ca="1" si="3"/>
        <v>2500</v>
      </c>
      <c r="I15">
        <f t="shared" si="4"/>
        <v>4</v>
      </c>
      <c r="J15" s="64">
        <v>1200</v>
      </c>
      <c r="M15" t="str">
        <f t="shared" si="5"/>
        <v>DEN NUGGETS 76:70 MIA HEAT (END 3Q)</v>
      </c>
      <c r="N15" s="54" t="s">
        <v>655</v>
      </c>
    </row>
    <row r="16" spans="1:17" x14ac:dyDescent="0.25">
      <c r="A16" s="2">
        <f ca="1">IF(ISBLANK(D16),"",COUNTA($B$2:B16))</f>
        <v>15</v>
      </c>
      <c r="B16" s="2" t="str">
        <f t="shared" ca="1" si="6"/>
        <v>0</v>
      </c>
      <c r="C16" s="4" t="str">
        <f t="shared" ca="1" si="0"/>
        <v>NO</v>
      </c>
      <c r="D16" s="2" t="s">
        <v>1030</v>
      </c>
      <c r="F16">
        <f t="shared" ca="1" si="1"/>
        <v>13</v>
      </c>
      <c r="G16" s="2" t="str">
        <f t="shared" ca="1" si="2"/>
        <v>CAMILA GIORGI</v>
      </c>
      <c r="H16" s="2">
        <f t="shared" ca="1" si="3"/>
        <v>2800</v>
      </c>
      <c r="I16">
        <f t="shared" si="4"/>
        <v>14</v>
      </c>
      <c r="J16" s="64" t="s">
        <v>999</v>
      </c>
      <c r="M16" t="str">
        <f t="shared" si="5"/>
        <v>DEN NUGGETS 75:78 MIA HEAT (END 3Q)</v>
      </c>
      <c r="N16" s="54" t="s">
        <v>656</v>
      </c>
    </row>
    <row r="17" spans="1:14" x14ac:dyDescent="0.25">
      <c r="A17" s="2">
        <f ca="1">IF(ISBLANK(D17),"",COUNTA($B$2:B17))</f>
        <v>16</v>
      </c>
      <c r="B17" s="2">
        <f t="shared" ca="1" si="6"/>
        <v>1980</v>
      </c>
      <c r="C17" s="4">
        <f t="shared" ca="1" si="0"/>
        <v>2200</v>
      </c>
      <c r="D17" s="2" t="s">
        <v>1031</v>
      </c>
      <c r="F17">
        <f t="shared" ca="1" si="1"/>
        <v>12</v>
      </c>
      <c r="G17" s="2" t="str">
        <f t="shared" ca="1" si="2"/>
        <v>QINWEN ZHENG</v>
      </c>
      <c r="H17" s="2">
        <f t="shared" ca="1" si="3"/>
        <v>2800</v>
      </c>
      <c r="I17">
        <f t="shared" si="4"/>
        <v>4</v>
      </c>
      <c r="J17" s="64">
        <v>1200</v>
      </c>
      <c r="M17" t="str">
        <f t="shared" si="5"/>
        <v>DEN NUGGETS 86:78 MIA HEAT (END 3Q)</v>
      </c>
      <c r="N17" s="54" t="s">
        <v>613</v>
      </c>
    </row>
    <row r="18" spans="1:14" x14ac:dyDescent="0.25">
      <c r="A18" s="2">
        <f ca="1">IF(ISBLANK(D18),"",COUNTA($B$2:B18))</f>
        <v>17</v>
      </c>
      <c r="B18" s="2">
        <f t="shared" ca="1" si="6"/>
        <v>1260</v>
      </c>
      <c r="C18" s="4">
        <f t="shared" ca="1" si="0"/>
        <v>1400</v>
      </c>
      <c r="D18" s="2" t="s">
        <v>1032</v>
      </c>
      <c r="F18">
        <f t="shared" ca="1" si="1"/>
        <v>18</v>
      </c>
      <c r="G18" s="2" t="str">
        <f t="shared" ca="1" si="2"/>
        <v>JODIE ANNA BURRAGE</v>
      </c>
      <c r="H18" s="2">
        <f t="shared" ca="1" si="3"/>
        <v>2800</v>
      </c>
      <c r="I18">
        <f t="shared" si="4"/>
        <v>15</v>
      </c>
      <c r="J18" s="64" t="s">
        <v>1000</v>
      </c>
      <c r="M18" t="str">
        <f t="shared" si="5"/>
        <v>DEN NUGGETS 80:73 MIA HEAT (END 3Q)</v>
      </c>
      <c r="N18" s="54" t="s">
        <v>623</v>
      </c>
    </row>
    <row r="19" spans="1:14" x14ac:dyDescent="0.25">
      <c r="A19" s="2">
        <f ca="1">IF(ISBLANK(D19),"",COUNTA($B$2:B19))</f>
        <v>18</v>
      </c>
      <c r="B19" s="2" t="str">
        <f t="shared" ca="1" si="6"/>
        <v>0</v>
      </c>
      <c r="C19" s="4" t="str">
        <f t="shared" ca="1" si="0"/>
        <v>NO</v>
      </c>
      <c r="D19" s="2" t="s">
        <v>1033</v>
      </c>
      <c r="F19">
        <f t="shared" ca="1" si="1"/>
        <v>12</v>
      </c>
      <c r="G19" s="2" t="str">
        <f t="shared" ca="1" si="2"/>
        <v>HARRIET DART</v>
      </c>
      <c r="H19" s="2">
        <f t="shared" ca="1" si="3"/>
        <v>3300</v>
      </c>
      <c r="I19">
        <f t="shared" si="4"/>
        <v>4</v>
      </c>
      <c r="J19" s="64">
        <v>1400</v>
      </c>
      <c r="M19" t="str">
        <f t="shared" si="5"/>
        <v>DEN NUGGETS 78:74 MIA HEAT (END 3Q)</v>
      </c>
      <c r="N19" s="54" t="s">
        <v>626</v>
      </c>
    </row>
    <row r="20" spans="1:14" x14ac:dyDescent="0.25">
      <c r="A20" s="2">
        <f ca="1">IF(ISBLANK(D20),"",COUNTA($B$2:B20))</f>
        <v>19</v>
      </c>
      <c r="B20" s="2">
        <f t="shared" ca="1" si="6"/>
        <v>2520</v>
      </c>
      <c r="C20" s="4">
        <f t="shared" ca="1" si="0"/>
        <v>2800</v>
      </c>
      <c r="D20" t="s">
        <v>1034</v>
      </c>
      <c r="F20">
        <f t="shared" ca="1" si="1"/>
        <v>14</v>
      </c>
      <c r="G20" s="2" t="str">
        <f t="shared" ca="1" si="2"/>
        <v>MARIE BOUZKOVA</v>
      </c>
      <c r="H20" s="2">
        <f t="shared" ca="1" si="3"/>
        <v>4000</v>
      </c>
      <c r="I20">
        <f t="shared" si="4"/>
        <v>17</v>
      </c>
      <c r="J20" s="64" t="s">
        <v>1001</v>
      </c>
      <c r="M20" t="str">
        <f t="shared" si="5"/>
        <v>DEN NUGGETS 81:77 MIA HEAT (END 3Q)</v>
      </c>
      <c r="N20" s="54" t="s">
        <v>574</v>
      </c>
    </row>
    <row r="21" spans="1:14" x14ac:dyDescent="0.25">
      <c r="A21" s="2">
        <f ca="1">IF(ISBLANK(D21),"",COUNTA($B$2:B21))</f>
        <v>20</v>
      </c>
      <c r="B21" s="2">
        <f t="shared" ca="1" si="6"/>
        <v>2970</v>
      </c>
      <c r="C21" s="4">
        <f t="shared" ca="1" si="0"/>
        <v>3300</v>
      </c>
      <c r="D21" s="2" t="s">
        <v>1035</v>
      </c>
      <c r="F21">
        <f t="shared" ca="1" si="1"/>
        <v>9</v>
      </c>
      <c r="G21" s="2" t="str">
        <f t="shared" ca="1" si="2"/>
        <v>XIYU WANG</v>
      </c>
      <c r="H21" s="2">
        <f t="shared" ca="1" si="3"/>
        <v>5000</v>
      </c>
      <c r="I21">
        <f t="shared" si="4"/>
        <v>4</v>
      </c>
      <c r="J21" s="64">
        <v>1400</v>
      </c>
      <c r="M21" t="str">
        <f t="shared" si="5"/>
        <v>DEN NUGGETS 76:74 MIA HEAT (END 3Q)</v>
      </c>
      <c r="N21" s="54" t="s">
        <v>657</v>
      </c>
    </row>
    <row r="22" spans="1:14" x14ac:dyDescent="0.25">
      <c r="A22" s="2">
        <f ca="1">IF(ISBLANK(D22),"",COUNTA($B$2:B22))</f>
        <v>21</v>
      </c>
      <c r="B22" s="2">
        <f t="shared" ca="1" si="6"/>
        <v>1620</v>
      </c>
      <c r="C22" s="4">
        <f t="shared" ca="1" si="0"/>
        <v>1800</v>
      </c>
      <c r="D22" s="2" t="s">
        <v>1036</v>
      </c>
      <c r="F22">
        <f t="shared" ca="1" si="1"/>
        <v>10</v>
      </c>
      <c r="G22" s="2" t="str">
        <f t="shared" ca="1" si="2"/>
        <v>ANA BOGDAN</v>
      </c>
      <c r="H22" s="2">
        <f t="shared" ca="1" si="3"/>
        <v>5000</v>
      </c>
      <c r="I22">
        <f t="shared" si="4"/>
        <v>12</v>
      </c>
      <c r="J22" s="64" t="s">
        <v>1002</v>
      </c>
      <c r="M22" t="str">
        <f t="shared" si="5"/>
        <v>DEN NUGGETS 74:72 MIA HEAT (END 3Q)</v>
      </c>
      <c r="N22" s="54" t="s">
        <v>658</v>
      </c>
    </row>
    <row r="23" spans="1:14" x14ac:dyDescent="0.25">
      <c r="A23" s="2">
        <f ca="1">IF(ISBLANK(D23),"",COUNTA($B$2:B23))</f>
        <v>22</v>
      </c>
      <c r="B23" s="2">
        <f t="shared" ca="1" si="6"/>
        <v>2520</v>
      </c>
      <c r="C23" s="4">
        <f t="shared" ca="1" si="0"/>
        <v>2800</v>
      </c>
      <c r="D23" s="2" t="s">
        <v>1037</v>
      </c>
      <c r="F23">
        <f t="shared" ca="1" si="1"/>
        <v>13</v>
      </c>
      <c r="G23" s="2" t="str">
        <f t="shared" ca="1" si="2"/>
        <v>BERNARDA PERA</v>
      </c>
      <c r="H23" s="2">
        <f t="shared" ca="1" si="3"/>
        <v>6600</v>
      </c>
      <c r="I23">
        <f t="shared" si="4"/>
        <v>4</v>
      </c>
      <c r="J23" s="64">
        <v>1600</v>
      </c>
      <c r="M23" t="str">
        <f t="shared" si="5"/>
        <v>DEN NUGGETS 78:70 MIA HEAT (END 3Q)</v>
      </c>
      <c r="N23" s="54" t="s">
        <v>617</v>
      </c>
    </row>
    <row r="24" spans="1:14" x14ac:dyDescent="0.25">
      <c r="A24" s="2">
        <f ca="1">IF(ISBLANK(D24),"",COUNTA($B$2:B24))</f>
        <v>23</v>
      </c>
      <c r="B24" s="2" t="str">
        <f t="shared" ca="1" si="6"/>
        <v>0</v>
      </c>
      <c r="C24" s="4" t="str">
        <f t="shared" ca="1" si="0"/>
        <v>NO</v>
      </c>
      <c r="D24" s="2" t="s">
        <v>1038</v>
      </c>
      <c r="F24">
        <f t="shared" ca="1" si="1"/>
        <v>15</v>
      </c>
      <c r="G24" s="2" t="str">
        <f t="shared" ca="1" si="2"/>
        <v>JASMINE PAOLINI</v>
      </c>
      <c r="H24" s="2">
        <f t="shared" ca="1" si="3"/>
        <v>8000</v>
      </c>
      <c r="I24">
        <f t="shared" si="4"/>
        <v>13</v>
      </c>
      <c r="J24" s="64" t="s">
        <v>1003</v>
      </c>
      <c r="M24" t="str">
        <f t="shared" si="5"/>
        <v>DEN NUGGETS 77:75 MIA HEAT (END 3Q)</v>
      </c>
      <c r="N24" s="54" t="s">
        <v>659</v>
      </c>
    </row>
    <row r="25" spans="1:14" x14ac:dyDescent="0.25">
      <c r="A25" s="2">
        <f ca="1">IF(ISBLANK(D25),"",COUNTA($B$2:B25))</f>
        <v>24</v>
      </c>
      <c r="B25" s="2">
        <f t="shared" ca="1" si="6"/>
        <v>3600</v>
      </c>
      <c r="C25" s="4">
        <f t="shared" ca="1" si="0"/>
        <v>4000</v>
      </c>
      <c r="D25" s="2" t="s">
        <v>1039</v>
      </c>
      <c r="F25">
        <f t="shared" ca="1" si="1"/>
        <v>15</v>
      </c>
      <c r="G25" s="2" t="str">
        <f t="shared" ca="1" si="2"/>
        <v>MADISON BRENGLE</v>
      </c>
      <c r="H25" s="2">
        <f t="shared" ca="1" si="3"/>
        <v>10000</v>
      </c>
      <c r="I25">
        <f t="shared" si="4"/>
        <v>4</v>
      </c>
      <c r="J25" s="64">
        <v>1800</v>
      </c>
      <c r="M25" t="str">
        <f t="shared" si="5"/>
        <v>DEN NUGGETS 81:75 MIA HEAT (END 3Q)</v>
      </c>
      <c r="N25" s="54" t="s">
        <v>582</v>
      </c>
    </row>
    <row r="26" spans="1:14" x14ac:dyDescent="0.25">
      <c r="A26" s="2">
        <f ca="1">IF(ISBLANK(D26),"",COUNTA($B$2:B26))</f>
        <v>25</v>
      </c>
      <c r="B26" s="2" t="str">
        <f t="shared" ca="1" si="6"/>
        <v>0</v>
      </c>
      <c r="C26" s="4" t="str">
        <f t="shared" ca="1" si="0"/>
        <v>NO</v>
      </c>
      <c r="D26" s="2" t="s">
        <v>1040</v>
      </c>
      <c r="F26">
        <f t="shared" ca="1" si="1"/>
        <v>0</v>
      </c>
      <c r="G26" s="2" t="str">
        <f t="shared" ca="1" si="2"/>
        <v/>
      </c>
      <c r="H26" s="2">
        <f t="shared" ca="1" si="3"/>
        <v>0</v>
      </c>
      <c r="I26">
        <f t="shared" si="4"/>
        <v>18</v>
      </c>
      <c r="J26" s="64" t="s">
        <v>1004</v>
      </c>
      <c r="M26" t="str">
        <f t="shared" si="5"/>
        <v>DEN NUGGETS 80:75 MIA HEAT (END 3Q)</v>
      </c>
      <c r="N26" s="54" t="s">
        <v>660</v>
      </c>
    </row>
    <row r="27" spans="1:14" x14ac:dyDescent="0.25">
      <c r="A27" s="2">
        <f ca="1">IF(ISBLANK(D27),"",COUNTA($B$2:B27))</f>
        <v>26</v>
      </c>
      <c r="B27" s="2">
        <f t="shared" ca="1" si="6"/>
        <v>5940</v>
      </c>
      <c r="C27" s="4">
        <f t="shared" ca="1" si="0"/>
        <v>6600</v>
      </c>
      <c r="D27" s="2" t="s">
        <v>1041</v>
      </c>
      <c r="F27">
        <f t="shared" ca="1" si="1"/>
        <v>0</v>
      </c>
      <c r="G27" s="2" t="str">
        <f t="shared" ca="1" si="2"/>
        <v/>
      </c>
      <c r="H27" s="2">
        <f t="shared" ca="1" si="3"/>
        <v>0</v>
      </c>
      <c r="I27">
        <f t="shared" si="4"/>
        <v>4</v>
      </c>
      <c r="J27" s="64">
        <v>2200</v>
      </c>
      <c r="M27" t="str">
        <f t="shared" si="5"/>
        <v>DEN NUGGETS 87:79 MIA HEAT (END 3Q)</v>
      </c>
      <c r="N27" s="54" t="s">
        <v>619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2"/>
      <c r="F28">
        <f t="shared" ca="1" si="1"/>
        <v>0</v>
      </c>
      <c r="G28" s="2" t="str">
        <f t="shared" ca="1" si="2"/>
        <v/>
      </c>
      <c r="H28" s="2">
        <f t="shared" ca="1" si="3"/>
        <v>0</v>
      </c>
      <c r="I28">
        <f t="shared" si="4"/>
        <v>13</v>
      </c>
      <c r="J28" s="64" t="s">
        <v>1005</v>
      </c>
      <c r="M28" t="str">
        <f t="shared" si="5"/>
        <v>DEN NUGGETS 84:82 MIA HEAT (END 3Q)</v>
      </c>
      <c r="N28" s="54" t="s">
        <v>586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4">
        <v>2500</v>
      </c>
      <c r="M29" t="str">
        <f t="shared" si="5"/>
        <v>DEN NUGGETS 86:81 MIA HEAT (END 3Q)</v>
      </c>
      <c r="N29" s="54" t="s">
        <v>661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13</v>
      </c>
      <c r="J30" s="64" t="s">
        <v>1006</v>
      </c>
      <c r="M30" t="str">
        <f t="shared" si="5"/>
        <v>DEN NUGGETS 78:69 MIA HEAT (END 3Q)</v>
      </c>
      <c r="N30" s="54" t="s">
        <v>662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4</v>
      </c>
      <c r="J31" s="64">
        <v>2800</v>
      </c>
      <c r="M31" t="str">
        <f t="shared" si="5"/>
        <v>DEN NUGGETS 82:77 MIA HEAT (END 3Q)</v>
      </c>
      <c r="N31" s="54" t="s">
        <v>592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12</v>
      </c>
      <c r="J32" s="64" t="s">
        <v>1007</v>
      </c>
      <c r="M32" t="str">
        <f t="shared" si="5"/>
        <v>DEN NUGGETS 76:71 MIA HEAT (END 3Q)</v>
      </c>
      <c r="N32" s="54" t="s">
        <v>663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4</v>
      </c>
      <c r="J33" s="64">
        <v>2800</v>
      </c>
      <c r="M33" t="str">
        <f t="shared" si="5"/>
        <v>DEN NUGGETS 86:77 MIA HEAT (END 3Q)</v>
      </c>
      <c r="N33" s="54" t="s">
        <v>570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18</v>
      </c>
      <c r="J34" s="64" t="s">
        <v>1008</v>
      </c>
      <c r="M34" t="str">
        <f t="shared" si="5"/>
        <v>DEN NUGGETS 88:73 MIA HEAT (END 3Q)</v>
      </c>
      <c r="N34" s="54" t="s">
        <v>664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4</v>
      </c>
      <c r="J35" s="64">
        <v>2800</v>
      </c>
      <c r="M35" t="str">
        <f t="shared" si="5"/>
        <v>DEN NUGGETS 76:78 MIA HEAT (END 3Q)</v>
      </c>
      <c r="N35" s="54" t="s">
        <v>665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12</v>
      </c>
      <c r="J36" s="64" t="s">
        <v>1009</v>
      </c>
      <c r="M36" t="str">
        <f t="shared" si="5"/>
        <v>DEN NUGGETS 87:71 MIA HEAT (END 3Q)</v>
      </c>
      <c r="N36" s="54" t="s">
        <v>622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4</v>
      </c>
      <c r="J37" s="64">
        <v>3300</v>
      </c>
      <c r="M37" t="str">
        <f t="shared" si="5"/>
        <v>DEN NUGGETS 90:73 MIA HEAT (END 3Q)</v>
      </c>
      <c r="N37" s="54" t="s">
        <v>666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14</v>
      </c>
      <c r="J38" s="64" t="s">
        <v>1010</v>
      </c>
      <c r="M38" t="str">
        <f t="shared" si="5"/>
        <v>DEN NUGGETS 83:80 MIA HEAT (END 3Q)</v>
      </c>
      <c r="N38" s="54" t="s">
        <v>627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4</v>
      </c>
      <c r="J39" s="64">
        <v>4000</v>
      </c>
      <c r="M39" t="str">
        <f t="shared" si="5"/>
        <v>DEN NUGGETS 82:75 MIA HEAT (END 3Q)</v>
      </c>
      <c r="N39" s="54" t="s">
        <v>602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9</v>
      </c>
      <c r="J40" s="64" t="s">
        <v>1011</v>
      </c>
      <c r="M40" t="str">
        <f t="shared" si="5"/>
        <v>DEN NUGGETS 88:82 MIA HEAT (END 3Q)</v>
      </c>
      <c r="N40" s="54" t="s">
        <v>606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4">
        <v>5000</v>
      </c>
      <c r="M41" t="str">
        <f t="shared" si="5"/>
        <v>DEN NUGGETS 83:72 MIA HEAT (END 3Q)</v>
      </c>
      <c r="N41" s="54" t="s">
        <v>667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10</v>
      </c>
      <c r="J42" s="64" t="s">
        <v>1012</v>
      </c>
      <c r="M42" t="str">
        <f t="shared" si="5"/>
        <v>DEN NUGGETS 83:82 MIA HEAT (END 3Q)</v>
      </c>
      <c r="N42" s="54" t="s">
        <v>605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4</v>
      </c>
      <c r="J43" s="64">
        <v>5000</v>
      </c>
      <c r="M43" t="str">
        <f t="shared" si="5"/>
        <v>DEN NUGGETS 85:80 MIA HEAT (END 3Q)</v>
      </c>
      <c r="N43" s="54" t="s">
        <v>598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13</v>
      </c>
      <c r="J44" s="64" t="s">
        <v>1013</v>
      </c>
      <c r="M44" t="str">
        <f t="shared" si="5"/>
        <v>DEN NUGGETS 85:69 MIA HEAT (END 3Q)</v>
      </c>
      <c r="N44" s="54" t="s">
        <v>668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4</v>
      </c>
      <c r="J45" s="64">
        <v>6600</v>
      </c>
      <c r="M45" t="str">
        <f t="shared" si="5"/>
        <v>DEN NUGGETS 86:75 MIA HEAT (END 3Q)</v>
      </c>
      <c r="N45" s="54" t="s">
        <v>594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15</v>
      </c>
      <c r="J46" s="64" t="s">
        <v>1014</v>
      </c>
      <c r="M46" t="str">
        <f t="shared" si="5"/>
        <v>DEN NUGGETS 84:81 MIA HEAT (END 3Q)</v>
      </c>
      <c r="N46" s="39" t="s">
        <v>575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4</v>
      </c>
      <c r="J47" s="64">
        <v>8000</v>
      </c>
      <c r="M47" t="str">
        <f t="shared" si="5"/>
        <v>DEN NUGGETS 83:69 MIA HEAT (END 3Q)</v>
      </c>
      <c r="N47" s="39" t="s">
        <v>669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15</v>
      </c>
      <c r="J48" s="64" t="s">
        <v>1015</v>
      </c>
      <c r="M48" t="str">
        <f t="shared" si="5"/>
        <v>DEN NUGGETS 84:78 MIA HEAT (END 3Q)</v>
      </c>
      <c r="N48" s="39" t="s">
        <v>640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5</v>
      </c>
      <c r="J49" s="64">
        <v>10000</v>
      </c>
      <c r="M49" t="str">
        <f t="shared" si="5"/>
        <v>DEN NUGGETS 77:73 MIA HEAT (END 3Q)</v>
      </c>
      <c r="N49" s="39" t="s">
        <v>670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0</v>
      </c>
      <c r="M50" t="str">
        <f t="shared" si="5"/>
        <v>DEN NUGGETS 80:76 MIA HEAT (END 3Q)</v>
      </c>
      <c r="N50" s="39" t="s">
        <v>593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0</v>
      </c>
      <c r="M51" t="str">
        <f t="shared" si="5"/>
        <v>DEN NUGGETS 83:79 MIA HEAT (END 3Q)</v>
      </c>
      <c r="N51" s="39" t="s">
        <v>595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0</v>
      </c>
      <c r="M52" t="str">
        <f t="shared" si="5"/>
        <v>DEN NUGGETS 89:74 MIA HEAT (END 3Q)</v>
      </c>
      <c r="N52" s="54" t="s">
        <v>597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0</v>
      </c>
      <c r="M53" t="str">
        <f t="shared" si="5"/>
        <v>DEN NUGGETS 79:79 MIA HEAT (END 3Q)</v>
      </c>
      <c r="N53" s="54" t="s">
        <v>671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0</v>
      </c>
      <c r="M54" t="str">
        <f t="shared" si="5"/>
        <v>DEN NUGGETS 83:78 MIA HEAT (END 3Q)</v>
      </c>
      <c r="N54" s="54" t="s">
        <v>591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0</v>
      </c>
      <c r="M55" t="str">
        <f t="shared" si="5"/>
        <v>DEN NUGGETS 88:78 MIA HEAT (END 3Q)</v>
      </c>
      <c r="N55" s="54" t="s">
        <v>614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54" t="s">
        <v>672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54" t="s">
        <v>673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54" t="s">
        <v>573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54" t="s">
        <v>639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54" t="s">
        <v>674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54" t="s">
        <v>675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54" t="s">
        <v>676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54" t="s">
        <v>677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54" t="s">
        <v>678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54" t="s">
        <v>679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54" t="s">
        <v>680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54" t="s">
        <v>608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54" t="s">
        <v>681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54" t="s">
        <v>588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54" t="s">
        <v>682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54" t="s">
        <v>601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54" t="s">
        <v>603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54" t="s">
        <v>683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54" t="s">
        <v>684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54" t="s">
        <v>620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54" t="s">
        <v>599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54" t="s">
        <v>685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54" t="s">
        <v>636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54" t="s">
        <v>615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D80" s="2"/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54" t="s">
        <v>579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54" t="s">
        <v>686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54" t="s">
        <v>687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54" t="s">
        <v>688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54" t="s">
        <v>596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54" t="s">
        <v>607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54" t="s">
        <v>689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54" t="s">
        <v>633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54" t="s">
        <v>690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54" t="s">
        <v>691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54" t="s">
        <v>610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54" t="s">
        <v>692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54" t="s">
        <v>624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D93" s="2"/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54" t="s">
        <v>611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54" t="s">
        <v>621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54" t="s">
        <v>693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54" t="s">
        <v>694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54" t="s">
        <v>695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54" t="s">
        <v>696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54" t="s">
        <v>577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54" t="s">
        <v>697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4"/>
      <c r="M101" t="str">
        <f t="shared" si="11"/>
        <v>DEN NUGGETS 79:76 MIA HEAT (END 3Q)</v>
      </c>
      <c r="N101" s="54" t="s">
        <v>698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54" t="s">
        <v>699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54" t="s">
        <v>700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54" t="s">
        <v>701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54" t="s">
        <v>702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54" t="s">
        <v>703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54" t="s">
        <v>704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54" t="s">
        <v>572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54" t="s">
        <v>571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54" t="s">
        <v>618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54" t="s">
        <v>705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39" t="s">
        <v>706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39" t="s">
        <v>707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39" t="s">
        <v>708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39" t="s">
        <v>709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39" t="s">
        <v>710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39" t="s">
        <v>711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39" t="s">
        <v>712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39" t="s">
        <v>713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39" t="s">
        <v>714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39" t="s">
        <v>715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39" t="s">
        <v>716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39" t="s">
        <v>638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39" t="s">
        <v>587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39" t="s">
        <v>717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39" t="s">
        <v>630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39" t="s">
        <v>632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39" t="s">
        <v>583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39" t="s">
        <v>625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39" t="s">
        <v>718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39" t="s">
        <v>616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39" t="s">
        <v>719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39" t="s">
        <v>612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39" t="s">
        <v>720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39" t="s">
        <v>721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39" t="s">
        <v>722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39" t="s">
        <v>723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39" t="s">
        <v>628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39" t="s">
        <v>631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39" t="s">
        <v>590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39" t="s">
        <v>724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39" t="s">
        <v>725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39" t="s">
        <v>726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39" t="s">
        <v>634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39" t="s">
        <v>635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39" t="s">
        <v>727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39" t="s">
        <v>600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39" t="s">
        <v>728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39" t="s">
        <v>584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39" t="s">
        <v>637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39" t="s">
        <v>729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39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39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39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H4" sqref="H4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 t="shared" ref="C2:C33" si="1">IF(ISERROR(_xlfn.NUMBERVALUE(VLOOKUP(D2,G:H,2,0))),"NO",_xlfn.NUMBERVALUE(VLOOKUP(D2,G:H,2,0)))</f>
        <v>-36</v>
      </c>
      <c r="D2" s="54" t="s">
        <v>100</v>
      </c>
      <c r="F2" s="2">
        <f t="shared" ref="F2:F65" si="2">+LEN(G2)</f>
        <v>3</v>
      </c>
      <c r="G2" s="71" t="s">
        <v>100</v>
      </c>
      <c r="H2" s="70">
        <v>-36</v>
      </c>
    </row>
    <row r="3" spans="1:8" x14ac:dyDescent="0.25">
      <c r="A3" s="2">
        <f>IF(ISBLANK(D3),"",COUNTA($B$2:B3))</f>
        <v>2</v>
      </c>
      <c r="B3" s="2">
        <f t="shared" si="0"/>
        <v>146</v>
      </c>
      <c r="C3" s="4">
        <f t="shared" si="1"/>
        <v>162</v>
      </c>
      <c r="D3" s="54" t="s">
        <v>836</v>
      </c>
      <c r="F3" s="2">
        <f t="shared" si="2"/>
        <v>11</v>
      </c>
      <c r="G3" s="71" t="s">
        <v>836</v>
      </c>
      <c r="H3" s="70">
        <v>162</v>
      </c>
    </row>
    <row r="4" spans="1:8" x14ac:dyDescent="0.25">
      <c r="A4" s="2">
        <f>IF(ISBLANK(D4),"",COUNTA($B$2:B4))</f>
        <v>3</v>
      </c>
      <c r="B4" s="2">
        <f t="shared" si="0"/>
        <v>171</v>
      </c>
      <c r="C4" s="4">
        <f t="shared" si="1"/>
        <v>190</v>
      </c>
      <c r="D4" s="54" t="s">
        <v>837</v>
      </c>
      <c r="F4" s="2">
        <f t="shared" si="2"/>
        <v>11</v>
      </c>
      <c r="G4" s="71" t="s">
        <v>837</v>
      </c>
      <c r="H4" s="70">
        <v>190</v>
      </c>
    </row>
    <row r="5" spans="1:8" x14ac:dyDescent="0.25">
      <c r="A5" s="2">
        <f>IF(ISBLANK(D5),"",COUNTA($B$2:B5))</f>
        <v>4</v>
      </c>
      <c r="B5" s="2">
        <f t="shared" si="0"/>
        <v>189</v>
      </c>
      <c r="C5" s="4">
        <f t="shared" si="1"/>
        <v>210</v>
      </c>
      <c r="D5" s="54" t="s">
        <v>838</v>
      </c>
      <c r="F5" s="2">
        <f t="shared" si="2"/>
        <v>13</v>
      </c>
      <c r="G5" s="71" t="s">
        <v>838</v>
      </c>
      <c r="H5" s="70">
        <v>210</v>
      </c>
    </row>
    <row r="6" spans="1:8" x14ac:dyDescent="0.25">
      <c r="A6" s="2">
        <f>IF(ISBLANK(D6),"",COUNTA($B$2:B6))</f>
        <v>5</v>
      </c>
      <c r="B6" s="2">
        <f t="shared" si="0"/>
        <v>203</v>
      </c>
      <c r="C6" s="4">
        <f t="shared" si="1"/>
        <v>225</v>
      </c>
      <c r="D6" s="54" t="s">
        <v>839</v>
      </c>
      <c r="F6" s="2">
        <f t="shared" si="2"/>
        <v>12</v>
      </c>
      <c r="G6" s="71" t="s">
        <v>839</v>
      </c>
      <c r="H6" s="70">
        <v>225</v>
      </c>
    </row>
    <row r="7" spans="1:8" x14ac:dyDescent="0.25">
      <c r="A7" s="2">
        <f>IF(ISBLANK(D7),"",COUNTA($B$2:B7))</f>
        <v>6</v>
      </c>
      <c r="B7" s="2">
        <f t="shared" si="0"/>
        <v>225</v>
      </c>
      <c r="C7" s="4">
        <f t="shared" si="1"/>
        <v>250</v>
      </c>
      <c r="D7" s="54" t="s">
        <v>840</v>
      </c>
      <c r="F7" s="2">
        <f t="shared" si="2"/>
        <v>15</v>
      </c>
      <c r="G7" s="71" t="s">
        <v>840</v>
      </c>
      <c r="H7" s="70">
        <v>250</v>
      </c>
    </row>
    <row r="8" spans="1:8" x14ac:dyDescent="0.25">
      <c r="A8" s="2">
        <f>IF(ISBLANK(D8),"",COUNTA($B$2:B8))</f>
        <v>7</v>
      </c>
      <c r="B8" s="2">
        <f t="shared" si="0"/>
        <v>234</v>
      </c>
      <c r="C8" s="4">
        <f t="shared" si="1"/>
        <v>260</v>
      </c>
      <c r="D8" s="54" t="s">
        <v>841</v>
      </c>
      <c r="F8" s="2">
        <f t="shared" si="2"/>
        <v>16</v>
      </c>
      <c r="G8" s="71" t="s">
        <v>841</v>
      </c>
      <c r="H8" s="70">
        <v>260</v>
      </c>
    </row>
    <row r="9" spans="1:8" x14ac:dyDescent="0.25">
      <c r="A9" s="2">
        <f>IF(ISBLANK(D9),"",COUNTA($B$2:B9))</f>
        <v>8</v>
      </c>
      <c r="B9" s="2">
        <f t="shared" si="0"/>
        <v>252</v>
      </c>
      <c r="C9" s="4">
        <f t="shared" si="1"/>
        <v>280</v>
      </c>
      <c r="D9" s="54" t="s">
        <v>842</v>
      </c>
      <c r="F9" s="2">
        <f t="shared" si="2"/>
        <v>16</v>
      </c>
      <c r="G9" s="71" t="s">
        <v>842</v>
      </c>
      <c r="H9" s="70">
        <v>280</v>
      </c>
    </row>
    <row r="10" spans="1:8" x14ac:dyDescent="0.25">
      <c r="A10" s="2">
        <f>IF(ISBLANK(D10),"",COUNTA($B$2:B10))</f>
        <v>9</v>
      </c>
      <c r="B10" s="2">
        <f t="shared" si="0"/>
        <v>252</v>
      </c>
      <c r="C10" s="4">
        <f t="shared" si="1"/>
        <v>280</v>
      </c>
      <c r="D10" s="54" t="s">
        <v>844</v>
      </c>
      <c r="F10" s="2">
        <f t="shared" si="2"/>
        <v>12</v>
      </c>
      <c r="G10" s="71" t="s">
        <v>844</v>
      </c>
      <c r="H10" s="70">
        <v>280</v>
      </c>
    </row>
    <row r="11" spans="1:8" x14ac:dyDescent="0.25">
      <c r="A11" s="2">
        <f>IF(ISBLANK(D11),"",COUNTA($B$2:B11))</f>
        <v>10</v>
      </c>
      <c r="B11" s="2">
        <f t="shared" si="0"/>
        <v>252</v>
      </c>
      <c r="C11" s="4">
        <f t="shared" si="1"/>
        <v>280</v>
      </c>
      <c r="D11" s="54" t="s">
        <v>843</v>
      </c>
      <c r="F11" s="2">
        <f t="shared" si="2"/>
        <v>15</v>
      </c>
      <c r="G11" s="71" t="s">
        <v>843</v>
      </c>
      <c r="H11" s="70">
        <v>280</v>
      </c>
    </row>
    <row r="12" spans="1:8" x14ac:dyDescent="0.25">
      <c r="A12" s="2">
        <f>IF(ISBLANK(D12),"",COUNTA($B$2:B12))</f>
        <v>11</v>
      </c>
      <c r="B12" s="2">
        <f t="shared" si="0"/>
        <v>300</v>
      </c>
      <c r="C12" s="4">
        <f t="shared" si="1"/>
        <v>333</v>
      </c>
      <c r="D12" s="54" t="s">
        <v>852</v>
      </c>
      <c r="F12" s="2">
        <f t="shared" si="2"/>
        <v>14</v>
      </c>
      <c r="G12" s="71" t="s">
        <v>852</v>
      </c>
      <c r="H12" s="70">
        <v>333</v>
      </c>
    </row>
    <row r="13" spans="1:8" x14ac:dyDescent="0.25">
      <c r="A13" s="2">
        <f>IF(ISBLANK(D13),"",COUNTA($B$2:B13))</f>
        <v>12</v>
      </c>
      <c r="B13" s="2">
        <f t="shared" si="0"/>
        <v>300</v>
      </c>
      <c r="C13" s="4">
        <f t="shared" si="1"/>
        <v>333</v>
      </c>
      <c r="D13" s="54" t="s">
        <v>848</v>
      </c>
      <c r="F13" s="2">
        <f t="shared" si="2"/>
        <v>16</v>
      </c>
      <c r="G13" s="71" t="s">
        <v>848</v>
      </c>
      <c r="H13" s="70">
        <v>333</v>
      </c>
    </row>
    <row r="14" spans="1:8" x14ac:dyDescent="0.25">
      <c r="A14" s="2">
        <f>IF(ISBLANK(D14),"",COUNTA($B$2:B14))</f>
        <v>13</v>
      </c>
      <c r="B14" s="2">
        <f t="shared" si="0"/>
        <v>288</v>
      </c>
      <c r="C14" s="4">
        <f t="shared" si="1"/>
        <v>320</v>
      </c>
      <c r="D14" s="54" t="s">
        <v>845</v>
      </c>
      <c r="F14" s="2">
        <f t="shared" si="2"/>
        <v>14</v>
      </c>
      <c r="G14" s="71" t="s">
        <v>845</v>
      </c>
      <c r="H14" s="70">
        <v>320</v>
      </c>
    </row>
    <row r="15" spans="1:8" x14ac:dyDescent="0.25">
      <c r="A15" s="2">
        <f>IF(ISBLANK(D15),"",COUNTA($B$2:B15))</f>
        <v>14</v>
      </c>
      <c r="B15" s="2">
        <f t="shared" si="0"/>
        <v>300</v>
      </c>
      <c r="C15" s="4">
        <f t="shared" si="1"/>
        <v>333</v>
      </c>
      <c r="D15" s="54" t="s">
        <v>847</v>
      </c>
      <c r="F15" s="2">
        <f t="shared" si="2"/>
        <v>14</v>
      </c>
      <c r="G15" s="71" t="s">
        <v>847</v>
      </c>
      <c r="H15" s="70">
        <v>333</v>
      </c>
    </row>
    <row r="16" spans="1:8" x14ac:dyDescent="0.25">
      <c r="A16" s="2">
        <f>IF(ISBLANK(D16),"",COUNTA($B$2:B16))</f>
        <v>15</v>
      </c>
      <c r="B16" s="2">
        <f t="shared" si="0"/>
        <v>288</v>
      </c>
      <c r="C16" s="4">
        <f t="shared" si="1"/>
        <v>320</v>
      </c>
      <c r="D16" s="54" t="s">
        <v>846</v>
      </c>
      <c r="F16" s="2">
        <f t="shared" si="2"/>
        <v>12</v>
      </c>
      <c r="G16" s="71" t="s">
        <v>846</v>
      </c>
      <c r="H16" s="70">
        <v>320</v>
      </c>
    </row>
    <row r="17" spans="1:8" x14ac:dyDescent="0.25">
      <c r="A17" s="2">
        <f>IF(ISBLANK(D17),"",COUNTA($B$2:B17))</f>
        <v>16</v>
      </c>
      <c r="B17" s="2">
        <f t="shared" si="0"/>
        <v>300</v>
      </c>
      <c r="C17" s="4">
        <f t="shared" si="1"/>
        <v>333</v>
      </c>
      <c r="D17" s="54" t="s">
        <v>849</v>
      </c>
      <c r="F17" s="2">
        <f t="shared" si="2"/>
        <v>11</v>
      </c>
      <c r="G17" s="71" t="s">
        <v>849</v>
      </c>
      <c r="H17" s="70">
        <v>333</v>
      </c>
    </row>
    <row r="18" spans="1:8" x14ac:dyDescent="0.25">
      <c r="A18" s="2">
        <f>IF(ISBLANK(D18),"",COUNTA($B$2:B18))</f>
        <v>17</v>
      </c>
      <c r="B18" s="2">
        <f t="shared" si="0"/>
        <v>300</v>
      </c>
      <c r="C18" s="4">
        <f t="shared" si="1"/>
        <v>333</v>
      </c>
      <c r="D18" s="54" t="s">
        <v>851</v>
      </c>
      <c r="F18" s="2">
        <f t="shared" si="2"/>
        <v>15</v>
      </c>
      <c r="G18" s="71" t="s">
        <v>851</v>
      </c>
      <c r="H18" s="70">
        <v>333</v>
      </c>
    </row>
    <row r="19" spans="1:8" x14ac:dyDescent="0.25">
      <c r="A19" s="2">
        <f>IF(ISBLANK(D19),"",COUNTA($B$2:B19))</f>
        <v>18</v>
      </c>
      <c r="B19" s="2">
        <f t="shared" si="0"/>
        <v>300</v>
      </c>
      <c r="C19" s="4">
        <f t="shared" si="1"/>
        <v>333</v>
      </c>
      <c r="D19" s="54" t="s">
        <v>850</v>
      </c>
      <c r="F19" s="2">
        <f t="shared" si="2"/>
        <v>18</v>
      </c>
      <c r="G19" s="71" t="s">
        <v>850</v>
      </c>
      <c r="H19" s="70">
        <v>333</v>
      </c>
    </row>
    <row r="20" spans="1:8" x14ac:dyDescent="0.25">
      <c r="A20" s="2">
        <f>IF(ISBLANK(D20),"",COUNTA($B$2:B20))</f>
        <v>19</v>
      </c>
      <c r="B20" s="2">
        <f t="shared" si="0"/>
        <v>315</v>
      </c>
      <c r="C20" s="4">
        <f t="shared" si="1"/>
        <v>350</v>
      </c>
      <c r="D20" s="54" t="s">
        <v>856</v>
      </c>
      <c r="F20" s="2">
        <f t="shared" si="2"/>
        <v>17</v>
      </c>
      <c r="G20" s="71" t="s">
        <v>856</v>
      </c>
      <c r="H20" s="70">
        <v>350</v>
      </c>
    </row>
    <row r="21" spans="1:8" x14ac:dyDescent="0.25">
      <c r="A21" s="2">
        <f>IF(ISBLANK(D21),"",COUNTA($B$2:B21))</f>
        <v>20</v>
      </c>
      <c r="B21" s="2">
        <f t="shared" si="0"/>
        <v>315</v>
      </c>
      <c r="C21" s="4">
        <f t="shared" si="1"/>
        <v>350</v>
      </c>
      <c r="D21" s="54" t="s">
        <v>855</v>
      </c>
      <c r="F21" s="2">
        <f t="shared" si="2"/>
        <v>22</v>
      </c>
      <c r="G21" s="71" t="s">
        <v>855</v>
      </c>
      <c r="H21" s="70">
        <v>350</v>
      </c>
    </row>
    <row r="22" spans="1:8" x14ac:dyDescent="0.25">
      <c r="A22" s="2">
        <f>IF(ISBLANK(D22),"",COUNTA($B$2:B22))</f>
        <v>21</v>
      </c>
      <c r="B22" s="2">
        <f t="shared" si="0"/>
        <v>315</v>
      </c>
      <c r="C22" s="4">
        <f t="shared" si="1"/>
        <v>350</v>
      </c>
      <c r="D22" s="54" t="s">
        <v>854</v>
      </c>
      <c r="F22" s="2">
        <f t="shared" si="2"/>
        <v>10</v>
      </c>
      <c r="G22" s="71" t="s">
        <v>854</v>
      </c>
      <c r="H22" s="70">
        <v>350</v>
      </c>
    </row>
    <row r="23" spans="1:8" x14ac:dyDescent="0.25">
      <c r="A23" s="2">
        <f>IF(ISBLANK(D23),"",COUNTA($B$2:B23))</f>
        <v>22</v>
      </c>
      <c r="B23" s="2">
        <f t="shared" si="0"/>
        <v>315</v>
      </c>
      <c r="C23" s="4">
        <f t="shared" si="1"/>
        <v>350</v>
      </c>
      <c r="D23" s="54" t="s">
        <v>853</v>
      </c>
      <c r="F23" s="2">
        <f t="shared" si="2"/>
        <v>13</v>
      </c>
      <c r="G23" s="71" t="s">
        <v>853</v>
      </c>
      <c r="H23" s="70">
        <v>350</v>
      </c>
    </row>
    <row r="24" spans="1:8" x14ac:dyDescent="0.25">
      <c r="A24" s="2">
        <f>IF(ISBLANK(D24),"",COUNTA($B$2:B24))</f>
        <v>23</v>
      </c>
      <c r="B24" s="2">
        <f t="shared" si="0"/>
        <v>315</v>
      </c>
      <c r="C24" s="4">
        <f t="shared" si="1"/>
        <v>350</v>
      </c>
      <c r="D24" s="54" t="s">
        <v>862</v>
      </c>
      <c r="F24" s="2">
        <f t="shared" si="2"/>
        <v>16</v>
      </c>
      <c r="G24" s="71" t="s">
        <v>862</v>
      </c>
      <c r="H24" s="70">
        <v>350</v>
      </c>
    </row>
    <row r="25" spans="1:8" x14ac:dyDescent="0.25">
      <c r="A25" s="2">
        <f>IF(ISBLANK(D25),"",COUNTA($B$2:B25))</f>
        <v>24</v>
      </c>
      <c r="B25" s="2">
        <f t="shared" si="0"/>
        <v>360</v>
      </c>
      <c r="C25" s="4">
        <f t="shared" si="1"/>
        <v>400</v>
      </c>
      <c r="D25" s="54" t="s">
        <v>857</v>
      </c>
      <c r="F25" s="2">
        <f t="shared" si="2"/>
        <v>14</v>
      </c>
      <c r="G25" s="71" t="s">
        <v>857</v>
      </c>
      <c r="H25" s="70">
        <v>400</v>
      </c>
    </row>
    <row r="26" spans="1:8" x14ac:dyDescent="0.25">
      <c r="A26" s="2">
        <f>IF(ISBLANK(D26),"",COUNTA($B$2:B26))</f>
        <v>25</v>
      </c>
      <c r="B26" s="2">
        <f t="shared" si="0"/>
        <v>360</v>
      </c>
      <c r="C26" s="4">
        <f t="shared" si="1"/>
        <v>400</v>
      </c>
      <c r="D26" s="54" t="s">
        <v>859</v>
      </c>
      <c r="F26" s="2">
        <f t="shared" si="2"/>
        <v>14</v>
      </c>
      <c r="G26" s="71" t="s">
        <v>859</v>
      </c>
      <c r="H26" s="70">
        <v>400</v>
      </c>
    </row>
    <row r="27" spans="1:8" x14ac:dyDescent="0.25">
      <c r="A27" s="2">
        <f>IF(ISBLANK(D27),"",COUNTA($B$2:B27))</f>
        <v>26</v>
      </c>
      <c r="B27" s="2">
        <f t="shared" si="0"/>
        <v>360</v>
      </c>
      <c r="C27" s="4">
        <f t="shared" si="1"/>
        <v>400</v>
      </c>
      <c r="D27" s="54" t="s">
        <v>860</v>
      </c>
      <c r="F27" s="2">
        <f t="shared" si="2"/>
        <v>13</v>
      </c>
      <c r="G27" s="71" t="s">
        <v>860</v>
      </c>
      <c r="H27" s="70">
        <v>400</v>
      </c>
    </row>
    <row r="28" spans="1:8" x14ac:dyDescent="0.25">
      <c r="A28" s="2">
        <f>IF(ISBLANK(D28),"",COUNTA($B$2:B28))</f>
        <v>27</v>
      </c>
      <c r="B28" s="2">
        <f t="shared" si="0"/>
        <v>360</v>
      </c>
      <c r="C28" s="4">
        <f t="shared" si="1"/>
        <v>400</v>
      </c>
      <c r="D28" s="54" t="s">
        <v>858</v>
      </c>
      <c r="F28" s="2">
        <f t="shared" si="2"/>
        <v>15</v>
      </c>
      <c r="G28" s="71" t="s">
        <v>858</v>
      </c>
      <c r="H28" s="70">
        <v>400</v>
      </c>
    </row>
    <row r="29" spans="1:8" x14ac:dyDescent="0.25">
      <c r="A29" s="2">
        <f>IF(ISBLANK(D29),"",COUNTA($B$2:B29))</f>
        <v>28</v>
      </c>
      <c r="B29" s="2">
        <f t="shared" si="0"/>
        <v>360</v>
      </c>
      <c r="C29" s="4">
        <f t="shared" si="1"/>
        <v>400</v>
      </c>
      <c r="D29" s="54" t="s">
        <v>861</v>
      </c>
      <c r="F29" s="2">
        <f t="shared" si="2"/>
        <v>16</v>
      </c>
      <c r="G29" s="71" t="s">
        <v>861</v>
      </c>
      <c r="H29" s="70">
        <v>400</v>
      </c>
    </row>
    <row r="30" spans="1:8" x14ac:dyDescent="0.25">
      <c r="A30" s="2">
        <f>IF(ISBLANK(D30),"",COUNTA($B$2:B30))</f>
        <v>29</v>
      </c>
      <c r="B30" s="2">
        <f t="shared" si="0"/>
        <v>360</v>
      </c>
      <c r="C30" s="4">
        <f t="shared" si="1"/>
        <v>400</v>
      </c>
      <c r="D30" s="54" t="s">
        <v>865</v>
      </c>
      <c r="F30" s="2">
        <f t="shared" si="2"/>
        <v>17</v>
      </c>
      <c r="G30" s="71" t="s">
        <v>865</v>
      </c>
      <c r="H30" s="70">
        <v>400</v>
      </c>
    </row>
    <row r="31" spans="1:8" x14ac:dyDescent="0.25">
      <c r="A31" s="2">
        <f>IF(ISBLANK(D31),"",COUNTA($B$2:B31))</f>
        <v>30</v>
      </c>
      <c r="B31" s="2">
        <f t="shared" si="0"/>
        <v>360</v>
      </c>
      <c r="C31" s="4">
        <f t="shared" si="1"/>
        <v>400</v>
      </c>
      <c r="D31" s="54" t="s">
        <v>864</v>
      </c>
      <c r="F31" s="2">
        <f t="shared" si="2"/>
        <v>16</v>
      </c>
      <c r="G31" s="71" t="s">
        <v>864</v>
      </c>
      <c r="H31" s="70">
        <v>400</v>
      </c>
    </row>
    <row r="32" spans="1:8" x14ac:dyDescent="0.25">
      <c r="A32" s="2">
        <f>IF(ISBLANK(D32),"",COUNTA($B$2:B32))</f>
        <v>31</v>
      </c>
      <c r="B32" s="2">
        <f t="shared" si="0"/>
        <v>360</v>
      </c>
      <c r="C32" s="4">
        <f t="shared" si="1"/>
        <v>400</v>
      </c>
      <c r="D32" s="54" t="s">
        <v>868</v>
      </c>
      <c r="F32" s="2">
        <f t="shared" si="2"/>
        <v>15</v>
      </c>
      <c r="G32" s="71" t="s">
        <v>868</v>
      </c>
      <c r="H32" s="70">
        <v>400</v>
      </c>
    </row>
    <row r="33" spans="1:8" x14ac:dyDescent="0.25">
      <c r="A33" s="2">
        <f>IF(ISBLANK(D33),"",COUNTA($B$2:B33))</f>
        <v>32</v>
      </c>
      <c r="B33" s="2">
        <f t="shared" si="0"/>
        <v>360</v>
      </c>
      <c r="C33" s="4">
        <f t="shared" si="1"/>
        <v>400</v>
      </c>
      <c r="D33" s="54" t="s">
        <v>871</v>
      </c>
      <c r="F33" s="2">
        <f t="shared" si="2"/>
        <v>14</v>
      </c>
      <c r="G33" s="71" t="s">
        <v>871</v>
      </c>
      <c r="H33" s="70">
        <v>400</v>
      </c>
    </row>
    <row r="34" spans="1:8" x14ac:dyDescent="0.25">
      <c r="A34" s="2">
        <f>IF(ISBLANK(D34),"",COUNTA($B$2:B34))</f>
        <v>33</v>
      </c>
      <c r="B34" s="2">
        <f t="shared" si="0"/>
        <v>360</v>
      </c>
      <c r="C34" s="4">
        <f t="shared" ref="C34:C65" si="3">IF(ISERROR(_xlfn.NUMBERVALUE(VLOOKUP(D34,G:H,2,0))),"NO",_xlfn.NUMBERVALUE(VLOOKUP(D34,G:H,2,0)))</f>
        <v>400</v>
      </c>
      <c r="D34" s="54" t="s">
        <v>866</v>
      </c>
      <c r="F34" s="2">
        <f t="shared" si="2"/>
        <v>12</v>
      </c>
      <c r="G34" s="71" t="s">
        <v>866</v>
      </c>
      <c r="H34" s="70">
        <v>400</v>
      </c>
    </row>
    <row r="35" spans="1:8" x14ac:dyDescent="0.25">
      <c r="A35" s="2">
        <f>IF(ISBLANK(D35),"",COUNTA($B$2:B35))</f>
        <v>34</v>
      </c>
      <c r="B35" s="2">
        <f t="shared" si="0"/>
        <v>360</v>
      </c>
      <c r="C35" s="4">
        <f t="shared" si="3"/>
        <v>400</v>
      </c>
      <c r="D35" s="54" t="s">
        <v>875</v>
      </c>
      <c r="F35" s="2">
        <f t="shared" si="2"/>
        <v>20</v>
      </c>
      <c r="G35" s="71" t="s">
        <v>875</v>
      </c>
      <c r="H35" s="70">
        <v>400</v>
      </c>
    </row>
    <row r="36" spans="1:8" x14ac:dyDescent="0.25">
      <c r="A36" s="2">
        <f>IF(ISBLANK(D36),"",COUNTA($B$2:B36))</f>
        <v>35</v>
      </c>
      <c r="B36" s="2">
        <f t="shared" si="0"/>
        <v>360</v>
      </c>
      <c r="C36" s="4">
        <f t="shared" si="3"/>
        <v>400</v>
      </c>
      <c r="D36" s="54" t="s">
        <v>873</v>
      </c>
      <c r="F36" s="2">
        <f t="shared" si="2"/>
        <v>9</v>
      </c>
      <c r="G36" s="71" t="s">
        <v>873</v>
      </c>
      <c r="H36" s="70">
        <v>400</v>
      </c>
    </row>
    <row r="37" spans="1:8" x14ac:dyDescent="0.25">
      <c r="A37" s="2">
        <f>IF(ISBLANK(D37),"",COUNTA($B$2:B37))</f>
        <v>36</v>
      </c>
      <c r="B37" s="2">
        <f t="shared" si="0"/>
        <v>360</v>
      </c>
      <c r="C37" s="4">
        <f t="shared" si="3"/>
        <v>400</v>
      </c>
      <c r="D37" s="54" t="s">
        <v>876</v>
      </c>
      <c r="F37" s="2">
        <f t="shared" si="2"/>
        <v>14</v>
      </c>
      <c r="G37" s="71" t="s">
        <v>876</v>
      </c>
      <c r="H37" s="70">
        <v>400</v>
      </c>
    </row>
    <row r="38" spans="1:8" x14ac:dyDescent="0.25">
      <c r="A38" s="2">
        <f>IF(ISBLANK(D38),"",COUNTA($B$2:B38))</f>
        <v>37</v>
      </c>
      <c r="B38" s="2">
        <f t="shared" si="0"/>
        <v>360</v>
      </c>
      <c r="C38" s="4">
        <f t="shared" si="3"/>
        <v>400</v>
      </c>
      <c r="D38" s="54" t="s">
        <v>867</v>
      </c>
      <c r="F38" s="2">
        <f t="shared" si="2"/>
        <v>11</v>
      </c>
      <c r="G38" s="71" t="s">
        <v>867</v>
      </c>
      <c r="H38" s="70">
        <v>400</v>
      </c>
    </row>
    <row r="39" spans="1:8" x14ac:dyDescent="0.25">
      <c r="A39" s="2">
        <f>IF(ISBLANK(D39),"",COUNTA($B$2:B39))</f>
        <v>38</v>
      </c>
      <c r="B39" s="2">
        <f t="shared" si="0"/>
        <v>360</v>
      </c>
      <c r="C39" s="4">
        <f t="shared" si="3"/>
        <v>400</v>
      </c>
      <c r="D39" s="54" t="s">
        <v>872</v>
      </c>
      <c r="F39" s="2">
        <f t="shared" si="2"/>
        <v>11</v>
      </c>
      <c r="G39" s="71" t="s">
        <v>872</v>
      </c>
      <c r="H39" s="70">
        <v>400</v>
      </c>
    </row>
    <row r="40" spans="1:8" x14ac:dyDescent="0.25">
      <c r="A40" s="2">
        <f>IF(ISBLANK(D40),"",COUNTA($B$2:B40))</f>
        <v>39</v>
      </c>
      <c r="B40" s="2">
        <f t="shared" si="0"/>
        <v>360</v>
      </c>
      <c r="C40" s="4">
        <f t="shared" si="3"/>
        <v>400</v>
      </c>
      <c r="D40" s="54" t="s">
        <v>869</v>
      </c>
      <c r="F40" s="2">
        <f t="shared" si="2"/>
        <v>13</v>
      </c>
      <c r="G40" s="71" t="s">
        <v>869</v>
      </c>
      <c r="H40" s="70">
        <v>400</v>
      </c>
    </row>
    <row r="41" spans="1:8" x14ac:dyDescent="0.25">
      <c r="A41" s="2">
        <f>IF(ISBLANK(D41),"",COUNTA($B$2:B41))</f>
        <v>40</v>
      </c>
      <c r="B41" s="2">
        <f t="shared" si="0"/>
        <v>360</v>
      </c>
      <c r="C41" s="4">
        <f t="shared" si="3"/>
        <v>400</v>
      </c>
      <c r="D41" s="54" t="s">
        <v>870</v>
      </c>
      <c r="F41" s="2">
        <f t="shared" si="2"/>
        <v>12</v>
      </c>
      <c r="G41" s="71" t="s">
        <v>870</v>
      </c>
      <c r="H41" s="70">
        <v>400</v>
      </c>
    </row>
    <row r="42" spans="1:8" x14ac:dyDescent="0.25">
      <c r="A42" s="2">
        <f>IF(ISBLANK(D42),"",COUNTA($B$2:B42))</f>
        <v>41</v>
      </c>
      <c r="B42" s="2">
        <f t="shared" si="0"/>
        <v>360</v>
      </c>
      <c r="C42" s="4">
        <f t="shared" si="3"/>
        <v>400</v>
      </c>
      <c r="D42" s="54" t="s">
        <v>877</v>
      </c>
      <c r="F42" s="2">
        <f t="shared" si="2"/>
        <v>11</v>
      </c>
      <c r="G42" s="71" t="s">
        <v>877</v>
      </c>
      <c r="H42" s="70">
        <v>400</v>
      </c>
    </row>
    <row r="43" spans="1:8" x14ac:dyDescent="0.25">
      <c r="A43" s="2">
        <f>IF(ISBLANK(D43),"",COUNTA($B$2:B43))</f>
        <v>42</v>
      </c>
      <c r="B43" s="2">
        <f t="shared" si="0"/>
        <v>360</v>
      </c>
      <c r="C43" s="4">
        <f t="shared" si="3"/>
        <v>400</v>
      </c>
      <c r="D43" s="54" t="s">
        <v>863</v>
      </c>
      <c r="F43" s="2">
        <f t="shared" si="2"/>
        <v>15</v>
      </c>
      <c r="G43" s="71" t="s">
        <v>863</v>
      </c>
      <c r="H43" s="70">
        <v>400</v>
      </c>
    </row>
    <row r="44" spans="1:8" x14ac:dyDescent="0.25">
      <c r="A44" s="2">
        <f>IF(ISBLANK(D44),"",COUNTA($B$2:B44))</f>
        <v>43</v>
      </c>
      <c r="B44" s="2">
        <f t="shared" si="0"/>
        <v>360</v>
      </c>
      <c r="C44" s="4">
        <f t="shared" si="3"/>
        <v>400</v>
      </c>
      <c r="D44" s="54" t="s">
        <v>890</v>
      </c>
      <c r="F44" s="2">
        <f t="shared" si="2"/>
        <v>15</v>
      </c>
      <c r="G44" s="71" t="s">
        <v>890</v>
      </c>
      <c r="H44" s="70">
        <v>400</v>
      </c>
    </row>
    <row r="45" spans="1:8" x14ac:dyDescent="0.25">
      <c r="A45" s="2">
        <f>IF(ISBLANK(D45),"",COUNTA($B$2:B45))</f>
        <v>44</v>
      </c>
      <c r="B45" s="2">
        <f t="shared" si="0"/>
        <v>383</v>
      </c>
      <c r="C45" s="4">
        <f t="shared" si="3"/>
        <v>425</v>
      </c>
      <c r="D45" s="54" t="s">
        <v>878</v>
      </c>
      <c r="F45" s="2">
        <f t="shared" si="2"/>
        <v>14</v>
      </c>
      <c r="G45" s="71" t="s">
        <v>878</v>
      </c>
      <c r="H45" s="70">
        <v>425</v>
      </c>
    </row>
    <row r="46" spans="1:8" x14ac:dyDescent="0.25">
      <c r="A46" s="2">
        <f>IF(ISBLANK(D46),"",COUNTA($B$2:B46))</f>
        <v>45</v>
      </c>
      <c r="B46" s="2">
        <f t="shared" si="0"/>
        <v>383</v>
      </c>
      <c r="C46" s="4">
        <f t="shared" si="3"/>
        <v>425</v>
      </c>
      <c r="D46" s="54" t="s">
        <v>879</v>
      </c>
      <c r="F46" s="2">
        <f t="shared" si="2"/>
        <v>17</v>
      </c>
      <c r="G46" s="71" t="s">
        <v>879</v>
      </c>
      <c r="H46" s="70">
        <v>425</v>
      </c>
    </row>
    <row r="47" spans="1:8" x14ac:dyDescent="0.25">
      <c r="A47" s="2">
        <f>IF(ISBLANK(D47),"",COUNTA($B$2:B47))</f>
        <v>46</v>
      </c>
      <c r="B47" s="2">
        <f t="shared" si="0"/>
        <v>405</v>
      </c>
      <c r="C47" s="4">
        <f t="shared" si="3"/>
        <v>450</v>
      </c>
      <c r="D47" s="54" t="s">
        <v>891</v>
      </c>
      <c r="F47" s="2">
        <f t="shared" si="2"/>
        <v>16</v>
      </c>
      <c r="G47" s="71" t="s">
        <v>891</v>
      </c>
      <c r="H47" s="70">
        <v>450</v>
      </c>
    </row>
    <row r="48" spans="1:8" x14ac:dyDescent="0.25">
      <c r="A48" s="2">
        <f>IF(ISBLANK(D48),"",COUNTA($B$2:B48))</f>
        <v>47</v>
      </c>
      <c r="B48" s="2">
        <f t="shared" si="0"/>
        <v>405</v>
      </c>
      <c r="C48" s="4">
        <f t="shared" si="3"/>
        <v>450</v>
      </c>
      <c r="D48" s="54" t="s">
        <v>892</v>
      </c>
      <c r="F48" s="2">
        <f t="shared" si="2"/>
        <v>17</v>
      </c>
      <c r="G48" s="71" t="s">
        <v>892</v>
      </c>
      <c r="H48" s="70">
        <v>450</v>
      </c>
    </row>
    <row r="49" spans="1:8" x14ac:dyDescent="0.25">
      <c r="A49" s="2">
        <f>IF(ISBLANK(D49),"",COUNTA($B$2:B49))</f>
        <v>48</v>
      </c>
      <c r="B49" s="2">
        <f t="shared" si="0"/>
        <v>405</v>
      </c>
      <c r="C49" s="4">
        <f t="shared" si="3"/>
        <v>450</v>
      </c>
      <c r="D49" s="54" t="s">
        <v>895</v>
      </c>
      <c r="F49" s="2">
        <f t="shared" si="2"/>
        <v>17</v>
      </c>
      <c r="G49" s="71" t="s">
        <v>895</v>
      </c>
      <c r="H49" s="70">
        <v>450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383</v>
      </c>
      <c r="C50" s="4">
        <f t="shared" si="3"/>
        <v>425</v>
      </c>
      <c r="D50" s="54" t="s">
        <v>884</v>
      </c>
      <c r="F50" s="2">
        <f t="shared" si="2"/>
        <v>13</v>
      </c>
      <c r="G50" s="71" t="s">
        <v>884</v>
      </c>
      <c r="H50" s="70">
        <v>425</v>
      </c>
    </row>
    <row r="51" spans="1:8" x14ac:dyDescent="0.25">
      <c r="A51" s="2">
        <f>IF(ISBLANK(D51),"",COUNTA($B$2:B51))</f>
        <v>50</v>
      </c>
      <c r="B51" s="2">
        <f t="shared" ref="B51:B114" si="4">IF(C51="NO","0",IF(C51&gt;=11000,10000,ROUND(IF((SIGN(C51)=-1),C51*(1+$E$1/100),C51*(1-$E$1/100)),0)))</f>
        <v>405</v>
      </c>
      <c r="C51" s="4">
        <f t="shared" si="3"/>
        <v>450</v>
      </c>
      <c r="D51" s="54" t="s">
        <v>894</v>
      </c>
      <c r="F51" s="2">
        <f t="shared" si="2"/>
        <v>13</v>
      </c>
      <c r="G51" s="71" t="s">
        <v>894</v>
      </c>
      <c r="H51" s="70">
        <v>450</v>
      </c>
    </row>
    <row r="52" spans="1:8" x14ac:dyDescent="0.25">
      <c r="A52" s="2">
        <f>IF(ISBLANK(D52),"",COUNTA($B$2:B52))</f>
        <v>51</v>
      </c>
      <c r="B52" s="2">
        <f t="shared" si="4"/>
        <v>383</v>
      </c>
      <c r="C52" s="4">
        <f t="shared" si="3"/>
        <v>425</v>
      </c>
      <c r="D52" s="54" t="s">
        <v>882</v>
      </c>
      <c r="F52" s="2">
        <f t="shared" si="2"/>
        <v>18</v>
      </c>
      <c r="G52" s="71" t="s">
        <v>882</v>
      </c>
      <c r="H52" s="70">
        <v>425</v>
      </c>
    </row>
    <row r="53" spans="1:8" x14ac:dyDescent="0.25">
      <c r="A53" s="2">
        <f>IF(ISBLANK(D53),"",COUNTA($B$2:B53))</f>
        <v>52</v>
      </c>
      <c r="B53" s="2">
        <f t="shared" si="4"/>
        <v>383</v>
      </c>
      <c r="C53" s="4">
        <f t="shared" ref="C53:C66" si="5">IF(ISERROR(_xlfn.NUMBERVALUE(VLOOKUP(D53,G:H,2,0))),"NO",_xlfn.NUMBERVALUE(VLOOKUP(D53,G:H,2,0)))</f>
        <v>425</v>
      </c>
      <c r="D53" s="54" t="s">
        <v>881</v>
      </c>
      <c r="F53" s="2">
        <f t="shared" si="2"/>
        <v>12</v>
      </c>
      <c r="G53" s="71" t="s">
        <v>881</v>
      </c>
      <c r="H53" s="70">
        <v>425</v>
      </c>
    </row>
    <row r="54" spans="1:8" x14ac:dyDescent="0.25">
      <c r="A54" s="2">
        <f>IF(ISBLANK(D54),"",COUNTA($B$2:B54))</f>
        <v>53</v>
      </c>
      <c r="B54" s="2">
        <f t="shared" si="4"/>
        <v>383</v>
      </c>
      <c r="C54" s="4">
        <f t="shared" si="5"/>
        <v>425</v>
      </c>
      <c r="D54" s="54" t="s">
        <v>893</v>
      </c>
      <c r="F54" s="2">
        <f t="shared" si="2"/>
        <v>15</v>
      </c>
      <c r="G54" s="71" t="s">
        <v>893</v>
      </c>
      <c r="H54" s="70">
        <v>425</v>
      </c>
    </row>
    <row r="55" spans="1:8" x14ac:dyDescent="0.25">
      <c r="A55" s="2">
        <f>IF(ISBLANK(D55),"",COUNTA($B$2:B55))</f>
        <v>54</v>
      </c>
      <c r="B55" s="2">
        <f t="shared" si="4"/>
        <v>383</v>
      </c>
      <c r="C55" s="4">
        <f t="shared" si="5"/>
        <v>425</v>
      </c>
      <c r="D55" s="54" t="s">
        <v>880</v>
      </c>
      <c r="F55" s="2">
        <f t="shared" si="2"/>
        <v>10</v>
      </c>
      <c r="G55" s="71" t="s">
        <v>880</v>
      </c>
      <c r="H55" s="70">
        <v>425</v>
      </c>
    </row>
    <row r="56" spans="1:8" x14ac:dyDescent="0.25">
      <c r="A56" s="2">
        <f>IF(ISBLANK(D56),"",COUNTA($B$2:B56))</f>
        <v>55</v>
      </c>
      <c r="B56" s="2">
        <f t="shared" si="4"/>
        <v>383</v>
      </c>
      <c r="C56" s="4">
        <f t="shared" si="5"/>
        <v>425</v>
      </c>
      <c r="D56" s="54" t="s">
        <v>886</v>
      </c>
      <c r="F56" s="2">
        <f t="shared" si="2"/>
        <v>13</v>
      </c>
      <c r="G56" s="71" t="s">
        <v>886</v>
      </c>
      <c r="H56" s="70">
        <v>425</v>
      </c>
    </row>
    <row r="57" spans="1:8" x14ac:dyDescent="0.25">
      <c r="A57" s="2">
        <f>IF(ISBLANK(D57),"",COUNTA($B$2:B57))</f>
        <v>56</v>
      </c>
      <c r="B57" s="2">
        <f t="shared" si="4"/>
        <v>405</v>
      </c>
      <c r="C57" s="4">
        <f t="shared" si="5"/>
        <v>450</v>
      </c>
      <c r="D57" s="54" t="s">
        <v>883</v>
      </c>
      <c r="F57" s="2">
        <f t="shared" si="2"/>
        <v>20</v>
      </c>
      <c r="G57" s="71" t="s">
        <v>883</v>
      </c>
      <c r="H57" s="70">
        <v>450</v>
      </c>
    </row>
    <row r="58" spans="1:8" x14ac:dyDescent="0.25">
      <c r="A58" s="2">
        <f>IF(ISBLANK(D58),"",COUNTA($B$2:B58))</f>
        <v>57</v>
      </c>
      <c r="B58" s="2">
        <f t="shared" si="4"/>
        <v>383</v>
      </c>
      <c r="C58" s="4">
        <f t="shared" si="5"/>
        <v>425</v>
      </c>
      <c r="D58" s="54" t="s">
        <v>887</v>
      </c>
      <c r="F58" s="2">
        <f t="shared" si="2"/>
        <v>15</v>
      </c>
      <c r="G58" s="71" t="s">
        <v>887</v>
      </c>
      <c r="H58" s="70">
        <v>425</v>
      </c>
    </row>
    <row r="59" spans="1:8" x14ac:dyDescent="0.25">
      <c r="A59" s="2">
        <f>IF(ISBLANK(D59),"",COUNTA($B$2:B59))</f>
        <v>58</v>
      </c>
      <c r="B59" s="2">
        <f t="shared" si="4"/>
        <v>383</v>
      </c>
      <c r="C59" s="4">
        <f t="shared" si="5"/>
        <v>425</v>
      </c>
      <c r="D59" s="54" t="s">
        <v>874</v>
      </c>
      <c r="F59" s="2">
        <f t="shared" si="2"/>
        <v>11</v>
      </c>
      <c r="G59" s="71" t="s">
        <v>874</v>
      </c>
      <c r="H59" s="70">
        <v>425</v>
      </c>
    </row>
    <row r="60" spans="1:8" x14ac:dyDescent="0.25">
      <c r="A60" s="2">
        <f>IF(ISBLANK(D60),"",COUNTA($B$2:B60))</f>
        <v>59</v>
      </c>
      <c r="B60" s="2">
        <f t="shared" si="4"/>
        <v>405</v>
      </c>
      <c r="C60" s="4">
        <f t="shared" si="5"/>
        <v>450</v>
      </c>
      <c r="D60" s="54" t="s">
        <v>899</v>
      </c>
      <c r="F60" s="2">
        <f t="shared" si="2"/>
        <v>13</v>
      </c>
      <c r="G60" s="71" t="s">
        <v>899</v>
      </c>
      <c r="H60" s="70">
        <v>450</v>
      </c>
    </row>
    <row r="61" spans="1:8" x14ac:dyDescent="0.25">
      <c r="A61" s="2">
        <f>IF(ISBLANK(D61),"",COUNTA($B$2:B61))</f>
        <v>60</v>
      </c>
      <c r="B61" s="2">
        <f t="shared" si="4"/>
        <v>383</v>
      </c>
      <c r="C61" s="4">
        <f t="shared" si="5"/>
        <v>425</v>
      </c>
      <c r="D61" s="54" t="s">
        <v>888</v>
      </c>
      <c r="F61" s="2">
        <f t="shared" si="2"/>
        <v>19</v>
      </c>
      <c r="G61" s="71" t="s">
        <v>888</v>
      </c>
      <c r="H61" s="70">
        <v>425</v>
      </c>
    </row>
    <row r="62" spans="1:8" x14ac:dyDescent="0.25">
      <c r="A62" s="2">
        <f>IF(ISBLANK(D62),"",COUNTA($B$2:B62))</f>
        <v>61</v>
      </c>
      <c r="B62" s="2">
        <f t="shared" si="4"/>
        <v>405</v>
      </c>
      <c r="C62" s="4">
        <f t="shared" si="5"/>
        <v>450</v>
      </c>
      <c r="D62" s="54" t="s">
        <v>898</v>
      </c>
      <c r="F62" s="2">
        <f t="shared" si="2"/>
        <v>13</v>
      </c>
      <c r="G62" s="71" t="s">
        <v>898</v>
      </c>
      <c r="H62" s="70">
        <v>450</v>
      </c>
    </row>
    <row r="63" spans="1:8" x14ac:dyDescent="0.25">
      <c r="A63" s="2">
        <f>IF(ISBLANK(D63),"",COUNTA($B$2:B63))</f>
        <v>62</v>
      </c>
      <c r="B63" s="2">
        <f t="shared" si="4"/>
        <v>405</v>
      </c>
      <c r="C63" s="4">
        <f t="shared" si="5"/>
        <v>450</v>
      </c>
      <c r="D63" s="54" t="s">
        <v>897</v>
      </c>
      <c r="F63" s="2">
        <f t="shared" si="2"/>
        <v>11</v>
      </c>
      <c r="G63" s="71" t="s">
        <v>897</v>
      </c>
      <c r="H63" s="70">
        <v>450</v>
      </c>
    </row>
    <row r="64" spans="1:8" x14ac:dyDescent="0.25">
      <c r="A64" s="2">
        <f>IF(ISBLANK(D64),"",COUNTA($B$2:B64))</f>
        <v>63</v>
      </c>
      <c r="B64" s="2">
        <f t="shared" si="4"/>
        <v>405</v>
      </c>
      <c r="C64" s="4">
        <f t="shared" si="5"/>
        <v>450</v>
      </c>
      <c r="D64" s="54" t="s">
        <v>885</v>
      </c>
      <c r="F64" s="2">
        <f t="shared" si="2"/>
        <v>15</v>
      </c>
      <c r="G64" s="71" t="s">
        <v>885</v>
      </c>
      <c r="H64" s="70">
        <v>450</v>
      </c>
    </row>
    <row r="65" spans="1:8" x14ac:dyDescent="0.25">
      <c r="A65" s="2">
        <f>IF(ISBLANK(D65),"",COUNTA($B$2:B65))</f>
        <v>64</v>
      </c>
      <c r="B65" s="2">
        <f t="shared" si="4"/>
        <v>405</v>
      </c>
      <c r="C65" s="4">
        <f t="shared" si="5"/>
        <v>450</v>
      </c>
      <c r="D65" s="54" t="s">
        <v>896</v>
      </c>
      <c r="F65" s="2">
        <f t="shared" si="2"/>
        <v>14</v>
      </c>
      <c r="G65" s="71" t="s">
        <v>896</v>
      </c>
      <c r="H65" s="70">
        <v>450</v>
      </c>
    </row>
    <row r="66" spans="1:8" x14ac:dyDescent="0.25">
      <c r="A66" s="2">
        <f>IF(ISBLANK(D66),"",COUNTA($B$2:B66))</f>
        <v>65</v>
      </c>
      <c r="B66" s="2">
        <f t="shared" si="4"/>
        <v>428</v>
      </c>
      <c r="C66" s="4">
        <f t="shared" si="5"/>
        <v>475</v>
      </c>
      <c r="D66" s="54" t="s">
        <v>901</v>
      </c>
      <c r="F66" s="2">
        <f t="shared" ref="F66:F129" si="6">+LEN(G66)</f>
        <v>14</v>
      </c>
      <c r="G66" s="71" t="s">
        <v>901</v>
      </c>
      <c r="H66" s="70">
        <v>475</v>
      </c>
    </row>
    <row r="67" spans="1:8" x14ac:dyDescent="0.25">
      <c r="A67" s="2">
        <f>IF(ISBLANK(D67),"",COUNTA($B$2:B67))</f>
        <v>66</v>
      </c>
      <c r="B67" s="2">
        <f t="shared" si="4"/>
        <v>405</v>
      </c>
      <c r="C67" s="4">
        <f t="shared" ref="C67:C130" si="7">IF(ISERROR(_xlfn.NUMBERVALUE(VLOOKUP(D67,G:H,2,0))),"NO",_xlfn.NUMBERVALUE(VLOOKUP(D67,G:H,2,0)))</f>
        <v>450</v>
      </c>
      <c r="D67" s="54" t="s">
        <v>889</v>
      </c>
      <c r="F67" s="2">
        <f t="shared" si="6"/>
        <v>13</v>
      </c>
      <c r="G67" s="71" t="s">
        <v>889</v>
      </c>
      <c r="H67" s="70">
        <v>450</v>
      </c>
    </row>
    <row r="68" spans="1:8" x14ac:dyDescent="0.25">
      <c r="A68" s="2">
        <f>IF(ISBLANK(D68),"",COUNTA($B$2:B68))</f>
        <v>67</v>
      </c>
      <c r="B68" s="2">
        <f t="shared" si="4"/>
        <v>428</v>
      </c>
      <c r="C68" s="4">
        <f t="shared" si="7"/>
        <v>475</v>
      </c>
      <c r="D68" s="54" t="s">
        <v>902</v>
      </c>
      <c r="F68" s="2">
        <f t="shared" si="6"/>
        <v>13</v>
      </c>
      <c r="G68" s="71" t="s">
        <v>902</v>
      </c>
      <c r="H68" s="70">
        <v>475</v>
      </c>
    </row>
    <row r="69" spans="1:8" x14ac:dyDescent="0.25">
      <c r="A69" s="2">
        <f>IF(ISBLANK(D69),"",COUNTA($B$2:B69))</f>
        <v>68</v>
      </c>
      <c r="B69" s="2">
        <f t="shared" si="4"/>
        <v>428</v>
      </c>
      <c r="C69" s="4">
        <f t="shared" si="7"/>
        <v>475</v>
      </c>
      <c r="D69" s="54" t="s">
        <v>900</v>
      </c>
      <c r="F69" s="2">
        <f t="shared" si="6"/>
        <v>14</v>
      </c>
      <c r="G69" s="71" t="s">
        <v>900</v>
      </c>
      <c r="H69" s="70">
        <v>475</v>
      </c>
    </row>
    <row r="70" spans="1:8" x14ac:dyDescent="0.25">
      <c r="A70" s="2">
        <f>IF(ISBLANK(D70),"",COUNTA($B$2:B70))</f>
        <v>69</v>
      </c>
      <c r="B70" s="2">
        <f t="shared" si="4"/>
        <v>405</v>
      </c>
      <c r="C70" s="4">
        <f t="shared" si="7"/>
        <v>450</v>
      </c>
      <c r="D70" s="54" t="s">
        <v>914</v>
      </c>
      <c r="F70" s="2">
        <f t="shared" si="6"/>
        <v>11</v>
      </c>
      <c r="G70" t="s">
        <v>914</v>
      </c>
      <c r="H70" s="70">
        <v>450</v>
      </c>
    </row>
    <row r="71" spans="1:8" x14ac:dyDescent="0.25">
      <c r="A71" s="2">
        <f>IF(ISBLANK(D71),"",COUNTA($B$2:B71))</f>
        <v>70</v>
      </c>
      <c r="B71" s="2">
        <f t="shared" si="4"/>
        <v>428</v>
      </c>
      <c r="C71" s="4">
        <f t="shared" si="7"/>
        <v>475</v>
      </c>
      <c r="D71" s="54" t="s">
        <v>903</v>
      </c>
      <c r="F71" s="2">
        <f t="shared" si="6"/>
        <v>11</v>
      </c>
      <c r="G71" t="s">
        <v>903</v>
      </c>
      <c r="H71" s="70">
        <v>475</v>
      </c>
    </row>
    <row r="72" spans="1:8" x14ac:dyDescent="0.25">
      <c r="A72" s="2">
        <f>IF(ISBLANK(D72),"",COUNTA($B$2:B72))</f>
        <v>71</v>
      </c>
      <c r="B72" s="2">
        <f t="shared" si="4"/>
        <v>450</v>
      </c>
      <c r="C72" s="4">
        <f t="shared" si="7"/>
        <v>500</v>
      </c>
      <c r="D72" s="54" t="s">
        <v>905</v>
      </c>
      <c r="F72" s="2">
        <f t="shared" si="6"/>
        <v>17</v>
      </c>
      <c r="G72" t="s">
        <v>905</v>
      </c>
      <c r="H72" s="70">
        <v>500</v>
      </c>
    </row>
    <row r="73" spans="1:8" x14ac:dyDescent="0.25">
      <c r="A73" s="2">
        <f>IF(ISBLANK(D73),"",COUNTA($B$2:B73))</f>
        <v>72</v>
      </c>
      <c r="B73" s="2">
        <f t="shared" si="4"/>
        <v>450</v>
      </c>
      <c r="C73" s="4">
        <f t="shared" si="7"/>
        <v>500</v>
      </c>
      <c r="D73" s="54" t="s">
        <v>907</v>
      </c>
      <c r="F73" s="2">
        <f t="shared" si="6"/>
        <v>26</v>
      </c>
      <c r="G73" t="s">
        <v>907</v>
      </c>
      <c r="H73" s="70">
        <v>500</v>
      </c>
    </row>
    <row r="74" spans="1:8" x14ac:dyDescent="0.25">
      <c r="A74" s="2">
        <f>IF(ISBLANK(D74),"",COUNTA($B$2:B74))</f>
        <v>73</v>
      </c>
      <c r="B74" s="2">
        <f t="shared" si="4"/>
        <v>450</v>
      </c>
      <c r="C74" s="4">
        <f t="shared" si="7"/>
        <v>500</v>
      </c>
      <c r="D74" s="54" t="s">
        <v>908</v>
      </c>
      <c r="F74" s="2">
        <f t="shared" si="6"/>
        <v>10</v>
      </c>
      <c r="G74" t="s">
        <v>908</v>
      </c>
      <c r="H74" s="70">
        <v>500</v>
      </c>
    </row>
    <row r="75" spans="1:8" x14ac:dyDescent="0.25">
      <c r="A75" s="2">
        <f>IF(ISBLANK(D75),"",COUNTA($B$2:B75))</f>
        <v>74</v>
      </c>
      <c r="B75" s="2">
        <f t="shared" si="4"/>
        <v>450</v>
      </c>
      <c r="C75" s="4">
        <f t="shared" si="7"/>
        <v>500</v>
      </c>
      <c r="D75" s="54" t="s">
        <v>904</v>
      </c>
      <c r="F75" s="2">
        <f t="shared" si="6"/>
        <v>14</v>
      </c>
      <c r="G75" t="s">
        <v>904</v>
      </c>
      <c r="H75" s="70">
        <v>500</v>
      </c>
    </row>
    <row r="76" spans="1:8" x14ac:dyDescent="0.25">
      <c r="A76" s="2">
        <f>IF(ISBLANK(D76),"",COUNTA($B$2:B76))</f>
        <v>75</v>
      </c>
      <c r="B76" s="2">
        <f t="shared" si="4"/>
        <v>450</v>
      </c>
      <c r="C76" s="4">
        <f t="shared" si="7"/>
        <v>500</v>
      </c>
      <c r="D76" s="54" t="s">
        <v>909</v>
      </c>
      <c r="F76" s="2">
        <f t="shared" si="6"/>
        <v>11</v>
      </c>
      <c r="G76" t="s">
        <v>909</v>
      </c>
      <c r="H76" s="70">
        <v>500</v>
      </c>
    </row>
    <row r="77" spans="1:8" x14ac:dyDescent="0.25">
      <c r="A77" s="2">
        <f>IF(ISBLANK(D77),"",COUNTA($B$2:B77))</f>
        <v>76</v>
      </c>
      <c r="B77" s="2">
        <f t="shared" si="4"/>
        <v>450</v>
      </c>
      <c r="C77" s="4">
        <f t="shared" si="7"/>
        <v>500</v>
      </c>
      <c r="D77" s="54" t="s">
        <v>906</v>
      </c>
      <c r="F77" s="2">
        <f t="shared" si="6"/>
        <v>13</v>
      </c>
      <c r="G77" t="s">
        <v>906</v>
      </c>
      <c r="H77" s="70">
        <v>500</v>
      </c>
    </row>
    <row r="78" spans="1:8" x14ac:dyDescent="0.25">
      <c r="A78" s="2">
        <f>IF(ISBLANK(D78),"",COUNTA($B$2:B78))</f>
        <v>77</v>
      </c>
      <c r="B78" s="2">
        <f t="shared" si="4"/>
        <v>450</v>
      </c>
      <c r="C78" s="4">
        <f t="shared" si="7"/>
        <v>500</v>
      </c>
      <c r="D78" s="54" t="s">
        <v>912</v>
      </c>
      <c r="F78" s="2">
        <f t="shared" si="6"/>
        <v>15</v>
      </c>
      <c r="G78" t="s">
        <v>912</v>
      </c>
      <c r="H78" s="70">
        <v>500</v>
      </c>
    </row>
    <row r="79" spans="1:8" x14ac:dyDescent="0.25">
      <c r="A79" s="2">
        <f>IF(ISBLANK(D79),"",COUNTA($B$2:B79))</f>
        <v>78</v>
      </c>
      <c r="B79" s="2">
        <f t="shared" si="4"/>
        <v>495</v>
      </c>
      <c r="C79" s="4">
        <f t="shared" si="7"/>
        <v>550</v>
      </c>
      <c r="D79" s="54" t="s">
        <v>920</v>
      </c>
      <c r="F79" s="2">
        <f t="shared" si="6"/>
        <v>15</v>
      </c>
      <c r="G79" t="s">
        <v>920</v>
      </c>
      <c r="H79" s="70">
        <v>550</v>
      </c>
    </row>
    <row r="80" spans="1:8" x14ac:dyDescent="0.25">
      <c r="A80" s="2">
        <f>IF(ISBLANK(D80),"",COUNTA($B$2:B80))</f>
        <v>79</v>
      </c>
      <c r="B80" s="2">
        <f t="shared" si="4"/>
        <v>450</v>
      </c>
      <c r="C80" s="4">
        <f t="shared" si="7"/>
        <v>500</v>
      </c>
      <c r="D80" s="54" t="s">
        <v>911</v>
      </c>
      <c r="F80" s="2">
        <f t="shared" si="6"/>
        <v>25</v>
      </c>
      <c r="G80" t="s">
        <v>911</v>
      </c>
      <c r="H80" s="70">
        <v>500</v>
      </c>
    </row>
    <row r="81" spans="1:8" x14ac:dyDescent="0.25">
      <c r="A81" s="2">
        <f>IF(ISBLANK(D81),"",COUNTA($B$2:B81))</f>
        <v>80</v>
      </c>
      <c r="B81" s="2">
        <f t="shared" si="4"/>
        <v>450</v>
      </c>
      <c r="C81" s="4">
        <f t="shared" si="7"/>
        <v>500</v>
      </c>
      <c r="D81" s="54" t="s">
        <v>915</v>
      </c>
      <c r="F81" s="2">
        <f t="shared" si="6"/>
        <v>12</v>
      </c>
      <c r="G81" t="s">
        <v>915</v>
      </c>
      <c r="H81" s="70">
        <v>500</v>
      </c>
    </row>
    <row r="82" spans="1:8" x14ac:dyDescent="0.25">
      <c r="A82" s="2">
        <f>IF(ISBLANK(D82),"",COUNTA($B$2:B82))</f>
        <v>81</v>
      </c>
      <c r="B82" s="2">
        <f t="shared" si="4"/>
        <v>450</v>
      </c>
      <c r="C82" s="4">
        <f t="shared" si="7"/>
        <v>500</v>
      </c>
      <c r="D82" s="54" t="s">
        <v>916</v>
      </c>
      <c r="F82" s="2">
        <f t="shared" si="6"/>
        <v>9</v>
      </c>
      <c r="G82" t="s">
        <v>916</v>
      </c>
      <c r="H82" s="70">
        <v>500</v>
      </c>
    </row>
    <row r="83" spans="1:8" x14ac:dyDescent="0.25">
      <c r="A83" s="2">
        <f>IF(ISBLANK(D83),"",COUNTA($B$2:B83))</f>
        <v>82</v>
      </c>
      <c r="B83" s="2">
        <f t="shared" si="4"/>
        <v>495</v>
      </c>
      <c r="C83" s="4">
        <f t="shared" si="7"/>
        <v>550</v>
      </c>
      <c r="D83" s="54" t="s">
        <v>919</v>
      </c>
      <c r="F83" s="2">
        <f t="shared" si="6"/>
        <v>17</v>
      </c>
      <c r="G83" t="s">
        <v>919</v>
      </c>
      <c r="H83" s="70">
        <v>550</v>
      </c>
    </row>
    <row r="84" spans="1:8" x14ac:dyDescent="0.25">
      <c r="A84" s="2">
        <f>IF(ISBLANK(D84),"",COUNTA($B$2:B84))</f>
        <v>83</v>
      </c>
      <c r="B84" s="2">
        <f t="shared" si="4"/>
        <v>495</v>
      </c>
      <c r="C84" s="4">
        <f t="shared" si="7"/>
        <v>550</v>
      </c>
      <c r="D84" s="54" t="s">
        <v>921</v>
      </c>
      <c r="F84" s="2">
        <f t="shared" si="6"/>
        <v>12</v>
      </c>
      <c r="G84" t="s">
        <v>921</v>
      </c>
      <c r="H84" s="70">
        <v>550</v>
      </c>
    </row>
    <row r="85" spans="1:8" x14ac:dyDescent="0.25">
      <c r="A85" s="2">
        <f>IF(ISBLANK(D85),"",COUNTA($B$2:B85))</f>
        <v>84</v>
      </c>
      <c r="B85" s="2">
        <f t="shared" si="4"/>
        <v>495</v>
      </c>
      <c r="C85" s="4">
        <f t="shared" si="7"/>
        <v>550</v>
      </c>
      <c r="D85" s="54" t="s">
        <v>924</v>
      </c>
      <c r="F85" s="2">
        <f t="shared" si="6"/>
        <v>11</v>
      </c>
      <c r="G85" t="s">
        <v>924</v>
      </c>
      <c r="H85" s="70">
        <v>550</v>
      </c>
    </row>
    <row r="86" spans="1:8" x14ac:dyDescent="0.25">
      <c r="A86" s="2">
        <f>IF(ISBLANK(D86),"",COUNTA($B$2:B86))</f>
        <v>85</v>
      </c>
      <c r="B86" s="2">
        <f t="shared" si="4"/>
        <v>495</v>
      </c>
      <c r="C86" s="4">
        <f t="shared" si="7"/>
        <v>550</v>
      </c>
      <c r="D86" s="54" t="s">
        <v>923</v>
      </c>
      <c r="F86" s="2">
        <f t="shared" si="6"/>
        <v>18</v>
      </c>
      <c r="G86" t="s">
        <v>923</v>
      </c>
      <c r="H86" s="70">
        <v>550</v>
      </c>
    </row>
    <row r="87" spans="1:8" x14ac:dyDescent="0.25">
      <c r="A87" s="2">
        <f>IF(ISBLANK(D87),"",COUNTA($B$2:B87))</f>
        <v>86</v>
      </c>
      <c r="B87" s="2">
        <f t="shared" si="4"/>
        <v>495</v>
      </c>
      <c r="C87" s="4">
        <f t="shared" si="7"/>
        <v>550</v>
      </c>
      <c r="D87" s="54" t="s">
        <v>922</v>
      </c>
      <c r="F87" s="2">
        <f t="shared" si="6"/>
        <v>13</v>
      </c>
      <c r="G87" t="s">
        <v>922</v>
      </c>
      <c r="H87" s="70">
        <v>550</v>
      </c>
    </row>
    <row r="88" spans="1:8" x14ac:dyDescent="0.25">
      <c r="A88" s="2">
        <f>IF(ISBLANK(D88),"",COUNTA($B$2:B88))</f>
        <v>87</v>
      </c>
      <c r="B88" s="2">
        <f t="shared" si="4"/>
        <v>495</v>
      </c>
      <c r="C88" s="4">
        <f t="shared" si="7"/>
        <v>550</v>
      </c>
      <c r="D88" s="54" t="s">
        <v>925</v>
      </c>
      <c r="F88" s="2">
        <f t="shared" si="6"/>
        <v>17</v>
      </c>
      <c r="G88" t="s">
        <v>925</v>
      </c>
      <c r="H88" s="70">
        <v>550</v>
      </c>
    </row>
    <row r="89" spans="1:8" x14ac:dyDescent="0.25">
      <c r="A89" s="2">
        <f>IF(ISBLANK(D89),"",COUNTA($B$2:B89))</f>
        <v>88</v>
      </c>
      <c r="B89" s="2">
        <f t="shared" si="4"/>
        <v>495</v>
      </c>
      <c r="C89" s="4">
        <f t="shared" si="7"/>
        <v>550</v>
      </c>
      <c r="D89" s="54" t="s">
        <v>928</v>
      </c>
      <c r="F89" s="2">
        <f t="shared" si="6"/>
        <v>12</v>
      </c>
      <c r="G89" t="s">
        <v>928</v>
      </c>
      <c r="H89" s="70">
        <v>550</v>
      </c>
    </row>
    <row r="90" spans="1:8" x14ac:dyDescent="0.25">
      <c r="A90" s="2">
        <f>IF(ISBLANK(D90),"",COUNTA($B$2:B90))</f>
        <v>89</v>
      </c>
      <c r="B90" s="2">
        <f t="shared" si="4"/>
        <v>450</v>
      </c>
      <c r="C90" s="4">
        <f t="shared" si="7"/>
        <v>500</v>
      </c>
      <c r="D90" s="54" t="s">
        <v>913</v>
      </c>
      <c r="F90" s="2">
        <f t="shared" si="6"/>
        <v>11</v>
      </c>
      <c r="G90" t="s">
        <v>913</v>
      </c>
      <c r="H90" s="70">
        <v>500</v>
      </c>
    </row>
    <row r="91" spans="1:8" x14ac:dyDescent="0.25">
      <c r="A91" s="2">
        <f>IF(ISBLANK(D91),"",COUNTA($B$2:B91))</f>
        <v>90</v>
      </c>
      <c r="B91" s="2">
        <f t="shared" si="4"/>
        <v>450</v>
      </c>
      <c r="C91" s="4">
        <f t="shared" si="7"/>
        <v>500</v>
      </c>
      <c r="D91" s="54" t="s">
        <v>910</v>
      </c>
      <c r="F91" s="2">
        <f t="shared" si="6"/>
        <v>15</v>
      </c>
      <c r="G91" t="s">
        <v>910</v>
      </c>
      <c r="H91" s="70">
        <v>500</v>
      </c>
    </row>
    <row r="92" spans="1:8" x14ac:dyDescent="0.25">
      <c r="A92" s="2">
        <f>IF(ISBLANK(D92),"",COUNTA($B$2:B92))</f>
        <v>91</v>
      </c>
      <c r="B92" s="2">
        <f t="shared" si="4"/>
        <v>495</v>
      </c>
      <c r="C92" s="4">
        <f t="shared" si="7"/>
        <v>550</v>
      </c>
      <c r="D92" s="54" t="s">
        <v>926</v>
      </c>
      <c r="F92" s="2">
        <f t="shared" si="6"/>
        <v>15</v>
      </c>
      <c r="G92" t="s">
        <v>926</v>
      </c>
      <c r="H92" s="70">
        <v>550</v>
      </c>
    </row>
    <row r="93" spans="1:8" x14ac:dyDescent="0.25">
      <c r="A93" s="2">
        <f>IF(ISBLANK(D93),"",COUNTA($B$2:B93))</f>
        <v>92</v>
      </c>
      <c r="B93" s="2">
        <f t="shared" si="4"/>
        <v>495</v>
      </c>
      <c r="C93" s="4">
        <f t="shared" si="7"/>
        <v>550</v>
      </c>
      <c r="D93" s="54" t="s">
        <v>927</v>
      </c>
      <c r="F93" s="2">
        <f t="shared" si="6"/>
        <v>16</v>
      </c>
      <c r="G93" t="s">
        <v>927</v>
      </c>
      <c r="H93" s="70">
        <v>550</v>
      </c>
    </row>
    <row r="94" spans="1:8" x14ac:dyDescent="0.25">
      <c r="A94" s="2">
        <f>IF(ISBLANK(D94),"",COUNTA($B$2:B94))</f>
        <v>93</v>
      </c>
      <c r="B94" s="2">
        <f t="shared" si="4"/>
        <v>495</v>
      </c>
      <c r="C94" s="4">
        <f t="shared" si="7"/>
        <v>550</v>
      </c>
      <c r="D94" s="54" t="s">
        <v>918</v>
      </c>
      <c r="F94" s="2">
        <f t="shared" si="6"/>
        <v>15</v>
      </c>
      <c r="G94" t="s">
        <v>918</v>
      </c>
      <c r="H94" s="70">
        <v>550</v>
      </c>
    </row>
    <row r="95" spans="1:8" x14ac:dyDescent="0.25">
      <c r="A95" s="2">
        <f>IF(ISBLANK(D95),"",COUNTA($B$2:B95))</f>
        <v>94</v>
      </c>
      <c r="B95" s="2">
        <f t="shared" si="4"/>
        <v>495</v>
      </c>
      <c r="C95" s="4">
        <f t="shared" si="7"/>
        <v>550</v>
      </c>
      <c r="D95" s="54" t="s">
        <v>929</v>
      </c>
      <c r="F95" s="2">
        <f t="shared" si="6"/>
        <v>12</v>
      </c>
      <c r="G95" t="s">
        <v>929</v>
      </c>
      <c r="H95" s="70">
        <v>550</v>
      </c>
    </row>
    <row r="96" spans="1:8" x14ac:dyDescent="0.25">
      <c r="A96" s="2">
        <f>IF(ISBLANK(D96),"",COUNTA($B$2:B96))</f>
        <v>95</v>
      </c>
      <c r="B96" s="2">
        <f t="shared" si="4"/>
        <v>495</v>
      </c>
      <c r="C96" s="4">
        <f t="shared" si="7"/>
        <v>550</v>
      </c>
      <c r="D96" s="54" t="s">
        <v>930</v>
      </c>
      <c r="F96" s="2">
        <f t="shared" si="6"/>
        <v>15</v>
      </c>
      <c r="G96" t="s">
        <v>930</v>
      </c>
      <c r="H96" s="70">
        <v>550</v>
      </c>
    </row>
    <row r="97" spans="1:8" x14ac:dyDescent="0.25">
      <c r="A97" s="2">
        <f>IF(ISBLANK(D97),"",COUNTA($B$2:B97))</f>
        <v>96</v>
      </c>
      <c r="B97" s="2">
        <f t="shared" si="4"/>
        <v>450</v>
      </c>
      <c r="C97" s="4">
        <f t="shared" si="7"/>
        <v>500</v>
      </c>
      <c r="D97" s="54" t="s">
        <v>917</v>
      </c>
      <c r="F97" s="2">
        <f t="shared" si="6"/>
        <v>15</v>
      </c>
      <c r="G97" t="s">
        <v>917</v>
      </c>
      <c r="H97" s="70">
        <v>500</v>
      </c>
    </row>
    <row r="98" spans="1:8" x14ac:dyDescent="0.25">
      <c r="A98" s="2">
        <f>IF(ISBLANK(D98),"",COUNTA($B$2:B98))</f>
        <v>97</v>
      </c>
      <c r="B98" s="2">
        <f t="shared" si="4"/>
        <v>495</v>
      </c>
      <c r="C98" s="4">
        <f t="shared" si="7"/>
        <v>550</v>
      </c>
      <c r="D98" s="54" t="s">
        <v>932</v>
      </c>
      <c r="F98" s="2">
        <f t="shared" si="6"/>
        <v>16</v>
      </c>
      <c r="G98" t="s">
        <v>932</v>
      </c>
      <c r="H98" s="70">
        <v>550</v>
      </c>
    </row>
    <row r="99" spans="1:8" x14ac:dyDescent="0.25">
      <c r="A99" s="2">
        <f>IF(ISBLANK(D99),"",COUNTA($B$2:B99))</f>
        <v>98</v>
      </c>
      <c r="B99" s="2">
        <f t="shared" si="4"/>
        <v>495</v>
      </c>
      <c r="C99" s="4">
        <f t="shared" si="7"/>
        <v>550</v>
      </c>
      <c r="D99" s="54" t="s">
        <v>931</v>
      </c>
      <c r="F99" s="2">
        <f t="shared" si="6"/>
        <v>14</v>
      </c>
      <c r="G99" t="s">
        <v>931</v>
      </c>
      <c r="H99" s="70">
        <v>550</v>
      </c>
    </row>
    <row r="100" spans="1:8" x14ac:dyDescent="0.25">
      <c r="A100" s="2">
        <f>IF(ISBLANK(D100),"",COUNTA($B$2:B100))</f>
        <v>99</v>
      </c>
      <c r="B100" s="2">
        <f t="shared" si="4"/>
        <v>540</v>
      </c>
      <c r="C100" s="4">
        <f t="shared" si="7"/>
        <v>600</v>
      </c>
      <c r="D100" s="54" t="s">
        <v>933</v>
      </c>
      <c r="F100" s="2">
        <f t="shared" si="6"/>
        <v>13</v>
      </c>
      <c r="G100" t="s">
        <v>933</v>
      </c>
      <c r="H100" s="70">
        <v>600</v>
      </c>
    </row>
    <row r="101" spans="1:8" s="1" customFormat="1" x14ac:dyDescent="0.25">
      <c r="A101" s="2">
        <f>IF(ISBLANK(D101),"",COUNTA($B$2:B101))</f>
        <v>100</v>
      </c>
      <c r="B101" s="2">
        <f t="shared" si="4"/>
        <v>540</v>
      </c>
      <c r="C101" s="4">
        <f t="shared" si="7"/>
        <v>600</v>
      </c>
      <c r="D101" s="54" t="s">
        <v>934</v>
      </c>
      <c r="E101"/>
      <c r="F101" s="2">
        <f t="shared" si="6"/>
        <v>22</v>
      </c>
      <c r="G101" s="1" t="s">
        <v>934</v>
      </c>
      <c r="H101" s="70">
        <v>600</v>
      </c>
    </row>
    <row r="102" spans="1:8" x14ac:dyDescent="0.25">
      <c r="A102" s="2">
        <f>IF(ISBLANK(D102),"",COUNTA($B$2:B102))</f>
        <v>101</v>
      </c>
      <c r="B102" s="2">
        <f t="shared" si="4"/>
        <v>540</v>
      </c>
      <c r="C102" s="4">
        <f t="shared" si="7"/>
        <v>600</v>
      </c>
      <c r="D102" s="54" t="s">
        <v>935</v>
      </c>
      <c r="F102" s="2">
        <f t="shared" si="6"/>
        <v>11</v>
      </c>
      <c r="G102" t="s">
        <v>935</v>
      </c>
      <c r="H102" s="70">
        <v>600</v>
      </c>
    </row>
    <row r="103" spans="1:8" x14ac:dyDescent="0.25">
      <c r="A103" s="2">
        <f>IF(ISBLANK(D103),"",COUNTA($B$2:B103))</f>
        <v>102</v>
      </c>
      <c r="B103" s="2">
        <f t="shared" si="4"/>
        <v>540</v>
      </c>
      <c r="C103" s="4">
        <f t="shared" si="7"/>
        <v>600</v>
      </c>
      <c r="D103" s="54" t="s">
        <v>936</v>
      </c>
      <c r="F103" s="2">
        <f t="shared" si="6"/>
        <v>16</v>
      </c>
      <c r="G103" t="s">
        <v>936</v>
      </c>
      <c r="H103" s="70">
        <v>600</v>
      </c>
    </row>
    <row r="104" spans="1:8" x14ac:dyDescent="0.25">
      <c r="A104" s="2">
        <f>IF(ISBLANK(D104),"",COUNTA($B$2:B104))</f>
        <v>103</v>
      </c>
      <c r="B104" s="2">
        <f t="shared" si="4"/>
        <v>540</v>
      </c>
      <c r="C104" s="4">
        <f t="shared" si="7"/>
        <v>600</v>
      </c>
      <c r="D104" s="54" t="s">
        <v>937</v>
      </c>
      <c r="F104" s="2">
        <f t="shared" si="6"/>
        <v>12</v>
      </c>
      <c r="G104" t="s">
        <v>937</v>
      </c>
      <c r="H104" s="70">
        <v>600</v>
      </c>
    </row>
    <row r="105" spans="1:8" x14ac:dyDescent="0.25">
      <c r="A105" s="2">
        <f>IF(ISBLANK(D105),"",COUNTA($B$2:B105))</f>
        <v>104</v>
      </c>
      <c r="B105" s="2">
        <f t="shared" si="4"/>
        <v>585</v>
      </c>
      <c r="C105" s="4">
        <f t="shared" si="7"/>
        <v>650</v>
      </c>
      <c r="D105" s="54" t="s">
        <v>939</v>
      </c>
      <c r="F105" s="2">
        <f t="shared" si="6"/>
        <v>12</v>
      </c>
      <c r="G105" t="s">
        <v>939</v>
      </c>
      <c r="H105" s="70">
        <v>650</v>
      </c>
    </row>
    <row r="106" spans="1:8" x14ac:dyDescent="0.25">
      <c r="A106" s="2">
        <f>IF(ISBLANK(D106),"",COUNTA($B$2:B106))</f>
        <v>105</v>
      </c>
      <c r="B106" s="2">
        <f t="shared" si="4"/>
        <v>585</v>
      </c>
      <c r="C106" s="4">
        <f t="shared" si="7"/>
        <v>650</v>
      </c>
      <c r="D106" s="54" t="s">
        <v>942</v>
      </c>
      <c r="F106" s="2">
        <f t="shared" si="6"/>
        <v>13</v>
      </c>
      <c r="G106" t="s">
        <v>942</v>
      </c>
      <c r="H106" s="70">
        <v>650</v>
      </c>
    </row>
    <row r="107" spans="1:8" x14ac:dyDescent="0.25">
      <c r="A107" s="2">
        <f>IF(ISBLANK(D107),"",COUNTA($B$2:B107))</f>
        <v>106</v>
      </c>
      <c r="B107" s="2">
        <f t="shared" si="4"/>
        <v>585</v>
      </c>
      <c r="C107" s="4">
        <f t="shared" si="7"/>
        <v>650</v>
      </c>
      <c r="D107" s="54" t="s">
        <v>940</v>
      </c>
      <c r="F107" s="2">
        <f t="shared" si="6"/>
        <v>20</v>
      </c>
      <c r="G107" t="s">
        <v>940</v>
      </c>
      <c r="H107" s="70">
        <v>650</v>
      </c>
    </row>
    <row r="108" spans="1:8" x14ac:dyDescent="0.25">
      <c r="A108" s="2">
        <f>IF(ISBLANK(D108),"",COUNTA($B$2:B108))</f>
        <v>107</v>
      </c>
      <c r="B108" s="2">
        <f t="shared" si="4"/>
        <v>585</v>
      </c>
      <c r="C108" s="4">
        <f t="shared" si="7"/>
        <v>650</v>
      </c>
      <c r="D108" s="54" t="s">
        <v>941</v>
      </c>
      <c r="F108" s="2">
        <f t="shared" si="6"/>
        <v>13</v>
      </c>
      <c r="G108" t="s">
        <v>941</v>
      </c>
      <c r="H108" s="70">
        <v>650</v>
      </c>
    </row>
    <row r="109" spans="1:8" x14ac:dyDescent="0.25">
      <c r="A109" s="2">
        <f>IF(ISBLANK(D109),"",COUNTA($B$2:B109))</f>
        <v>108</v>
      </c>
      <c r="B109" s="2">
        <f t="shared" si="4"/>
        <v>585</v>
      </c>
      <c r="C109" s="4">
        <f t="shared" si="7"/>
        <v>650</v>
      </c>
      <c r="D109" s="54" t="s">
        <v>944</v>
      </c>
      <c r="F109" s="2">
        <f t="shared" si="6"/>
        <v>13</v>
      </c>
      <c r="G109" t="s">
        <v>944</v>
      </c>
      <c r="H109" s="70">
        <v>650</v>
      </c>
    </row>
    <row r="110" spans="1:8" x14ac:dyDescent="0.25">
      <c r="A110" s="2">
        <f>IF(ISBLANK(D110),"",COUNTA($B$2:B110))</f>
        <v>109</v>
      </c>
      <c r="B110" s="2">
        <f t="shared" si="4"/>
        <v>585</v>
      </c>
      <c r="C110" s="4">
        <f t="shared" si="7"/>
        <v>650</v>
      </c>
      <c r="D110" s="54" t="s">
        <v>938</v>
      </c>
      <c r="F110" s="2">
        <f t="shared" si="6"/>
        <v>13</v>
      </c>
      <c r="G110" t="s">
        <v>938</v>
      </c>
      <c r="H110" s="70">
        <v>650</v>
      </c>
    </row>
    <row r="111" spans="1:8" ht="15.75" thickBot="1" x14ac:dyDescent="0.3">
      <c r="A111" s="2">
        <f>IF(ISBLANK(D111),"",COUNTA($B$2:B111))</f>
        <v>110</v>
      </c>
      <c r="B111" s="2">
        <f t="shared" si="4"/>
        <v>585</v>
      </c>
      <c r="C111" s="4">
        <f t="shared" si="7"/>
        <v>650</v>
      </c>
      <c r="D111" s="54" t="s">
        <v>943</v>
      </c>
      <c r="F111" s="2">
        <f t="shared" si="6"/>
        <v>12</v>
      </c>
      <c r="G111" t="s">
        <v>943</v>
      </c>
      <c r="H111" s="70">
        <v>650</v>
      </c>
    </row>
    <row r="112" spans="1:8" ht="15.75" thickBot="1" x14ac:dyDescent="0.3">
      <c r="A112" s="2">
        <f>IF(ISBLANK(D112),"",COUNTA($B$2:B112))</f>
        <v>111</v>
      </c>
      <c r="B112" s="2">
        <f t="shared" si="4"/>
        <v>585</v>
      </c>
      <c r="C112" s="4">
        <f t="shared" si="7"/>
        <v>650</v>
      </c>
      <c r="D112" s="39" t="s">
        <v>947</v>
      </c>
      <c r="F112" s="2">
        <f t="shared" si="6"/>
        <v>26</v>
      </c>
      <c r="G112" t="s">
        <v>947</v>
      </c>
      <c r="H112" s="70">
        <v>650</v>
      </c>
    </row>
    <row r="113" spans="1:8" ht="15.75" thickBot="1" x14ac:dyDescent="0.3">
      <c r="A113" s="2">
        <f>IF(ISBLANK(D113),"",COUNTA($B$2:B113))</f>
        <v>112</v>
      </c>
      <c r="B113" s="2">
        <f t="shared" si="4"/>
        <v>585</v>
      </c>
      <c r="C113" s="4">
        <f t="shared" si="7"/>
        <v>650</v>
      </c>
      <c r="D113" s="39" t="s">
        <v>949</v>
      </c>
      <c r="F113" s="2">
        <f t="shared" si="6"/>
        <v>13</v>
      </c>
      <c r="G113" t="s">
        <v>949</v>
      </c>
      <c r="H113" s="70">
        <v>650</v>
      </c>
    </row>
    <row r="114" spans="1:8" ht="15.75" thickBot="1" x14ac:dyDescent="0.3">
      <c r="A114" s="2">
        <f>IF(ISBLANK(D114),"",COUNTA($B$2:B114))</f>
        <v>113</v>
      </c>
      <c r="B114" s="2">
        <f t="shared" si="4"/>
        <v>585</v>
      </c>
      <c r="C114" s="4">
        <f t="shared" si="7"/>
        <v>650</v>
      </c>
      <c r="D114" s="39" t="s">
        <v>946</v>
      </c>
      <c r="F114" s="2">
        <f t="shared" si="6"/>
        <v>13</v>
      </c>
      <c r="G114" t="s">
        <v>946</v>
      </c>
      <c r="H114" s="70">
        <v>650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8">IF(C115="NO","0",IF(C115&gt;=11000,10000,ROUND(IF((SIGN(C115)=-1),C115*(1+$E$1/100),C115*(1-$E$1/100)),0)))</f>
        <v>630</v>
      </c>
      <c r="C115" s="4">
        <f t="shared" si="7"/>
        <v>700</v>
      </c>
      <c r="D115" s="39" t="s">
        <v>948</v>
      </c>
      <c r="F115" s="2">
        <f t="shared" si="6"/>
        <v>14</v>
      </c>
      <c r="G115" t="s">
        <v>948</v>
      </c>
      <c r="H115" s="70">
        <v>700</v>
      </c>
    </row>
    <row r="116" spans="1:8" ht="15.75" thickBot="1" x14ac:dyDescent="0.3">
      <c r="A116" s="2">
        <f>IF(ISBLANK(D116),"",COUNTA($B$2:B116))</f>
        <v>115</v>
      </c>
      <c r="B116" s="2">
        <f t="shared" si="8"/>
        <v>675</v>
      </c>
      <c r="C116" s="4">
        <f t="shared" si="7"/>
        <v>750</v>
      </c>
      <c r="D116" s="39" t="s">
        <v>945</v>
      </c>
      <c r="F116" s="2">
        <f t="shared" si="6"/>
        <v>14</v>
      </c>
      <c r="G116" t="s">
        <v>945</v>
      </c>
      <c r="H116" s="70">
        <v>750</v>
      </c>
    </row>
    <row r="117" spans="1:8" ht="15.75" thickBot="1" x14ac:dyDescent="0.3">
      <c r="A117" s="2">
        <f>IF(ISBLANK(D117),"",COUNTA($B$2:B117))</f>
        <v>116</v>
      </c>
      <c r="B117" s="2">
        <f t="shared" si="8"/>
        <v>630</v>
      </c>
      <c r="C117" s="4">
        <f t="shared" si="7"/>
        <v>700</v>
      </c>
      <c r="D117" s="39" t="s">
        <v>950</v>
      </c>
      <c r="F117" s="2">
        <f t="shared" si="6"/>
        <v>13</v>
      </c>
      <c r="G117" t="s">
        <v>950</v>
      </c>
      <c r="H117" s="70">
        <v>700</v>
      </c>
    </row>
    <row r="118" spans="1:8" ht="15.75" thickBot="1" x14ac:dyDescent="0.3">
      <c r="A118" s="2">
        <f>IF(ISBLANK(D118),"",COUNTA($B$2:B118))</f>
        <v>117</v>
      </c>
      <c r="B118" s="2">
        <f t="shared" si="8"/>
        <v>675</v>
      </c>
      <c r="C118" s="4">
        <f t="shared" si="7"/>
        <v>750</v>
      </c>
      <c r="D118" s="39" t="s">
        <v>954</v>
      </c>
      <c r="F118" s="2">
        <f t="shared" si="6"/>
        <v>10</v>
      </c>
      <c r="G118" t="s">
        <v>954</v>
      </c>
      <c r="H118" s="70">
        <v>750</v>
      </c>
    </row>
    <row r="119" spans="1:8" ht="15.75" thickBot="1" x14ac:dyDescent="0.3">
      <c r="A119" s="2">
        <f>IF(ISBLANK(D119),"",COUNTA($B$2:B119))</f>
        <v>118</v>
      </c>
      <c r="B119" s="2">
        <f t="shared" si="8"/>
        <v>630</v>
      </c>
      <c r="C119" s="4">
        <f t="shared" si="7"/>
        <v>700</v>
      </c>
      <c r="D119" s="39" t="s">
        <v>951</v>
      </c>
      <c r="F119" s="2">
        <f t="shared" si="6"/>
        <v>13</v>
      </c>
      <c r="G119" t="s">
        <v>951</v>
      </c>
      <c r="H119" s="70">
        <v>700</v>
      </c>
    </row>
    <row r="120" spans="1:8" ht="15.75" thickBot="1" x14ac:dyDescent="0.3">
      <c r="A120" s="2">
        <f>IF(ISBLANK(D120),"",COUNTA($B$2:B120))</f>
        <v>119</v>
      </c>
      <c r="B120" s="2">
        <f t="shared" si="8"/>
        <v>675</v>
      </c>
      <c r="C120" s="4">
        <f t="shared" si="7"/>
        <v>750</v>
      </c>
      <c r="D120" s="39" t="s">
        <v>956</v>
      </c>
      <c r="F120" s="2">
        <f t="shared" si="6"/>
        <v>15</v>
      </c>
      <c r="G120" t="s">
        <v>956</v>
      </c>
      <c r="H120" s="70">
        <v>750</v>
      </c>
    </row>
    <row r="121" spans="1:8" ht="15.75" thickBot="1" x14ac:dyDescent="0.3">
      <c r="A121" s="2">
        <f>IF(ISBLANK(D121),"",COUNTA($B$2:B121))</f>
        <v>120</v>
      </c>
      <c r="B121" s="2">
        <f t="shared" si="8"/>
        <v>675</v>
      </c>
      <c r="C121" s="4">
        <f t="shared" si="7"/>
        <v>750</v>
      </c>
      <c r="D121" s="39" t="s">
        <v>953</v>
      </c>
      <c r="F121" s="2">
        <f t="shared" si="6"/>
        <v>12</v>
      </c>
      <c r="G121" t="s">
        <v>953</v>
      </c>
      <c r="H121" s="70">
        <v>750</v>
      </c>
    </row>
    <row r="122" spans="1:8" ht="15.75" thickBot="1" x14ac:dyDescent="0.3">
      <c r="A122" s="2">
        <f>IF(ISBLANK(D122),"",COUNTA($B$2:B122))</f>
        <v>121</v>
      </c>
      <c r="B122" s="2">
        <f t="shared" si="8"/>
        <v>675</v>
      </c>
      <c r="C122" s="4">
        <f t="shared" si="7"/>
        <v>750</v>
      </c>
      <c r="D122" s="39" t="s">
        <v>955</v>
      </c>
      <c r="F122" s="2">
        <f t="shared" si="6"/>
        <v>26</v>
      </c>
      <c r="G122" t="s">
        <v>955</v>
      </c>
      <c r="H122" s="70">
        <v>750</v>
      </c>
    </row>
    <row r="123" spans="1:8" ht="15.75" thickBot="1" x14ac:dyDescent="0.3">
      <c r="A123" s="2">
        <f>IF(ISBLANK(D123),"",COUNTA($B$2:B123))</f>
        <v>122</v>
      </c>
      <c r="B123" s="2">
        <f t="shared" si="8"/>
        <v>675</v>
      </c>
      <c r="C123" s="4">
        <f t="shared" si="7"/>
        <v>750</v>
      </c>
      <c r="D123" s="39" t="s">
        <v>958</v>
      </c>
      <c r="F123" s="2">
        <f t="shared" si="6"/>
        <v>13</v>
      </c>
      <c r="G123" t="s">
        <v>958</v>
      </c>
      <c r="H123" s="70">
        <v>750</v>
      </c>
    </row>
    <row r="124" spans="1:8" ht="15.75" thickBot="1" x14ac:dyDescent="0.3">
      <c r="A124" s="2">
        <f>IF(ISBLANK(D124),"",COUNTA($B$2:B124))</f>
        <v>123</v>
      </c>
      <c r="B124" s="2">
        <f t="shared" si="8"/>
        <v>630</v>
      </c>
      <c r="C124" s="4">
        <f t="shared" si="7"/>
        <v>700</v>
      </c>
      <c r="D124" s="39" t="s">
        <v>957</v>
      </c>
      <c r="F124" s="2">
        <f t="shared" si="6"/>
        <v>16</v>
      </c>
      <c r="G124" t="s">
        <v>957</v>
      </c>
      <c r="H124" s="70">
        <v>700</v>
      </c>
    </row>
    <row r="125" spans="1:8" ht="15.75" thickBot="1" x14ac:dyDescent="0.3">
      <c r="A125" s="2">
        <f>IF(ISBLANK(D125),"",COUNTA($B$2:B125))</f>
        <v>124</v>
      </c>
      <c r="B125" s="2">
        <f t="shared" si="8"/>
        <v>630</v>
      </c>
      <c r="C125" s="4">
        <f t="shared" si="7"/>
        <v>700</v>
      </c>
      <c r="D125" s="39" t="s">
        <v>952</v>
      </c>
      <c r="F125" s="2">
        <f t="shared" si="6"/>
        <v>12</v>
      </c>
      <c r="G125" t="s">
        <v>952</v>
      </c>
      <c r="H125" s="70">
        <v>700</v>
      </c>
    </row>
    <row r="126" spans="1:8" ht="15.75" thickBot="1" x14ac:dyDescent="0.3">
      <c r="A126" s="2">
        <f>IF(ISBLANK(D126),"",COUNTA($B$2:B126))</f>
        <v>125</v>
      </c>
      <c r="B126" s="2">
        <f t="shared" si="8"/>
        <v>675</v>
      </c>
      <c r="C126" s="4">
        <f t="shared" si="7"/>
        <v>750</v>
      </c>
      <c r="D126" s="39" t="s">
        <v>963</v>
      </c>
      <c r="F126" s="2">
        <f t="shared" si="6"/>
        <v>13</v>
      </c>
      <c r="G126" t="s">
        <v>963</v>
      </c>
      <c r="H126" s="70">
        <v>750</v>
      </c>
    </row>
    <row r="127" spans="1:8" ht="15.75" thickBot="1" x14ac:dyDescent="0.3">
      <c r="A127" s="2">
        <f>IF(ISBLANK(D127),"",COUNTA($B$2:B127))</f>
        <v>126</v>
      </c>
      <c r="B127" s="2">
        <f t="shared" si="8"/>
        <v>675</v>
      </c>
      <c r="C127" s="4">
        <f t="shared" si="7"/>
        <v>750</v>
      </c>
      <c r="D127" s="39" t="s">
        <v>961</v>
      </c>
      <c r="F127" s="2">
        <f t="shared" si="6"/>
        <v>15</v>
      </c>
      <c r="G127" t="s">
        <v>961</v>
      </c>
      <c r="H127" s="70">
        <v>750</v>
      </c>
    </row>
    <row r="128" spans="1:8" ht="15.75" thickBot="1" x14ac:dyDescent="0.3">
      <c r="A128" s="2">
        <f>IF(ISBLANK(D128),"",COUNTA($B$2:B128))</f>
        <v>127</v>
      </c>
      <c r="B128" s="2">
        <f t="shared" si="8"/>
        <v>720</v>
      </c>
      <c r="C128" s="4">
        <f t="shared" si="7"/>
        <v>800</v>
      </c>
      <c r="D128" s="39" t="s">
        <v>964</v>
      </c>
      <c r="F128" s="2">
        <f t="shared" si="6"/>
        <v>26</v>
      </c>
      <c r="G128" t="s">
        <v>964</v>
      </c>
      <c r="H128" s="70">
        <v>800</v>
      </c>
    </row>
    <row r="129" spans="1:8" ht="15.75" thickBot="1" x14ac:dyDescent="0.3">
      <c r="A129" s="2">
        <f>IF(ISBLANK(D129),"",COUNTA($B$2:B129))</f>
        <v>128</v>
      </c>
      <c r="B129" s="2">
        <f t="shared" si="8"/>
        <v>720</v>
      </c>
      <c r="C129" s="4">
        <f t="shared" si="7"/>
        <v>800</v>
      </c>
      <c r="D129" s="39" t="s">
        <v>959</v>
      </c>
      <c r="F129" s="2">
        <f t="shared" si="6"/>
        <v>11</v>
      </c>
      <c r="G129" t="s">
        <v>959</v>
      </c>
      <c r="H129" s="70">
        <v>800</v>
      </c>
    </row>
    <row r="130" spans="1:8" ht="15.75" thickBot="1" x14ac:dyDescent="0.3">
      <c r="A130" s="2">
        <f>IF(ISBLANK(D130),"",COUNTA($B$2:B130))</f>
        <v>129</v>
      </c>
      <c r="B130" s="2">
        <f t="shared" si="8"/>
        <v>720</v>
      </c>
      <c r="C130" s="4">
        <f t="shared" si="7"/>
        <v>800</v>
      </c>
      <c r="D130" s="39" t="s">
        <v>968</v>
      </c>
      <c r="F130" s="2">
        <f t="shared" ref="F130:F193" si="9">+LEN(G130)</f>
        <v>10</v>
      </c>
      <c r="G130" t="s">
        <v>968</v>
      </c>
      <c r="H130" s="70">
        <v>800</v>
      </c>
    </row>
    <row r="131" spans="1:8" ht="15.75" thickBot="1" x14ac:dyDescent="0.3">
      <c r="A131" s="2">
        <f>IF(ISBLANK(D131),"",COUNTA($B$2:B131))</f>
        <v>130</v>
      </c>
      <c r="B131" s="2">
        <f t="shared" si="8"/>
        <v>720</v>
      </c>
      <c r="C131" s="4">
        <f t="shared" ref="C131:C194" si="10">IF(ISERROR(_xlfn.NUMBERVALUE(VLOOKUP(D131,G:H,2,0))),"NO",_xlfn.NUMBERVALUE(VLOOKUP(D131,G:H,2,0)))</f>
        <v>800</v>
      </c>
      <c r="D131" s="39" t="s">
        <v>960</v>
      </c>
      <c r="F131" s="2">
        <f t="shared" si="9"/>
        <v>14</v>
      </c>
      <c r="G131" t="s">
        <v>960</v>
      </c>
      <c r="H131" s="70">
        <v>800</v>
      </c>
    </row>
    <row r="132" spans="1:8" ht="15.75" thickBot="1" x14ac:dyDescent="0.3">
      <c r="A132" s="2">
        <f>IF(ISBLANK(D132),"",COUNTA($B$2:B132))</f>
        <v>131</v>
      </c>
      <c r="B132" s="2">
        <f t="shared" si="8"/>
        <v>720</v>
      </c>
      <c r="C132" s="4">
        <f t="shared" si="10"/>
        <v>800</v>
      </c>
      <c r="D132" s="39" t="s">
        <v>962</v>
      </c>
      <c r="F132" s="2">
        <f t="shared" si="9"/>
        <v>10</v>
      </c>
      <c r="G132" t="s">
        <v>962</v>
      </c>
      <c r="H132" s="70">
        <v>800</v>
      </c>
    </row>
    <row r="133" spans="1:8" ht="15.75" thickBot="1" x14ac:dyDescent="0.3">
      <c r="A133" s="2">
        <f>IF(ISBLANK(D133),"",COUNTA($B$2:B133))</f>
        <v>132</v>
      </c>
      <c r="B133" s="2">
        <f t="shared" si="8"/>
        <v>765</v>
      </c>
      <c r="C133" s="4">
        <f t="shared" si="10"/>
        <v>850</v>
      </c>
      <c r="D133" s="39" t="s">
        <v>966</v>
      </c>
      <c r="F133" s="2">
        <f t="shared" si="9"/>
        <v>12</v>
      </c>
      <c r="G133" t="s">
        <v>966</v>
      </c>
      <c r="H133" s="70">
        <v>850</v>
      </c>
    </row>
    <row r="134" spans="1:8" ht="15.75" thickBot="1" x14ac:dyDescent="0.3">
      <c r="A134" s="2">
        <f>IF(ISBLANK(D134),"",COUNTA($B$2:B134))</f>
        <v>133</v>
      </c>
      <c r="B134" s="2">
        <f t="shared" si="8"/>
        <v>765</v>
      </c>
      <c r="C134" s="4">
        <f t="shared" si="10"/>
        <v>850</v>
      </c>
      <c r="D134" s="39" t="s">
        <v>965</v>
      </c>
      <c r="F134" s="2">
        <f t="shared" si="9"/>
        <v>17</v>
      </c>
      <c r="G134" t="s">
        <v>965</v>
      </c>
      <c r="H134" s="70">
        <v>850</v>
      </c>
    </row>
    <row r="135" spans="1:8" ht="15.75" thickBot="1" x14ac:dyDescent="0.3">
      <c r="A135" s="2">
        <f>IF(ISBLANK(D135),"",COUNTA($B$2:B135))</f>
        <v>134</v>
      </c>
      <c r="B135" s="2">
        <f t="shared" si="8"/>
        <v>765</v>
      </c>
      <c r="C135" s="4">
        <f t="shared" si="10"/>
        <v>850</v>
      </c>
      <c r="D135" s="39" t="s">
        <v>969</v>
      </c>
      <c r="F135" s="2">
        <f t="shared" si="9"/>
        <v>11</v>
      </c>
      <c r="G135" t="s">
        <v>969</v>
      </c>
      <c r="H135" s="70">
        <v>850</v>
      </c>
    </row>
    <row r="136" spans="1:8" ht="15.75" thickBot="1" x14ac:dyDescent="0.3">
      <c r="A136" s="2">
        <f>IF(ISBLANK(D136),"",COUNTA($B$2:B136))</f>
        <v>135</v>
      </c>
      <c r="B136" s="2">
        <f t="shared" si="8"/>
        <v>765</v>
      </c>
      <c r="C136" s="4">
        <f t="shared" si="10"/>
        <v>850</v>
      </c>
      <c r="D136" s="39" t="s">
        <v>971</v>
      </c>
      <c r="F136" s="2">
        <f t="shared" si="9"/>
        <v>20</v>
      </c>
      <c r="G136" t="s">
        <v>971</v>
      </c>
      <c r="H136" s="70">
        <v>850</v>
      </c>
    </row>
    <row r="137" spans="1:8" ht="15.75" thickBot="1" x14ac:dyDescent="0.3">
      <c r="A137" s="2">
        <f>IF(ISBLANK(D137),"",COUNTA($B$2:B137))</f>
        <v>136</v>
      </c>
      <c r="B137" s="2">
        <f t="shared" si="8"/>
        <v>765</v>
      </c>
      <c r="C137" s="4">
        <f t="shared" si="10"/>
        <v>850</v>
      </c>
      <c r="D137" s="39" t="s">
        <v>967</v>
      </c>
      <c r="F137" s="2">
        <f t="shared" si="9"/>
        <v>17</v>
      </c>
      <c r="G137" t="s">
        <v>967</v>
      </c>
      <c r="H137" s="70">
        <v>850</v>
      </c>
    </row>
    <row r="138" spans="1:8" ht="15.75" thickBot="1" x14ac:dyDescent="0.3">
      <c r="A138" s="2">
        <f>IF(ISBLANK(D138),"",COUNTA($B$2:B138))</f>
        <v>137</v>
      </c>
      <c r="B138" s="2">
        <f t="shared" si="8"/>
        <v>765</v>
      </c>
      <c r="C138" s="4">
        <f t="shared" si="10"/>
        <v>850</v>
      </c>
      <c r="D138" s="39" t="s">
        <v>972</v>
      </c>
      <c r="F138" s="2">
        <f t="shared" si="9"/>
        <v>19</v>
      </c>
      <c r="G138" t="s">
        <v>972</v>
      </c>
      <c r="H138" s="70">
        <v>850</v>
      </c>
    </row>
    <row r="139" spans="1:8" ht="15.75" thickBot="1" x14ac:dyDescent="0.3">
      <c r="A139" s="2">
        <f>IF(ISBLANK(D139),"",COUNTA($B$2:B139))</f>
        <v>138</v>
      </c>
      <c r="B139" s="2">
        <f t="shared" si="8"/>
        <v>765</v>
      </c>
      <c r="C139" s="4">
        <f t="shared" si="10"/>
        <v>850</v>
      </c>
      <c r="D139" s="39" t="s">
        <v>973</v>
      </c>
      <c r="F139" s="2">
        <f t="shared" si="9"/>
        <v>16</v>
      </c>
      <c r="G139" t="s">
        <v>973</v>
      </c>
      <c r="H139" s="70">
        <v>850</v>
      </c>
    </row>
    <row r="140" spans="1:8" ht="15.75" thickBot="1" x14ac:dyDescent="0.3">
      <c r="A140" s="2">
        <f>IF(ISBLANK(D140),"",COUNTA($B$2:B140))</f>
        <v>139</v>
      </c>
      <c r="B140" s="2">
        <f t="shared" si="8"/>
        <v>810</v>
      </c>
      <c r="C140" s="4">
        <f t="shared" si="10"/>
        <v>900</v>
      </c>
      <c r="D140" s="39" t="s">
        <v>970</v>
      </c>
      <c r="F140" s="2">
        <f t="shared" si="9"/>
        <v>14</v>
      </c>
      <c r="G140" t="s">
        <v>970</v>
      </c>
      <c r="H140" s="70">
        <v>900</v>
      </c>
    </row>
    <row r="141" spans="1:8" ht="15.75" thickBot="1" x14ac:dyDescent="0.3">
      <c r="A141" s="2">
        <f>IF(ISBLANK(D141),"",COUNTA($B$2:B141))</f>
        <v>140</v>
      </c>
      <c r="B141" s="2">
        <f t="shared" si="8"/>
        <v>810</v>
      </c>
      <c r="C141" s="4">
        <f t="shared" si="10"/>
        <v>900</v>
      </c>
      <c r="D141" s="39" t="s">
        <v>978</v>
      </c>
      <c r="F141" s="2">
        <f t="shared" si="9"/>
        <v>11</v>
      </c>
      <c r="G141" t="s">
        <v>978</v>
      </c>
      <c r="H141" s="70">
        <v>900</v>
      </c>
    </row>
    <row r="142" spans="1:8" ht="15.75" thickBot="1" x14ac:dyDescent="0.3">
      <c r="A142" s="2">
        <f>IF(ISBLANK(D142),"",COUNTA($B$2:B142))</f>
        <v>141</v>
      </c>
      <c r="B142" s="2">
        <f t="shared" si="8"/>
        <v>810</v>
      </c>
      <c r="C142" s="4">
        <f t="shared" si="10"/>
        <v>900</v>
      </c>
      <c r="D142" s="39" t="s">
        <v>976</v>
      </c>
      <c r="F142" s="2">
        <f t="shared" si="9"/>
        <v>11</v>
      </c>
      <c r="G142" t="s">
        <v>976</v>
      </c>
      <c r="H142" s="70">
        <v>900</v>
      </c>
    </row>
    <row r="143" spans="1:8" ht="15.75" thickBot="1" x14ac:dyDescent="0.3">
      <c r="A143" s="2">
        <f>IF(ISBLANK(D143),"",COUNTA($B$2:B143))</f>
        <v>142</v>
      </c>
      <c r="B143" s="2">
        <f t="shared" si="8"/>
        <v>810</v>
      </c>
      <c r="C143" s="4">
        <f t="shared" si="10"/>
        <v>900</v>
      </c>
      <c r="D143" s="39" t="s">
        <v>983</v>
      </c>
      <c r="F143" s="2">
        <f t="shared" si="9"/>
        <v>13</v>
      </c>
      <c r="G143" t="s">
        <v>983</v>
      </c>
      <c r="H143" s="70">
        <v>900</v>
      </c>
    </row>
    <row r="144" spans="1:8" ht="15.75" thickBot="1" x14ac:dyDescent="0.3">
      <c r="A144" s="2">
        <f>IF(ISBLANK(D144),"",COUNTA($B$2:B144))</f>
        <v>143</v>
      </c>
      <c r="B144" s="2">
        <f t="shared" si="8"/>
        <v>810</v>
      </c>
      <c r="C144" s="4">
        <f t="shared" si="10"/>
        <v>900</v>
      </c>
      <c r="D144" s="39" t="s">
        <v>979</v>
      </c>
      <c r="F144" s="2">
        <f t="shared" si="9"/>
        <v>12</v>
      </c>
      <c r="G144" t="s">
        <v>979</v>
      </c>
      <c r="H144" s="70">
        <v>900</v>
      </c>
    </row>
    <row r="145" spans="1:8" ht="15.75" thickBot="1" x14ac:dyDescent="0.3">
      <c r="A145" s="2">
        <f>IF(ISBLANK(D145),"",COUNTA($B$2:B145))</f>
        <v>144</v>
      </c>
      <c r="B145" s="2">
        <f t="shared" si="8"/>
        <v>810</v>
      </c>
      <c r="C145" s="4">
        <f t="shared" si="10"/>
        <v>900</v>
      </c>
      <c r="D145" s="39" t="s">
        <v>985</v>
      </c>
      <c r="F145" s="2">
        <f t="shared" si="9"/>
        <v>19</v>
      </c>
      <c r="G145" t="s">
        <v>985</v>
      </c>
      <c r="H145" s="70">
        <v>900</v>
      </c>
    </row>
    <row r="146" spans="1:8" ht="15.75" thickBot="1" x14ac:dyDescent="0.3">
      <c r="A146" s="2">
        <f>IF(ISBLANK(D146),"",COUNTA($B$2:B146))</f>
        <v>145</v>
      </c>
      <c r="B146" s="2">
        <f t="shared" si="8"/>
        <v>810</v>
      </c>
      <c r="C146" s="4">
        <f t="shared" si="10"/>
        <v>900</v>
      </c>
      <c r="D146" s="39" t="s">
        <v>981</v>
      </c>
      <c r="F146" s="2">
        <f t="shared" si="9"/>
        <v>22</v>
      </c>
      <c r="G146" t="s">
        <v>981</v>
      </c>
      <c r="H146" s="70">
        <v>900</v>
      </c>
    </row>
    <row r="147" spans="1:8" ht="15.75" thickBot="1" x14ac:dyDescent="0.3">
      <c r="A147" s="2">
        <f>IF(ISBLANK(D147),"",COUNTA($B$2:B147))</f>
        <v>146</v>
      </c>
      <c r="B147" s="2">
        <f t="shared" si="8"/>
        <v>810</v>
      </c>
      <c r="C147" s="4">
        <f t="shared" si="10"/>
        <v>900</v>
      </c>
      <c r="D147" s="39" t="s">
        <v>984</v>
      </c>
      <c r="F147" s="2">
        <f t="shared" si="9"/>
        <v>10</v>
      </c>
      <c r="G147" t="s">
        <v>984</v>
      </c>
      <c r="H147" s="70">
        <v>900</v>
      </c>
    </row>
    <row r="148" spans="1:8" ht="15.75" thickBot="1" x14ac:dyDescent="0.3">
      <c r="A148" s="2">
        <f>IF(ISBLANK(D148),"",COUNTA($B$2:B148))</f>
        <v>147</v>
      </c>
      <c r="B148" s="2">
        <f t="shared" si="8"/>
        <v>810</v>
      </c>
      <c r="C148" s="4">
        <f t="shared" si="10"/>
        <v>900</v>
      </c>
      <c r="D148" s="39" t="s">
        <v>977</v>
      </c>
      <c r="F148" s="2">
        <f t="shared" si="9"/>
        <v>17</v>
      </c>
      <c r="G148" t="s">
        <v>977</v>
      </c>
      <c r="H148" s="70">
        <v>900</v>
      </c>
    </row>
    <row r="149" spans="1:8" ht="15.75" thickBot="1" x14ac:dyDescent="0.3">
      <c r="A149" s="2">
        <f>IF(ISBLANK(D149),"",COUNTA($B$2:B149))</f>
        <v>148</v>
      </c>
      <c r="B149" s="2">
        <f t="shared" si="8"/>
        <v>900</v>
      </c>
      <c r="C149" s="4">
        <f t="shared" si="10"/>
        <v>1000</v>
      </c>
      <c r="D149" s="39" t="s">
        <v>974</v>
      </c>
      <c r="F149" s="2">
        <f t="shared" si="9"/>
        <v>10</v>
      </c>
      <c r="G149" t="s">
        <v>974</v>
      </c>
      <c r="H149" s="70">
        <v>1000</v>
      </c>
    </row>
    <row r="150" spans="1:8" ht="15.75" thickBot="1" x14ac:dyDescent="0.3">
      <c r="A150" s="2">
        <f>IF(ISBLANK(D150),"",COUNTA($B$2:B150))</f>
        <v>149</v>
      </c>
      <c r="B150" s="2">
        <f t="shared" si="8"/>
        <v>900</v>
      </c>
      <c r="C150" s="4">
        <f t="shared" si="10"/>
        <v>1000</v>
      </c>
      <c r="D150" s="39" t="s">
        <v>975</v>
      </c>
      <c r="F150" s="2">
        <f t="shared" si="9"/>
        <v>9</v>
      </c>
      <c r="G150" t="s">
        <v>975</v>
      </c>
      <c r="H150" s="70">
        <v>1000</v>
      </c>
    </row>
    <row r="151" spans="1:8" ht="15.75" thickBot="1" x14ac:dyDescent="0.3">
      <c r="A151" s="2">
        <f>IF(ISBLANK(D151),"",COUNTA($B$2:B151))</f>
        <v>150</v>
      </c>
      <c r="B151" s="2">
        <f t="shared" si="8"/>
        <v>900</v>
      </c>
      <c r="C151" s="4">
        <f t="shared" si="10"/>
        <v>1000</v>
      </c>
      <c r="D151" s="39" t="s">
        <v>982</v>
      </c>
      <c r="F151" s="2">
        <f t="shared" si="9"/>
        <v>9</v>
      </c>
      <c r="G151" t="s">
        <v>982</v>
      </c>
      <c r="H151" s="70">
        <v>1000</v>
      </c>
    </row>
    <row r="152" spans="1:8" ht="15.75" thickBot="1" x14ac:dyDescent="0.3">
      <c r="A152" s="2">
        <f>IF(ISBLANK(D152),"",COUNTA($B$2:B152))</f>
        <v>151</v>
      </c>
      <c r="B152" s="2">
        <f t="shared" si="8"/>
        <v>900</v>
      </c>
      <c r="C152" s="4">
        <f t="shared" si="10"/>
        <v>1000</v>
      </c>
      <c r="D152" s="39" t="s">
        <v>980</v>
      </c>
      <c r="F152" s="2">
        <f t="shared" si="9"/>
        <v>12</v>
      </c>
      <c r="G152" t="s">
        <v>980</v>
      </c>
      <c r="H152" s="70">
        <v>1000</v>
      </c>
    </row>
    <row r="153" spans="1:8" ht="15.75" thickBot="1" x14ac:dyDescent="0.3">
      <c r="A153" s="2">
        <f>IF(ISBLANK(D153),"",COUNTA($B$2:B153))</f>
        <v>152</v>
      </c>
      <c r="B153" s="2">
        <f t="shared" si="8"/>
        <v>990</v>
      </c>
      <c r="C153" s="4">
        <f t="shared" si="10"/>
        <v>1100</v>
      </c>
      <c r="D153" s="39" t="s">
        <v>986</v>
      </c>
      <c r="F153" s="2">
        <f t="shared" si="9"/>
        <v>11</v>
      </c>
      <c r="G153" t="s">
        <v>986</v>
      </c>
      <c r="H153" s="70">
        <v>1100</v>
      </c>
    </row>
    <row r="154" spans="1:8" ht="15.75" thickBot="1" x14ac:dyDescent="0.3">
      <c r="A154" s="2">
        <f>IF(ISBLANK(D154),"",COUNTA($B$2:B154))</f>
        <v>153</v>
      </c>
      <c r="B154" s="2">
        <f t="shared" si="8"/>
        <v>990</v>
      </c>
      <c r="C154" s="4">
        <f t="shared" si="10"/>
        <v>1100</v>
      </c>
      <c r="D154" s="39" t="s">
        <v>987</v>
      </c>
      <c r="F154" s="2">
        <f t="shared" si="9"/>
        <v>11</v>
      </c>
      <c r="G154" t="s">
        <v>987</v>
      </c>
      <c r="H154" s="70">
        <v>1100</v>
      </c>
    </row>
    <row r="155" spans="1:8" ht="15.75" thickBot="1" x14ac:dyDescent="0.3">
      <c r="A155" s="2">
        <f>IF(ISBLANK(D155),"",COUNTA($B$2:B155))</f>
        <v>154</v>
      </c>
      <c r="B155" s="2">
        <f t="shared" si="8"/>
        <v>990</v>
      </c>
      <c r="C155" s="4">
        <f t="shared" si="10"/>
        <v>1100</v>
      </c>
      <c r="D155" s="39" t="s">
        <v>988</v>
      </c>
      <c r="F155" s="2">
        <f t="shared" si="9"/>
        <v>16</v>
      </c>
      <c r="G155" t="s">
        <v>988</v>
      </c>
      <c r="H155" s="70">
        <v>1100</v>
      </c>
    </row>
    <row r="156" spans="1:8" ht="15.75" thickBot="1" x14ac:dyDescent="0.3">
      <c r="A156" s="2">
        <f>IF(ISBLANK(D156),"",COUNTA($B$2:B156))</f>
        <v>155</v>
      </c>
      <c r="B156" s="2">
        <f t="shared" si="8"/>
        <v>990</v>
      </c>
      <c r="C156" s="4">
        <f t="shared" si="10"/>
        <v>1100</v>
      </c>
      <c r="D156" s="39" t="s">
        <v>989</v>
      </c>
      <c r="F156" s="2">
        <f t="shared" si="9"/>
        <v>12</v>
      </c>
      <c r="G156" t="s">
        <v>989</v>
      </c>
      <c r="H156" s="70">
        <v>1100</v>
      </c>
    </row>
    <row r="157" spans="1:8" ht="15.75" thickBot="1" x14ac:dyDescent="0.3">
      <c r="A157" s="2">
        <f>IF(ISBLANK(D157),"",COUNTA($B$2:B157))</f>
        <v>156</v>
      </c>
      <c r="B157" s="2">
        <f t="shared" si="8"/>
        <v>990</v>
      </c>
      <c r="C157" s="4">
        <f t="shared" si="10"/>
        <v>1100</v>
      </c>
      <c r="D157" s="39" t="s">
        <v>990</v>
      </c>
      <c r="F157" s="2">
        <f t="shared" si="9"/>
        <v>15</v>
      </c>
      <c r="G157" t="s">
        <v>990</v>
      </c>
      <c r="H157" s="70">
        <v>1100</v>
      </c>
    </row>
    <row r="158" spans="1:8" ht="15.75" thickBot="1" x14ac:dyDescent="0.3">
      <c r="A158" s="2">
        <f>IF(ISBLANK(D158),"",COUNTA($B$2:B158))</f>
        <v>157</v>
      </c>
      <c r="B158" s="2">
        <f t="shared" si="8"/>
        <v>990</v>
      </c>
      <c r="C158" s="4">
        <f t="shared" si="10"/>
        <v>1100</v>
      </c>
      <c r="D158" s="39" t="s">
        <v>991</v>
      </c>
      <c r="F158" s="2">
        <f t="shared" si="9"/>
        <v>12</v>
      </c>
      <c r="G158" t="s">
        <v>991</v>
      </c>
      <c r="H158" s="70">
        <v>1100</v>
      </c>
    </row>
    <row r="159" spans="1:8" ht="15.75" thickBot="1" x14ac:dyDescent="0.3">
      <c r="A159" s="2" t="str">
        <f>IF(ISBLANK(D159),"",COUNTA($B$2:B159))</f>
        <v/>
      </c>
      <c r="B159" s="2" t="str">
        <f t="shared" si="8"/>
        <v>0</v>
      </c>
      <c r="C159" s="4" t="str">
        <f t="shared" si="10"/>
        <v>NO</v>
      </c>
      <c r="D159" s="39"/>
      <c r="F159" s="2">
        <f t="shared" si="9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8"/>
        <v>0</v>
      </c>
      <c r="C160" s="4" t="str">
        <f t="shared" si="10"/>
        <v>NO</v>
      </c>
      <c r="D160" s="39"/>
      <c r="F160" s="2">
        <f t="shared" si="9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8"/>
        <v>0</v>
      </c>
      <c r="C161" s="4" t="str">
        <f t="shared" si="10"/>
        <v>NO</v>
      </c>
      <c r="D161" s="39"/>
      <c r="F161" s="2">
        <f t="shared" si="9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8"/>
        <v>0</v>
      </c>
      <c r="C162" s="4" t="str">
        <f t="shared" si="10"/>
        <v>NO</v>
      </c>
      <c r="D162" s="39"/>
      <c r="F162" s="2">
        <f t="shared" si="9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8"/>
        <v>0</v>
      </c>
      <c r="C163" s="4" t="str">
        <f t="shared" si="10"/>
        <v>NO</v>
      </c>
      <c r="D163" s="39"/>
      <c r="F163" s="2">
        <f t="shared" si="9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8"/>
        <v>0</v>
      </c>
      <c r="C164" s="4" t="str">
        <f t="shared" si="10"/>
        <v>NO</v>
      </c>
      <c r="D164" s="39"/>
      <c r="F164" s="2">
        <f t="shared" si="9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8"/>
        <v>0</v>
      </c>
      <c r="C165" s="4" t="str">
        <f t="shared" si="10"/>
        <v>NO</v>
      </c>
      <c r="D165" s="39"/>
      <c r="F165" s="2">
        <f t="shared" si="9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8"/>
        <v>0</v>
      </c>
      <c r="C166" s="4" t="str">
        <f t="shared" si="10"/>
        <v>NO</v>
      </c>
      <c r="D166" s="39"/>
      <c r="F166" s="2">
        <f t="shared" si="9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8"/>
        <v>0</v>
      </c>
      <c r="C167" s="4" t="str">
        <f t="shared" si="10"/>
        <v>NO</v>
      </c>
      <c r="D167" s="39"/>
      <c r="F167" s="2">
        <f t="shared" si="9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8"/>
        <v>0</v>
      </c>
      <c r="C168" s="4" t="str">
        <f t="shared" si="10"/>
        <v>NO</v>
      </c>
      <c r="D168" s="39"/>
      <c r="F168" s="2">
        <f t="shared" si="9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8"/>
        <v>0</v>
      </c>
      <c r="C169" s="4" t="str">
        <f t="shared" si="10"/>
        <v>NO</v>
      </c>
      <c r="D169" s="39"/>
      <c r="F169" s="2">
        <f t="shared" si="9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8"/>
        <v>0</v>
      </c>
      <c r="C170" s="4" t="str">
        <f t="shared" si="10"/>
        <v>NO</v>
      </c>
      <c r="D170" s="39"/>
      <c r="F170" s="2">
        <f t="shared" si="9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8"/>
        <v>0</v>
      </c>
      <c r="C171" s="4" t="str">
        <f t="shared" si="10"/>
        <v>NO</v>
      </c>
      <c r="D171" s="39"/>
      <c r="F171" s="2">
        <f t="shared" si="9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8"/>
        <v>0</v>
      </c>
      <c r="C172" s="4" t="str">
        <f t="shared" si="10"/>
        <v>NO</v>
      </c>
      <c r="D172" s="39"/>
      <c r="F172" s="2">
        <f t="shared" si="9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8"/>
        <v>0</v>
      </c>
      <c r="C173" s="4" t="str">
        <f t="shared" si="10"/>
        <v>NO</v>
      </c>
      <c r="D173" s="39"/>
      <c r="F173" s="2">
        <f t="shared" si="9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8"/>
        <v>0</v>
      </c>
      <c r="C174" s="4" t="str">
        <f t="shared" si="10"/>
        <v>NO</v>
      </c>
      <c r="D174" s="39"/>
      <c r="F174" s="2">
        <f t="shared" si="9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8"/>
        <v>0</v>
      </c>
      <c r="C175" s="4" t="str">
        <f t="shared" si="10"/>
        <v>NO</v>
      </c>
      <c r="D175" s="39"/>
      <c r="F175" s="2">
        <f t="shared" si="9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8"/>
        <v>0</v>
      </c>
      <c r="C176" s="4" t="str">
        <f t="shared" si="10"/>
        <v>NO</v>
      </c>
      <c r="D176" s="39"/>
      <c r="F176" s="2">
        <f t="shared" si="9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8"/>
        <v>0</v>
      </c>
      <c r="C177" s="4" t="str">
        <f t="shared" si="10"/>
        <v>NO</v>
      </c>
      <c r="D177" s="39"/>
      <c r="F177" s="2">
        <f t="shared" si="9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8"/>
        <v>0</v>
      </c>
      <c r="C178" s="4" t="str">
        <f t="shared" si="10"/>
        <v>NO</v>
      </c>
      <c r="D178" s="39"/>
      <c r="F178" s="2">
        <f t="shared" si="9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11">IF(C179="NO","0",IF(C179&gt;=11000,10000,ROUND(IF((SIGN(C179)=-1),C179*(1+$E$1/100),C179*(1-$E$1/100)),0)))</f>
        <v>0</v>
      </c>
      <c r="C179" s="4" t="str">
        <f t="shared" si="10"/>
        <v>NO</v>
      </c>
      <c r="D179" s="39"/>
      <c r="F179" s="2">
        <f t="shared" si="9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11"/>
        <v>0</v>
      </c>
      <c r="C180" s="4" t="str">
        <f t="shared" si="10"/>
        <v>NO</v>
      </c>
      <c r="D180" s="39"/>
      <c r="F180" s="2">
        <f t="shared" si="9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11"/>
        <v>0</v>
      </c>
      <c r="C181" s="4" t="str">
        <f t="shared" si="10"/>
        <v>NO</v>
      </c>
      <c r="D181" s="39"/>
      <c r="F181" s="2">
        <f t="shared" si="9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11"/>
        <v>0</v>
      </c>
      <c r="C182" s="4" t="str">
        <f t="shared" si="10"/>
        <v>NO</v>
      </c>
      <c r="D182" s="39"/>
      <c r="F182" s="2">
        <f t="shared" si="9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11"/>
        <v>0</v>
      </c>
      <c r="C183" s="4" t="str">
        <f t="shared" si="10"/>
        <v>NO</v>
      </c>
      <c r="D183" s="39"/>
      <c r="F183" s="2">
        <f t="shared" si="9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11"/>
        <v>0</v>
      </c>
      <c r="C184" s="4" t="str">
        <f t="shared" si="10"/>
        <v>NO</v>
      </c>
      <c r="D184" s="39"/>
      <c r="F184" s="2">
        <f t="shared" si="9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11"/>
        <v>0</v>
      </c>
      <c r="C185" s="4" t="str">
        <f t="shared" si="10"/>
        <v>NO</v>
      </c>
      <c r="D185" s="39"/>
      <c r="F185" s="2">
        <f t="shared" si="9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11"/>
        <v>0</v>
      </c>
      <c r="C186" s="4" t="str">
        <f t="shared" si="10"/>
        <v>NO</v>
      </c>
      <c r="D186" s="39"/>
      <c r="F186" s="2">
        <f t="shared" si="9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11"/>
        <v>0</v>
      </c>
      <c r="C187" s="4" t="str">
        <f t="shared" si="10"/>
        <v>NO</v>
      </c>
      <c r="D187" s="39"/>
      <c r="F187" s="2">
        <f t="shared" si="9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11"/>
        <v>0</v>
      </c>
      <c r="C188" s="4" t="str">
        <f t="shared" si="10"/>
        <v>NO</v>
      </c>
      <c r="D188" s="39"/>
      <c r="F188" s="2">
        <f t="shared" si="9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11"/>
        <v>0</v>
      </c>
      <c r="C189" s="4" t="str">
        <f t="shared" si="10"/>
        <v>NO</v>
      </c>
      <c r="D189" s="39"/>
      <c r="F189" s="2">
        <f t="shared" si="9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11"/>
        <v>0</v>
      </c>
      <c r="C190" s="4" t="str">
        <f t="shared" si="10"/>
        <v>NO</v>
      </c>
      <c r="D190" s="39"/>
      <c r="F190" s="2">
        <f t="shared" si="9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11"/>
        <v>0</v>
      </c>
      <c r="C191" s="4" t="str">
        <f t="shared" si="10"/>
        <v>NO</v>
      </c>
      <c r="D191" s="39"/>
      <c r="F191" s="2">
        <f t="shared" si="9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11"/>
        <v>0</v>
      </c>
      <c r="C192" s="4" t="str">
        <f t="shared" si="10"/>
        <v>NO</v>
      </c>
      <c r="D192" s="39"/>
      <c r="F192" s="2">
        <f t="shared" si="9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11"/>
        <v>0</v>
      </c>
      <c r="C193" s="4" t="str">
        <f t="shared" si="10"/>
        <v>NO</v>
      </c>
      <c r="D193" s="39"/>
      <c r="F193" s="2">
        <f t="shared" si="9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11"/>
        <v>0</v>
      </c>
      <c r="C194" s="4" t="str">
        <f t="shared" si="10"/>
        <v>NO</v>
      </c>
      <c r="D194" s="39"/>
      <c r="F194" s="2">
        <f t="shared" ref="F194:F257" si="12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11"/>
        <v>0</v>
      </c>
      <c r="C195" s="4" t="str">
        <f t="shared" ref="C195:C258" si="13">IF(ISERROR(_xlfn.NUMBERVALUE(VLOOKUP(D195,G:H,2,0))),"NO",_xlfn.NUMBERVALUE(VLOOKUP(D195,G:H,2,0)))</f>
        <v>NO</v>
      </c>
      <c r="D195" s="39"/>
      <c r="F195" s="2">
        <f t="shared" si="12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11"/>
        <v>0</v>
      </c>
      <c r="C196" s="4" t="str">
        <f t="shared" si="13"/>
        <v>NO</v>
      </c>
      <c r="D196" s="39"/>
      <c r="F196" s="2">
        <f t="shared" si="12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11"/>
        <v>0</v>
      </c>
      <c r="C197" s="4" t="str">
        <f t="shared" si="13"/>
        <v>NO</v>
      </c>
      <c r="D197" s="39"/>
      <c r="F197" s="2">
        <f t="shared" si="12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11"/>
        <v>0</v>
      </c>
      <c r="C198" s="4" t="str">
        <f t="shared" si="13"/>
        <v>NO</v>
      </c>
      <c r="D198" s="39"/>
      <c r="F198" s="2">
        <f t="shared" si="12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11"/>
        <v>0</v>
      </c>
      <c r="C199" s="4" t="str">
        <f t="shared" si="13"/>
        <v>NO</v>
      </c>
      <c r="D199" s="39"/>
      <c r="F199" s="2">
        <f t="shared" si="12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11"/>
        <v>0</v>
      </c>
      <c r="C200" s="4" t="str">
        <f t="shared" si="13"/>
        <v>NO</v>
      </c>
      <c r="D200" s="39"/>
      <c r="F200" s="2">
        <f t="shared" si="12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11"/>
        <v>0</v>
      </c>
      <c r="C201" s="4" t="str">
        <f t="shared" si="13"/>
        <v>NO</v>
      </c>
      <c r="D201" s="39"/>
      <c r="F201" s="2">
        <f t="shared" si="12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11"/>
        <v>0</v>
      </c>
      <c r="C202" s="4" t="str">
        <f t="shared" si="13"/>
        <v>NO</v>
      </c>
      <c r="D202" s="39"/>
      <c r="F202" s="2">
        <f t="shared" si="12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11"/>
        <v>0</v>
      </c>
      <c r="C203" s="4" t="str">
        <f t="shared" si="13"/>
        <v>NO</v>
      </c>
      <c r="D203" s="39"/>
      <c r="F203" s="2">
        <f t="shared" si="12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11"/>
        <v>0</v>
      </c>
      <c r="C204" s="4" t="str">
        <f t="shared" si="13"/>
        <v>NO</v>
      </c>
      <c r="D204" s="39"/>
      <c r="F204" s="2">
        <f t="shared" si="12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11"/>
        <v>0</v>
      </c>
      <c r="C205" s="4" t="str">
        <f t="shared" si="13"/>
        <v>NO</v>
      </c>
      <c r="D205" s="39"/>
      <c r="F205" s="2">
        <f t="shared" si="12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11"/>
        <v>0</v>
      </c>
      <c r="C206" s="4" t="str">
        <f t="shared" si="13"/>
        <v>NO</v>
      </c>
      <c r="D206" s="39"/>
      <c r="F206" s="2">
        <f t="shared" si="12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11"/>
        <v>0</v>
      </c>
      <c r="C207" s="4" t="str">
        <f t="shared" si="13"/>
        <v>NO</v>
      </c>
      <c r="D207" s="39"/>
      <c r="F207" s="2">
        <f t="shared" si="12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11"/>
        <v>0</v>
      </c>
      <c r="C208" s="4" t="str">
        <f t="shared" si="13"/>
        <v>NO</v>
      </c>
      <c r="D208" s="39"/>
      <c r="F208" s="2">
        <f t="shared" si="12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11"/>
        <v>0</v>
      </c>
      <c r="C209" s="4" t="str">
        <f t="shared" si="13"/>
        <v>NO</v>
      </c>
      <c r="D209" s="39"/>
      <c r="F209" s="2">
        <f t="shared" si="12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11"/>
        <v>0</v>
      </c>
      <c r="C210" s="4" t="str">
        <f t="shared" si="13"/>
        <v>NO</v>
      </c>
      <c r="D210" s="39"/>
      <c r="F210" s="2">
        <f t="shared" si="12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11"/>
        <v>0</v>
      </c>
      <c r="C211" s="4" t="str">
        <f t="shared" si="13"/>
        <v>NO</v>
      </c>
      <c r="D211" s="39"/>
      <c r="F211" s="2">
        <f t="shared" si="12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11"/>
        <v>0</v>
      </c>
      <c r="C212" s="4" t="str">
        <f t="shared" si="13"/>
        <v>NO</v>
      </c>
      <c r="D212" s="39"/>
      <c r="F212" s="2">
        <f t="shared" si="12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11"/>
        <v>0</v>
      </c>
      <c r="C213" s="4" t="str">
        <f t="shared" si="13"/>
        <v>NO</v>
      </c>
      <c r="D213" s="39"/>
      <c r="F213" s="2">
        <f t="shared" si="12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11"/>
        <v>0</v>
      </c>
      <c r="C214" s="4" t="str">
        <f t="shared" si="13"/>
        <v>NO</v>
      </c>
      <c r="D214" s="39"/>
      <c r="F214" s="2">
        <f t="shared" si="12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11"/>
        <v>0</v>
      </c>
      <c r="C215" s="4" t="str">
        <f t="shared" si="13"/>
        <v>NO</v>
      </c>
      <c r="D215" s="39"/>
      <c r="F215" s="2">
        <f t="shared" si="12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11"/>
        <v>0</v>
      </c>
      <c r="C216" s="4" t="str">
        <f t="shared" si="13"/>
        <v>NO</v>
      </c>
      <c r="D216" s="39"/>
      <c r="F216" s="2">
        <f t="shared" si="12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11"/>
        <v>0</v>
      </c>
      <c r="C217" s="4" t="str">
        <f t="shared" si="13"/>
        <v>NO</v>
      </c>
      <c r="D217" s="39"/>
      <c r="F217" s="2">
        <f t="shared" si="12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11"/>
        <v>0</v>
      </c>
      <c r="C218" s="4" t="str">
        <f t="shared" si="13"/>
        <v>NO</v>
      </c>
      <c r="D218" s="39"/>
      <c r="F218" s="2">
        <f t="shared" si="12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11"/>
        <v>0</v>
      </c>
      <c r="C219" s="4" t="str">
        <f t="shared" si="13"/>
        <v>NO</v>
      </c>
      <c r="D219" s="39"/>
      <c r="F219" s="2">
        <f t="shared" si="12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11"/>
        <v>0</v>
      </c>
      <c r="C220" s="4" t="str">
        <f t="shared" si="13"/>
        <v>NO</v>
      </c>
      <c r="D220" s="39"/>
      <c r="F220" s="2">
        <f t="shared" si="12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11"/>
        <v>0</v>
      </c>
      <c r="C221" s="4" t="str">
        <f t="shared" si="13"/>
        <v>NO</v>
      </c>
      <c r="D221" s="39"/>
      <c r="F221" s="2">
        <f t="shared" si="12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11"/>
        <v>0</v>
      </c>
      <c r="C222" s="4" t="str">
        <f t="shared" si="13"/>
        <v>NO</v>
      </c>
      <c r="D222" s="39"/>
      <c r="F222" s="2">
        <f t="shared" si="12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11"/>
        <v>0</v>
      </c>
      <c r="C223" s="4" t="str">
        <f t="shared" si="13"/>
        <v>NO</v>
      </c>
      <c r="D223" s="39"/>
      <c r="F223" s="2">
        <f t="shared" si="12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11"/>
        <v>0</v>
      </c>
      <c r="C224" s="4" t="str">
        <f t="shared" si="13"/>
        <v>NO</v>
      </c>
      <c r="D224" s="39"/>
      <c r="F224" s="2">
        <f t="shared" si="12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11"/>
        <v>0</v>
      </c>
      <c r="C225" s="4" t="str">
        <f t="shared" si="13"/>
        <v>NO</v>
      </c>
      <c r="D225" s="39"/>
      <c r="F225" s="2">
        <f t="shared" si="12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11"/>
        <v>0</v>
      </c>
      <c r="C226" s="4" t="str">
        <f t="shared" si="13"/>
        <v>NO</v>
      </c>
      <c r="D226" s="39"/>
      <c r="F226" s="2">
        <f t="shared" si="12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11"/>
        <v>0</v>
      </c>
      <c r="C227" s="4" t="str">
        <f t="shared" si="13"/>
        <v>NO</v>
      </c>
      <c r="D227" s="39"/>
      <c r="F227" s="2">
        <f t="shared" si="12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11"/>
        <v>0</v>
      </c>
      <c r="C228" s="4" t="str">
        <f t="shared" si="13"/>
        <v>NO</v>
      </c>
      <c r="D228" s="39"/>
      <c r="F228" s="2">
        <f t="shared" si="12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11"/>
        <v>0</v>
      </c>
      <c r="C229" s="4" t="str">
        <f t="shared" si="13"/>
        <v>NO</v>
      </c>
      <c r="D229" s="39"/>
      <c r="F229" s="2">
        <f t="shared" si="12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11"/>
        <v>0</v>
      </c>
      <c r="C230" s="4" t="str">
        <f t="shared" si="13"/>
        <v>NO</v>
      </c>
      <c r="D230" s="39"/>
      <c r="F230" s="2">
        <f t="shared" si="12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11"/>
        <v>0</v>
      </c>
      <c r="C231" s="4" t="str">
        <f t="shared" si="13"/>
        <v>NO</v>
      </c>
      <c r="D231" s="39"/>
      <c r="F231" s="2">
        <f t="shared" si="12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11"/>
        <v>0</v>
      </c>
      <c r="C232" s="4" t="str">
        <f t="shared" si="13"/>
        <v>NO</v>
      </c>
      <c r="D232" s="39"/>
      <c r="F232" s="2">
        <f t="shared" si="12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11"/>
        <v>0</v>
      </c>
      <c r="C233" s="4" t="str">
        <f t="shared" si="13"/>
        <v>NO</v>
      </c>
      <c r="D233" s="39"/>
      <c r="F233" s="2">
        <f t="shared" si="12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11"/>
        <v>0</v>
      </c>
      <c r="C234" s="4" t="str">
        <f t="shared" si="13"/>
        <v>NO</v>
      </c>
      <c r="D234" s="39"/>
      <c r="F234" s="2">
        <f t="shared" si="12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11"/>
        <v>0</v>
      </c>
      <c r="C235" s="4" t="str">
        <f t="shared" si="13"/>
        <v>NO</v>
      </c>
      <c r="D235" s="39"/>
      <c r="F235" s="2">
        <f t="shared" si="12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11"/>
        <v>0</v>
      </c>
      <c r="C236" s="4" t="str">
        <f t="shared" si="13"/>
        <v>NO</v>
      </c>
      <c r="D236" s="39"/>
      <c r="F236" s="2">
        <f t="shared" si="12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11"/>
        <v>0</v>
      </c>
      <c r="C237" s="4" t="str">
        <f t="shared" si="13"/>
        <v>NO</v>
      </c>
      <c r="D237" s="39"/>
      <c r="F237" s="2">
        <f t="shared" si="12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11"/>
        <v>0</v>
      </c>
      <c r="C238" s="4" t="str">
        <f t="shared" si="13"/>
        <v>NO</v>
      </c>
      <c r="D238" s="39"/>
      <c r="F238" s="2">
        <f t="shared" si="12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11"/>
        <v>0</v>
      </c>
      <c r="C239" s="4" t="str">
        <f t="shared" si="13"/>
        <v>NO</v>
      </c>
      <c r="D239" s="39"/>
      <c r="F239" s="2">
        <f t="shared" si="12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11"/>
        <v>0</v>
      </c>
      <c r="C240" s="4" t="str">
        <f t="shared" si="13"/>
        <v>NO</v>
      </c>
      <c r="D240" s="39"/>
      <c r="F240" s="2">
        <f t="shared" si="12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11"/>
        <v>0</v>
      </c>
      <c r="C241" s="4" t="str">
        <f t="shared" si="13"/>
        <v>NO</v>
      </c>
      <c r="D241" s="39"/>
      <c r="F241" s="2">
        <f t="shared" si="12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11"/>
        <v>0</v>
      </c>
      <c r="C242" s="4" t="str">
        <f t="shared" si="13"/>
        <v>NO</v>
      </c>
      <c r="D242" s="39"/>
      <c r="F242" s="2">
        <f t="shared" si="12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4">IF(C243="NO","0",IF(C243&gt;=11000,10000,ROUND(IF((SIGN(C243)=-1),C243*(1+$E$1/100),C243*(1-$E$1/100)),0)))</f>
        <v>0</v>
      </c>
      <c r="C243" s="4" t="str">
        <f t="shared" si="13"/>
        <v>NO</v>
      </c>
      <c r="D243" s="39"/>
      <c r="F243" s="2">
        <f t="shared" si="12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4"/>
        <v>0</v>
      </c>
      <c r="C244" s="4" t="str">
        <f t="shared" si="13"/>
        <v>NO</v>
      </c>
      <c r="D244" s="39"/>
      <c r="F244" s="2">
        <f t="shared" si="12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4"/>
        <v>0</v>
      </c>
      <c r="C245" s="4" t="str">
        <f t="shared" si="13"/>
        <v>NO</v>
      </c>
      <c r="D245" s="39"/>
      <c r="F245" s="2">
        <f t="shared" si="12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4"/>
        <v>0</v>
      </c>
      <c r="C246" s="4" t="str">
        <f t="shared" si="13"/>
        <v>NO</v>
      </c>
      <c r="D246" s="39"/>
      <c r="F246" s="2">
        <f t="shared" si="12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4"/>
        <v>0</v>
      </c>
      <c r="C247" s="4" t="str">
        <f t="shared" si="13"/>
        <v>NO</v>
      </c>
      <c r="D247" s="39"/>
      <c r="F247" s="2">
        <f t="shared" si="12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4"/>
        <v>0</v>
      </c>
      <c r="C248" s="4" t="str">
        <f t="shared" si="13"/>
        <v>NO</v>
      </c>
      <c r="D248" s="39"/>
      <c r="F248" s="2">
        <f t="shared" si="12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4"/>
        <v>0</v>
      </c>
      <c r="C249" s="4" t="str">
        <f t="shared" si="13"/>
        <v>NO</v>
      </c>
      <c r="D249" s="39"/>
      <c r="F249" s="2">
        <f t="shared" si="12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4"/>
        <v>0</v>
      </c>
      <c r="C250" s="4" t="str">
        <f t="shared" si="13"/>
        <v>NO</v>
      </c>
      <c r="D250" s="39"/>
      <c r="F250" s="2">
        <f t="shared" si="12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4"/>
        <v>0</v>
      </c>
      <c r="C251" s="4" t="str">
        <f t="shared" si="13"/>
        <v>NO</v>
      </c>
      <c r="D251" s="39"/>
      <c r="F251" s="2">
        <f t="shared" si="12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4"/>
        <v>0</v>
      </c>
      <c r="C252" s="4" t="str">
        <f t="shared" si="13"/>
        <v>NO</v>
      </c>
      <c r="D252" s="39"/>
      <c r="F252" s="2">
        <f t="shared" si="12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4"/>
        <v>0</v>
      </c>
      <c r="C253" s="4" t="str">
        <f t="shared" si="13"/>
        <v>NO</v>
      </c>
      <c r="D253" s="39"/>
      <c r="F253" s="2">
        <f t="shared" si="12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4"/>
        <v>0</v>
      </c>
      <c r="C254" s="4" t="str">
        <f t="shared" si="13"/>
        <v>NO</v>
      </c>
      <c r="D254" s="39"/>
      <c r="F254" s="2">
        <f t="shared" si="12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4"/>
        <v>0</v>
      </c>
      <c r="C255" s="4" t="str">
        <f t="shared" si="13"/>
        <v>NO</v>
      </c>
      <c r="D255" s="39"/>
      <c r="F255" s="2">
        <f t="shared" si="12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4"/>
        <v>0</v>
      </c>
      <c r="C256" s="4" t="str">
        <f t="shared" si="13"/>
        <v>NO</v>
      </c>
      <c r="D256" s="39"/>
      <c r="F256" s="2">
        <f t="shared" si="12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4"/>
        <v>0</v>
      </c>
      <c r="C257" s="4" t="str">
        <f t="shared" si="13"/>
        <v>NO</v>
      </c>
      <c r="D257" s="39"/>
      <c r="F257" s="2">
        <f t="shared" si="12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4"/>
        <v>0</v>
      </c>
      <c r="C258" s="4" t="str">
        <f t="shared" si="13"/>
        <v>NO</v>
      </c>
      <c r="D258" s="39"/>
      <c r="F258" s="2">
        <f t="shared" ref="F258:F300" si="15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4"/>
        <v>0</v>
      </c>
      <c r="C259" s="4" t="str">
        <f t="shared" ref="C259:C322" si="16">IF(ISERROR(_xlfn.NUMBERVALUE(VLOOKUP(D259,G:H,2,0))),"NO",_xlfn.NUMBERVALUE(VLOOKUP(D259,G:H,2,0)))</f>
        <v>NO</v>
      </c>
      <c r="D259" s="39"/>
      <c r="F259" s="2">
        <f t="shared" si="15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4"/>
        <v>0</v>
      </c>
      <c r="C260" s="4" t="str">
        <f t="shared" si="16"/>
        <v>NO</v>
      </c>
      <c r="D260" s="39"/>
      <c r="F260" s="2">
        <f t="shared" si="15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4"/>
        <v>0</v>
      </c>
      <c r="C261" s="4" t="str">
        <f t="shared" si="16"/>
        <v>NO</v>
      </c>
      <c r="D261" s="39"/>
      <c r="F261" s="2">
        <f t="shared" si="15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4"/>
        <v>0</v>
      </c>
      <c r="C262" s="4" t="str">
        <f t="shared" si="16"/>
        <v>NO</v>
      </c>
      <c r="D262" s="39"/>
      <c r="F262" s="2">
        <f t="shared" si="15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4"/>
        <v>0</v>
      </c>
      <c r="C263" s="4" t="str">
        <f t="shared" si="16"/>
        <v>NO</v>
      </c>
      <c r="D263" s="39"/>
      <c r="F263" s="2">
        <f t="shared" si="15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4"/>
        <v>0</v>
      </c>
      <c r="C264" s="4" t="str">
        <f t="shared" si="16"/>
        <v>NO</v>
      </c>
      <c r="D264" s="39"/>
      <c r="F264" s="2">
        <f t="shared" si="15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4"/>
        <v>0</v>
      </c>
      <c r="C265" s="4" t="str">
        <f t="shared" si="16"/>
        <v>NO</v>
      </c>
      <c r="D265" s="39"/>
      <c r="F265" s="2">
        <f t="shared" si="15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4"/>
        <v>0</v>
      </c>
      <c r="C266" s="4" t="str">
        <f t="shared" si="16"/>
        <v>NO</v>
      </c>
      <c r="D266" s="39"/>
      <c r="F266" s="2">
        <f t="shared" si="15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4"/>
        <v>0</v>
      </c>
      <c r="C267" s="4" t="str">
        <f t="shared" si="16"/>
        <v>NO</v>
      </c>
      <c r="D267" s="39"/>
      <c r="F267" s="2">
        <f t="shared" si="15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4"/>
        <v>0</v>
      </c>
      <c r="C268" s="4" t="str">
        <f t="shared" si="16"/>
        <v>NO</v>
      </c>
      <c r="D268" s="39"/>
      <c r="F268" s="2">
        <f t="shared" si="15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4"/>
        <v>0</v>
      </c>
      <c r="C269" s="4" t="str">
        <f t="shared" si="16"/>
        <v>NO</v>
      </c>
      <c r="D269" s="39"/>
      <c r="F269" s="2">
        <f t="shared" si="15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4"/>
        <v>0</v>
      </c>
      <c r="C270" s="4" t="str">
        <f t="shared" si="16"/>
        <v>NO</v>
      </c>
      <c r="D270" s="39"/>
      <c r="F270" s="2">
        <f t="shared" si="15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4"/>
        <v>0</v>
      </c>
      <c r="C271" s="4" t="str">
        <f t="shared" si="16"/>
        <v>NO</v>
      </c>
      <c r="D271" s="39"/>
      <c r="F271" s="2">
        <f t="shared" si="15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4"/>
        <v>0</v>
      </c>
      <c r="C272" s="4" t="str">
        <f t="shared" si="16"/>
        <v>NO</v>
      </c>
      <c r="D272" s="39"/>
      <c r="F272" s="2">
        <f t="shared" si="15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4"/>
        <v>0</v>
      </c>
      <c r="C273" s="4" t="str">
        <f t="shared" si="16"/>
        <v>NO</v>
      </c>
      <c r="D273" s="39"/>
      <c r="F273" s="2">
        <f t="shared" si="15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4"/>
        <v>0</v>
      </c>
      <c r="C274" s="4" t="str">
        <f t="shared" si="16"/>
        <v>NO</v>
      </c>
      <c r="D274" s="39"/>
      <c r="F274" s="2">
        <f t="shared" si="15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4"/>
        <v>0</v>
      </c>
      <c r="C275" s="4" t="str">
        <f t="shared" si="16"/>
        <v>NO</v>
      </c>
      <c r="D275" s="39"/>
      <c r="F275" s="2">
        <f t="shared" si="15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4"/>
        <v>0</v>
      </c>
      <c r="C276" s="4" t="str">
        <f t="shared" si="16"/>
        <v>NO</v>
      </c>
      <c r="D276" s="39"/>
      <c r="F276" s="2">
        <f t="shared" si="15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4"/>
        <v>0</v>
      </c>
      <c r="C277" s="4" t="str">
        <f t="shared" si="16"/>
        <v>NO</v>
      </c>
      <c r="D277" s="39"/>
      <c r="F277" s="2">
        <f t="shared" si="15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4"/>
        <v>0</v>
      </c>
      <c r="C278" s="4" t="str">
        <f t="shared" si="16"/>
        <v>NO</v>
      </c>
      <c r="D278" s="39"/>
      <c r="F278" s="2">
        <f t="shared" si="15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4"/>
        <v>0</v>
      </c>
      <c r="C279" s="4" t="str">
        <f t="shared" si="16"/>
        <v>NO</v>
      </c>
      <c r="D279" s="39"/>
      <c r="F279" s="2">
        <f t="shared" si="15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4"/>
        <v>0</v>
      </c>
      <c r="C280" s="4" t="str">
        <f t="shared" si="16"/>
        <v>NO</v>
      </c>
      <c r="D280" s="39"/>
      <c r="F280" s="2">
        <f t="shared" si="15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4"/>
        <v>0</v>
      </c>
      <c r="C281" s="4" t="str">
        <f t="shared" si="16"/>
        <v>NO</v>
      </c>
      <c r="D281" s="39"/>
      <c r="F281" s="2">
        <f t="shared" si="15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4"/>
        <v>0</v>
      </c>
      <c r="C282" s="4" t="str">
        <f t="shared" si="16"/>
        <v>NO</v>
      </c>
      <c r="D282" s="39"/>
      <c r="F282" s="2">
        <f t="shared" si="15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4"/>
        <v>0</v>
      </c>
      <c r="C283" s="4" t="str">
        <f t="shared" si="16"/>
        <v>NO</v>
      </c>
      <c r="D283" s="39"/>
      <c r="F283" s="2">
        <f t="shared" si="15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4"/>
        <v>0</v>
      </c>
      <c r="C284" s="4" t="str">
        <f t="shared" si="16"/>
        <v>NO</v>
      </c>
      <c r="D284" s="39"/>
      <c r="F284" s="2">
        <f t="shared" si="15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4"/>
        <v>0</v>
      </c>
      <c r="C285" s="4" t="str">
        <f t="shared" si="16"/>
        <v>NO</v>
      </c>
      <c r="D285" s="39"/>
      <c r="F285" s="2">
        <f t="shared" si="15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4"/>
        <v>0</v>
      </c>
      <c r="C286" s="4" t="str">
        <f t="shared" si="16"/>
        <v>NO</v>
      </c>
      <c r="D286" s="39"/>
      <c r="F286" s="2">
        <f t="shared" si="15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4"/>
        <v>0</v>
      </c>
      <c r="C287" s="4" t="str">
        <f t="shared" si="16"/>
        <v>NO</v>
      </c>
      <c r="D287" s="39"/>
      <c r="F287" s="2">
        <f t="shared" si="15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4"/>
        <v>0</v>
      </c>
      <c r="C288" s="4" t="str">
        <f t="shared" si="16"/>
        <v>NO</v>
      </c>
      <c r="D288" s="39"/>
      <c r="F288" s="2">
        <f t="shared" si="15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4"/>
        <v>0</v>
      </c>
      <c r="C289" s="4" t="str">
        <f t="shared" si="16"/>
        <v>NO</v>
      </c>
      <c r="D289" s="39"/>
      <c r="F289" s="2">
        <f t="shared" si="15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4"/>
        <v>0</v>
      </c>
      <c r="C290" s="4" t="str">
        <f t="shared" si="16"/>
        <v>NO</v>
      </c>
      <c r="D290" s="39"/>
      <c r="F290" s="2">
        <f t="shared" si="15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4"/>
        <v>0</v>
      </c>
      <c r="C291" s="4" t="str">
        <f t="shared" si="16"/>
        <v>NO</v>
      </c>
      <c r="D291" s="39"/>
      <c r="F291" s="2">
        <f t="shared" si="15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4"/>
        <v>0</v>
      </c>
      <c r="C292" s="4" t="str">
        <f t="shared" si="16"/>
        <v>NO</v>
      </c>
      <c r="D292" s="39"/>
      <c r="F292" s="2">
        <f t="shared" si="15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4"/>
        <v>0</v>
      </c>
      <c r="C293" s="4" t="str">
        <f t="shared" si="16"/>
        <v>NO</v>
      </c>
      <c r="D293" s="39"/>
      <c r="F293" s="2">
        <f t="shared" si="15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4"/>
        <v>0</v>
      </c>
      <c r="C294" s="4" t="str">
        <f t="shared" si="16"/>
        <v>NO</v>
      </c>
      <c r="D294" s="39"/>
      <c r="F294" s="2">
        <f t="shared" si="15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4"/>
        <v>0</v>
      </c>
      <c r="C295" s="4" t="str">
        <f t="shared" si="16"/>
        <v>NO</v>
      </c>
      <c r="D295" s="39"/>
      <c r="F295" s="2">
        <f t="shared" si="15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4"/>
        <v>0</v>
      </c>
      <c r="C296" s="4" t="str">
        <f t="shared" si="16"/>
        <v>NO</v>
      </c>
      <c r="D296" s="39"/>
      <c r="F296" s="2">
        <f t="shared" si="15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4"/>
        <v>0</v>
      </c>
      <c r="C297" s="4" t="str">
        <f t="shared" si="16"/>
        <v>NO</v>
      </c>
      <c r="D297" s="39"/>
      <c r="F297" s="2">
        <f t="shared" si="15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4"/>
        <v>0</v>
      </c>
      <c r="C298" s="4" t="str">
        <f t="shared" si="16"/>
        <v>NO</v>
      </c>
      <c r="D298" s="39"/>
      <c r="F298" s="2">
        <f t="shared" si="15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4"/>
        <v>0</v>
      </c>
      <c r="C299" s="4" t="str">
        <f t="shared" si="16"/>
        <v>NO</v>
      </c>
      <c r="D299" s="39"/>
      <c r="F299" s="2">
        <f t="shared" si="15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4"/>
        <v>0</v>
      </c>
      <c r="C300" s="4" t="str">
        <f t="shared" si="16"/>
        <v>NO</v>
      </c>
      <c r="D300" s="39"/>
      <c r="F300" s="2">
        <f t="shared" si="15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4"/>
        <v>0</v>
      </c>
      <c r="C301" s="4" t="str">
        <f t="shared" si="16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4"/>
        <v>0</v>
      </c>
      <c r="C302" s="4" t="str">
        <f t="shared" si="16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4"/>
        <v>0</v>
      </c>
      <c r="C303" s="4" t="str">
        <f t="shared" si="16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4"/>
        <v>0</v>
      </c>
      <c r="C304" s="4" t="str">
        <f t="shared" si="16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4"/>
        <v>0</v>
      </c>
      <c r="C305" s="4" t="str">
        <f t="shared" si="16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4"/>
        <v>0</v>
      </c>
      <c r="C306" s="4" t="str">
        <f t="shared" si="16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7">IF(C307="NO","0",IF(C307&gt;=11000,10000,ROUND(IF((SIGN(C307)=-1),C307*(1+$E$1/100),C307*(1-$E$1/100)),0)))</f>
        <v>0</v>
      </c>
      <c r="C307" s="4" t="str">
        <f t="shared" si="16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7"/>
        <v>0</v>
      </c>
      <c r="C308" s="4" t="str">
        <f t="shared" si="16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7"/>
        <v>0</v>
      </c>
      <c r="C309" s="4" t="str">
        <f t="shared" si="16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7"/>
        <v>0</v>
      </c>
      <c r="C310" s="4" t="str">
        <f t="shared" si="16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7"/>
        <v>0</v>
      </c>
      <c r="C311" s="4" t="str">
        <f t="shared" si="16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7"/>
        <v>0</v>
      </c>
      <c r="C312" s="4" t="str">
        <f t="shared" si="16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7"/>
        <v>0</v>
      </c>
      <c r="C313" s="4" t="str">
        <f t="shared" si="16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7"/>
        <v>0</v>
      </c>
      <c r="C314" s="4" t="str">
        <f t="shared" si="16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7"/>
        <v>0</v>
      </c>
      <c r="C315" s="4" t="str">
        <f t="shared" si="16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7"/>
        <v>0</v>
      </c>
      <c r="C316" s="4" t="str">
        <f t="shared" si="16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7"/>
        <v>0</v>
      </c>
      <c r="C317" s="4" t="str">
        <f t="shared" si="16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7"/>
        <v>0</v>
      </c>
      <c r="C318" s="4" t="str">
        <f t="shared" si="16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7"/>
        <v>0</v>
      </c>
      <c r="C319" s="4" t="str">
        <f t="shared" si="16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7"/>
        <v>0</v>
      </c>
      <c r="C320" s="4" t="str">
        <f t="shared" si="16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7"/>
        <v>0</v>
      </c>
      <c r="C321" s="4" t="str">
        <f t="shared" si="16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7"/>
        <v>0</v>
      </c>
      <c r="C322" s="4" t="str">
        <f t="shared" si="16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7"/>
        <v>0</v>
      </c>
      <c r="C323" s="4" t="str">
        <f t="shared" ref="C323:C386" si="18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7"/>
        <v>0</v>
      </c>
      <c r="C324" s="4" t="str">
        <f t="shared" si="18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7"/>
        <v>0</v>
      </c>
      <c r="C325" s="4" t="str">
        <f t="shared" si="18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7"/>
        <v>0</v>
      </c>
      <c r="C326" s="4" t="str">
        <f t="shared" si="18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7"/>
        <v>0</v>
      </c>
      <c r="C327" s="4" t="str">
        <f t="shared" si="18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7"/>
        <v>0</v>
      </c>
      <c r="C328" s="4" t="str">
        <f t="shared" si="18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7"/>
        <v>0</v>
      </c>
      <c r="C329" s="4" t="str">
        <f t="shared" si="18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7"/>
        <v>0</v>
      </c>
      <c r="C330" s="4" t="str">
        <f t="shared" si="18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7"/>
        <v>0</v>
      </c>
      <c r="C331" s="4" t="str">
        <f t="shared" si="18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7"/>
        <v>0</v>
      </c>
      <c r="C332" s="4" t="str">
        <f t="shared" si="18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7"/>
        <v>0</v>
      </c>
      <c r="C333" s="4" t="str">
        <f t="shared" si="18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7"/>
        <v>0</v>
      </c>
      <c r="C334" s="4" t="str">
        <f t="shared" si="18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7"/>
        <v>0</v>
      </c>
      <c r="C335" s="4" t="str">
        <f t="shared" si="18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7"/>
        <v>0</v>
      </c>
      <c r="C336" s="4" t="str">
        <f t="shared" si="18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7"/>
        <v>0</v>
      </c>
      <c r="C337" s="4" t="str">
        <f t="shared" si="18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7"/>
        <v>0</v>
      </c>
      <c r="C338" s="4" t="str">
        <f t="shared" si="18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7"/>
        <v>0</v>
      </c>
      <c r="C339" s="4" t="str">
        <f t="shared" si="18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7"/>
        <v>0</v>
      </c>
      <c r="C340" s="4" t="str">
        <f t="shared" si="18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7"/>
        <v>0</v>
      </c>
      <c r="C341" s="4" t="str">
        <f t="shared" si="18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7"/>
        <v>0</v>
      </c>
      <c r="C342" s="4" t="str">
        <f t="shared" si="18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7"/>
        <v>0</v>
      </c>
      <c r="C343" s="4" t="str">
        <f t="shared" si="18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7"/>
        <v>0</v>
      </c>
      <c r="C344" s="4" t="str">
        <f t="shared" si="18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7"/>
        <v>0</v>
      </c>
      <c r="C345" s="4" t="str">
        <f t="shared" si="18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7"/>
        <v>0</v>
      </c>
      <c r="C346" s="4" t="str">
        <f t="shared" si="18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7"/>
        <v>0</v>
      </c>
      <c r="C347" s="4" t="str">
        <f t="shared" si="18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7"/>
        <v>0</v>
      </c>
      <c r="C348" s="4" t="str">
        <f t="shared" si="18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7"/>
        <v>0</v>
      </c>
      <c r="C349" s="4" t="str">
        <f t="shared" si="18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7"/>
        <v>0</v>
      </c>
      <c r="C350" s="4" t="str">
        <f t="shared" si="18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7"/>
        <v>0</v>
      </c>
      <c r="C351" s="4" t="str">
        <f t="shared" si="18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7"/>
        <v>0</v>
      </c>
      <c r="C352" s="4" t="str">
        <f t="shared" si="18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7"/>
        <v>0</v>
      </c>
      <c r="C353" s="4" t="str">
        <f t="shared" si="18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7"/>
        <v>0</v>
      </c>
      <c r="C354" s="4" t="str">
        <f t="shared" si="18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7"/>
        <v>0</v>
      </c>
      <c r="C355" s="4" t="str">
        <f t="shared" si="18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7"/>
        <v>0</v>
      </c>
      <c r="C356" s="4" t="str">
        <f t="shared" si="18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7"/>
        <v>0</v>
      </c>
      <c r="C357" s="4" t="str">
        <f t="shared" si="18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7"/>
        <v>0</v>
      </c>
      <c r="C358" s="4" t="str">
        <f t="shared" si="18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7"/>
        <v>0</v>
      </c>
      <c r="C359" s="4" t="str">
        <f t="shared" si="18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7"/>
        <v>0</v>
      </c>
      <c r="C360" s="4" t="str">
        <f t="shared" si="18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7"/>
        <v>0</v>
      </c>
      <c r="C361" s="4" t="str">
        <f t="shared" si="18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7"/>
        <v>0</v>
      </c>
      <c r="C362" s="4" t="str">
        <f t="shared" si="18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7"/>
        <v>0</v>
      </c>
      <c r="C363" s="4" t="str">
        <f t="shared" si="18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7"/>
        <v>0</v>
      </c>
      <c r="C364" s="4" t="str">
        <f t="shared" si="18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7"/>
        <v>0</v>
      </c>
      <c r="C365" s="4" t="str">
        <f t="shared" si="18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7"/>
        <v>0</v>
      </c>
      <c r="C366" s="4" t="str">
        <f t="shared" si="18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7"/>
        <v>0</v>
      </c>
      <c r="C367" s="4" t="str">
        <f t="shared" si="18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7"/>
        <v>0</v>
      </c>
      <c r="C368" s="4" t="str">
        <f t="shared" si="18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7"/>
        <v>0</v>
      </c>
      <c r="C369" s="4" t="str">
        <f t="shared" si="18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7"/>
        <v>0</v>
      </c>
      <c r="C370" s="4" t="str">
        <f t="shared" si="18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9">IF(C371="NO","0",IF(C371&gt;=11000,10000,ROUND(IF((SIGN(C371)=-1),C371*(1+$E$1/100),C371*(1-$E$1/100)),0)))</f>
        <v>0</v>
      </c>
      <c r="C371" s="4" t="str">
        <f t="shared" si="18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9"/>
        <v>0</v>
      </c>
      <c r="C372" s="4" t="str">
        <f t="shared" si="18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9"/>
        <v>0</v>
      </c>
      <c r="C373" s="4" t="str">
        <f t="shared" si="18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9"/>
        <v>0</v>
      </c>
      <c r="C374" s="4" t="str">
        <f t="shared" si="18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9"/>
        <v>0</v>
      </c>
      <c r="C375" s="4" t="str">
        <f t="shared" si="18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9"/>
        <v>0</v>
      </c>
      <c r="C376" s="4" t="str">
        <f t="shared" si="18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9"/>
        <v>0</v>
      </c>
      <c r="C377" s="4" t="str">
        <f t="shared" si="18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9"/>
        <v>0</v>
      </c>
      <c r="C378" s="4" t="str">
        <f t="shared" si="18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9"/>
        <v>0</v>
      </c>
      <c r="C379" s="4" t="str">
        <f t="shared" si="18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9"/>
        <v>0</v>
      </c>
      <c r="C380" s="4" t="str">
        <f t="shared" si="18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9"/>
        <v>0</v>
      </c>
      <c r="C381" s="4" t="str">
        <f t="shared" si="18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9"/>
        <v>0</v>
      </c>
      <c r="C382" s="4" t="str">
        <f t="shared" si="18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9"/>
        <v>0</v>
      </c>
      <c r="C383" s="4" t="str">
        <f t="shared" si="18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9"/>
        <v>0</v>
      </c>
      <c r="C384" s="4" t="str">
        <f t="shared" si="18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9"/>
        <v>0</v>
      </c>
      <c r="C385" s="4" t="str">
        <f t="shared" si="18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9"/>
        <v>0</v>
      </c>
      <c r="C386" s="4" t="str">
        <f t="shared" si="18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9"/>
        <v>0</v>
      </c>
      <c r="C387" s="4" t="str">
        <f t="shared" ref="C387:C450" si="20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9"/>
        <v>0</v>
      </c>
      <c r="C388" s="4" t="str">
        <f t="shared" si="20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9"/>
        <v>0</v>
      </c>
      <c r="C389" s="4" t="str">
        <f t="shared" si="20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9"/>
        <v>0</v>
      </c>
      <c r="C390" s="4" t="str">
        <f t="shared" si="20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9"/>
        <v>0</v>
      </c>
      <c r="C391" s="4" t="str">
        <f t="shared" si="20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9"/>
        <v>0</v>
      </c>
      <c r="C392" s="4" t="str">
        <f t="shared" si="20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9"/>
        <v>0</v>
      </c>
      <c r="C393" s="4" t="str">
        <f t="shared" si="20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9"/>
        <v>0</v>
      </c>
      <c r="C394" s="4" t="str">
        <f t="shared" si="20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9"/>
        <v>0</v>
      </c>
      <c r="C395" s="4" t="str">
        <f t="shared" si="20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9"/>
        <v>0</v>
      </c>
      <c r="C396" s="4" t="str">
        <f t="shared" si="20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9"/>
        <v>0</v>
      </c>
      <c r="C397" s="4" t="str">
        <f t="shared" si="20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9"/>
        <v>0</v>
      </c>
      <c r="C398" s="4" t="str">
        <f t="shared" si="20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9"/>
        <v>0</v>
      </c>
      <c r="C399" s="4" t="str">
        <f t="shared" si="20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9"/>
        <v>0</v>
      </c>
      <c r="C400" s="4" t="str">
        <f t="shared" si="20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9"/>
        <v>0</v>
      </c>
      <c r="C401" s="4" t="str">
        <f t="shared" si="20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9"/>
        <v>0</v>
      </c>
      <c r="C402" s="4" t="str">
        <f t="shared" si="20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9"/>
        <v>0</v>
      </c>
      <c r="C403" s="4" t="str">
        <f t="shared" si="20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9"/>
        <v>0</v>
      </c>
      <c r="C404" s="4" t="str">
        <f t="shared" si="20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9"/>
        <v>0</v>
      </c>
      <c r="C405" s="4" t="str">
        <f t="shared" si="20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9"/>
        <v>0</v>
      </c>
      <c r="C406" s="4" t="str">
        <f t="shared" si="20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9"/>
        <v>0</v>
      </c>
      <c r="C407" s="4" t="str">
        <f t="shared" si="20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9"/>
        <v>0</v>
      </c>
      <c r="C408" s="4" t="str">
        <f t="shared" si="20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9"/>
        <v>0</v>
      </c>
      <c r="C409" s="4" t="str">
        <f t="shared" si="20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9"/>
        <v>0</v>
      </c>
      <c r="C410" s="4" t="str">
        <f t="shared" si="20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9"/>
        <v>0</v>
      </c>
      <c r="C411" s="4" t="str">
        <f t="shared" si="20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9"/>
        <v>0</v>
      </c>
      <c r="C412" s="4" t="str">
        <f t="shared" si="20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9"/>
        <v>0</v>
      </c>
      <c r="C413" s="4" t="str">
        <f t="shared" si="20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9"/>
        <v>0</v>
      </c>
      <c r="C414" s="4" t="str">
        <f t="shared" si="20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9"/>
        <v>0</v>
      </c>
      <c r="C415" s="4" t="str">
        <f t="shared" si="20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9"/>
        <v>0</v>
      </c>
      <c r="C416" s="4" t="str">
        <f t="shared" si="20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9"/>
        <v>0</v>
      </c>
      <c r="C417" s="4" t="str">
        <f t="shared" si="20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9"/>
        <v>0</v>
      </c>
      <c r="C418" s="4" t="str">
        <f t="shared" si="20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9"/>
        <v>0</v>
      </c>
      <c r="C419" s="4" t="str">
        <f t="shared" si="20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9"/>
        <v>0</v>
      </c>
      <c r="C420" s="4" t="str">
        <f t="shared" si="20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9"/>
        <v>0</v>
      </c>
      <c r="C421" s="4" t="str">
        <f t="shared" si="20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9"/>
        <v>0</v>
      </c>
      <c r="C422" s="4" t="str">
        <f t="shared" si="20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9"/>
        <v>0</v>
      </c>
      <c r="C423" s="4" t="str">
        <f t="shared" si="20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9"/>
        <v>0</v>
      </c>
      <c r="C424" s="4" t="str">
        <f t="shared" si="20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9"/>
        <v>0</v>
      </c>
      <c r="C425" s="4" t="str">
        <f t="shared" si="20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9"/>
        <v>0</v>
      </c>
      <c r="C426" s="4" t="str">
        <f t="shared" si="20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9"/>
        <v>0</v>
      </c>
      <c r="C427" s="4" t="str">
        <f t="shared" si="20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9"/>
        <v>0</v>
      </c>
      <c r="C428" s="4" t="str">
        <f t="shared" si="20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9"/>
        <v>0</v>
      </c>
      <c r="C429" s="4" t="str">
        <f t="shared" si="20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9"/>
        <v>0</v>
      </c>
      <c r="C430" s="4" t="str">
        <f t="shared" si="20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9"/>
        <v>0</v>
      </c>
      <c r="C431" s="4" t="str">
        <f t="shared" si="20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9"/>
        <v>0</v>
      </c>
      <c r="C432" s="4" t="str">
        <f t="shared" si="20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9"/>
        <v>0</v>
      </c>
      <c r="C433" s="4" t="str">
        <f t="shared" si="20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9"/>
        <v>0</v>
      </c>
      <c r="C434" s="4" t="str">
        <f t="shared" si="20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21">IF(C435="NO","0",IF(C435&gt;=11000,10000,ROUND(IF((SIGN(C435)=-1),C435*(1+$E$1/100),C435*(1-$E$1/100)),0)))</f>
        <v>0</v>
      </c>
      <c r="C435" s="4" t="str">
        <f t="shared" si="20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21"/>
        <v>0</v>
      </c>
      <c r="C436" s="4" t="str">
        <f t="shared" si="20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21"/>
        <v>0</v>
      </c>
      <c r="C437" s="4" t="str">
        <f t="shared" si="20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21"/>
        <v>0</v>
      </c>
      <c r="C438" s="4" t="str">
        <f t="shared" si="20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21"/>
        <v>0</v>
      </c>
      <c r="C439" s="4" t="str">
        <f t="shared" si="20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21"/>
        <v>0</v>
      </c>
      <c r="C440" s="4" t="str">
        <f t="shared" si="20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21"/>
        <v>0</v>
      </c>
      <c r="C441" s="4" t="str">
        <f t="shared" si="20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21"/>
        <v>0</v>
      </c>
      <c r="C442" s="4" t="str">
        <f t="shared" si="20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21"/>
        <v>0</v>
      </c>
      <c r="C443" s="4" t="str">
        <f t="shared" si="20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21"/>
        <v>0</v>
      </c>
      <c r="C444" s="4" t="str">
        <f t="shared" si="20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21"/>
        <v>0</v>
      </c>
      <c r="C445" s="4" t="str">
        <f t="shared" si="20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21"/>
        <v>0</v>
      </c>
      <c r="C446" s="4" t="str">
        <f t="shared" si="20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21"/>
        <v>0</v>
      </c>
      <c r="C447" s="4" t="str">
        <f t="shared" si="20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21"/>
        <v>0</v>
      </c>
      <c r="C448" s="4" t="str">
        <f t="shared" si="20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21"/>
        <v>0</v>
      </c>
      <c r="C449" s="4" t="str">
        <f t="shared" si="20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21"/>
        <v>0</v>
      </c>
      <c r="C450" s="4" t="str">
        <f t="shared" si="20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21"/>
        <v>0</v>
      </c>
      <c r="C451" s="4" t="str">
        <f t="shared" ref="C451:C514" si="22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21"/>
        <v>0</v>
      </c>
      <c r="C452" s="4" t="str">
        <f t="shared" si="22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21"/>
        <v>0</v>
      </c>
      <c r="C453" s="4" t="str">
        <f t="shared" si="22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21"/>
        <v>0</v>
      </c>
      <c r="C454" s="4" t="str">
        <f t="shared" si="22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21"/>
        <v>0</v>
      </c>
      <c r="C455" s="4" t="str">
        <f t="shared" si="22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21"/>
        <v>0</v>
      </c>
      <c r="C456" s="4" t="str">
        <f t="shared" si="22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21"/>
        <v>0</v>
      </c>
      <c r="C457" s="4" t="str">
        <f t="shared" si="22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21"/>
        <v>0</v>
      </c>
      <c r="C458" s="4" t="str">
        <f t="shared" si="22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21"/>
        <v>0</v>
      </c>
      <c r="C459" s="4" t="str">
        <f t="shared" si="22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21"/>
        <v>0</v>
      </c>
      <c r="C460" s="4" t="str">
        <f t="shared" si="22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21"/>
        <v>0</v>
      </c>
      <c r="C461" s="4" t="str">
        <f t="shared" si="22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21"/>
        <v>0</v>
      </c>
      <c r="C462" s="4" t="str">
        <f t="shared" si="22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21"/>
        <v>0</v>
      </c>
      <c r="C463" s="4" t="str">
        <f t="shared" si="22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21"/>
        <v>0</v>
      </c>
      <c r="C464" s="4" t="str">
        <f t="shared" si="22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21"/>
        <v>0</v>
      </c>
      <c r="C465" s="4" t="str">
        <f t="shared" si="22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21"/>
        <v>0</v>
      </c>
      <c r="C466" s="4" t="str">
        <f t="shared" si="22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21"/>
        <v>0</v>
      </c>
      <c r="C467" s="4" t="str">
        <f t="shared" si="22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21"/>
        <v>0</v>
      </c>
      <c r="C468" s="4" t="str">
        <f t="shared" si="22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21"/>
        <v>0</v>
      </c>
      <c r="C469" s="4" t="str">
        <f t="shared" si="22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21"/>
        <v>0</v>
      </c>
      <c r="C470" s="4" t="str">
        <f t="shared" si="22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21"/>
        <v>0</v>
      </c>
      <c r="C471" s="4" t="str">
        <f t="shared" si="22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21"/>
        <v>0</v>
      </c>
      <c r="C472" s="4" t="str">
        <f t="shared" si="22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21"/>
        <v>0</v>
      </c>
      <c r="C473" s="4" t="str">
        <f t="shared" si="22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21"/>
        <v>0</v>
      </c>
      <c r="C474" s="4" t="str">
        <f t="shared" si="22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21"/>
        <v>0</v>
      </c>
      <c r="C475" s="4" t="str">
        <f t="shared" si="22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21"/>
        <v>0</v>
      </c>
      <c r="C476" s="4" t="str">
        <f t="shared" si="22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21"/>
        <v>0</v>
      </c>
      <c r="C477" s="4" t="str">
        <f t="shared" si="22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21"/>
        <v>0</v>
      </c>
      <c r="C478" s="4" t="str">
        <f t="shared" si="22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21"/>
        <v>0</v>
      </c>
      <c r="C479" s="4" t="str">
        <f t="shared" si="22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21"/>
        <v>0</v>
      </c>
      <c r="C480" s="4" t="str">
        <f t="shared" si="22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21"/>
        <v>0</v>
      </c>
      <c r="C481" s="4" t="str">
        <f t="shared" si="22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21"/>
        <v>0</v>
      </c>
      <c r="C482" s="4" t="str">
        <f t="shared" si="22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21"/>
        <v>0</v>
      </c>
      <c r="C483" s="4" t="str">
        <f t="shared" si="22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21"/>
        <v>0</v>
      </c>
      <c r="C484" s="4" t="str">
        <f t="shared" si="22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21"/>
        <v>0</v>
      </c>
      <c r="C485" s="4" t="str">
        <f t="shared" si="22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21"/>
        <v>0</v>
      </c>
      <c r="C486" s="4" t="str">
        <f t="shared" si="22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21"/>
        <v>0</v>
      </c>
      <c r="C487" s="4" t="str">
        <f t="shared" si="22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21"/>
        <v>0</v>
      </c>
      <c r="C488" s="4" t="str">
        <f t="shared" si="22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21"/>
        <v>0</v>
      </c>
      <c r="C489" s="4" t="str">
        <f t="shared" si="22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21"/>
        <v>0</v>
      </c>
      <c r="C490" s="4" t="str">
        <f t="shared" si="22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21"/>
        <v>0</v>
      </c>
      <c r="C491" s="4" t="str">
        <f t="shared" si="22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21"/>
        <v>0</v>
      </c>
      <c r="C492" s="4" t="str">
        <f t="shared" si="22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21"/>
        <v>0</v>
      </c>
      <c r="C493" s="4" t="str">
        <f t="shared" si="22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21"/>
        <v>0</v>
      </c>
      <c r="C494" s="4" t="str">
        <f t="shared" si="22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21"/>
        <v>0</v>
      </c>
      <c r="C495" s="4" t="str">
        <f t="shared" si="22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21"/>
        <v>0</v>
      </c>
      <c r="C496" s="4" t="str">
        <f t="shared" si="22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21"/>
        <v>0</v>
      </c>
      <c r="C497" s="4" t="str">
        <f t="shared" si="22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21"/>
        <v>0</v>
      </c>
      <c r="C498" s="4" t="str">
        <f t="shared" si="22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3">IF(C499="NO","0",IF(C499&gt;=11000,10000,ROUND(IF((SIGN(C499)=-1),C499*(1+$E$1/100),C499*(1-$E$1/100)),0)))</f>
        <v>0</v>
      </c>
      <c r="C499" s="4" t="str">
        <f t="shared" si="22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3"/>
        <v>0</v>
      </c>
      <c r="C500" s="4" t="str">
        <f t="shared" si="22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3"/>
        <v>0</v>
      </c>
      <c r="C501" s="4" t="str">
        <f t="shared" si="22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3"/>
        <v>0</v>
      </c>
      <c r="C502" s="4" t="str">
        <f t="shared" si="22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3"/>
        <v>0</v>
      </c>
      <c r="C503" s="4" t="str">
        <f t="shared" si="22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3"/>
        <v>0</v>
      </c>
      <c r="C504" s="4" t="str">
        <f t="shared" si="22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3"/>
        <v>0</v>
      </c>
      <c r="C505" s="4" t="str">
        <f t="shared" si="22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3"/>
        <v>0</v>
      </c>
      <c r="C506" s="4" t="str">
        <f t="shared" si="22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3"/>
        <v>0</v>
      </c>
      <c r="C507" s="4" t="str">
        <f t="shared" si="22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3"/>
        <v>0</v>
      </c>
      <c r="C508" s="4" t="str">
        <f t="shared" si="22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3"/>
        <v>0</v>
      </c>
      <c r="C509" s="4" t="str">
        <f t="shared" si="22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3"/>
        <v>0</v>
      </c>
      <c r="C510" s="4" t="str">
        <f t="shared" si="22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3"/>
        <v>0</v>
      </c>
      <c r="C511" s="4" t="str">
        <f t="shared" si="22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3"/>
        <v>0</v>
      </c>
      <c r="C512" s="4" t="str">
        <f t="shared" si="22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3"/>
        <v>0</v>
      </c>
      <c r="C513" s="4" t="str">
        <f t="shared" si="22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3"/>
        <v>0</v>
      </c>
      <c r="C514" s="4" t="str">
        <f t="shared" si="22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3"/>
        <v>0</v>
      </c>
      <c r="C515" s="4" t="str">
        <f t="shared" ref="C515:C578" si="24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3"/>
        <v>0</v>
      </c>
      <c r="C516" s="4" t="str">
        <f t="shared" si="24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3"/>
        <v>0</v>
      </c>
      <c r="C517" s="4" t="str">
        <f t="shared" si="24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3"/>
        <v>0</v>
      </c>
      <c r="C518" s="4" t="str">
        <f t="shared" si="24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3"/>
        <v>0</v>
      </c>
      <c r="C519" s="4" t="str">
        <f t="shared" si="24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3"/>
        <v>0</v>
      </c>
      <c r="C520" s="4" t="str">
        <f t="shared" si="24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3"/>
        <v>0</v>
      </c>
      <c r="C521" s="4" t="str">
        <f t="shared" si="24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3"/>
        <v>0</v>
      </c>
      <c r="C522" s="4" t="str">
        <f t="shared" si="24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3"/>
        <v>0</v>
      </c>
      <c r="C523" s="4" t="str">
        <f t="shared" si="24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3"/>
        <v>0</v>
      </c>
      <c r="C524" s="4" t="str">
        <f t="shared" si="24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3"/>
        <v>0</v>
      </c>
      <c r="C525" s="4" t="str">
        <f t="shared" si="24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3"/>
        <v>0</v>
      </c>
      <c r="C526" s="4" t="str">
        <f t="shared" si="24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3"/>
        <v>0</v>
      </c>
      <c r="C527" s="4" t="str">
        <f t="shared" si="24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3"/>
        <v>0</v>
      </c>
      <c r="C528" s="4" t="str">
        <f t="shared" si="24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3"/>
        <v>0</v>
      </c>
      <c r="C529" s="4" t="str">
        <f t="shared" si="24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3"/>
        <v>0</v>
      </c>
      <c r="C530" s="4" t="str">
        <f t="shared" si="24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3"/>
        <v>0</v>
      </c>
      <c r="C531" s="4" t="str">
        <f t="shared" si="24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3"/>
        <v>0</v>
      </c>
      <c r="C532" s="4" t="str">
        <f t="shared" si="24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3"/>
        <v>0</v>
      </c>
      <c r="C533" s="4" t="str">
        <f t="shared" si="24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3"/>
        <v>0</v>
      </c>
      <c r="C534" s="4" t="str">
        <f t="shared" si="24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3"/>
        <v>0</v>
      </c>
      <c r="C535" s="4" t="str">
        <f t="shared" si="24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3"/>
        <v>0</v>
      </c>
      <c r="C536" s="4" t="str">
        <f t="shared" si="24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3"/>
        <v>0</v>
      </c>
      <c r="C537" s="4" t="str">
        <f t="shared" si="24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3"/>
        <v>0</v>
      </c>
      <c r="C538" s="4" t="str">
        <f t="shared" si="24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3"/>
        <v>0</v>
      </c>
      <c r="C539" s="4" t="str">
        <f t="shared" si="24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3"/>
        <v>0</v>
      </c>
      <c r="C540" s="4" t="str">
        <f t="shared" si="24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3"/>
        <v>0</v>
      </c>
      <c r="C541" s="4" t="str">
        <f t="shared" si="24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3"/>
        <v>0</v>
      </c>
      <c r="C542" s="4" t="str">
        <f t="shared" si="24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3"/>
        <v>0</v>
      </c>
      <c r="C543" s="4" t="str">
        <f t="shared" si="24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3"/>
        <v>0</v>
      </c>
      <c r="C544" s="4" t="str">
        <f t="shared" si="24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3"/>
        <v>0</v>
      </c>
      <c r="C545" s="4" t="str">
        <f t="shared" si="24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3"/>
        <v>0</v>
      </c>
      <c r="C546" s="4" t="str">
        <f t="shared" si="24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3"/>
        <v>0</v>
      </c>
      <c r="C547" s="4" t="str">
        <f t="shared" si="24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3"/>
        <v>0</v>
      </c>
      <c r="C548" s="4" t="str">
        <f t="shared" si="24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3"/>
        <v>0</v>
      </c>
      <c r="C549" s="4" t="str">
        <f t="shared" si="24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3"/>
        <v>0</v>
      </c>
      <c r="C550" s="4" t="str">
        <f t="shared" si="24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3"/>
        <v>0</v>
      </c>
      <c r="C551" s="4" t="str">
        <f t="shared" si="24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3"/>
        <v>0</v>
      </c>
      <c r="C552" s="4" t="str">
        <f t="shared" si="24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3"/>
        <v>0</v>
      </c>
      <c r="C553" s="4" t="str">
        <f t="shared" si="24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3"/>
        <v>0</v>
      </c>
      <c r="C554" s="4" t="str">
        <f t="shared" si="24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3"/>
        <v>0</v>
      </c>
      <c r="C555" s="4" t="str">
        <f t="shared" si="24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3"/>
        <v>0</v>
      </c>
      <c r="C556" s="4" t="str">
        <f t="shared" si="24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3"/>
        <v>0</v>
      </c>
      <c r="C557" s="4" t="str">
        <f t="shared" si="24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3"/>
        <v>0</v>
      </c>
      <c r="C558" s="4" t="str">
        <f t="shared" si="24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3"/>
        <v>0</v>
      </c>
      <c r="C559" s="4" t="str">
        <f t="shared" si="24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3"/>
        <v>0</v>
      </c>
      <c r="C560" s="4" t="str">
        <f t="shared" si="24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3"/>
        <v>0</v>
      </c>
      <c r="C561" s="4" t="str">
        <f t="shared" si="24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3"/>
        <v>0</v>
      </c>
      <c r="C562" s="4" t="str">
        <f t="shared" si="24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5">IF(C563="NO","0",IF(C563&gt;=11000,10000,ROUND(IF((SIGN(C563)=-1),C563*(1+$E$1/100),C563*(1-$E$1/100)),0)))</f>
        <v>0</v>
      </c>
      <c r="C563" s="4" t="str">
        <f t="shared" si="24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5"/>
        <v>0</v>
      </c>
      <c r="C564" s="4" t="str">
        <f t="shared" si="24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5"/>
        <v>0</v>
      </c>
      <c r="C565" s="4" t="str">
        <f t="shared" si="24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5"/>
        <v>0</v>
      </c>
      <c r="C566" s="4" t="str">
        <f t="shared" si="24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5"/>
        <v>0</v>
      </c>
      <c r="C567" s="4" t="str">
        <f t="shared" si="24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5"/>
        <v>0</v>
      </c>
      <c r="C568" s="4" t="str">
        <f t="shared" si="24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5"/>
        <v>0</v>
      </c>
      <c r="C569" s="4" t="str">
        <f t="shared" si="24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5"/>
        <v>0</v>
      </c>
      <c r="C570" s="4" t="str">
        <f t="shared" si="24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5"/>
        <v>0</v>
      </c>
      <c r="C571" s="4" t="str">
        <f t="shared" si="24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5"/>
        <v>0</v>
      </c>
      <c r="C572" s="4" t="str">
        <f t="shared" si="24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5"/>
        <v>0</v>
      </c>
      <c r="C573" s="4" t="str">
        <f t="shared" si="24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5"/>
        <v>0</v>
      </c>
      <c r="C574" s="4" t="str">
        <f t="shared" si="24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5"/>
        <v>0</v>
      </c>
      <c r="C575" s="4" t="str">
        <f t="shared" si="24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5"/>
        <v>0</v>
      </c>
      <c r="C576" s="4" t="str">
        <f t="shared" si="24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5"/>
        <v>0</v>
      </c>
      <c r="C577" s="4" t="str">
        <f t="shared" si="24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5"/>
        <v>0</v>
      </c>
      <c r="C578" s="4" t="str">
        <f t="shared" si="24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5"/>
        <v>0</v>
      </c>
      <c r="C579" s="4" t="str">
        <f t="shared" ref="C579:C642" si="26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5"/>
        <v>0</v>
      </c>
      <c r="C580" s="4" t="str">
        <f t="shared" si="26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5"/>
        <v>0</v>
      </c>
      <c r="C581" s="4" t="str">
        <f t="shared" si="26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5"/>
        <v>0</v>
      </c>
      <c r="C582" s="4" t="str">
        <f t="shared" si="26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5"/>
        <v>0</v>
      </c>
      <c r="C583" s="4" t="str">
        <f t="shared" si="26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5"/>
        <v>0</v>
      </c>
      <c r="C584" s="4" t="str">
        <f t="shared" si="26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5"/>
        <v>0</v>
      </c>
      <c r="C585" s="4" t="str">
        <f t="shared" si="26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5"/>
        <v>0</v>
      </c>
      <c r="C586" s="4" t="str">
        <f t="shared" si="26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5"/>
        <v>0</v>
      </c>
      <c r="C587" s="4" t="str">
        <f t="shared" si="26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5"/>
        <v>0</v>
      </c>
      <c r="C588" s="4" t="str">
        <f t="shared" si="26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5"/>
        <v>0</v>
      </c>
      <c r="C589" s="4" t="str">
        <f t="shared" si="26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5"/>
        <v>0</v>
      </c>
      <c r="C590" s="4" t="str">
        <f t="shared" si="26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5"/>
        <v>0</v>
      </c>
      <c r="C591" s="4" t="str">
        <f t="shared" si="26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5"/>
        <v>0</v>
      </c>
      <c r="C592" s="4" t="str">
        <f t="shared" si="26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5"/>
        <v>0</v>
      </c>
      <c r="C593" s="4" t="str">
        <f t="shared" si="26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5"/>
        <v>0</v>
      </c>
      <c r="C594" s="4" t="str">
        <f t="shared" si="26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5"/>
        <v>0</v>
      </c>
      <c r="C595" s="4" t="str">
        <f t="shared" si="26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5"/>
        <v>0</v>
      </c>
      <c r="C596" s="4" t="str">
        <f t="shared" si="26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5"/>
        <v>0</v>
      </c>
      <c r="C597" s="4" t="str">
        <f t="shared" si="26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5"/>
        <v>0</v>
      </c>
      <c r="C598" s="4" t="str">
        <f t="shared" si="26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5"/>
        <v>0</v>
      </c>
      <c r="C599" s="4" t="str">
        <f t="shared" si="26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5"/>
        <v>0</v>
      </c>
      <c r="C600" s="4" t="str">
        <f t="shared" si="26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5"/>
        <v>0</v>
      </c>
      <c r="C601" s="4" t="str">
        <f t="shared" si="26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5"/>
        <v>0</v>
      </c>
      <c r="C602" s="4" t="str">
        <f t="shared" si="26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5"/>
        <v>0</v>
      </c>
      <c r="C603" s="4" t="str">
        <f t="shared" si="26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5"/>
        <v>0</v>
      </c>
      <c r="C604" s="4" t="str">
        <f t="shared" si="26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5"/>
        <v>0</v>
      </c>
      <c r="C605" s="4" t="str">
        <f t="shared" si="26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5"/>
        <v>0</v>
      </c>
      <c r="C606" s="4" t="str">
        <f t="shared" si="26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5"/>
        <v>0</v>
      </c>
      <c r="C607" s="4" t="str">
        <f t="shared" si="26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5"/>
        <v>0</v>
      </c>
      <c r="C608" s="4" t="str">
        <f t="shared" si="26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5"/>
        <v>0</v>
      </c>
      <c r="C609" s="4" t="str">
        <f t="shared" si="26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5"/>
        <v>0</v>
      </c>
      <c r="C610" s="4" t="str">
        <f t="shared" si="26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5"/>
        <v>0</v>
      </c>
      <c r="C611" s="4" t="str">
        <f t="shared" si="26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5"/>
        <v>0</v>
      </c>
      <c r="C612" s="4" t="str">
        <f t="shared" si="26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5"/>
        <v>0</v>
      </c>
      <c r="C613" s="4" t="str">
        <f t="shared" si="26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5"/>
        <v>0</v>
      </c>
      <c r="C614" s="4" t="str">
        <f t="shared" si="26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5"/>
        <v>0</v>
      </c>
      <c r="C615" s="4" t="str">
        <f t="shared" si="26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5"/>
        <v>0</v>
      </c>
      <c r="C616" s="4" t="str">
        <f t="shared" si="26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5"/>
        <v>0</v>
      </c>
      <c r="C617" s="4" t="str">
        <f t="shared" si="26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5"/>
        <v>0</v>
      </c>
      <c r="C618" s="4" t="str">
        <f t="shared" si="26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5"/>
        <v>0</v>
      </c>
      <c r="C619" s="4" t="str">
        <f t="shared" si="26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5"/>
        <v>0</v>
      </c>
      <c r="C620" s="4" t="str">
        <f t="shared" si="26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5"/>
        <v>0</v>
      </c>
      <c r="C621" s="4" t="str">
        <f t="shared" si="26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5"/>
        <v>0</v>
      </c>
      <c r="C622" s="4" t="str">
        <f t="shared" si="26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5"/>
        <v>0</v>
      </c>
      <c r="C623" s="4" t="str">
        <f t="shared" si="26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5"/>
        <v>0</v>
      </c>
      <c r="C624" s="4" t="str">
        <f t="shared" si="26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5"/>
        <v>0</v>
      </c>
      <c r="C625" s="4" t="str">
        <f t="shared" si="26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5"/>
        <v>0</v>
      </c>
      <c r="C626" s="4" t="str">
        <f t="shared" si="26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7">IF(C627="NO","0",IF(C627&gt;=11000,10000,ROUND(IF((SIGN(C627)=-1),C627*(1+$E$1/100),C627*(1-$E$1/100)),0)))</f>
        <v>0</v>
      </c>
      <c r="C627" s="4" t="str">
        <f t="shared" si="26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7"/>
        <v>0</v>
      </c>
      <c r="C628" s="4" t="str">
        <f t="shared" si="26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7"/>
        <v>0</v>
      </c>
      <c r="C629" s="4" t="str">
        <f t="shared" si="26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7"/>
        <v>0</v>
      </c>
      <c r="C630" s="4" t="str">
        <f t="shared" si="26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7"/>
        <v>0</v>
      </c>
      <c r="C631" s="4" t="str">
        <f t="shared" si="26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7"/>
        <v>0</v>
      </c>
      <c r="C632" s="4" t="str">
        <f t="shared" si="26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7"/>
        <v>0</v>
      </c>
      <c r="C633" s="4" t="str">
        <f t="shared" si="26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7"/>
        <v>0</v>
      </c>
      <c r="C634" s="4" t="str">
        <f t="shared" si="26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7"/>
        <v>0</v>
      </c>
      <c r="C635" s="4" t="str">
        <f t="shared" si="26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7"/>
        <v>0</v>
      </c>
      <c r="C636" s="4" t="str">
        <f t="shared" si="26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7"/>
        <v>0</v>
      </c>
      <c r="C637" s="4" t="str">
        <f t="shared" si="26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7"/>
        <v>0</v>
      </c>
      <c r="C638" s="4" t="str">
        <f t="shared" si="26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7"/>
        <v>0</v>
      </c>
      <c r="C639" s="4" t="str">
        <f t="shared" si="26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7"/>
        <v>0</v>
      </c>
      <c r="C640" s="4" t="str">
        <f t="shared" si="26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7"/>
        <v>0</v>
      </c>
      <c r="C641" s="4" t="str">
        <f t="shared" si="26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7"/>
        <v>0</v>
      </c>
      <c r="C642" s="4" t="str">
        <f t="shared" si="26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7"/>
        <v>0</v>
      </c>
      <c r="C643" s="4" t="str">
        <f t="shared" ref="C643:C706" si="28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7"/>
        <v>0</v>
      </c>
      <c r="C644" s="4" t="str">
        <f t="shared" si="28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7"/>
        <v>0</v>
      </c>
      <c r="C645" s="4" t="str">
        <f t="shared" si="28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7"/>
        <v>0</v>
      </c>
      <c r="C646" s="4" t="str">
        <f t="shared" si="28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7"/>
        <v>0</v>
      </c>
      <c r="C647" s="4" t="str">
        <f t="shared" si="28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7"/>
        <v>0</v>
      </c>
      <c r="C648" s="4" t="str">
        <f t="shared" si="28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7"/>
        <v>0</v>
      </c>
      <c r="C649" s="4" t="str">
        <f t="shared" si="28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7"/>
        <v>0</v>
      </c>
      <c r="C650" s="4" t="str">
        <f t="shared" si="28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7"/>
        <v>0</v>
      </c>
      <c r="C651" s="4" t="str">
        <f t="shared" si="28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7"/>
        <v>0</v>
      </c>
      <c r="C652" s="4" t="str">
        <f t="shared" si="28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7"/>
        <v>0</v>
      </c>
      <c r="C653" s="4" t="str">
        <f t="shared" si="28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7"/>
        <v>0</v>
      </c>
      <c r="C654" s="4" t="str">
        <f t="shared" si="28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7"/>
        <v>0</v>
      </c>
      <c r="C655" s="4" t="str">
        <f t="shared" si="28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7"/>
        <v>0</v>
      </c>
      <c r="C656" s="4" t="str">
        <f t="shared" si="28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7"/>
        <v>0</v>
      </c>
      <c r="C657" s="4" t="str">
        <f t="shared" si="28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7"/>
        <v>0</v>
      </c>
      <c r="C658" s="4" t="str">
        <f t="shared" si="28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7"/>
        <v>0</v>
      </c>
      <c r="C659" s="4" t="str">
        <f t="shared" si="28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7"/>
        <v>0</v>
      </c>
      <c r="C660" s="4" t="str">
        <f t="shared" si="28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7"/>
        <v>0</v>
      </c>
      <c r="C661" s="4" t="str">
        <f t="shared" si="28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7"/>
        <v>0</v>
      </c>
      <c r="C662" s="4" t="str">
        <f t="shared" si="28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7"/>
        <v>0</v>
      </c>
      <c r="C663" s="4" t="str">
        <f t="shared" si="28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7"/>
        <v>0</v>
      </c>
      <c r="C664" s="4" t="str">
        <f t="shared" si="28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7"/>
        <v>0</v>
      </c>
      <c r="C665" s="4" t="str">
        <f t="shared" si="28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7"/>
        <v>0</v>
      </c>
      <c r="C666" s="4" t="str">
        <f t="shared" si="28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7"/>
        <v>0</v>
      </c>
      <c r="C667" s="4" t="str">
        <f t="shared" si="28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7"/>
        <v>0</v>
      </c>
      <c r="C668" s="4" t="str">
        <f t="shared" si="28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7"/>
        <v>0</v>
      </c>
      <c r="C669" s="4" t="str">
        <f t="shared" si="28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7"/>
        <v>0</v>
      </c>
      <c r="C670" s="4" t="str">
        <f t="shared" si="28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7"/>
        <v>0</v>
      </c>
      <c r="C671" s="4" t="str">
        <f t="shared" si="28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7"/>
        <v>0</v>
      </c>
      <c r="C672" s="4" t="str">
        <f t="shared" si="28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7"/>
        <v>0</v>
      </c>
      <c r="C673" s="4" t="str">
        <f t="shared" si="28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7"/>
        <v>0</v>
      </c>
      <c r="C674" s="4" t="str">
        <f t="shared" si="28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7"/>
        <v>0</v>
      </c>
      <c r="C675" s="4" t="str">
        <f t="shared" si="28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7"/>
        <v>0</v>
      </c>
      <c r="C676" s="4" t="str">
        <f t="shared" si="28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7"/>
        <v>0</v>
      </c>
      <c r="C677" s="4" t="str">
        <f t="shared" si="28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7"/>
        <v>0</v>
      </c>
      <c r="C678" s="4" t="str">
        <f t="shared" si="28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7"/>
        <v>0</v>
      </c>
      <c r="C679" s="4" t="str">
        <f t="shared" si="28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7"/>
        <v>0</v>
      </c>
      <c r="C680" s="4" t="str">
        <f t="shared" si="28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7"/>
        <v>0</v>
      </c>
      <c r="C681" s="4" t="str">
        <f t="shared" si="28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7"/>
        <v>0</v>
      </c>
      <c r="C682" s="4" t="str">
        <f t="shared" si="28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7"/>
        <v>0</v>
      </c>
      <c r="C683" s="4" t="str">
        <f t="shared" si="28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7"/>
        <v>0</v>
      </c>
      <c r="C684" s="4" t="str">
        <f t="shared" si="28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7"/>
        <v>0</v>
      </c>
      <c r="C685" s="4" t="str">
        <f t="shared" si="28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7"/>
        <v>0</v>
      </c>
      <c r="C686" s="4" t="str">
        <f t="shared" si="28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7"/>
        <v>0</v>
      </c>
      <c r="C687" s="4" t="str">
        <f t="shared" si="28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7"/>
        <v>0</v>
      </c>
      <c r="C688" s="4" t="str">
        <f t="shared" si="28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7"/>
        <v>0</v>
      </c>
      <c r="C689" s="4" t="str">
        <f t="shared" si="28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7"/>
        <v>0</v>
      </c>
      <c r="C690" s="4" t="str">
        <f t="shared" si="28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9">IF(C691="NO","0",IF(C691&gt;=11000,10000,ROUND(IF((SIGN(C691)=-1),C691*(1+$E$1/100),C691*(1-$E$1/100)),0)))</f>
        <v>0</v>
      </c>
      <c r="C691" s="4" t="str">
        <f t="shared" si="28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9"/>
        <v>0</v>
      </c>
      <c r="C692" s="4" t="str">
        <f t="shared" si="28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9"/>
        <v>0</v>
      </c>
      <c r="C693" s="4" t="str">
        <f t="shared" si="28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9"/>
        <v>0</v>
      </c>
      <c r="C694" s="4" t="str">
        <f t="shared" si="28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9"/>
        <v>0</v>
      </c>
      <c r="C695" s="4" t="str">
        <f t="shared" si="28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9"/>
        <v>0</v>
      </c>
      <c r="C696" s="4" t="str">
        <f t="shared" si="28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9"/>
        <v>0</v>
      </c>
      <c r="C697" s="4" t="str">
        <f t="shared" si="28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9"/>
        <v>0</v>
      </c>
      <c r="C698" s="4" t="str">
        <f t="shared" si="28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9"/>
        <v>0</v>
      </c>
      <c r="C699" s="4" t="str">
        <f t="shared" si="28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9"/>
        <v>0</v>
      </c>
      <c r="C700" s="4" t="str">
        <f t="shared" si="28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9"/>
        <v>0</v>
      </c>
      <c r="C701" s="4" t="str">
        <f t="shared" si="28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9"/>
        <v>0</v>
      </c>
      <c r="C702" s="4" t="str">
        <f t="shared" si="28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9"/>
        <v>0</v>
      </c>
      <c r="C703" s="4" t="str">
        <f t="shared" si="28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9"/>
        <v>0</v>
      </c>
      <c r="C704" s="4" t="str">
        <f t="shared" si="28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9"/>
        <v>0</v>
      </c>
      <c r="C705" s="4" t="str">
        <f t="shared" si="28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9"/>
        <v>0</v>
      </c>
      <c r="C706" s="4" t="str">
        <f t="shared" si="28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9"/>
        <v>0</v>
      </c>
      <c r="C707" s="4" t="str">
        <f t="shared" ref="C707:C770" si="30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9"/>
        <v>0</v>
      </c>
      <c r="C708" s="4" t="str">
        <f t="shared" si="30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9"/>
        <v>0</v>
      </c>
      <c r="C709" s="4" t="str">
        <f t="shared" si="30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9"/>
        <v>0</v>
      </c>
      <c r="C710" s="4" t="str">
        <f t="shared" si="30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9"/>
        <v>0</v>
      </c>
      <c r="C711" s="4" t="str">
        <f t="shared" si="30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9"/>
        <v>0</v>
      </c>
      <c r="C712" s="4" t="str">
        <f t="shared" si="30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9"/>
        <v>0</v>
      </c>
      <c r="C713" s="4" t="str">
        <f t="shared" si="30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9"/>
        <v>0</v>
      </c>
      <c r="C714" s="4" t="str">
        <f t="shared" si="30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9"/>
        <v>0</v>
      </c>
      <c r="C715" s="4" t="str">
        <f t="shared" si="30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9"/>
        <v>0</v>
      </c>
      <c r="C716" s="4" t="str">
        <f t="shared" si="30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9"/>
        <v>0</v>
      </c>
      <c r="C717" s="4" t="str">
        <f t="shared" si="30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9"/>
        <v>0</v>
      </c>
      <c r="C718" s="4" t="str">
        <f t="shared" si="30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9"/>
        <v>0</v>
      </c>
      <c r="C719" s="4" t="str">
        <f t="shared" si="30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9"/>
        <v>0</v>
      </c>
      <c r="C720" s="4" t="str">
        <f t="shared" si="30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9"/>
        <v>0</v>
      </c>
      <c r="C721" s="4" t="str">
        <f t="shared" si="30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9"/>
        <v>0</v>
      </c>
      <c r="C722" s="4" t="str">
        <f t="shared" si="30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9"/>
        <v>0</v>
      </c>
      <c r="C723" s="4" t="str">
        <f t="shared" si="30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9"/>
        <v>0</v>
      </c>
      <c r="C724" s="4" t="str">
        <f t="shared" si="30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9"/>
        <v>0</v>
      </c>
      <c r="C725" s="4" t="str">
        <f t="shared" si="30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9"/>
        <v>0</v>
      </c>
      <c r="C726" s="4" t="str">
        <f t="shared" si="30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9"/>
        <v>0</v>
      </c>
      <c r="C727" s="4" t="str">
        <f t="shared" si="30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9"/>
        <v>0</v>
      </c>
      <c r="C728" s="4" t="str">
        <f t="shared" si="30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9"/>
        <v>0</v>
      </c>
      <c r="C729" s="4" t="str">
        <f t="shared" si="30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9"/>
        <v>0</v>
      </c>
      <c r="C730" s="4" t="str">
        <f t="shared" si="30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9"/>
        <v>0</v>
      </c>
      <c r="C731" s="4" t="str">
        <f t="shared" si="30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9"/>
        <v>0</v>
      </c>
      <c r="C732" s="4" t="str">
        <f t="shared" si="30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9"/>
        <v>0</v>
      </c>
      <c r="C733" s="4" t="str">
        <f t="shared" si="30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9"/>
        <v>0</v>
      </c>
      <c r="C734" s="4" t="str">
        <f t="shared" si="30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9"/>
        <v>0</v>
      </c>
      <c r="C735" s="4" t="str">
        <f t="shared" si="30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9"/>
        <v>0</v>
      </c>
      <c r="C736" s="4" t="str">
        <f t="shared" si="30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9"/>
        <v>0</v>
      </c>
      <c r="C737" s="4" t="str">
        <f t="shared" si="30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9"/>
        <v>0</v>
      </c>
      <c r="C738" s="4" t="str">
        <f t="shared" si="30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9"/>
        <v>0</v>
      </c>
      <c r="C739" s="4" t="str">
        <f t="shared" si="30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9"/>
        <v>0</v>
      </c>
      <c r="C740" s="4" t="str">
        <f t="shared" si="30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9"/>
        <v>0</v>
      </c>
      <c r="C741" s="4" t="str">
        <f t="shared" si="30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9"/>
        <v>0</v>
      </c>
      <c r="C742" s="4" t="str">
        <f t="shared" si="30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9"/>
        <v>0</v>
      </c>
      <c r="C743" s="4" t="str">
        <f t="shared" si="30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9"/>
        <v>0</v>
      </c>
      <c r="C744" s="4" t="str">
        <f t="shared" si="30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9"/>
        <v>0</v>
      </c>
      <c r="C745" s="4" t="str">
        <f t="shared" si="30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9"/>
        <v>0</v>
      </c>
      <c r="C746" s="4" t="str">
        <f t="shared" si="30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9"/>
        <v>0</v>
      </c>
      <c r="C747" s="4" t="str">
        <f t="shared" si="30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9"/>
        <v>0</v>
      </c>
      <c r="C748" s="4" t="str">
        <f t="shared" si="30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9"/>
        <v>0</v>
      </c>
      <c r="C749" s="4" t="str">
        <f t="shared" si="30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9"/>
        <v>0</v>
      </c>
      <c r="C750" s="4" t="str">
        <f t="shared" si="30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9"/>
        <v>0</v>
      </c>
      <c r="C751" s="4" t="str">
        <f t="shared" si="30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9"/>
        <v>0</v>
      </c>
      <c r="C752" s="4" t="str">
        <f t="shared" si="30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9"/>
        <v>0</v>
      </c>
      <c r="C753" s="4" t="str">
        <f t="shared" si="30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9"/>
        <v>0</v>
      </c>
      <c r="C754" s="4" t="str">
        <f t="shared" si="30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31">IF(C755="NO","0",IF(C755&gt;=11000,10000,ROUND(IF((SIGN(C755)=-1),C755*(1+$E$1/100),C755*(1-$E$1/100)),0)))</f>
        <v>0</v>
      </c>
      <c r="C755" s="4" t="str">
        <f t="shared" si="30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31"/>
        <v>0</v>
      </c>
      <c r="C756" s="4" t="str">
        <f t="shared" si="30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31"/>
        <v>0</v>
      </c>
      <c r="C757" s="4" t="str">
        <f t="shared" si="30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31"/>
        <v>0</v>
      </c>
      <c r="C758" s="4" t="str">
        <f t="shared" si="30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31"/>
        <v>0</v>
      </c>
      <c r="C759" s="4" t="str">
        <f t="shared" si="30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31"/>
        <v>0</v>
      </c>
      <c r="C760" s="4" t="str">
        <f t="shared" si="30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31"/>
        <v>0</v>
      </c>
      <c r="C761" s="4" t="str">
        <f t="shared" si="30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31"/>
        <v>0</v>
      </c>
      <c r="C762" s="4" t="str">
        <f t="shared" si="30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31"/>
        <v>0</v>
      </c>
      <c r="C763" s="4" t="str">
        <f t="shared" si="30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31"/>
        <v>0</v>
      </c>
      <c r="C764" s="4" t="str">
        <f t="shared" si="30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31"/>
        <v>0</v>
      </c>
      <c r="C765" s="4" t="str">
        <f t="shared" si="30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31"/>
        <v>0</v>
      </c>
      <c r="C766" s="4" t="str">
        <f t="shared" si="30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31"/>
        <v>0</v>
      </c>
      <c r="C767" s="4" t="str">
        <f t="shared" si="30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31"/>
        <v>0</v>
      </c>
      <c r="C768" s="4" t="str">
        <f t="shared" si="30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31"/>
        <v>0</v>
      </c>
      <c r="C769" s="4" t="str">
        <f t="shared" si="30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31"/>
        <v>0</v>
      </c>
      <c r="C770" s="4" t="str">
        <f t="shared" si="30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31"/>
        <v>0</v>
      </c>
      <c r="C771" s="4" t="str">
        <f t="shared" ref="C771:C834" si="32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31"/>
        <v>0</v>
      </c>
      <c r="C772" s="4" t="str">
        <f t="shared" si="32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31"/>
        <v>0</v>
      </c>
      <c r="C773" s="4" t="str">
        <f t="shared" si="32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31"/>
        <v>0</v>
      </c>
      <c r="C774" s="4" t="str">
        <f t="shared" si="32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31"/>
        <v>0</v>
      </c>
      <c r="C775" s="4" t="str">
        <f t="shared" si="32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31"/>
        <v>0</v>
      </c>
      <c r="C776" s="4" t="str">
        <f t="shared" si="32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31"/>
        <v>0</v>
      </c>
      <c r="C777" s="4" t="str">
        <f t="shared" si="32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31"/>
        <v>0</v>
      </c>
      <c r="C778" s="4" t="str">
        <f t="shared" si="32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31"/>
        <v>0</v>
      </c>
      <c r="C779" s="4" t="str">
        <f t="shared" si="32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31"/>
        <v>0</v>
      </c>
      <c r="C780" s="4" t="str">
        <f t="shared" si="32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31"/>
        <v>0</v>
      </c>
      <c r="C781" s="4" t="str">
        <f t="shared" si="32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31"/>
        <v>0</v>
      </c>
      <c r="C782" s="4" t="str">
        <f t="shared" si="32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31"/>
        <v>0</v>
      </c>
      <c r="C783" s="4" t="str">
        <f t="shared" si="32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31"/>
        <v>0</v>
      </c>
      <c r="C784" s="4" t="str">
        <f t="shared" si="32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31"/>
        <v>0</v>
      </c>
      <c r="C785" s="4" t="str">
        <f t="shared" si="32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31"/>
        <v>0</v>
      </c>
      <c r="C786" s="4" t="str">
        <f t="shared" si="32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31"/>
        <v>0</v>
      </c>
      <c r="C787" s="4" t="str">
        <f t="shared" si="32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31"/>
        <v>0</v>
      </c>
      <c r="C788" s="4" t="str">
        <f t="shared" si="32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31"/>
        <v>0</v>
      </c>
      <c r="C789" s="4" t="str">
        <f t="shared" si="32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31"/>
        <v>0</v>
      </c>
      <c r="C790" s="4" t="str">
        <f t="shared" si="32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31"/>
        <v>0</v>
      </c>
      <c r="C791" s="4" t="str">
        <f t="shared" si="32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31"/>
        <v>0</v>
      </c>
      <c r="C792" s="4" t="str">
        <f t="shared" si="32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31"/>
        <v>0</v>
      </c>
      <c r="C793" s="4" t="str">
        <f t="shared" si="32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31"/>
        <v>0</v>
      </c>
      <c r="C794" s="4" t="str">
        <f t="shared" si="32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31"/>
        <v>0</v>
      </c>
      <c r="C795" s="4" t="str">
        <f t="shared" si="32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31"/>
        <v>0</v>
      </c>
      <c r="C796" s="4" t="str">
        <f t="shared" si="32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31"/>
        <v>0</v>
      </c>
      <c r="C797" s="4" t="str">
        <f t="shared" si="32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31"/>
        <v>0</v>
      </c>
      <c r="C798" s="4" t="str">
        <f t="shared" si="32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31"/>
        <v>0</v>
      </c>
      <c r="C799" s="4" t="str">
        <f t="shared" si="32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31"/>
        <v>0</v>
      </c>
      <c r="C800" s="4" t="str">
        <f t="shared" si="32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31"/>
        <v>0</v>
      </c>
      <c r="C801" s="4" t="str">
        <f t="shared" si="32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31"/>
        <v>0</v>
      </c>
      <c r="C802" s="4" t="str">
        <f t="shared" si="32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31"/>
        <v>0</v>
      </c>
      <c r="C803" s="4" t="str">
        <f t="shared" si="32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31"/>
        <v>0</v>
      </c>
      <c r="C804" s="4" t="str">
        <f t="shared" si="32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31"/>
        <v>0</v>
      </c>
      <c r="C805" s="4" t="str">
        <f t="shared" si="32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31"/>
        <v>0</v>
      </c>
      <c r="C806" s="4" t="str">
        <f t="shared" si="32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31"/>
        <v>0</v>
      </c>
      <c r="C807" s="4" t="str">
        <f t="shared" si="32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31"/>
        <v>0</v>
      </c>
      <c r="C808" s="4" t="str">
        <f t="shared" si="32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31"/>
        <v>0</v>
      </c>
      <c r="C809" s="4" t="str">
        <f t="shared" si="32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31"/>
        <v>0</v>
      </c>
      <c r="C810" s="4" t="str">
        <f t="shared" si="32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31"/>
        <v>0</v>
      </c>
      <c r="C811" s="4" t="str">
        <f t="shared" si="32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31"/>
        <v>0</v>
      </c>
      <c r="C812" s="4" t="str">
        <f t="shared" si="32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31"/>
        <v>0</v>
      </c>
      <c r="C813" s="4" t="str">
        <f t="shared" si="32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31"/>
        <v>0</v>
      </c>
      <c r="C814" s="4" t="str">
        <f t="shared" si="32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31"/>
        <v>0</v>
      </c>
      <c r="C815" s="4" t="str">
        <f t="shared" si="32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31"/>
        <v>0</v>
      </c>
      <c r="C816" s="4" t="str">
        <f t="shared" si="32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31"/>
        <v>0</v>
      </c>
      <c r="C817" s="4" t="str">
        <f t="shared" si="32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31"/>
        <v>0</v>
      </c>
      <c r="C818" s="4" t="str">
        <f t="shared" si="32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3">IF(C819="NO","0",IF(C819&gt;=11000,10000,ROUND(IF((SIGN(C819)=-1),C819*(1+$E$1/100),C819*(1-$E$1/100)),0)))</f>
        <v>0</v>
      </c>
      <c r="C819" s="4" t="str">
        <f t="shared" si="32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3"/>
        <v>0</v>
      </c>
      <c r="C820" s="4" t="str">
        <f t="shared" si="32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3"/>
        <v>0</v>
      </c>
      <c r="C821" s="4" t="str">
        <f t="shared" si="32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3"/>
        <v>0</v>
      </c>
      <c r="C822" s="4" t="str">
        <f t="shared" si="32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3"/>
        <v>0</v>
      </c>
      <c r="C823" s="4" t="str">
        <f t="shared" si="32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3"/>
        <v>0</v>
      </c>
      <c r="C824" s="4" t="str">
        <f t="shared" si="32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3"/>
        <v>0</v>
      </c>
      <c r="C825" s="4" t="str">
        <f t="shared" si="32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3"/>
        <v>0</v>
      </c>
      <c r="C826" s="4" t="str">
        <f t="shared" si="32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3"/>
        <v>0</v>
      </c>
      <c r="C827" s="4" t="str">
        <f t="shared" si="32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3"/>
        <v>0</v>
      </c>
      <c r="C828" s="4" t="str">
        <f t="shared" si="32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3"/>
        <v>0</v>
      </c>
      <c r="C829" s="4" t="str">
        <f t="shared" si="32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3"/>
        <v>0</v>
      </c>
      <c r="C830" s="4" t="str">
        <f t="shared" si="32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3"/>
        <v>0</v>
      </c>
      <c r="C831" s="4" t="str">
        <f t="shared" si="32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3"/>
        <v>0</v>
      </c>
      <c r="C832" s="4" t="str">
        <f t="shared" si="32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3"/>
        <v>0</v>
      </c>
      <c r="C833" s="4" t="str">
        <f t="shared" si="32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3"/>
        <v>0</v>
      </c>
      <c r="C834" s="4" t="str">
        <f t="shared" si="32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3"/>
        <v>0</v>
      </c>
      <c r="C835" s="4" t="str">
        <f t="shared" ref="C835:C875" si="34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3"/>
        <v>0</v>
      </c>
      <c r="C836" s="4" t="str">
        <f t="shared" si="34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3"/>
        <v>0</v>
      </c>
      <c r="C837" s="4" t="str">
        <f t="shared" si="34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3"/>
        <v>0</v>
      </c>
      <c r="C838" s="4" t="str">
        <f t="shared" si="34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3"/>
        <v>0</v>
      </c>
      <c r="C839" s="4" t="str">
        <f t="shared" si="34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3"/>
        <v>0</v>
      </c>
      <c r="C840" s="4" t="str">
        <f t="shared" si="34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3"/>
        <v>0</v>
      </c>
      <c r="C841" s="4" t="str">
        <f t="shared" si="34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3"/>
        <v>0</v>
      </c>
      <c r="C842" s="4" t="str">
        <f t="shared" si="34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3"/>
        <v>0</v>
      </c>
      <c r="C843" s="4" t="str">
        <f t="shared" si="34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3"/>
        <v>0</v>
      </c>
      <c r="C844" s="4" t="str">
        <f t="shared" si="34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3"/>
        <v>0</v>
      </c>
      <c r="C845" s="4" t="str">
        <f t="shared" si="34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3"/>
        <v>0</v>
      </c>
      <c r="C846" s="4" t="str">
        <f t="shared" si="34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3"/>
        <v>0</v>
      </c>
      <c r="C847" s="4" t="str">
        <f t="shared" si="34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3"/>
        <v>0</v>
      </c>
      <c r="C848" s="4" t="str">
        <f t="shared" si="34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3"/>
        <v>0</v>
      </c>
      <c r="C849" s="4" t="str">
        <f t="shared" si="34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3"/>
        <v>0</v>
      </c>
      <c r="C850" s="4" t="str">
        <f t="shared" si="34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3"/>
        <v>0</v>
      </c>
      <c r="C851" s="4" t="str">
        <f t="shared" si="34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3"/>
        <v>0</v>
      </c>
      <c r="C852" s="4" t="str">
        <f t="shared" si="34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3"/>
        <v>0</v>
      </c>
      <c r="C853" s="4" t="str">
        <f t="shared" si="34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3"/>
        <v>0</v>
      </c>
      <c r="C854" s="4" t="str">
        <f t="shared" si="34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3"/>
        <v>0</v>
      </c>
      <c r="C855" s="4" t="str">
        <f t="shared" si="34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3"/>
        <v>0</v>
      </c>
      <c r="C856" s="4" t="str">
        <f t="shared" si="34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3"/>
        <v>0</v>
      </c>
      <c r="C857" s="4" t="str">
        <f t="shared" si="34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3"/>
        <v>0</v>
      </c>
      <c r="C858" s="4" t="str">
        <f t="shared" si="34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3"/>
        <v>0</v>
      </c>
      <c r="C859" s="4" t="str">
        <f t="shared" si="34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3"/>
        <v>0</v>
      </c>
      <c r="C860" s="4" t="str">
        <f t="shared" si="34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3"/>
        <v>0</v>
      </c>
      <c r="C861" s="4" t="str">
        <f t="shared" si="34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3"/>
        <v>0</v>
      </c>
      <c r="C862" s="4" t="str">
        <f t="shared" si="34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3"/>
        <v>0</v>
      </c>
      <c r="C863" s="4" t="str">
        <f t="shared" si="34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3"/>
        <v>0</v>
      </c>
      <c r="C864" s="4" t="str">
        <f t="shared" si="34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3"/>
        <v>0</v>
      </c>
      <c r="C865" s="4" t="str">
        <f t="shared" si="34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3"/>
        <v>0</v>
      </c>
      <c r="C866" s="4" t="str">
        <f t="shared" si="34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3"/>
        <v>0</v>
      </c>
      <c r="C867" s="4" t="str">
        <f t="shared" si="34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3"/>
        <v>0</v>
      </c>
      <c r="C868" s="4" t="str">
        <f t="shared" si="34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3"/>
        <v>0</v>
      </c>
      <c r="C869" s="4" t="str">
        <f t="shared" si="34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3"/>
        <v>0</v>
      </c>
      <c r="C870" s="4" t="str">
        <f t="shared" si="34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3"/>
        <v>0</v>
      </c>
      <c r="C871" s="4" t="str">
        <f t="shared" si="34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3"/>
        <v>0</v>
      </c>
      <c r="C872" s="4" t="str">
        <f t="shared" si="34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3"/>
        <v>0</v>
      </c>
      <c r="C873" s="4" t="str">
        <f t="shared" si="34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3"/>
        <v>0</v>
      </c>
      <c r="C874" s="4" t="str">
        <f t="shared" si="34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3"/>
        <v>0</v>
      </c>
      <c r="C875" s="4" t="str">
        <f t="shared" si="34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8" sqref="I18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512</v>
      </c>
      <c r="F1" t="s">
        <v>38</v>
      </c>
      <c r="G1" t="s">
        <v>39</v>
      </c>
      <c r="H1" s="1" t="s">
        <v>90</v>
      </c>
      <c r="I1" s="1" t="s">
        <v>513</v>
      </c>
      <c r="J1" s="62" t="s">
        <v>7</v>
      </c>
      <c r="K1" s="62" t="s">
        <v>514</v>
      </c>
      <c r="L1" t="s">
        <v>55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S1" s="1"/>
    </row>
    <row r="2" spans="1:21" ht="18" thickBot="1" x14ac:dyDescent="0.3">
      <c r="A2">
        <f>IF(ISBLANK(L2),"",COUNTA($L$2:L2))</f>
        <v>1</v>
      </c>
      <c r="B2" t="str">
        <f>L2</f>
        <v>O 2.5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-165</v>
      </c>
      <c r="H2">
        <v>1</v>
      </c>
      <c r="I2" s="65" t="s">
        <v>739</v>
      </c>
      <c r="J2" s="66" t="s">
        <v>749</v>
      </c>
      <c r="K2" s="68" t="s">
        <v>758</v>
      </c>
      <c r="L2" t="str">
        <f>IF(ISBLANK(J2),"",IF(ISNUMBER(SEARCH("+",J2)),LEFT(J2,SEARCH("+",J2,1)-1),LEFT(J2,SEARCH("-",J2,1)-1)))</f>
        <v>O 2.5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125</v>
      </c>
      <c r="Q2" t="str">
        <f>IF(ISBLANK(K3),0,IF(ISNUMBER(SEARCH("+",K3)),RIGHT(K3,LEN(K3)-SEARCH("+",K3,1)),RIGHT(K3,LEN(K3)-SEARCH("-",K3,1)+1)))</f>
        <v>-165</v>
      </c>
      <c r="S2" s="52" t="s">
        <v>520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2.5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-155</v>
      </c>
      <c r="H3">
        <v>1</v>
      </c>
      <c r="I3" s="65" t="s">
        <v>740</v>
      </c>
      <c r="J3" s="67" t="s">
        <v>750</v>
      </c>
      <c r="K3" s="69" t="s">
        <v>757</v>
      </c>
      <c r="L3" t="str">
        <f>IF(ISBLANK(J4),"",IF(ISNUMBER(SEARCH("+",J4)),LEFT(J4,SEARCH("+",J4,1)-1),LEFT(J4,SEARCH("-",J4,1)-1)))</f>
        <v>O 2.5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115</v>
      </c>
      <c r="Q3" t="str">
        <f>IF(ISBLANK(K5),0,IF(ISNUMBER(SEARCH("+",K5)),RIGHT(K5,LEN(K5)-SEARCH("+",K5,1)),RIGHT(K5,LEN(K5)-SEARCH("-",K5,1)+1)))</f>
        <v>-155</v>
      </c>
      <c r="S3" s="53" t="s">
        <v>521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2.5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-150</v>
      </c>
      <c r="G4">
        <f t="shared" si="5"/>
        <v>-20</v>
      </c>
      <c r="H4">
        <v>2</v>
      </c>
      <c r="I4" s="65" t="s">
        <v>741</v>
      </c>
      <c r="J4" s="66" t="s">
        <v>747</v>
      </c>
      <c r="K4" s="68" t="s">
        <v>760</v>
      </c>
      <c r="L4" t="str">
        <f>IF(ISBLANK(J6),"",IF(ISNUMBER(SEARCH("+",J6)),LEFT(J6,SEARCH("+",J6,1)-1),LEFT(J6,SEARCH("-",J6,1)-1)))</f>
        <v>O 2.5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-150</v>
      </c>
      <c r="Q4" t="str">
        <f>IF(ISBLANK(K7),0,IF(ISNUMBER(SEARCH("+",K7)),RIGHT(K7,LEN(K7)-SEARCH("+",K7,1)),RIGHT(K7,LEN(K7)-SEARCH("-",K7,1)+1)))</f>
        <v>110</v>
      </c>
      <c r="S4" s="53" t="s">
        <v>522</v>
      </c>
    </row>
    <row r="5" spans="1:21" ht="17.25" x14ac:dyDescent="0.25">
      <c r="A5">
        <f>IF(ISBLANK(L5),"",COUNTA($L$2:L5))</f>
        <v>4</v>
      </c>
      <c r="B5" t="str">
        <f t="shared" si="1"/>
        <v>O 2.5</v>
      </c>
      <c r="C5">
        <f t="shared" si="2"/>
        <v>-20</v>
      </c>
      <c r="D5" t="str">
        <f t="shared" si="3"/>
        <v>-155</v>
      </c>
      <c r="E5" t="str">
        <f t="shared" si="0"/>
        <v>0.0</v>
      </c>
      <c r="F5">
        <f t="shared" si="4"/>
        <v>-130</v>
      </c>
      <c r="G5">
        <f t="shared" si="5"/>
        <v>-20</v>
      </c>
      <c r="H5">
        <v>2</v>
      </c>
      <c r="I5" s="65" t="s">
        <v>742</v>
      </c>
      <c r="J5" s="67" t="s">
        <v>748</v>
      </c>
      <c r="K5" s="69" t="s">
        <v>759</v>
      </c>
      <c r="L5" t="str">
        <f>IF(ISBLANK(J8),"",IF(ISNUMBER(SEARCH("+",J8)),LEFT(J8,SEARCH("+",J8,1)-1),LEFT(J8,SEARCH("-",J8,1)-1)))</f>
        <v>O 2.5</v>
      </c>
      <c r="M5" t="str">
        <f>IF(ISBLANK(J8),0,IF(ISNUMBER(SEARCH("+",J8)),RIGHT(J8,LEN(J8)-SEARCH("+",J8,1)),RIGHT(J8,LEN(J8)-SEARCH("-",J8,1)+1)))</f>
        <v>115</v>
      </c>
      <c r="N5" t="str">
        <f>IF(ISBLANK(J9),0,IF(ISNUMBER(SEARCH("+",J9)),RIGHT(J9,LEN(J9)-SEARCH("+",J9,1)),RIGHT(J9,LEN(J9)-SEARCH("-",J9,1)+1)))</f>
        <v>-155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-130</v>
      </c>
      <c r="Q5" t="str">
        <f>IF(ISBLANK(K9),0,IF(ISNUMBER(SEARCH("+",K9)),RIGHT(K9,LEN(K9)-SEARCH("+",K9,1)),RIGHT(K9,LEN(K9)-SEARCH("-",K9,1)+1)))</f>
        <v>-110</v>
      </c>
      <c r="S5" s="52" t="s">
        <v>520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/>
      </c>
      <c r="C6">
        <f t="shared" si="2"/>
        <v>0</v>
      </c>
      <c r="D6">
        <f t="shared" si="3"/>
        <v>0</v>
      </c>
      <c r="E6" t="str">
        <f t="shared" si="0"/>
        <v/>
      </c>
      <c r="F6">
        <f t="shared" si="4"/>
        <v>0</v>
      </c>
      <c r="G6">
        <f t="shared" si="5"/>
        <v>0</v>
      </c>
      <c r="H6">
        <v>3</v>
      </c>
      <c r="I6" s="65" t="s">
        <v>743</v>
      </c>
      <c r="J6" s="66" t="s">
        <v>751</v>
      </c>
      <c r="K6" s="68" t="s">
        <v>732</v>
      </c>
      <c r="L6" t="str">
        <f>IF(ISBLANK(J10),"",IF(ISNUMBER(SEARCH("+",J10)),LEFT(J10,SEARCH("+",J10,1)-1),LEFT(J10,SEARCH("-",J10,1)-1)))</f>
        <v/>
      </c>
      <c r="M6">
        <f>IF(ISBLANK(J10),0,IF(ISNUMBER(SEARCH("+",J10)),RIGHT(J10,LEN(J10)-SEARCH("+",J10,1)),RIGHT(J10,LEN(J10)-SEARCH("-",J10,1)+1)))</f>
        <v>0</v>
      </c>
      <c r="N6">
        <f>IF(ISBLANK(J11),0,IF(ISNUMBER(SEARCH("+",J11)),RIGHT(J11,LEN(J11)-SEARCH("+",J11,1)),RIGHT(J11,LEN(J11)-SEARCH("-",J11,1)+1)))</f>
        <v>0</v>
      </c>
      <c r="O6" t="str">
        <f>IF(ISBLANK(K10),"",IF(ISNUMBER(SEARCH("+",K10)),LEFT(K10,SEARCH("+",K10,1)-1),LEFT(K10,SEARCH("-",K10,1)-1)))</f>
        <v/>
      </c>
      <c r="P6">
        <f>IF(ISBLANK(K10),0,IF(ISNUMBER(SEARCH("+",K10)),RIGHT(K10,LEN(K10)-SEARCH("+",K10,1)),RIGHT(K10,LEN(K10)-SEARCH("-",K10,1)+1)))</f>
        <v>0</v>
      </c>
      <c r="Q6">
        <f>IF(ISBLANK(K11),0,IF(ISNUMBER(SEARCH("+",K11)),RIGHT(K11,LEN(K11)-SEARCH("+",K11,1)),RIGHT(K11,LEN(K11)-SEARCH("-",K11,1)+1)))</f>
        <v>0</v>
      </c>
      <c r="S6" s="53" t="s">
        <v>523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/>
      </c>
      <c r="C7">
        <f t="shared" si="2"/>
        <v>0</v>
      </c>
      <c r="D7">
        <f t="shared" si="3"/>
        <v>0</v>
      </c>
      <c r="E7" t="str">
        <f t="shared" si="0"/>
        <v/>
      </c>
      <c r="F7">
        <f t="shared" si="4"/>
        <v>0</v>
      </c>
      <c r="G7">
        <f t="shared" si="5"/>
        <v>0</v>
      </c>
      <c r="H7">
        <v>3</v>
      </c>
      <c r="I7" s="65" t="s">
        <v>744</v>
      </c>
      <c r="J7" s="67" t="s">
        <v>752</v>
      </c>
      <c r="K7" s="69" t="s">
        <v>731</v>
      </c>
      <c r="L7" t="str">
        <f>IF(ISBLANK(J12),"",IF(ISNUMBER(SEARCH("+",J12)),LEFT(J12,SEARCH("+",J12,1)-1),LEFT(J12,SEARCH("-",J12,1)-1)))</f>
        <v/>
      </c>
      <c r="M7">
        <f>IF(ISBLANK(J12),0,IF(ISNUMBER(SEARCH("+",J12)),RIGHT(J12,LEN(J12)-SEARCH("+",J12,1)),RIGHT(J12,LEN(J12)-SEARCH("-",J12,1)+1)))</f>
        <v>0</v>
      </c>
      <c r="N7">
        <f>IF(ISBLANK(J13),0,IF(ISNUMBER(SEARCH("+",J13)),RIGHT(J13,LEN(J13)-SEARCH("+",J13,1)),RIGHT(J13,LEN(J13)-SEARCH("-",J13,1)+1)))</f>
        <v>0</v>
      </c>
      <c r="O7" t="str">
        <f>IF(ISBLANK(K12),"",IF(ISNUMBER(SEARCH("+",K12)),LEFT(K12,SEARCH("+",K12,1)-1),LEFT(K12,SEARCH("-",K12,1)-1)))</f>
        <v/>
      </c>
      <c r="P7">
        <f>IF(ISBLANK(K12),0,IF(ISNUMBER(SEARCH("+",K12)),RIGHT(K12,LEN(K12)-SEARCH("+",K12,1)),RIGHT(K12,LEN(K12)-SEARCH("-",K12,1)+1)))</f>
        <v>0</v>
      </c>
      <c r="Q7">
        <f>IF(ISBLANK(K13),0,IF(ISNUMBER(SEARCH("+",K13)),RIGHT(K13,LEN(K13)-SEARCH("+",K13,1)),RIGHT(K13,LEN(K13)-SEARCH("-",K13,1)+1)))</f>
        <v>0</v>
      </c>
      <c r="S7" s="53" t="s">
        <v>524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/>
      </c>
      <c r="C8">
        <f t="shared" si="2"/>
        <v>0</v>
      </c>
      <c r="D8">
        <f t="shared" si="3"/>
        <v>0</v>
      </c>
      <c r="E8" t="str">
        <f t="shared" si="0"/>
        <v/>
      </c>
      <c r="F8">
        <f t="shared" si="4"/>
        <v>0</v>
      </c>
      <c r="G8">
        <f t="shared" si="5"/>
        <v>0</v>
      </c>
      <c r="H8">
        <v>4</v>
      </c>
      <c r="I8" s="65" t="s">
        <v>745</v>
      </c>
      <c r="J8" s="66" t="s">
        <v>753</v>
      </c>
      <c r="K8" s="68" t="s">
        <v>755</v>
      </c>
      <c r="L8" t="str">
        <f>IF(ISBLANK(J14),"",IF(ISNUMBER(SEARCH("+",J14)),LEFT(J14,SEARCH("+",J14,1)-1),LEFT(J14,SEARCH("-",J14,1)-1)))</f>
        <v/>
      </c>
      <c r="M8">
        <f>IF(ISBLANK(J14),0,IF(ISNUMBER(SEARCH("+",J14)),RIGHT(J14,LEN(J14)-SEARCH("+",J14,1)),RIGHT(J14,LEN(J14)-SEARCH("-",J14,1)+1)))</f>
        <v>0</v>
      </c>
      <c r="N8">
        <f>IF(ISBLANK(J15),0,IF(ISNUMBER(SEARCH("+",J15)),RIGHT(J15,LEN(J15)-SEARCH("+",J15,1)),RIGHT(J15,LEN(J15)-SEARCH("-",J15,1)+1)))</f>
        <v>0</v>
      </c>
      <c r="O8" t="str">
        <f>IF(ISBLANK(K14),"",IF(ISNUMBER(SEARCH("+",K14)),LEFT(K14,SEARCH("+",K14,1)-1),LEFT(K14,SEARCH("-",K14,1)-1)))</f>
        <v/>
      </c>
      <c r="P8">
        <f>IF(ISBLANK(K14),0,IF(ISNUMBER(SEARCH("+",K14)),RIGHT(K14,LEN(K14)-SEARCH("+",K14,1)),RIGHT(K14,LEN(K14)-SEARCH("-",K14,1)+1)))</f>
        <v>0</v>
      </c>
      <c r="Q8">
        <f>IF(ISBLANK(K15),0,IF(ISNUMBER(SEARCH("+",K15)),RIGHT(K15,LEN(K15)-SEARCH("+",K15,1)),RIGHT(K15,LEN(K15)-SEARCH("-",K15,1)+1)))</f>
        <v>0</v>
      </c>
      <c r="S8" s="52" t="s">
        <v>520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/>
      </c>
      <c r="C9">
        <f t="shared" si="2"/>
        <v>0</v>
      </c>
      <c r="D9">
        <f t="shared" si="3"/>
        <v>0</v>
      </c>
      <c r="E9" t="str">
        <f t="shared" si="0"/>
        <v/>
      </c>
      <c r="F9">
        <f t="shared" si="4"/>
        <v>0</v>
      </c>
      <c r="G9">
        <f t="shared" si="5"/>
        <v>0</v>
      </c>
      <c r="H9">
        <v>4</v>
      </c>
      <c r="I9" s="65" t="s">
        <v>746</v>
      </c>
      <c r="J9" s="67" t="s">
        <v>754</v>
      </c>
      <c r="K9" s="69" t="s">
        <v>756</v>
      </c>
      <c r="L9" t="str">
        <f>IF(ISBLANK(J16),"",IF(ISNUMBER(SEARCH("+",J16)),LEFT(J16,SEARCH("+",J16,1)-1),LEFT(J16,SEARCH("-",J16,1)-1)))</f>
        <v/>
      </c>
      <c r="M9">
        <f>IF(ISBLANK(J16),0,IF(ISNUMBER(SEARCH("+",J16)),RIGHT(J16,LEN(J16)-SEARCH("+",J16,1)),RIGHT(J16,LEN(J16)-SEARCH("-",J16,1)+1)))</f>
        <v>0</v>
      </c>
      <c r="N9">
        <f>IF(ISBLANK(J17),0,IF(ISNUMBER(SEARCH("+",J17)),RIGHT(J17,LEN(J17)-SEARCH("+",J17,1)),RIGHT(J17,LEN(J17)-SEARCH("-",J17,1)+1)))</f>
        <v>0</v>
      </c>
      <c r="O9" t="str">
        <f>IF(ISBLANK(K16),"",IF(ISNUMBER(SEARCH("+",K16)),LEFT(K16,SEARCH("+",K16,1)-1),LEFT(K16,SEARCH("-",K16,1)-1)))</f>
        <v/>
      </c>
      <c r="P9">
        <f>IF(ISBLANK(K16),0,IF(ISNUMBER(SEARCH("+",K16)),RIGHT(K16,LEN(K16)-SEARCH("+",K16,1)),RIGHT(K16,LEN(K16)-SEARCH("-",K16,1)+1)))</f>
        <v>0</v>
      </c>
      <c r="Q9">
        <f>IF(ISBLANK(K17),0,IF(ISNUMBER(SEARCH("+",K17)),RIGHT(K17,LEN(K17)-SEARCH("+",K17,1)),RIGHT(K17,LEN(K17)-SEARCH("-",K17,1)+1)))</f>
        <v>0</v>
      </c>
      <c r="S9" s="53" t="s">
        <v>525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/>
      </c>
      <c r="C10">
        <f t="shared" si="2"/>
        <v>0</v>
      </c>
      <c r="D10">
        <f t="shared" si="3"/>
        <v>0</v>
      </c>
      <c r="E10" t="str">
        <f t="shared" si="0"/>
        <v/>
      </c>
      <c r="F10">
        <f t="shared" si="4"/>
        <v>0</v>
      </c>
      <c r="G10">
        <f t="shared" si="5"/>
        <v>0</v>
      </c>
      <c r="I10" s="65"/>
      <c r="J10" s="66"/>
      <c r="K10" s="68"/>
      <c r="L10" t="str">
        <f>IF(ISBLANK(J18),"",IF(ISNUMBER(SEARCH("+",J18)),LEFT(J18,SEARCH("+",J18,1)-1),LEFT(J18,SEARCH("-",J18,1)-1)))</f>
        <v/>
      </c>
      <c r="M10">
        <f>IF(ISBLANK(J18),0,IF(ISNUMBER(SEARCH("+",J18)),RIGHT(J18,LEN(J18)-SEARCH("+",J18,1)),RIGHT(J18,LEN(J18)-SEARCH("-",J18,1)+1)))</f>
        <v>0</v>
      </c>
      <c r="N10">
        <f>IF(ISBLANK(J19),0,IF(ISNUMBER(SEARCH("+",J19)),RIGHT(J19,LEN(J19)-SEARCH("+",J19,1)),RIGHT(J19,LEN(J19)-SEARCH("-",J19,1)+1)))</f>
        <v>0</v>
      </c>
      <c r="O10" t="str">
        <f>IF(ISBLANK(K18),"",IF(ISNUMBER(SEARCH("+",K18)),LEFT(K18,SEARCH("+",K18,1)-1),LEFT(K18,SEARCH("-",K18,1)-1)))</f>
        <v/>
      </c>
      <c r="P10">
        <f>IF(ISBLANK(K18),0,IF(ISNUMBER(SEARCH("+",K18)),RIGHT(K18,LEN(K18)-SEARCH("+",K18,1)),RIGHT(K18,LEN(K18)-SEARCH("-",K18,1)+1)))</f>
        <v>0</v>
      </c>
      <c r="Q10">
        <f>IF(ISBLANK(K19),0,IF(ISNUMBER(SEARCH("+",K19)),RIGHT(K19,LEN(K19)-SEARCH("+",K19,1)),RIGHT(K19,LEN(K19)-SEARCH("-",K19,1)+1)))</f>
        <v>0</v>
      </c>
      <c r="S10" s="53" t="s">
        <v>526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I11" s="65"/>
      <c r="J11" s="67"/>
      <c r="K11" s="69"/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I12" s="65"/>
      <c r="J12" s="66"/>
      <c r="K12" s="68"/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I13" s="65"/>
      <c r="J13" s="67"/>
      <c r="K13" s="69"/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I14" s="65"/>
      <c r="J14" s="66"/>
      <c r="K14" s="68"/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I15" s="65"/>
      <c r="J15" s="67"/>
      <c r="K15" s="69"/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I16" s="65"/>
      <c r="J16" s="66"/>
      <c r="K16" s="68"/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I17" s="65"/>
      <c r="J17" s="67"/>
      <c r="K17" s="69"/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I18" s="65"/>
      <c r="J18" s="66"/>
      <c r="K18" s="68"/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I19" s="65"/>
      <c r="J19" s="67"/>
      <c r="K19" s="69"/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5"/>
      <c r="J20" s="66"/>
      <c r="K20" s="68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5"/>
      <c r="J21" s="67"/>
      <c r="K21" s="69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5"/>
      <c r="J22" s="66"/>
      <c r="K22" s="68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5"/>
      <c r="J23" s="67"/>
      <c r="K23" s="69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5"/>
      <c r="J24" s="66"/>
      <c r="K24" s="68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5"/>
      <c r="J25" s="67"/>
      <c r="K25" s="69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5"/>
      <c r="J26" s="66"/>
      <c r="K26" s="68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5"/>
      <c r="J27" s="67"/>
      <c r="K27" s="69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40" zoomScaleNormal="40" workbookViewId="0"/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775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776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777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778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AA5" s="61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779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AA6" s="61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780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AA7" s="61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AA8" s="61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AA9" s="61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AA10" s="61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AA12" s="61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AA13" s="61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AA14" s="61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AA15" s="61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AA16" s="61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A17" s="61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A18" s="61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A19" s="61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A20" s="61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1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1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1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1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1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1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1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761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 x14ac:dyDescent="0.25">
      <c r="A3">
        <f>IF(B3=0,"",COUNTA($B$2:B3))</f>
        <v>2</v>
      </c>
      <c r="B3" s="3" t="s">
        <v>762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 x14ac:dyDescent="0.25">
      <c r="A4">
        <f>IF(B4=0,"",COUNTA($B$2:B4))</f>
        <v>3</v>
      </c>
      <c r="B4" s="3" t="s">
        <v>763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 x14ac:dyDescent="0.25">
      <c r="A5">
        <f>IF(B5=0,"",COUNTA($B$2:B5))</f>
        <v>4</v>
      </c>
      <c r="B5" s="3" t="s">
        <v>764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 x14ac:dyDescent="0.25">
      <c r="A6">
        <f>IF(B6=0,"",COUNTA($B$2:B6))</f>
        <v>5</v>
      </c>
      <c r="B6" s="3" t="s">
        <v>765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 x14ac:dyDescent="0.25">
      <c r="A7">
        <f>IF(B7=0,"",COUNTA($B$2:B7))</f>
        <v>6</v>
      </c>
      <c r="B7" s="3" t="s">
        <v>766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 x14ac:dyDescent="0.25">
      <c r="A8">
        <f>IF(B8=0,"",COUNTA($B$2:B8))</f>
        <v>7</v>
      </c>
      <c r="B8" s="3" t="s">
        <v>767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 x14ac:dyDescent="0.25">
      <c r="A9">
        <f>IF(B9=0,"",COUNTA($B$2:B9))</f>
        <v>8</v>
      </c>
      <c r="B9" s="3" t="s">
        <v>768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527</v>
      </c>
      <c r="M2" t="s">
        <v>100</v>
      </c>
      <c r="N2" s="1" t="s">
        <v>554</v>
      </c>
      <c r="O2" s="1" t="s">
        <v>555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556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528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557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529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558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530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559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531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560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532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561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533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534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535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562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536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563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537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564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538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565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539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566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540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567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541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568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542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569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543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545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546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547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548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549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550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551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552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553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2023-06-27T14:11:41Z</dcterms:modified>
</cp:coreProperties>
</file>