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ursos\Cursos_2025\2025-02\Proyecto - 2\CARPETAS\TALLER_DE_PROYECTOS_2\"/>
    </mc:Choice>
  </mc:AlternateContent>
  <xr:revisionPtr revIDLastSave="0" documentId="13_ncr:1_{7A99735D-7C68-44F7-9A06-D0A4D1640222}" xr6:coauthVersionLast="36" xr6:coauthVersionMax="36" xr10:uidLastSave="{00000000-0000-0000-0000-000000000000}"/>
  <bookViews>
    <workbookView xWindow="0" yWindow="0" windowWidth="23040" windowHeight="8076" activeTab="2" xr2:uid="{DFE89E42-E55B-4B7D-89EA-0CD2B781E058}"/>
  </bookViews>
  <sheets>
    <sheet name="Sprint 1 " sheetId="1" r:id="rId1"/>
    <sheet name="Sprint 2 " sheetId="2" r:id="rId2"/>
    <sheet name="Sprint 3 " sheetId="3" r:id="rId3"/>
    <sheet name="Sprint 4 " sheetId="4" r:id="rId4"/>
  </sheets>
  <definedNames>
    <definedName name="_Hlk210578957" localSheetId="1">'Sprint 2 '!$B$1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7" i="3"/>
  <c r="F18" i="3" s="1"/>
  <c r="F15" i="3"/>
  <c r="F14" i="3"/>
  <c r="F7" i="1" l="1"/>
  <c r="G7" i="1" s="1"/>
  <c r="F8" i="1" s="1"/>
  <c r="G8" i="1" s="1"/>
  <c r="F9" i="1" s="1"/>
  <c r="G9" i="1" s="1"/>
  <c r="F10" i="1" s="1"/>
  <c r="G10" i="1" s="1"/>
  <c r="F11" i="1" s="1"/>
  <c r="G11" i="1" s="1"/>
  <c r="F12" i="1" s="1"/>
  <c r="G2" i="1"/>
  <c r="F3" i="1" s="1"/>
  <c r="G12" i="1" l="1"/>
  <c r="G3" i="1"/>
  <c r="F4" i="1" s="1"/>
  <c r="G4" i="1" s="1"/>
  <c r="G14" i="1" s="1"/>
  <c r="F13" i="1" l="1"/>
  <c r="G13" i="1" s="1"/>
  <c r="F14" i="1" s="1"/>
  <c r="F2" i="2"/>
  <c r="G2" i="2" l="1"/>
  <c r="G9" i="2" s="1"/>
  <c r="F2" i="3" s="1"/>
  <c r="F5" i="2"/>
  <c r="G5" i="2" s="1"/>
  <c r="F6" i="2" s="1"/>
  <c r="G6" i="2" s="1"/>
  <c r="F7" i="2" s="1"/>
  <c r="G7" i="2" s="1"/>
  <c r="F8" i="2" s="1"/>
  <c r="G8" i="2" s="1"/>
  <c r="F9" i="2" s="1"/>
  <c r="F6" i="3" l="1"/>
  <c r="G6" i="3" s="1"/>
  <c r="F7" i="3" s="1"/>
  <c r="G7" i="3" s="1"/>
  <c r="F8" i="3" s="1"/>
  <c r="G8" i="3" s="1"/>
  <c r="F9" i="3" s="1"/>
  <c r="G9" i="3" s="1"/>
  <c r="F10" i="3" s="1"/>
  <c r="G10" i="3" s="1"/>
  <c r="F11" i="3" s="1"/>
  <c r="G2" i="3"/>
  <c r="F3" i="3" s="1"/>
  <c r="G3" i="3" s="1"/>
  <c r="G11" i="3" s="1"/>
  <c r="F2" i="4" s="1"/>
  <c r="G2" i="4" l="1"/>
  <c r="F3" i="4" s="1"/>
  <c r="G3" i="4" s="1"/>
  <c r="G11" i="4" s="1"/>
  <c r="F6" i="4"/>
  <c r="G6" i="4" s="1"/>
  <c r="F7" i="4" s="1"/>
  <c r="G7" i="4" s="1"/>
  <c r="F8" i="4" s="1"/>
  <c r="G8" i="4" s="1"/>
  <c r="F9" i="4" s="1"/>
  <c r="G9" i="4" s="1"/>
  <c r="F10" i="4" s="1"/>
  <c r="G10" i="4" s="1"/>
  <c r="F11" i="4" s="1"/>
</calcChain>
</file>

<file path=xl/sharedStrings.xml><?xml version="1.0" encoding="utf-8"?>
<sst xmlns="http://schemas.openxmlformats.org/spreadsheetml/2006/main" count="259" uniqueCount="79">
  <si>
    <t>HU ID</t>
  </si>
  <si>
    <t>Historia de Usuario</t>
  </si>
  <si>
    <t>Estimación (puntos)</t>
  </si>
  <si>
    <t>Observación</t>
  </si>
  <si>
    <t>HU1</t>
  </si>
  <si>
    <t>Registro de usuario</t>
  </si>
  <si>
    <t>Base del sistema, incluye validaciones y seguridad.</t>
  </si>
  <si>
    <t>HU2</t>
  </si>
  <si>
    <t>Asignación de rol</t>
  </si>
  <si>
    <t>Relativamente simple, implementación rápida.</t>
  </si>
  <si>
    <t>HU3</t>
  </si>
  <si>
    <t>Registrar preferencias alimenticias</t>
  </si>
  <si>
    <t>Permitir múltiples selecciones y persistencia.</t>
  </si>
  <si>
    <t>INICIO</t>
  </si>
  <si>
    <t>Inicio</t>
  </si>
  <si>
    <t xml:space="preserve">Fin </t>
  </si>
  <si>
    <t>ID</t>
  </si>
  <si>
    <t>Tarea</t>
  </si>
  <si>
    <t>Responsable</t>
  </si>
  <si>
    <t>Estimación (horas)</t>
  </si>
  <si>
    <t>Estado</t>
  </si>
  <si>
    <t>Diseñar formulario de registro de usuario</t>
  </si>
  <si>
    <t>Benjamin</t>
  </si>
  <si>
    <t>Implementar validaciones de registro</t>
  </si>
  <si>
    <t>Fernando</t>
  </si>
  <si>
    <t>Crear migración y modelo de usuarios</t>
  </si>
  <si>
    <t>Implementar asignación de rol en backend</t>
  </si>
  <si>
    <t>Crear tabla de roles y relaciones</t>
  </si>
  <si>
    <t>Diseñar interfaz para registrar preferencias</t>
  </si>
  <si>
    <t>John</t>
  </si>
  <si>
    <t>Implementar persistencia de preferencias</t>
  </si>
  <si>
    <t>Brandon</t>
  </si>
  <si>
    <t>HU1-HU3</t>
  </si>
  <si>
    <t>Pruebas unitarias e integración Sprint 1</t>
  </si>
  <si>
    <t>Fin</t>
  </si>
  <si>
    <t>Finalizado</t>
  </si>
  <si>
    <t>HU4</t>
  </si>
  <si>
    <t>Restringir alimentos según preferencias</t>
  </si>
  <si>
    <t>Lógica compleja: validar menús contra restricciones.</t>
  </si>
  <si>
    <t>FIN</t>
  </si>
  <si>
    <t>Crear reglas de validación de restricciones</t>
  </si>
  <si>
    <t>Diseñar interfaz para selección de restricciones</t>
  </si>
  <si>
    <t>Implementar relación restricciones-alimentos</t>
  </si>
  <si>
    <t>Validar menús contra restricciones</t>
  </si>
  <si>
    <t>Pruebas unitarias e integración Sprint 2</t>
  </si>
  <si>
    <t>Iniciado</t>
  </si>
  <si>
    <t>En proceso</t>
  </si>
  <si>
    <t>Falta</t>
  </si>
  <si>
    <t>HU5</t>
  </si>
  <si>
    <t>Crear menús con alimentos</t>
  </si>
  <si>
    <t>Implica relación N:M y flexibilidad en tipos de menú.</t>
  </si>
  <si>
    <t>HU6</t>
  </si>
  <si>
    <t>Asignar menús adaptados a usuarios</t>
  </si>
  <si>
    <t>Validaciones, exclusiones y asignación dinámica.</t>
  </si>
  <si>
    <t>Crear migraciones y modelos de menús</t>
  </si>
  <si>
    <t>Implementar relación menú-alimentos (N:M)</t>
  </si>
  <si>
    <t>Diseñar interfaz para crear menús</t>
  </si>
  <si>
    <t>Implementar asignación dinámica de menús</t>
  </si>
  <si>
    <t>Validar compatibilidad menú-preferencias</t>
  </si>
  <si>
    <t>HU5-HU6</t>
  </si>
  <si>
    <t>Pruebas de integración Sprint 3</t>
  </si>
  <si>
    <t>FALTA</t>
  </si>
  <si>
    <t>HU7</t>
  </si>
  <si>
    <t>Registrar medidas corporales</t>
  </si>
  <si>
    <t>Incluye campos antropométricos y validación de entradas.</t>
  </si>
  <si>
    <t>HU8</t>
  </si>
  <si>
    <t>Calcular indicadores de progreso</t>
  </si>
  <si>
    <t>Requiere fórmulas biométricas y persistencia de resultados.</t>
  </si>
  <si>
    <t>Crear formulario para medidas corporales</t>
  </si>
  <si>
    <t>Validar entradas de medidas</t>
  </si>
  <si>
    <t>Guardar medidas en base de datos</t>
  </si>
  <si>
    <t>Implementar cálculo de IMC, TMB y % de grasa</t>
  </si>
  <si>
    <t>Implementar cálculo de masa grasa, magra y muscular</t>
  </si>
  <si>
    <t>HU7-HU8</t>
  </si>
  <si>
    <t>Pruebas y validación de progreso Sprint 4</t>
  </si>
  <si>
    <t>Todos</t>
  </si>
  <si>
    <t>Real</t>
  </si>
  <si>
    <t>Esperado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</si>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</sst>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4" fontId="1" fillId="3" borderId="5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0" fillId="0" borderId="0" xfId="0" applyFont="1"/>
    <xf numFmtId="14" fontId="4" fillId="3" borderId="5" xfId="0" applyNumberFormat="1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left" vertical="center" wrapText="1"/>
    </xf>
    <xf numFmtId="2" fontId="4" fillId="3" borderId="5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Burdown</a:t>
            </a:r>
            <a:r>
              <a:rPr lang="es-PE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'!$G$16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 '!$F$17:$F$24</c:f>
              <c:numCache>
                <c:formatCode>m/d/yyyy</c:formatCode>
                <c:ptCount val="8"/>
                <c:pt idx="0">
                  <c:v>45901</c:v>
                </c:pt>
                <c:pt idx="1">
                  <c:v>45902</c:v>
                </c:pt>
                <c:pt idx="2">
                  <c:v>45903</c:v>
                </c:pt>
                <c:pt idx="3">
                  <c:v>45904</c:v>
                </c:pt>
                <c:pt idx="4">
                  <c:v>45905</c:v>
                </c:pt>
                <c:pt idx="5">
                  <c:v>45905</c:v>
                </c:pt>
                <c:pt idx="6">
                  <c:v>45906</c:v>
                </c:pt>
                <c:pt idx="7">
                  <c:v>45908</c:v>
                </c:pt>
              </c:numCache>
            </c:numRef>
          </c:cat>
          <c:val>
            <c:numRef>
              <c:f>'Sprint 1 '!$G$17:$G$24</c:f>
              <c:numCache>
                <c:formatCode>0.00</c:formatCode>
                <c:ptCount val="8"/>
                <c:pt idx="0">
                  <c:v>13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4F6C-8C77-63B2DC5691D4}"/>
            </c:ext>
          </c:extLst>
        </c:ser>
        <c:ser>
          <c:idx val="1"/>
          <c:order val="1"/>
          <c:tx>
            <c:strRef>
              <c:f>'Sprint 1 '!$H$16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 '!$F$17:$F$24</c:f>
              <c:numCache>
                <c:formatCode>m/d/yyyy</c:formatCode>
                <c:ptCount val="8"/>
                <c:pt idx="0">
                  <c:v>45901</c:v>
                </c:pt>
                <c:pt idx="1">
                  <c:v>45902</c:v>
                </c:pt>
                <c:pt idx="2">
                  <c:v>45903</c:v>
                </c:pt>
                <c:pt idx="3">
                  <c:v>45904</c:v>
                </c:pt>
                <c:pt idx="4">
                  <c:v>45905</c:v>
                </c:pt>
                <c:pt idx="5">
                  <c:v>45905</c:v>
                </c:pt>
                <c:pt idx="6">
                  <c:v>45906</c:v>
                </c:pt>
                <c:pt idx="7">
                  <c:v>45908</c:v>
                </c:pt>
              </c:numCache>
            </c:numRef>
          </c:cat>
          <c:val>
            <c:numRef>
              <c:f>'Sprint 1 '!$H$17:$H$24</c:f>
              <c:numCache>
                <c:formatCode>0.00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A-4F6C-8C77-63B2DC569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35120"/>
        <c:axId val="74229792"/>
      </c:lineChart>
      <c:dateAx>
        <c:axId val="80935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229792"/>
        <c:crosses val="autoZero"/>
        <c:auto val="1"/>
        <c:lblOffset val="100"/>
        <c:baseTimeUnit val="days"/>
      </c:dateAx>
      <c:valAx>
        <c:axId val="74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09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Burdown</a:t>
            </a:r>
            <a:r>
              <a:rPr lang="es-PE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'!$F$12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 '!$E$13:$E$17</c:f>
              <c:numCache>
                <c:formatCode>m/d/yyyy</c:formatCode>
                <c:ptCount val="5"/>
                <c:pt idx="0">
                  <c:v>45909</c:v>
                </c:pt>
                <c:pt idx="1">
                  <c:v>45910</c:v>
                </c:pt>
                <c:pt idx="2">
                  <c:v>45912</c:v>
                </c:pt>
                <c:pt idx="3">
                  <c:v>45914</c:v>
                </c:pt>
                <c:pt idx="4">
                  <c:v>45915</c:v>
                </c:pt>
              </c:numCache>
            </c:numRef>
          </c:cat>
          <c:val>
            <c:numRef>
              <c:f>'Sprint 2 '!$F$13:$F$17</c:f>
              <c:numCache>
                <c:formatCode>General</c:formatCode>
                <c:ptCount val="5"/>
                <c:pt idx="0">
                  <c:v>22</c:v>
                </c:pt>
                <c:pt idx="1">
                  <c:v>18</c:v>
                </c:pt>
                <c:pt idx="2">
                  <c:v>14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B-402F-9957-B968DBF196D5}"/>
            </c:ext>
          </c:extLst>
        </c:ser>
        <c:ser>
          <c:idx val="1"/>
          <c:order val="1"/>
          <c:tx>
            <c:strRef>
              <c:f>'Sprint 2 '!$G$12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 '!$E$13:$E$17</c:f>
              <c:numCache>
                <c:formatCode>m/d/yyyy</c:formatCode>
                <c:ptCount val="5"/>
                <c:pt idx="0">
                  <c:v>45909</c:v>
                </c:pt>
                <c:pt idx="1">
                  <c:v>45910</c:v>
                </c:pt>
                <c:pt idx="2">
                  <c:v>45912</c:v>
                </c:pt>
                <c:pt idx="3">
                  <c:v>45914</c:v>
                </c:pt>
                <c:pt idx="4">
                  <c:v>45915</c:v>
                </c:pt>
              </c:numCache>
            </c:numRef>
          </c:cat>
          <c:val>
            <c:numRef>
              <c:f>'Sprint 2 '!$G$13:$G$17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B-402F-9957-B968DBF19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09328"/>
        <c:axId val="74236032"/>
      </c:lineChart>
      <c:dateAx>
        <c:axId val="79609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236032"/>
        <c:crosses val="autoZero"/>
        <c:auto val="1"/>
        <c:lblOffset val="100"/>
        <c:baseTimeUnit val="days"/>
      </c:dateAx>
      <c:valAx>
        <c:axId val="742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6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Burdown</a:t>
            </a:r>
            <a:r>
              <a:rPr lang="es-PE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'!$F$13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 '!$E$14:$E$19</c:f>
              <c:numCache>
                <c:formatCode>m/d/yyyy</c:formatCode>
                <c:ptCount val="6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45919</c:v>
                </c:pt>
                <c:pt idx="4">
                  <c:v>45921</c:v>
                </c:pt>
                <c:pt idx="5">
                  <c:v>45922</c:v>
                </c:pt>
              </c:numCache>
            </c:numRef>
          </c:cat>
          <c:val>
            <c:numRef>
              <c:f>'Sprint 3 '!$F$14:$F$19</c:f>
              <c:numCache>
                <c:formatCode>General</c:formatCode>
                <c:ptCount val="6"/>
                <c:pt idx="0">
                  <c:v>22</c:v>
                </c:pt>
                <c:pt idx="1">
                  <c:v>19</c:v>
                </c:pt>
                <c:pt idx="2">
                  <c:v>15</c:v>
                </c:pt>
                <c:pt idx="3">
                  <c:v>11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9-44D9-ACA7-476825F9B542}"/>
            </c:ext>
          </c:extLst>
        </c:ser>
        <c:ser>
          <c:idx val="1"/>
          <c:order val="1"/>
          <c:tx>
            <c:strRef>
              <c:f>'Sprint 3 '!$G$13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 '!$E$14:$E$19</c:f>
              <c:numCache>
                <c:formatCode>m/d/yyyy</c:formatCode>
                <c:ptCount val="6"/>
                <c:pt idx="0">
                  <c:v>45915</c:v>
                </c:pt>
                <c:pt idx="1">
                  <c:v>45916</c:v>
                </c:pt>
                <c:pt idx="2">
                  <c:v>45917</c:v>
                </c:pt>
                <c:pt idx="3">
                  <c:v>45919</c:v>
                </c:pt>
                <c:pt idx="4">
                  <c:v>45921</c:v>
                </c:pt>
                <c:pt idx="5">
                  <c:v>45922</c:v>
                </c:pt>
              </c:numCache>
            </c:numRef>
          </c:cat>
          <c:val>
            <c:numRef>
              <c:f>'Sprint 3 '!$G$14:$G$19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9-44D9-ACA7-476825F9B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880175"/>
        <c:axId val="1252314159"/>
      </c:lineChart>
      <c:dateAx>
        <c:axId val="10598801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2314159"/>
        <c:crosses val="autoZero"/>
        <c:auto val="1"/>
        <c:lblOffset val="100"/>
        <c:baseTimeUnit val="days"/>
      </c:dateAx>
      <c:valAx>
        <c:axId val="12523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598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2096518</xdr:colOff>
      <xdr:row>17</xdr:row>
      <xdr:rowOff>24856</xdr:rowOff>
    </xdr:from>
    <xdr:to>
      <xdr:col>11</xdr:col>
      <xdr:colOff>224117</xdr:colOff>
      <xdr:row>21</xdr:row>
      <xdr:rowOff>753035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919A0-EFA1-4D1F-B324-CD996BBC3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90055</xdr:colOff>
      <xdr:row>11</xdr:row>
      <xdr:rowOff>6927</xdr:rowOff>
    </xdr:from>
    <xdr:to>
      <xdr:col>18</xdr:col>
      <xdr:colOff>166255</xdr:colOff>
      <xdr:row>17</xdr:row>
      <xdr:rowOff>55417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9455-A36B-466A-9922-C53D35EA7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34636</xdr:colOff>
      <xdr:row>12</xdr:row>
      <xdr:rowOff>48491</xdr:rowOff>
    </xdr:from>
    <xdr:to>
      <xdr:col>13</xdr:col>
      <xdr:colOff>858982</xdr:colOff>
      <xdr:row>18</xdr:row>
      <xdr:rowOff>457200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5E1CF-292A-401B-A464-99BFA7051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5A097-3D20-45B1-8762-77FC135B0ACD}">
  <dimension ref="A1:H24"/>
  <sheetViews>
    <sheetView topLeftCell="A19" zoomScale="70" zoomScaleNormal="70" workbookViewId="0">
      <selection activeCell="H14" sqref="A6:H14"/>
    </sheetView>
  </sheetViews>
  <sheetFormatPr defaultColWidth="30.5546875" defaultRowHeight="61.2" customHeight="1" x14ac:dyDescent="0.3"/>
  <cols>
    <col min="1" max="1" width="6.21875" customWidth="1"/>
    <col min="2" max="2" width="8.109375" customWidth="1"/>
    <col min="3" max="3" width="14.88671875" customWidth="1"/>
    <col min="4" max="4" width="13" customWidth="1"/>
    <col min="5" max="5" width="14.21875" customWidth="1"/>
    <col min="6" max="6" width="13.88671875" customWidth="1"/>
    <col min="7" max="7" width="12.109375" customWidth="1"/>
    <col min="8" max="8" width="12.5546875" customWidth="1"/>
  </cols>
  <sheetData>
    <row r="1" spans="1:8" ht="61.2" customHeight="1" thickBot="1" x14ac:dyDescent="0.35">
      <c r="B1" s="1" t="s">
        <v>0</v>
      </c>
      <c r="C1" s="2" t="s">
        <v>1</v>
      </c>
      <c r="D1" s="3" t="s">
        <v>3</v>
      </c>
      <c r="E1" s="2" t="s">
        <v>2</v>
      </c>
      <c r="F1" s="7" t="s">
        <v>14</v>
      </c>
      <c r="G1" s="7" t="s">
        <v>15</v>
      </c>
    </row>
    <row r="2" spans="1:8" ht="58.2" customHeight="1" thickBot="1" x14ac:dyDescent="0.35">
      <c r="B2" s="4" t="s">
        <v>4</v>
      </c>
      <c r="C2" s="5" t="s">
        <v>5</v>
      </c>
      <c r="D2" s="5" t="s">
        <v>6</v>
      </c>
      <c r="E2" s="5">
        <v>5</v>
      </c>
      <c r="F2" s="8">
        <v>45901</v>
      </c>
      <c r="G2" s="8">
        <f>+F2+2</f>
        <v>45903</v>
      </c>
    </row>
    <row r="3" spans="1:8" ht="60.6" customHeight="1" thickBot="1" x14ac:dyDescent="0.35">
      <c r="B3" s="4" t="s">
        <v>7</v>
      </c>
      <c r="C3" s="6" t="s">
        <v>8</v>
      </c>
      <c r="D3" s="6" t="s">
        <v>9</v>
      </c>
      <c r="E3" s="6">
        <v>3</v>
      </c>
      <c r="F3" s="9">
        <f>+G2</f>
        <v>45903</v>
      </c>
      <c r="G3" s="9">
        <f>+F3+2</f>
        <v>45905</v>
      </c>
    </row>
    <row r="4" spans="1:8" ht="65.400000000000006" customHeight="1" thickBot="1" x14ac:dyDescent="0.35">
      <c r="B4" s="4" t="s">
        <v>10</v>
      </c>
      <c r="C4" s="5" t="s">
        <v>11</v>
      </c>
      <c r="D4" s="5" t="s">
        <v>12</v>
      </c>
      <c r="E4" s="5">
        <v>5</v>
      </c>
      <c r="F4" s="8">
        <f>+G3</f>
        <v>45905</v>
      </c>
      <c r="G4" s="8">
        <f>+F4+3</f>
        <v>45908</v>
      </c>
    </row>
    <row r="5" spans="1:8" ht="61.2" customHeight="1" thickBot="1" x14ac:dyDescent="0.35"/>
    <row r="6" spans="1:8" ht="33" customHeight="1" thickBot="1" x14ac:dyDescent="0.35">
      <c r="A6" s="13" t="s">
        <v>16</v>
      </c>
      <c r="B6" s="14" t="s">
        <v>0</v>
      </c>
      <c r="C6" s="14" t="s">
        <v>17</v>
      </c>
      <c r="D6" s="14" t="s">
        <v>18</v>
      </c>
      <c r="E6" s="14" t="s">
        <v>19</v>
      </c>
      <c r="F6" s="15" t="s">
        <v>14</v>
      </c>
      <c r="G6" s="15" t="s">
        <v>34</v>
      </c>
      <c r="H6" s="16" t="s">
        <v>20</v>
      </c>
    </row>
    <row r="7" spans="1:8" ht="61.2" customHeight="1" thickBot="1" x14ac:dyDescent="0.35">
      <c r="A7" s="17">
        <v>1</v>
      </c>
      <c r="B7" s="18" t="s">
        <v>4</v>
      </c>
      <c r="C7" s="18" t="s">
        <v>21</v>
      </c>
      <c r="D7" s="18" t="s">
        <v>22</v>
      </c>
      <c r="E7" s="18">
        <v>3</v>
      </c>
      <c r="F7" s="19">
        <f>+F2</f>
        <v>45901</v>
      </c>
      <c r="G7" s="19">
        <f>+F7</f>
        <v>45901</v>
      </c>
      <c r="H7" s="20" t="s">
        <v>35</v>
      </c>
    </row>
    <row r="8" spans="1:8" ht="61.2" customHeight="1" thickBot="1" x14ac:dyDescent="0.35">
      <c r="A8" s="17">
        <v>2</v>
      </c>
      <c r="B8" s="21" t="s">
        <v>4</v>
      </c>
      <c r="C8" s="21" t="s">
        <v>23</v>
      </c>
      <c r="D8" s="21" t="s">
        <v>24</v>
      </c>
      <c r="E8" s="21">
        <v>3</v>
      </c>
      <c r="F8" s="22">
        <f t="shared" ref="F8:F14" si="0">+G7</f>
        <v>45901</v>
      </c>
      <c r="G8" s="22">
        <f>+F8+1</f>
        <v>45902</v>
      </c>
      <c r="H8" s="20" t="s">
        <v>35</v>
      </c>
    </row>
    <row r="9" spans="1:8" ht="61.2" customHeight="1" thickBot="1" x14ac:dyDescent="0.35">
      <c r="A9" s="17">
        <v>3</v>
      </c>
      <c r="B9" s="18" t="s">
        <v>4</v>
      </c>
      <c r="C9" s="18" t="s">
        <v>25</v>
      </c>
      <c r="D9" s="18" t="s">
        <v>22</v>
      </c>
      <c r="E9" s="18">
        <v>2</v>
      </c>
      <c r="F9" s="19">
        <f t="shared" si="0"/>
        <v>45902</v>
      </c>
      <c r="G9" s="19">
        <f>+F9+1</f>
        <v>45903</v>
      </c>
      <c r="H9" s="20" t="s">
        <v>35</v>
      </c>
    </row>
    <row r="10" spans="1:8" ht="61.2" customHeight="1" thickBot="1" x14ac:dyDescent="0.35">
      <c r="A10" s="17">
        <v>4</v>
      </c>
      <c r="B10" s="21" t="s">
        <v>7</v>
      </c>
      <c r="C10" s="21" t="s">
        <v>26</v>
      </c>
      <c r="D10" s="21" t="s">
        <v>22</v>
      </c>
      <c r="E10" s="21">
        <v>2</v>
      </c>
      <c r="F10" s="22">
        <f t="shared" si="0"/>
        <v>45903</v>
      </c>
      <c r="G10" s="22">
        <f>+F10+1</f>
        <v>45904</v>
      </c>
      <c r="H10" s="20" t="s">
        <v>35</v>
      </c>
    </row>
    <row r="11" spans="1:8" ht="61.2" customHeight="1" thickBot="1" x14ac:dyDescent="0.35">
      <c r="A11" s="17">
        <v>5</v>
      </c>
      <c r="B11" s="18" t="s">
        <v>7</v>
      </c>
      <c r="C11" s="18" t="s">
        <v>27</v>
      </c>
      <c r="D11" s="18" t="s">
        <v>22</v>
      </c>
      <c r="E11" s="18">
        <v>2</v>
      </c>
      <c r="F11" s="19">
        <f t="shared" si="0"/>
        <v>45904</v>
      </c>
      <c r="G11" s="19">
        <f>+F11+1</f>
        <v>45905</v>
      </c>
      <c r="H11" s="20" t="s">
        <v>35</v>
      </c>
    </row>
    <row r="12" spans="1:8" ht="61.2" customHeight="1" thickBot="1" x14ac:dyDescent="0.35">
      <c r="A12" s="17">
        <v>6</v>
      </c>
      <c r="B12" s="21" t="s">
        <v>10</v>
      </c>
      <c r="C12" s="21" t="s">
        <v>28</v>
      </c>
      <c r="D12" s="21" t="s">
        <v>29</v>
      </c>
      <c r="E12" s="21">
        <v>3</v>
      </c>
      <c r="F12" s="22">
        <f t="shared" si="0"/>
        <v>45905</v>
      </c>
      <c r="G12" s="22">
        <f>+F12</f>
        <v>45905</v>
      </c>
      <c r="H12" s="20" t="s">
        <v>35</v>
      </c>
    </row>
    <row r="13" spans="1:8" ht="61.2" customHeight="1" thickBot="1" x14ac:dyDescent="0.35">
      <c r="A13" s="17">
        <v>7</v>
      </c>
      <c r="B13" s="18" t="s">
        <v>10</v>
      </c>
      <c r="C13" s="18" t="s">
        <v>30</v>
      </c>
      <c r="D13" s="18" t="s">
        <v>31</v>
      </c>
      <c r="E13" s="18">
        <v>4</v>
      </c>
      <c r="F13" s="19">
        <f t="shared" si="0"/>
        <v>45905</v>
      </c>
      <c r="G13" s="19">
        <f>+F13+1</f>
        <v>45906</v>
      </c>
      <c r="H13" s="20" t="s">
        <v>35</v>
      </c>
    </row>
    <row r="14" spans="1:8" ht="61.2" customHeight="1" thickBot="1" x14ac:dyDescent="0.35">
      <c r="A14" s="17">
        <v>8</v>
      </c>
      <c r="B14" s="21" t="s">
        <v>32</v>
      </c>
      <c r="C14" s="21" t="s">
        <v>33</v>
      </c>
      <c r="D14" s="21" t="s">
        <v>31</v>
      </c>
      <c r="E14" s="21">
        <v>3</v>
      </c>
      <c r="F14" s="22">
        <f t="shared" si="0"/>
        <v>45906</v>
      </c>
      <c r="G14" s="22">
        <f>+G4</f>
        <v>45908</v>
      </c>
      <c r="H14" s="20" t="s">
        <v>35</v>
      </c>
    </row>
    <row r="15" spans="1:8" ht="61.2" customHeight="1" thickBot="1" x14ac:dyDescent="0.35"/>
    <row r="16" spans="1:8" ht="61.2" customHeight="1" thickBot="1" x14ac:dyDescent="0.35">
      <c r="A16" s="13" t="s">
        <v>16</v>
      </c>
      <c r="B16" s="14" t="s">
        <v>0</v>
      </c>
      <c r="C16" s="14" t="s">
        <v>17</v>
      </c>
      <c r="D16" s="14" t="s">
        <v>18</v>
      </c>
      <c r="E16" s="14" t="s">
        <v>19</v>
      </c>
      <c r="F16" s="15" t="s">
        <v>34</v>
      </c>
      <c r="G16" s="15" t="s">
        <v>77</v>
      </c>
      <c r="H16" s="16" t="s">
        <v>76</v>
      </c>
    </row>
    <row r="17" spans="1:8" ht="61.2" customHeight="1" thickBot="1" x14ac:dyDescent="0.35">
      <c r="A17" s="17">
        <v>1</v>
      </c>
      <c r="B17" s="18" t="s">
        <v>4</v>
      </c>
      <c r="C17" s="18" t="s">
        <v>21</v>
      </c>
      <c r="D17" s="18" t="s">
        <v>22</v>
      </c>
      <c r="E17" s="18">
        <v>3</v>
      </c>
      <c r="F17" s="19">
        <v>45901</v>
      </c>
      <c r="G17" s="27">
        <v>13</v>
      </c>
      <c r="H17" s="27">
        <v>15</v>
      </c>
    </row>
    <row r="18" spans="1:8" ht="61.2" customHeight="1" thickBot="1" x14ac:dyDescent="0.35">
      <c r="A18" s="17">
        <v>2</v>
      </c>
      <c r="B18" s="21" t="s">
        <v>4</v>
      </c>
      <c r="C18" s="21" t="s">
        <v>23</v>
      </c>
      <c r="D18" s="21" t="s">
        <v>24</v>
      </c>
      <c r="E18" s="21">
        <v>3</v>
      </c>
      <c r="F18" s="22">
        <v>45902</v>
      </c>
      <c r="G18" s="28">
        <v>10</v>
      </c>
      <c r="H18" s="28">
        <v>12</v>
      </c>
    </row>
    <row r="19" spans="1:8" ht="61.2" customHeight="1" thickBot="1" x14ac:dyDescent="0.35">
      <c r="A19" s="17">
        <v>3</v>
      </c>
      <c r="B19" s="18" t="s">
        <v>4</v>
      </c>
      <c r="C19" s="18" t="s">
        <v>25</v>
      </c>
      <c r="D19" s="18" t="s">
        <v>22</v>
      </c>
      <c r="E19" s="18">
        <v>2</v>
      </c>
      <c r="F19" s="19">
        <v>45903</v>
      </c>
      <c r="G19" s="27">
        <v>9</v>
      </c>
      <c r="H19" s="27">
        <v>10</v>
      </c>
    </row>
    <row r="20" spans="1:8" ht="61.2" customHeight="1" thickBot="1" x14ac:dyDescent="0.35">
      <c r="A20" s="17">
        <v>4</v>
      </c>
      <c r="B20" s="21" t="s">
        <v>7</v>
      </c>
      <c r="C20" s="21" t="s">
        <v>26</v>
      </c>
      <c r="D20" s="21" t="s">
        <v>22</v>
      </c>
      <c r="E20" s="21">
        <v>2</v>
      </c>
      <c r="F20" s="22">
        <v>45904</v>
      </c>
      <c r="G20" s="28">
        <v>8</v>
      </c>
      <c r="H20" s="28">
        <v>7</v>
      </c>
    </row>
    <row r="21" spans="1:8" ht="61.2" customHeight="1" thickBot="1" x14ac:dyDescent="0.35">
      <c r="A21" s="17">
        <v>5</v>
      </c>
      <c r="B21" s="18" t="s">
        <v>7</v>
      </c>
      <c r="C21" s="18" t="s">
        <v>27</v>
      </c>
      <c r="D21" s="18" t="s">
        <v>22</v>
      </c>
      <c r="E21" s="18">
        <v>2</v>
      </c>
      <c r="F21" s="19">
        <v>45905</v>
      </c>
      <c r="G21" s="27">
        <v>6</v>
      </c>
      <c r="H21" s="27">
        <v>6</v>
      </c>
    </row>
    <row r="22" spans="1:8" ht="61.2" customHeight="1" thickBot="1" x14ac:dyDescent="0.35">
      <c r="A22" s="17">
        <v>6</v>
      </c>
      <c r="B22" s="21" t="s">
        <v>10</v>
      </c>
      <c r="C22" s="21" t="s">
        <v>28</v>
      </c>
      <c r="D22" s="21" t="s">
        <v>29</v>
      </c>
      <c r="E22" s="21">
        <v>3</v>
      </c>
      <c r="F22" s="22">
        <v>45905</v>
      </c>
      <c r="G22" s="28">
        <v>3</v>
      </c>
      <c r="H22" s="28">
        <v>4</v>
      </c>
    </row>
    <row r="23" spans="1:8" ht="61.2" customHeight="1" thickBot="1" x14ac:dyDescent="0.35">
      <c r="A23" s="17">
        <v>7</v>
      </c>
      <c r="B23" s="18" t="s">
        <v>10</v>
      </c>
      <c r="C23" s="18" t="s">
        <v>30</v>
      </c>
      <c r="D23" s="18" t="s">
        <v>31</v>
      </c>
      <c r="E23" s="18">
        <v>4</v>
      </c>
      <c r="F23" s="19">
        <v>45906</v>
      </c>
      <c r="G23" s="27">
        <v>2</v>
      </c>
      <c r="H23" s="27">
        <v>2</v>
      </c>
    </row>
    <row r="24" spans="1:8" ht="61.2" customHeight="1" thickBot="1" x14ac:dyDescent="0.35">
      <c r="A24" s="17">
        <v>8</v>
      </c>
      <c r="B24" s="21" t="s">
        <v>32</v>
      </c>
      <c r="C24" s="21" t="s">
        <v>33</v>
      </c>
      <c r="D24" s="21" t="s">
        <v>31</v>
      </c>
      <c r="E24" s="21">
        <v>3</v>
      </c>
      <c r="F24" s="22">
        <v>45908</v>
      </c>
      <c r="G24" s="28">
        <v>0</v>
      </c>
      <c r="H24" s="28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D805-9F79-482F-9894-2D3904CEEE57}">
  <dimension ref="A1:H17"/>
  <sheetViews>
    <sheetView topLeftCell="A8" zoomScale="55" zoomScaleNormal="55" workbookViewId="0">
      <selection activeCell="V15" sqref="V15"/>
    </sheetView>
  </sheetViews>
  <sheetFormatPr defaultRowHeight="14.4" x14ac:dyDescent="0.3"/>
  <cols>
    <col min="1" max="1" width="8.77734375" style="23" customWidth="1"/>
    <col min="2" max="2" width="9.33203125" style="23" customWidth="1"/>
    <col min="3" max="3" width="13.77734375" style="23" customWidth="1"/>
    <col min="4" max="4" width="15.6640625" style="23" customWidth="1"/>
    <col min="5" max="5" width="14" customWidth="1"/>
    <col min="6" max="7" width="15.44140625" customWidth="1"/>
    <col min="8" max="8" width="12.77734375" customWidth="1"/>
  </cols>
  <sheetData>
    <row r="1" spans="1:8" ht="55.8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13</v>
      </c>
      <c r="G1" s="15" t="s">
        <v>39</v>
      </c>
    </row>
    <row r="2" spans="1:8" ht="97.2" customHeight="1" thickBot="1" x14ac:dyDescent="0.35">
      <c r="B2" s="17" t="s">
        <v>36</v>
      </c>
      <c r="C2" s="18" t="s">
        <v>37</v>
      </c>
      <c r="D2" s="18" t="s">
        <v>38</v>
      </c>
      <c r="E2" s="18">
        <v>8</v>
      </c>
      <c r="F2" s="24">
        <f>+'Sprint 1 '!G14</f>
        <v>45908</v>
      </c>
      <c r="G2" s="24">
        <f>+F2+7</f>
        <v>45915</v>
      </c>
    </row>
    <row r="3" spans="1:8" ht="15" thickBot="1" x14ac:dyDescent="0.35"/>
    <row r="4" spans="1:8" ht="28.2" thickBot="1" x14ac:dyDescent="0.35">
      <c r="A4" s="13" t="s">
        <v>16</v>
      </c>
      <c r="B4" s="14" t="s">
        <v>0</v>
      </c>
      <c r="C4" s="14" t="s">
        <v>17</v>
      </c>
      <c r="D4" s="14" t="s">
        <v>18</v>
      </c>
      <c r="E4" s="14" t="s">
        <v>19</v>
      </c>
      <c r="F4" s="15" t="s">
        <v>13</v>
      </c>
      <c r="G4" s="15" t="s">
        <v>39</v>
      </c>
      <c r="H4" s="16" t="s">
        <v>20</v>
      </c>
    </row>
    <row r="5" spans="1:8" ht="96.6" customHeight="1" thickBot="1" x14ac:dyDescent="0.35">
      <c r="A5" s="17">
        <v>9</v>
      </c>
      <c r="B5" s="18" t="s">
        <v>36</v>
      </c>
      <c r="C5" s="18" t="s">
        <v>40</v>
      </c>
      <c r="D5" s="18" t="s">
        <v>29</v>
      </c>
      <c r="E5" s="18">
        <v>5</v>
      </c>
      <c r="F5" s="19">
        <f>+F2</f>
        <v>45908</v>
      </c>
      <c r="G5" s="19">
        <f>+F5+1</f>
        <v>45909</v>
      </c>
      <c r="H5" s="20" t="s">
        <v>46</v>
      </c>
    </row>
    <row r="6" spans="1:8" ht="96.6" customHeight="1" thickBot="1" x14ac:dyDescent="0.35">
      <c r="A6" s="17">
        <v>10</v>
      </c>
      <c r="B6" s="21" t="s">
        <v>36</v>
      </c>
      <c r="C6" s="21" t="s">
        <v>41</v>
      </c>
      <c r="D6" s="21" t="s">
        <v>31</v>
      </c>
      <c r="E6" s="21">
        <v>4</v>
      </c>
      <c r="F6" s="22">
        <f>+G5</f>
        <v>45909</v>
      </c>
      <c r="G6" s="22">
        <f>+F6+1</f>
        <v>45910</v>
      </c>
      <c r="H6" s="20" t="s">
        <v>46</v>
      </c>
    </row>
    <row r="7" spans="1:8" ht="96.6" customHeight="1" thickBot="1" x14ac:dyDescent="0.35">
      <c r="A7" s="17">
        <v>11</v>
      </c>
      <c r="B7" s="18" t="s">
        <v>36</v>
      </c>
      <c r="C7" s="18" t="s">
        <v>42</v>
      </c>
      <c r="D7" s="18" t="s">
        <v>31</v>
      </c>
      <c r="E7" s="18">
        <v>4</v>
      </c>
      <c r="F7" s="19">
        <f>+G6</f>
        <v>45910</v>
      </c>
      <c r="G7" s="19">
        <f>+F7+2</f>
        <v>45912</v>
      </c>
      <c r="H7" s="20" t="s">
        <v>46</v>
      </c>
    </row>
    <row r="8" spans="1:8" ht="96.6" customHeight="1" thickBot="1" x14ac:dyDescent="0.35">
      <c r="A8" s="17">
        <v>12</v>
      </c>
      <c r="B8" s="21" t="s">
        <v>36</v>
      </c>
      <c r="C8" s="21" t="s">
        <v>43</v>
      </c>
      <c r="D8" s="21" t="s">
        <v>31</v>
      </c>
      <c r="E8" s="21">
        <v>6</v>
      </c>
      <c r="F8" s="22">
        <f>+G7</f>
        <v>45912</v>
      </c>
      <c r="G8" s="22">
        <f>+F8+2</f>
        <v>45914</v>
      </c>
      <c r="H8" s="25" t="s">
        <v>45</v>
      </c>
    </row>
    <row r="9" spans="1:8" ht="96.6" customHeight="1" thickBot="1" x14ac:dyDescent="0.35">
      <c r="A9" s="17">
        <v>13</v>
      </c>
      <c r="B9" s="18" t="s">
        <v>36</v>
      </c>
      <c r="C9" s="18" t="s">
        <v>44</v>
      </c>
      <c r="D9" s="18" t="s">
        <v>31</v>
      </c>
      <c r="E9" s="18">
        <v>3</v>
      </c>
      <c r="F9" s="19">
        <f>+G8</f>
        <v>45914</v>
      </c>
      <c r="G9" s="19">
        <f>+G2</f>
        <v>45915</v>
      </c>
      <c r="H9" s="20" t="s">
        <v>47</v>
      </c>
    </row>
    <row r="11" spans="1:8" ht="15" thickBot="1" x14ac:dyDescent="0.35"/>
    <row r="12" spans="1:8" ht="15" thickBot="1" x14ac:dyDescent="0.35">
      <c r="A12" s="13" t="s">
        <v>16</v>
      </c>
      <c r="B12" s="14" t="s">
        <v>0</v>
      </c>
      <c r="C12" s="14" t="s">
        <v>17</v>
      </c>
      <c r="D12" s="14" t="s">
        <v>18</v>
      </c>
      <c r="E12" s="15" t="s">
        <v>34</v>
      </c>
      <c r="F12" s="14" t="s">
        <v>78</v>
      </c>
      <c r="G12" s="14" t="s">
        <v>76</v>
      </c>
    </row>
    <row r="13" spans="1:8" ht="42" thickBot="1" x14ac:dyDescent="0.35">
      <c r="A13" s="17">
        <v>9</v>
      </c>
      <c r="B13" s="18" t="s">
        <v>36</v>
      </c>
      <c r="C13" s="18" t="s">
        <v>40</v>
      </c>
      <c r="D13" s="18" t="s">
        <v>29</v>
      </c>
      <c r="E13" s="19">
        <v>45909</v>
      </c>
      <c r="F13" s="18">
        <v>22</v>
      </c>
      <c r="G13" s="18">
        <v>28</v>
      </c>
    </row>
    <row r="14" spans="1:8" ht="42" thickBot="1" x14ac:dyDescent="0.35">
      <c r="A14" s="17">
        <v>10</v>
      </c>
      <c r="B14" s="21" t="s">
        <v>36</v>
      </c>
      <c r="C14" s="21" t="s">
        <v>41</v>
      </c>
      <c r="D14" s="21" t="s">
        <v>31</v>
      </c>
      <c r="E14" s="22">
        <v>45910</v>
      </c>
      <c r="F14" s="21">
        <v>18</v>
      </c>
      <c r="G14" s="21">
        <v>25</v>
      </c>
    </row>
    <row r="15" spans="1:8" ht="55.8" thickBot="1" x14ac:dyDescent="0.35">
      <c r="A15" s="17">
        <v>11</v>
      </c>
      <c r="B15" s="18" t="s">
        <v>36</v>
      </c>
      <c r="C15" s="18" t="s">
        <v>42</v>
      </c>
      <c r="D15" s="18" t="s">
        <v>31</v>
      </c>
      <c r="E15" s="19">
        <v>45912</v>
      </c>
      <c r="F15" s="18">
        <v>14</v>
      </c>
      <c r="G15" s="18">
        <v>17</v>
      </c>
    </row>
    <row r="16" spans="1:8" ht="42" thickBot="1" x14ac:dyDescent="0.35">
      <c r="A16" s="17">
        <v>12</v>
      </c>
      <c r="B16" s="21" t="s">
        <v>36</v>
      </c>
      <c r="C16" s="21" t="s">
        <v>43</v>
      </c>
      <c r="D16" s="21" t="s">
        <v>31</v>
      </c>
      <c r="E16" s="22">
        <v>45914</v>
      </c>
      <c r="F16" s="21">
        <v>8</v>
      </c>
      <c r="G16" s="21">
        <v>12</v>
      </c>
    </row>
    <row r="17" spans="1:7" ht="55.8" thickBot="1" x14ac:dyDescent="0.35">
      <c r="A17" s="17">
        <v>13</v>
      </c>
      <c r="B17" s="18" t="s">
        <v>36</v>
      </c>
      <c r="C17" s="18" t="s">
        <v>44</v>
      </c>
      <c r="D17" s="18" t="s">
        <v>31</v>
      </c>
      <c r="E17" s="19">
        <v>45915</v>
      </c>
      <c r="F17" s="18">
        <v>0</v>
      </c>
      <c r="G17" s="1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B1D4-B006-4047-964D-C09CD7DEA272}">
  <dimension ref="A1:H19"/>
  <sheetViews>
    <sheetView tabSelected="1" topLeftCell="A8" zoomScale="55" zoomScaleNormal="55" workbookViewId="0">
      <selection activeCell="N15" sqref="N15"/>
    </sheetView>
  </sheetViews>
  <sheetFormatPr defaultColWidth="22.33203125" defaultRowHeight="46.2" customHeight="1" x14ac:dyDescent="0.3"/>
  <cols>
    <col min="1" max="1" width="7.44140625" customWidth="1"/>
    <col min="2" max="2" width="8.5546875" customWidth="1"/>
    <col min="3" max="3" width="14.33203125" customWidth="1"/>
    <col min="4" max="4" width="13.44140625" customWidth="1"/>
    <col min="5" max="5" width="15.109375" customWidth="1"/>
    <col min="6" max="6" width="14.33203125" customWidth="1"/>
    <col min="7" max="7" width="15.109375" customWidth="1"/>
    <col min="8" max="8" width="11.21875" customWidth="1"/>
  </cols>
  <sheetData>
    <row r="1" spans="1:8" ht="46.2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96" customHeight="1" thickBot="1" x14ac:dyDescent="0.35">
      <c r="B2" s="17" t="s">
        <v>48</v>
      </c>
      <c r="C2" s="18" t="s">
        <v>49</v>
      </c>
      <c r="D2" s="18" t="s">
        <v>50</v>
      </c>
      <c r="E2" s="18">
        <v>5</v>
      </c>
      <c r="F2" s="24">
        <f>+'Sprint 2 '!G9</f>
        <v>45915</v>
      </c>
      <c r="G2" s="24">
        <f>+F2+2</f>
        <v>45917</v>
      </c>
    </row>
    <row r="3" spans="1:8" ht="96" customHeight="1" thickBot="1" x14ac:dyDescent="0.35">
      <c r="B3" s="17" t="s">
        <v>51</v>
      </c>
      <c r="C3" s="21" t="s">
        <v>52</v>
      </c>
      <c r="D3" s="21" t="s">
        <v>53</v>
      </c>
      <c r="E3" s="21">
        <v>8</v>
      </c>
      <c r="F3" s="26">
        <f>+G2</f>
        <v>45917</v>
      </c>
      <c r="G3" s="26">
        <f>+F3+5</f>
        <v>45922</v>
      </c>
    </row>
    <row r="4" spans="1:8" ht="46.2" customHeight="1" thickBot="1" x14ac:dyDescent="0.35"/>
    <row r="5" spans="1:8" ht="46.2" customHeight="1" thickBot="1" x14ac:dyDescent="0.35">
      <c r="A5" s="1" t="s">
        <v>16</v>
      </c>
      <c r="B5" s="2" t="s">
        <v>0</v>
      </c>
      <c r="C5" s="2" t="s">
        <v>17</v>
      </c>
      <c r="D5" s="2" t="s">
        <v>18</v>
      </c>
      <c r="E5" s="2" t="s">
        <v>19</v>
      </c>
      <c r="F5" s="3" t="s">
        <v>14</v>
      </c>
      <c r="G5" s="3" t="s">
        <v>34</v>
      </c>
      <c r="H5" s="3" t="s">
        <v>20</v>
      </c>
    </row>
    <row r="6" spans="1:8" ht="115.8" customHeight="1" thickBot="1" x14ac:dyDescent="0.35">
      <c r="A6" s="4">
        <v>14</v>
      </c>
      <c r="B6" s="5" t="s">
        <v>48</v>
      </c>
      <c r="C6" s="5" t="s">
        <v>54</v>
      </c>
      <c r="D6" s="5" t="s">
        <v>29</v>
      </c>
      <c r="E6" s="5">
        <v>3</v>
      </c>
      <c r="F6" s="12">
        <f>+F2</f>
        <v>45915</v>
      </c>
      <c r="G6" s="12">
        <f>+F6</f>
        <v>45915</v>
      </c>
      <c r="H6" s="10" t="s">
        <v>61</v>
      </c>
    </row>
    <row r="7" spans="1:8" ht="82.2" customHeight="1" thickBot="1" x14ac:dyDescent="0.35">
      <c r="A7" s="4">
        <v>15</v>
      </c>
      <c r="B7" s="6" t="s">
        <v>48</v>
      </c>
      <c r="C7" s="6" t="s">
        <v>55</v>
      </c>
      <c r="D7" s="6" t="s">
        <v>29</v>
      </c>
      <c r="E7" s="6">
        <v>4</v>
      </c>
      <c r="F7" s="11">
        <f>+G6</f>
        <v>45915</v>
      </c>
      <c r="G7" s="11">
        <f>+F7+1</f>
        <v>45916</v>
      </c>
      <c r="H7" s="10" t="s">
        <v>61</v>
      </c>
    </row>
    <row r="8" spans="1:8" ht="82.2" customHeight="1" thickBot="1" x14ac:dyDescent="0.35">
      <c r="A8" s="4">
        <v>16</v>
      </c>
      <c r="B8" s="5" t="s">
        <v>48</v>
      </c>
      <c r="C8" s="5" t="s">
        <v>56</v>
      </c>
      <c r="D8" s="5" t="s">
        <v>29</v>
      </c>
      <c r="E8" s="5">
        <v>4</v>
      </c>
      <c r="F8" s="12">
        <f>+G7</f>
        <v>45916</v>
      </c>
      <c r="G8" s="12">
        <f>+F8+1</f>
        <v>45917</v>
      </c>
      <c r="H8" s="10" t="s">
        <v>61</v>
      </c>
    </row>
    <row r="9" spans="1:8" ht="82.2" customHeight="1" thickBot="1" x14ac:dyDescent="0.35">
      <c r="A9" s="4">
        <v>17</v>
      </c>
      <c r="B9" s="6" t="s">
        <v>51</v>
      </c>
      <c r="C9" s="6" t="s">
        <v>57</v>
      </c>
      <c r="D9" s="6" t="s">
        <v>24</v>
      </c>
      <c r="E9" s="6">
        <v>5</v>
      </c>
      <c r="F9" s="11">
        <f>+G8</f>
        <v>45917</v>
      </c>
      <c r="G9" s="11">
        <f>+F9+2</f>
        <v>45919</v>
      </c>
      <c r="H9" s="10" t="s">
        <v>61</v>
      </c>
    </row>
    <row r="10" spans="1:8" ht="82.2" customHeight="1" thickBot="1" x14ac:dyDescent="0.35">
      <c r="A10" s="4">
        <v>18</v>
      </c>
      <c r="B10" s="5" t="s">
        <v>51</v>
      </c>
      <c r="C10" s="5" t="s">
        <v>58</v>
      </c>
      <c r="D10" s="5" t="s">
        <v>29</v>
      </c>
      <c r="E10" s="5">
        <v>4</v>
      </c>
      <c r="F10" s="12">
        <f>+G9</f>
        <v>45919</v>
      </c>
      <c r="G10" s="12">
        <f>+F10+2</f>
        <v>45921</v>
      </c>
      <c r="H10" s="10" t="s">
        <v>61</v>
      </c>
    </row>
    <row r="11" spans="1:8" ht="82.2" customHeight="1" thickBot="1" x14ac:dyDescent="0.35">
      <c r="A11" s="4">
        <v>19</v>
      </c>
      <c r="B11" s="6" t="s">
        <v>59</v>
      </c>
      <c r="C11" s="6" t="s">
        <v>60</v>
      </c>
      <c r="D11" s="6" t="s">
        <v>24</v>
      </c>
      <c r="E11" s="6">
        <v>2</v>
      </c>
      <c r="F11" s="11">
        <f>+G10</f>
        <v>45921</v>
      </c>
      <c r="G11" s="11">
        <f>+G3</f>
        <v>45922</v>
      </c>
      <c r="H11" s="10" t="s">
        <v>61</v>
      </c>
    </row>
    <row r="12" spans="1:8" ht="46.2" customHeight="1" thickBot="1" x14ac:dyDescent="0.35"/>
    <row r="13" spans="1:8" ht="46.2" customHeight="1" thickBot="1" x14ac:dyDescent="0.35">
      <c r="A13" s="1" t="s">
        <v>16</v>
      </c>
      <c r="B13" s="2" t="s">
        <v>0</v>
      </c>
      <c r="C13" s="2" t="s">
        <v>17</v>
      </c>
      <c r="D13" s="2" t="s">
        <v>18</v>
      </c>
      <c r="E13" s="3" t="s">
        <v>34</v>
      </c>
      <c r="F13" s="2" t="s">
        <v>78</v>
      </c>
      <c r="G13" s="2" t="s">
        <v>76</v>
      </c>
    </row>
    <row r="14" spans="1:8" ht="46.2" customHeight="1" thickBot="1" x14ac:dyDescent="0.35">
      <c r="A14" s="4">
        <v>14</v>
      </c>
      <c r="B14" s="5" t="s">
        <v>48</v>
      </c>
      <c r="C14" s="5" t="s">
        <v>54</v>
      </c>
      <c r="D14" s="5" t="s">
        <v>29</v>
      </c>
      <c r="E14" s="12">
        <v>45915</v>
      </c>
      <c r="F14" s="5">
        <f>+SUM(E6:E11)</f>
        <v>22</v>
      </c>
      <c r="G14" s="5">
        <v>25</v>
      </c>
    </row>
    <row r="15" spans="1:8" ht="46.2" customHeight="1" thickBot="1" x14ac:dyDescent="0.35">
      <c r="A15" s="4">
        <v>15</v>
      </c>
      <c r="B15" s="6" t="s">
        <v>48</v>
      </c>
      <c r="C15" s="6" t="s">
        <v>55</v>
      </c>
      <c r="D15" s="6" t="s">
        <v>29</v>
      </c>
      <c r="E15" s="11">
        <v>45916</v>
      </c>
      <c r="F15" s="6">
        <f>+F14-E6</f>
        <v>19</v>
      </c>
      <c r="G15" s="6">
        <v>23</v>
      </c>
    </row>
    <row r="16" spans="1:8" ht="46.2" customHeight="1" thickBot="1" x14ac:dyDescent="0.35">
      <c r="A16" s="4">
        <v>16</v>
      </c>
      <c r="B16" s="5" t="s">
        <v>48</v>
      </c>
      <c r="C16" s="5" t="s">
        <v>56</v>
      </c>
      <c r="D16" s="5" t="s">
        <v>29</v>
      </c>
      <c r="E16" s="12">
        <v>45917</v>
      </c>
      <c r="F16" s="6">
        <f t="shared" ref="F16:F19" si="0">+F15-E7</f>
        <v>15</v>
      </c>
      <c r="G16" s="5">
        <v>20</v>
      </c>
    </row>
    <row r="17" spans="1:7" ht="46.2" customHeight="1" thickBot="1" x14ac:dyDescent="0.35">
      <c r="A17" s="4">
        <v>17</v>
      </c>
      <c r="B17" s="6" t="s">
        <v>51</v>
      </c>
      <c r="C17" s="6" t="s">
        <v>57</v>
      </c>
      <c r="D17" s="6" t="s">
        <v>24</v>
      </c>
      <c r="E17" s="11">
        <v>45919</v>
      </c>
      <c r="F17" s="6">
        <f t="shared" si="0"/>
        <v>11</v>
      </c>
      <c r="G17" s="6">
        <v>15</v>
      </c>
    </row>
    <row r="18" spans="1:7" ht="46.2" customHeight="1" thickBot="1" x14ac:dyDescent="0.35">
      <c r="A18" s="4">
        <v>18</v>
      </c>
      <c r="B18" s="5" t="s">
        <v>51</v>
      </c>
      <c r="C18" s="5" t="s">
        <v>58</v>
      </c>
      <c r="D18" s="5" t="s">
        <v>29</v>
      </c>
      <c r="E18" s="12">
        <v>45921</v>
      </c>
      <c r="F18" s="6">
        <f t="shared" si="0"/>
        <v>6</v>
      </c>
      <c r="G18" s="5">
        <v>8</v>
      </c>
    </row>
    <row r="19" spans="1:7" ht="46.2" customHeight="1" thickBot="1" x14ac:dyDescent="0.35">
      <c r="A19" s="4">
        <v>19</v>
      </c>
      <c r="B19" s="6" t="s">
        <v>59</v>
      </c>
      <c r="C19" s="6" t="s">
        <v>60</v>
      </c>
      <c r="D19" s="6" t="s">
        <v>24</v>
      </c>
      <c r="E19" s="11">
        <v>45922</v>
      </c>
      <c r="F19" s="6">
        <v>0</v>
      </c>
      <c r="G19" s="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FC42-F163-4781-B91C-41AD7CBCCCE1}">
  <dimension ref="A1:H11"/>
  <sheetViews>
    <sheetView topLeftCell="A5" zoomScale="55" zoomScaleNormal="55" workbookViewId="0">
      <selection activeCell="J10" sqref="J10"/>
    </sheetView>
  </sheetViews>
  <sheetFormatPr defaultColWidth="21.109375" defaultRowHeight="14.4" x14ac:dyDescent="0.3"/>
  <cols>
    <col min="1" max="1" width="7.109375" style="23" customWidth="1"/>
    <col min="2" max="2" width="8.33203125" style="23" customWidth="1"/>
    <col min="3" max="3" width="16" style="23" customWidth="1"/>
    <col min="4" max="4" width="12.44140625" style="23" customWidth="1"/>
    <col min="5" max="5" width="12" style="23" customWidth="1"/>
    <col min="6" max="6" width="12.5546875" style="23" customWidth="1"/>
    <col min="7" max="7" width="12.21875" style="23" customWidth="1"/>
    <col min="8" max="8" width="10.88671875" style="23" customWidth="1"/>
    <col min="9" max="16384" width="21.109375" style="23"/>
  </cols>
  <sheetData>
    <row r="1" spans="1:8" ht="30" customHeight="1" thickBot="1" x14ac:dyDescent="0.35">
      <c r="B1" s="13" t="s">
        <v>0</v>
      </c>
      <c r="C1" s="14" t="s">
        <v>1</v>
      </c>
      <c r="D1" s="16" t="s">
        <v>3</v>
      </c>
      <c r="E1" s="14" t="s">
        <v>2</v>
      </c>
      <c r="F1" s="15" t="s">
        <v>14</v>
      </c>
      <c r="G1" s="15" t="s">
        <v>34</v>
      </c>
    </row>
    <row r="2" spans="1:8" ht="83.4" thickBot="1" x14ac:dyDescent="0.35">
      <c r="B2" s="17" t="s">
        <v>62</v>
      </c>
      <c r="C2" s="18" t="s">
        <v>63</v>
      </c>
      <c r="D2" s="18" t="s">
        <v>64</v>
      </c>
      <c r="E2" s="18">
        <v>5</v>
      </c>
      <c r="F2" s="24">
        <f>+'Sprint 3 '!G11</f>
        <v>45922</v>
      </c>
      <c r="G2" s="24">
        <f>+F2+3</f>
        <v>45925</v>
      </c>
    </row>
    <row r="3" spans="1:8" ht="69.599999999999994" thickBot="1" x14ac:dyDescent="0.35">
      <c r="B3" s="17" t="s">
        <v>65</v>
      </c>
      <c r="C3" s="21" t="s">
        <v>66</v>
      </c>
      <c r="D3" s="21" t="s">
        <v>67</v>
      </c>
      <c r="E3" s="21">
        <v>8</v>
      </c>
      <c r="F3" s="26">
        <f>+G2</f>
        <v>45925</v>
      </c>
      <c r="G3" s="26">
        <f>+F3+4</f>
        <v>45929</v>
      </c>
    </row>
    <row r="4" spans="1:8" ht="15" thickBot="1" x14ac:dyDescent="0.35"/>
    <row r="5" spans="1:8" ht="28.2" thickBot="1" x14ac:dyDescent="0.35">
      <c r="A5" s="13" t="s">
        <v>16</v>
      </c>
      <c r="B5" s="14" t="s">
        <v>0</v>
      </c>
      <c r="C5" s="14" t="s">
        <v>17</v>
      </c>
      <c r="D5" s="14" t="s">
        <v>18</v>
      </c>
      <c r="E5" s="14" t="s">
        <v>19</v>
      </c>
      <c r="F5" s="16" t="s">
        <v>14</v>
      </c>
      <c r="G5" s="16" t="s">
        <v>34</v>
      </c>
      <c r="H5" s="16" t="s">
        <v>20</v>
      </c>
    </row>
    <row r="6" spans="1:8" ht="96.6" customHeight="1" thickBot="1" x14ac:dyDescent="0.35">
      <c r="A6" s="17">
        <v>20</v>
      </c>
      <c r="B6" s="18" t="s">
        <v>62</v>
      </c>
      <c r="C6" s="18" t="s">
        <v>68</v>
      </c>
      <c r="D6" s="18" t="s">
        <v>29</v>
      </c>
      <c r="E6" s="18">
        <v>3</v>
      </c>
      <c r="F6" s="19">
        <f>F2</f>
        <v>45922</v>
      </c>
      <c r="G6" s="19">
        <f>+F6+1</f>
        <v>45923</v>
      </c>
      <c r="H6" s="20" t="s">
        <v>47</v>
      </c>
    </row>
    <row r="7" spans="1:8" ht="96.6" customHeight="1" thickBot="1" x14ac:dyDescent="0.35">
      <c r="A7" s="17">
        <v>21</v>
      </c>
      <c r="B7" s="21" t="s">
        <v>62</v>
      </c>
      <c r="C7" s="21" t="s">
        <v>69</v>
      </c>
      <c r="D7" s="21" t="s">
        <v>24</v>
      </c>
      <c r="E7" s="21">
        <v>2</v>
      </c>
      <c r="F7" s="22">
        <f>+G6</f>
        <v>45923</v>
      </c>
      <c r="G7" s="22">
        <f>+F7+1</f>
        <v>45924</v>
      </c>
      <c r="H7" s="20" t="s">
        <v>47</v>
      </c>
    </row>
    <row r="8" spans="1:8" ht="96.6" customHeight="1" thickBot="1" x14ac:dyDescent="0.35">
      <c r="A8" s="17">
        <v>22</v>
      </c>
      <c r="B8" s="18" t="s">
        <v>62</v>
      </c>
      <c r="C8" s="18" t="s">
        <v>70</v>
      </c>
      <c r="D8" s="18" t="s">
        <v>29</v>
      </c>
      <c r="E8" s="18">
        <v>2</v>
      </c>
      <c r="F8" s="19">
        <f>+G7</f>
        <v>45924</v>
      </c>
      <c r="G8" s="19">
        <f>+F8+1</f>
        <v>45925</v>
      </c>
      <c r="H8" s="20" t="s">
        <v>47</v>
      </c>
    </row>
    <row r="9" spans="1:8" ht="96.6" customHeight="1" thickBot="1" x14ac:dyDescent="0.35">
      <c r="A9" s="17">
        <v>23</v>
      </c>
      <c r="B9" s="21" t="s">
        <v>65</v>
      </c>
      <c r="C9" s="21" t="s">
        <v>71</v>
      </c>
      <c r="D9" s="21" t="s">
        <v>22</v>
      </c>
      <c r="E9" s="21">
        <v>4</v>
      </c>
      <c r="F9" s="22">
        <f>+G8</f>
        <v>45925</v>
      </c>
      <c r="G9" s="22">
        <f>+F9+2</f>
        <v>45927</v>
      </c>
      <c r="H9" s="20" t="s">
        <v>47</v>
      </c>
    </row>
    <row r="10" spans="1:8" ht="96.6" customHeight="1" thickBot="1" x14ac:dyDescent="0.35">
      <c r="A10" s="17">
        <v>24</v>
      </c>
      <c r="B10" s="18" t="s">
        <v>65</v>
      </c>
      <c r="C10" s="18" t="s">
        <v>72</v>
      </c>
      <c r="D10" s="18" t="s">
        <v>31</v>
      </c>
      <c r="E10" s="18">
        <v>4</v>
      </c>
      <c r="F10" s="19">
        <f>+G9</f>
        <v>45927</v>
      </c>
      <c r="G10" s="19">
        <f>+F10+1</f>
        <v>45928</v>
      </c>
      <c r="H10" s="20" t="s">
        <v>47</v>
      </c>
    </row>
    <row r="11" spans="1:8" ht="96.6" customHeight="1" thickBot="1" x14ac:dyDescent="0.35">
      <c r="A11" s="17">
        <v>25</v>
      </c>
      <c r="B11" s="21" t="s">
        <v>73</v>
      </c>
      <c r="C11" s="21" t="s">
        <v>74</v>
      </c>
      <c r="D11" s="21" t="s">
        <v>75</v>
      </c>
      <c r="E11" s="21">
        <v>3</v>
      </c>
      <c r="F11" s="22">
        <f>+G10</f>
        <v>45928</v>
      </c>
      <c r="G11" s="22">
        <f>+G3</f>
        <v>45929</v>
      </c>
      <c r="H11" s="2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Sprint 1 </vt:lpstr>
      <vt:lpstr>Sprint 2 </vt:lpstr>
      <vt:lpstr>Sprint 3 </vt:lpstr>
      <vt:lpstr>Sprint 4 </vt:lpstr>
      <vt:lpstr>'Sprint 2 '!_Hlk210578957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2025-10-16T02:51:41Z</dcterms:created>
  <dcterms:modified xsi:type="dcterms:W3CDTF">2025-10-19T12:22:59Z</dcterms:modified>
</cp:coreProperties>
</file>