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people.ey.com/personal/naia_fernandez_zubillaga_es_ey_com/Documents/Documents/"/>
    </mc:Choice>
  </mc:AlternateContent>
  <xr:revisionPtr revIDLastSave="102" documentId="8_{D7BCB895-F9E1-4C6B-8F6F-4070F1C37462}" xr6:coauthVersionLast="47" xr6:coauthVersionMax="47" xr10:uidLastSave="{73B36B56-87C8-4092-9520-3030FB1EC10A}"/>
  <bookViews>
    <workbookView xWindow="-110" yWindow="-110" windowWidth="19420" windowHeight="11500" tabRatio="843" xr2:uid="{00000000-000D-0000-FFFF-FFFF00000000}"/>
  </bookViews>
  <sheets>
    <sheet name="Mathematical Functions" sheetId="2" r:id="rId1"/>
    <sheet name="Logical Functions" sheetId="1" r:id="rId2"/>
    <sheet name="Text Functions" sheetId="3" r:id="rId3"/>
    <sheet name="Date Functions" sheetId="4" r:id="rId4"/>
    <sheet name="LOOKUP" sheetId="6" r:id="rId5"/>
    <sheet name="Assurance data" sheetId="7" r:id="rId6"/>
    <sheet name="Nested Functions" sheetId="5" r:id="rId7"/>
  </sheets>
  <definedNames>
    <definedName name="_xlnm._FilterDatabase" localSheetId="3" hidden="1">'Date Functions'!$A$1:$L$1072</definedName>
    <definedName name="_xlnm._FilterDatabase" localSheetId="1" hidden="1">'Logical Functions'!$A$1:$L$1072</definedName>
    <definedName name="_xlnm._FilterDatabase" localSheetId="0" hidden="1">'Mathematical Functions'!$A$1:$R$1072</definedName>
    <definedName name="_xlnm._FilterDatabase" localSheetId="6" hidden="1">'Nested Functions'!$A$1:$L$1072</definedName>
    <definedName name="_xlnm._FilterDatabase" localSheetId="2" hidden="1">'Text Functions'!$A$1:$L$1072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84" i="2" l="1"/>
  <c r="J1085" i="2"/>
  <c r="J1083" i="2"/>
  <c r="J1082" i="2"/>
  <c r="I1075" i="2"/>
  <c r="G3" i="2"/>
  <c r="J1081" i="2"/>
  <c r="J1080" i="2"/>
  <c r="J1079" i="2"/>
  <c r="K1078" i="2"/>
  <c r="J1078" i="2"/>
  <c r="J1077" i="2"/>
  <c r="J1076" i="2" a="1"/>
  <c r="J1076" i="2" s="1"/>
  <c r="J107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S2" i="2"/>
  <c r="M2" i="2"/>
  <c r="D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M1028" i="2"/>
  <c r="M946" i="2"/>
  <c r="M791" i="2"/>
  <c r="M787" i="2"/>
  <c r="M755" i="2"/>
  <c r="M751" i="2"/>
  <c r="M722" i="2"/>
  <c r="M686" i="2"/>
  <c r="M662" i="2"/>
  <c r="M641" i="2"/>
  <c r="M637" i="2"/>
  <c r="M614" i="2"/>
  <c r="M612" i="2"/>
  <c r="M594" i="2"/>
  <c r="M574" i="2"/>
  <c r="M546" i="2"/>
  <c r="M531" i="2"/>
  <c r="M518" i="2"/>
  <c r="M473" i="2"/>
  <c r="M449" i="2"/>
  <c r="M417" i="2"/>
  <c r="M404" i="2"/>
  <c r="M383" i="2"/>
  <c r="M377" i="2"/>
  <c r="M366" i="2"/>
  <c r="M299" i="2"/>
  <c r="M297" i="2"/>
  <c r="M277" i="2"/>
  <c r="M219" i="2"/>
  <c r="M215" i="2"/>
  <c r="M213" i="2"/>
  <c r="M199" i="2"/>
  <c r="M193" i="2"/>
  <c r="M192" i="2"/>
  <c r="M141" i="2"/>
  <c r="M138" i="2"/>
  <c r="M133" i="2"/>
  <c r="M129" i="2"/>
  <c r="M58" i="2"/>
  <c r="M54" i="2"/>
  <c r="M11" i="2"/>
  <c r="M807" i="2"/>
  <c r="M816" i="2"/>
  <c r="M810" i="2"/>
  <c r="M811" i="2"/>
  <c r="M886" i="2"/>
  <c r="M895" i="2"/>
  <c r="M902" i="2"/>
  <c r="M918" i="2"/>
  <c r="M919" i="2"/>
  <c r="M929" i="2"/>
  <c r="M934" i="2"/>
  <c r="M979" i="2"/>
  <c r="M989" i="2"/>
  <c r="M1010" i="2"/>
  <c r="M1015" i="2"/>
  <c r="M1071" i="2"/>
  <c r="M3" i="2"/>
  <c r="M4" i="2"/>
  <c r="M5" i="2"/>
  <c r="M6" i="2"/>
  <c r="M7" i="2"/>
  <c r="M8" i="2"/>
  <c r="M9" i="2"/>
  <c r="M10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5" i="2"/>
  <c r="M56" i="2"/>
  <c r="M57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30" i="2"/>
  <c r="M131" i="2"/>
  <c r="M132" i="2"/>
  <c r="M134" i="2"/>
  <c r="M135" i="2"/>
  <c r="M136" i="2"/>
  <c r="M137" i="2"/>
  <c r="M139" i="2"/>
  <c r="M140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4" i="2"/>
  <c r="M195" i="2"/>
  <c r="M196" i="2"/>
  <c r="M197" i="2"/>
  <c r="M198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4" i="2"/>
  <c r="M216" i="2"/>
  <c r="M217" i="2"/>
  <c r="M218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8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7" i="2"/>
  <c r="M368" i="2"/>
  <c r="M369" i="2"/>
  <c r="M370" i="2"/>
  <c r="M371" i="2"/>
  <c r="M372" i="2"/>
  <c r="M373" i="2"/>
  <c r="M374" i="2"/>
  <c r="M375" i="2"/>
  <c r="M376" i="2"/>
  <c r="M378" i="2"/>
  <c r="M379" i="2"/>
  <c r="M380" i="2"/>
  <c r="M381" i="2"/>
  <c r="M382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3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8" i="2"/>
  <c r="M639" i="2"/>
  <c r="M640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2" i="2"/>
  <c r="M753" i="2"/>
  <c r="M754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8" i="2"/>
  <c r="M789" i="2"/>
  <c r="M790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8" i="2"/>
  <c r="M809" i="2"/>
  <c r="M812" i="2"/>
  <c r="M813" i="2"/>
  <c r="M814" i="2"/>
  <c r="M815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7" i="2"/>
  <c r="M888" i="2"/>
  <c r="M889" i="2"/>
  <c r="M890" i="2"/>
  <c r="M891" i="2"/>
  <c r="M892" i="2"/>
  <c r="M893" i="2"/>
  <c r="M894" i="2"/>
  <c r="M896" i="2"/>
  <c r="M897" i="2"/>
  <c r="M898" i="2"/>
  <c r="M899" i="2"/>
  <c r="M900" i="2"/>
  <c r="M901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20" i="2"/>
  <c r="M921" i="2"/>
  <c r="M922" i="2"/>
  <c r="M923" i="2"/>
  <c r="M924" i="2"/>
  <c r="M925" i="2"/>
  <c r="M926" i="2"/>
  <c r="M927" i="2"/>
  <c r="M928" i="2"/>
  <c r="M930" i="2"/>
  <c r="M931" i="2"/>
  <c r="M932" i="2"/>
  <c r="M933" i="2"/>
  <c r="M935" i="2"/>
  <c r="M936" i="2"/>
  <c r="M937" i="2"/>
  <c r="M938" i="2"/>
  <c r="M939" i="2"/>
  <c r="M940" i="2"/>
  <c r="M941" i="2"/>
  <c r="M942" i="2"/>
  <c r="M943" i="2"/>
  <c r="M944" i="2"/>
  <c r="M945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80" i="2"/>
  <c r="M981" i="2"/>
  <c r="M982" i="2"/>
  <c r="M983" i="2"/>
  <c r="M984" i="2"/>
  <c r="M985" i="2"/>
  <c r="M986" i="2"/>
  <c r="M987" i="2"/>
  <c r="M988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1" i="2"/>
  <c r="M1012" i="2"/>
  <c r="M1013" i="2"/>
  <c r="M1014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2" i="2"/>
</calcChain>
</file>

<file path=xl/sharedStrings.xml><?xml version="1.0" encoding="utf-8"?>
<sst xmlns="http://schemas.openxmlformats.org/spreadsheetml/2006/main" count="75187" uniqueCount="9206">
  <si>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</si>
  <si>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</si>
  <si>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</si>
  <si>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</si>
  <si>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</si>
  <si>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</si>
  <si>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</si>
  <si>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</si>
  <si>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</si>
  <si>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</si>
  <si>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</si>
  <si>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</si>
  <si>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</si>
  <si>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</si>
  <si>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</si>
  <si>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</si>
  <si>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</si>
  <si>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</si>
  <si>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</si>
  <si>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</si>
  <si>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</si>
  <si>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</si>
  <si>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</si>
  <si>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</si>
  <si>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</si>
  <si>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</si>
  <si>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</si>
  <si>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</si>
  <si>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</si>
  <si>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</si>
  <si>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</si>
  <si>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</si>
  <si>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</si>
  <si>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</si>
  <si>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</si>
  <si>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</si>
  <si>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</si>
  <si>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</si>
  <si>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</si>
  <si>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</si>
  <si>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</si>
  <si>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</si>
  <si>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</si>
  <si>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</si>
  <si>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</si>
  <si>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</si>
  <si>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</si>
  <si>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</si>
  <si>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</si>
  <si>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</si>
  <si>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</si>
  <si>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</si>
  <si>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</si>
  <si>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</si>
  <si>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</si>
  <si>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</si>
  <si>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</si>
  <si>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</si>
  <si>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</si>
  <si>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</si>
  <si>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</si>
  <si>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</si>
  <si>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</si>
  <si>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</si>
  <si>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</si>
  <si>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</si>
  <si>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</si>
  <si>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</si>
  <si>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</si>
  <si>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</si>
  <si>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</si>
  <si>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</si>
  <si>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</si>
  <si>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</si>
  <si>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</si>
  <si>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</si>
  <si>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</si>
  <si>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</si>
  <si>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</si>
  <si>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</si>
  <si>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</si>
  <si>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</si>
  <si>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</si>
  <si>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</si>
  <si>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</si>
  <si>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</si>
  <si>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</si>
  <si>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</si>
  <si>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</si>
  <si>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</si>
  <si>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</si>
  <si>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</si>
  <si>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</si>
  <si>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</si>
  <si>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</si>
  <si>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</si>
  <si>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</si>
  <si>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</si>
  <si>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</si>
  <si>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</si>
  <si>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</si>
  <si>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</si>
  <si>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</si>
  <si>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</si>
  <si>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</si>
  <si>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</si>
  <si>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</si>
  <si>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</si>
  <si>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</si>
  <si>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</si>
  <si>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</si>
  <si>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</si>
  <si>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</si>
  <si>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</si>
  <si>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</si>
  <si>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</si>
  <si>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</si>
  <si>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</si>
  <si>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</si>
  <si>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</si>
  <si>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</si>
  <si>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</si>
  <si>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</si>
  <si>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</si>
  <si>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</si>
  <si>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</si>
  <si>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</si>
  <si>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</si>
  <si>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</si>
  <si>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</si>
  <si>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</si>
  <si>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</si>
  <si>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</si>
  <si>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</si>
  <si>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</si>
  <si>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</si>
  <si>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</si>
  <si>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</si>
  <si>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</si>
  <si>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</si>
  <si>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</si>
  <si>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</si>
  <si>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</si>
  <si>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</si>
  <si>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</si>
  <si>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</si>
  <si>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</si>
  <si>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</si>
  <si>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</si>
  <si>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</si>
  <si>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</si>
  <si>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</si>
  <si>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</si>
  <si>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</si>
  <si>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</si>
  <si>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</si>
  <si>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</si>
  <si>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</si>
  <si>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</si>
  <si>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</si>
  <si>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</si>
  <si>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</si>
  <si>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</si>
  <si>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</si>
  <si>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</si>
  <si>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</si>
  <si>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</si>
  <si>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</si>
  <si>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</si>
  <si>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</si>
  <si>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</si>
  <si>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</si>
  <si>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</si>
  <si>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</si>
  <si>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</si>
  <si>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</si>
  <si>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</si>
  <si>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</si>
  <si>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</si>
  <si>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</si>
  <si>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</si>
  <si>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</si>
  <si>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</si>
  <si>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</si>
  <si>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</si>
  <si>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</si>
  <si>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</si>
  <si>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</si>
  <si>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</si>
  <si>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</si>
  <si>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</si>
  <si>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</si>
  <si>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</si>
  <si>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</si>
  <si>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</si>
  <si>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</si>
  <si>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</si>
  <si>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</si>
  <si>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</si>
  <si>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</si>
  <si>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</si>
  <si>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</si>
  <si>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</si>
  <si>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</si>
  <si>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</si>
  <si>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</si>
  <si>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</si>
  <si>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</si>
  <si>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</si>
  <si>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</si>
  <si>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</si>
  <si>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</si>
  <si>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</si>
  <si>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</si>
  <si>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</si>
  <si>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</si>
  <si>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</si>
  <si>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</si>
  <si>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</si>
  <si>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</si>
  <si>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</si>
  <si>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</si>
  <si>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</si>
  <si>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</si>
  <si>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</si>
  <si>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</si>
  <si>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</si>
  <si>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</si>
  <si>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</si>
  <si>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</si>
  <si>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</si>
  <si>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</si>
  <si>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</si>
  <si>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</si>
  <si>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</si>
  <si>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</si>
  <si>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</si>
  <si>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</si>
  <si>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</si>
  <si>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</si>
  <si>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</si>
  <si>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</si>
  <si>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</si>
  <si>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</si>
  <si>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</si>
  <si>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</si>
  <si>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</si>
  <si>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</si>
  <si>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</si>
  <si>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</si>
  <si>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</si>
  <si>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</si>
  <si>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</si>
  <si>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</si>
  <si>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</si>
  <si>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</si>
  <si>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</si>
  <si>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</si>
  <si>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</si>
  <si>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</si>
  <si>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</si>
  <si>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</si>
  <si>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</si>
  <si>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</si>
  <si>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</si>
  <si>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</si>
  <si>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</si>
  <si>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</si>
  <si>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</si>
  <si>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</si>
  <si>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</si>
  <si>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</si>
  <si>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</si>
  <si>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</si>
  <si>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</si>
  <si>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</si>
  <si>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</si>
  <si>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</si>
  <si>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</si>
  <si>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</si>
  <si>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</si>
  <si>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</si>
  <si>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</si>
  <si>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</si>
  <si>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</si>
  <si>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</si>
  <si>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</si>
  <si>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</si>
  <si>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</si>
  <si>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</si>
  <si>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</si>
  <si>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</si>
  <si>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</si>
  <si>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</si>
  <si>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</si>
  <si>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</si>
  <si>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</si>
  <si>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</si>
  <si>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</si>
  <si>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</si>
  <si>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</si>
  <si>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</si>
  <si>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</si>
  <si>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</si>
  <si>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</si>
  <si>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</si>
  <si>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</si>
  <si>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</si>
  <si>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</si>
  <si>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</si>
  <si>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</si>
  <si>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</si>
  <si>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</si>
  <si>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</si>
  <si>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</si>
  <si>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</si>
  <si>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</si>
  <si>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</si>
  <si>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</si>
  <si>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</si>
  <si>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</si>
  <si>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</si>
  <si>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</si>
  <si>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</si>
  <si>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</si>
  <si>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</si>
  <si>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</si>
  <si>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</si>
  <si>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</si>
  <si>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</si>
  <si>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</si>
  <si>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</si>
  <si>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</si>
  <si>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</si>
  <si>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</si>
  <si>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</si>
  <si>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</si>
  <si>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</si>
  <si>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</si>
  <si>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</si>
  <si>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</si>
  <si>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</si>
  <si>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</si>
  <si>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</si>
  <si>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</si>
  <si>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</si>
  <si>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</si>
  <si>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</si>
  <si>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</si>
  <si>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</si>
  <si>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</si>
  <si>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</si>
  <si>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</si>
  <si>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</si>
  <si>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</si>
  <si>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</si>
  <si>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</si>
  <si>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</si>
  <si>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</si>
  <si>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</si>
  <si>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</si>
  <si>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</si>
  <si>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</si>
  <si>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</si>
  <si>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</si>
  <si>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</si>
  <si>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</si>
  <si>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</si>
  <si>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</si>
  <si>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</si>
  <si>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</si>
  <si>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</si>
  <si>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</si>
  <si>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</si>
  <si>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</si>
  <si>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</si>
  <si>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</si>
  <si>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</si>
  <si>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</si>
  <si>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</si>
  <si>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</si>
  <si>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</si>
  <si>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</si>
  <si>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</si>
  <si>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</si>
  <si>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</si>
  <si>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</si>
  <si>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</si>
  <si>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</si>
  <si>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</si>
  <si>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</si>
  <si>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</si>
  <si>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</si>
  <si>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</si>
  <si>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</si>
  <si>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</si>
  <si>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</si>
  <si>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</si>
  <si>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</si>
  <si>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</si>
  <si>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</si>
  <si>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</si>
  <si>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</si>
  <si>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</si>
  <si>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</si>
  <si>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</si>
  <si>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</si>
  <si>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</si>
  <si>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</si>
  <si>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</si>
  <si>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</si>
  <si>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</si>
  <si>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</si>
  <si>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</si>
  <si>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</si>
  <si>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</si>
  <si>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</si>
  <si>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</si>
  <si>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</si>
  <si>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</si>
  <si>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</si>
  <si>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</si>
  <si>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</si>
  <si>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</si>
  <si>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</si>
  <si>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</si>
  <si>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</si>
  <si>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</si>
  <si>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</si>
  <si>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</si>
  <si>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</si>
  <si>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</si>
  <si>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</si>
  <si>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</si>
  <si>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</si>
  <si>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</si>
  <si>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</si>
  <si>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</si>
  <si>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</si>
  <si>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</si>
  <si>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</si>
  <si>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</si>
  <si>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</si>
  <si>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</si>
  <si>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</si>
  <si>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</si>
  <si>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</si>
  <si>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</si>
  <si>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</si>
  <si>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</si>
  <si>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</si>
  <si>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</si>
  <si>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</si>
  <si>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</si>
  <si>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</si>
  <si>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</si>
  <si>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</si>
  <si>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</si>
  <si>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</si>
  <si>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</si>
  <si>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</si>
  <si>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</si>
  <si>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</si>
  <si>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</si>
  <si>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</si>
  <si>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</si>
  <si>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</si>
  <si>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</si>
  <si>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</si>
  <si>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</si>
  <si>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</si>
  <si>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</si>
  <si>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</si>
  <si>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</si>
  <si>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</si>
  <si>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</si>
  <si>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</si>
  <si>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</si>
  <si>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</si>
  <si>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</si>
  <si>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</si>
  <si>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</si>
  <si>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</si>
  <si>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</si>
  <si>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</si>
  <si>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</si>
  <si>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</si>
  <si>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</si>
  <si>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</si>
  <si>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</si>
  <si>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</si>
  <si>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</si>
  <si>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</si>
  <si>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</si>
  <si>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</si>
  <si>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</si>
  <si>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</si>
  <si>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</si>
  <si>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</si>
  <si>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</si>
  <si>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</si>
  <si>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</si>
  <si>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</si>
  <si>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</si>
  <si>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</si>
  <si>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</si>
  <si>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</si>
  <si>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</si>
  <si>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</si>
  <si>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</si>
  <si>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</si>
  <si>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</si>
  <si>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</si>
  <si>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</si>
  <si>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</si>
  <si>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</si>
  <si>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</si>
  <si>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</si>
  <si>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</si>
  <si>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</si>
  <si>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</si>
  <si>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</si>
  <si>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</si>
  <si>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</si>
  <si>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</si>
  <si>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</si>
  <si>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</si>
  <si>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</si>
  <si>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</si>
  <si>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</si>
  <si>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</si>
  <si>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</si>
  <si>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</si>
  <si>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</si>
  <si>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</si>
  <si>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</si>
  <si>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</si>
  <si>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</si>
  <si>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</si>
  <si>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</si>
  <si>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</si>
  <si>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</si>
  <si>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</si>
  <si>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</si>
  <si>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</si>
  <si>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</si>
  <si>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</si>
  <si>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</si>
  <si>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</si>
  <si>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</si>
  <si>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</si>
  <si>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</si>
  <si>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</si>
  <si>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</si>
  <si>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</si>
  <si>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</si>
  <si>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</si>
  <si>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</si>
  <si>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</si>
  <si>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</si>
  <si>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</si>
  <si>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</si>
  <si>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</si>
  <si>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</si>
  <si>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</si>
  <si>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</si>
  <si>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</si>
  <si>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</si>
  <si>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</si>
  <si>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</si>
  <si>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</si>
  <si>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</si>
  <si>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</si>
  <si>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</si>
  <si>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</si>
  <si>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</si>
  <si>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</si>
  <si>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</si>
  <si>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</si>
  <si>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</si>
  <si>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</si>
  <si>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</si>
  <si>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</si>
  <si>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</si>
  <si>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</si>
  <si>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</si>
  <si>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</si>
  <si>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</si>
  <si>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</si>
  <si>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</si>
  <si>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</si>
  <si>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</si>
  <si>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</si>
  <si>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</si>
  <si>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</si>
  <si>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</si>
  <si>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</si>
  <si>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</si>
  <si>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</si>
  <si>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</si>
  <si>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</si>
  <si>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</si>
  <si>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</si>
  <si>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</si>
  <si>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</si>
  <si>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</si>
  <si>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</si>
  <si>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</si>
  <si>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</si>
  <si>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</si>
  <si>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</si>
  <si>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</si>
  <si>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</si>
  <si>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</si>
  <si>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</si>
  <si>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</si>
  <si>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</si>
  <si>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</si>
  <si>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</si>
  <si>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</si>
  <si>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</si>
  <si>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</si>
  <si>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</si>
  <si>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</si>
  <si>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</si>
  <si>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</si>
  <si>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</si>
  <si>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</si>
  <si>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</si>
  <si>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</si>
  <si>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</si>
  <si>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</si>
  <si>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</si>
  <si>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</si>
  <si>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</si>
  <si>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</si>
  <si>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</si>
  <si>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</si>
  <si>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</si>
  <si>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</si>
  <si>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</si>
  <si>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</si>
  <si>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</si>
  <si>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</si>
  <si>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</si>
  <si>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</si>
  <si>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</si>
  <si>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</si>
  <si>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</si>
  <si>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</si>
  <si>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</si>
  <si>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</si>
  <si>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</si>
  <si>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</si>
  <si>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</si>
  <si>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</si>
  <si>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</si>
  <si>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</si>
  <si>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</si>
  <si>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</si>
  <si>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</si>
  <si>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</si>
  <si>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</si>
  <si>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</si>
  <si>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</si>
  <si>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</si>
  <si>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</si>
  <si>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</si>
  <si>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</si>
  <si>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</si>
  <si>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</si>
  <si>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</si>
  <si>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</si>
  <si>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</si>
  <si>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</si>
  <si>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</si>
  <si>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</si>
  <si>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</si>
  <si>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</si>
  <si>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</si>
  <si>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</si>
  <si>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</si>
  <si>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</si>
  <si>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</si>
  <si>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</si>
  <si>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</si>
  <si>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</si>
  <si>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</si>
  <si>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</si>
  <si>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</si>
  <si>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</si>
  <si>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</si>
  <si>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</si>
  <si>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</si>
  <si>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</si>
  <si>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</si>
  <si>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</si>
  <si>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</si>
  <si>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</si>
  <si>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</si>
  <si>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</si>
  <si>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</si>
  <si>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</si>
  <si>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</si>
  <si>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</si>
  <si>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</si>
  <si>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</si>
  <si>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</si>
  <si>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</si>
  <si>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</si>
  <si>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</si>
  <si>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</si>
  <si>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</si>
  <si>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</si>
  <si>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</si>
  <si>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</si>
  <si>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</si>
  <si>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</si>
  <si>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</si>
  <si>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</si>
  <si>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</si>
  <si>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</si>
  <si>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</si>
  <si>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</si>
  <si>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</si>
  <si>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</si>
  <si>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</si>
  <si>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</si>
  <si>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</si>
  <si>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</si>
  <si>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</si>
  <si>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</si>
  <si>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</si>
  <si>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</si>
  <si>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</si>
  <si>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</si>
  <si>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</si>
  <si>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</si>
  <si>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</si>
  <si>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</si>
  <si>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</si>
  <si>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</si>
  <si>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</si>
  <si>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</si>
  <si>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</si>
  <si>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</si>
  <si>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</si>
  <si>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</si>
  <si>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</si>
  <si>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</si>
  <si>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</si>
  <si>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</si>
  <si>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</si>
  <si>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</si>
  <si>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</si>
  <si>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</si>
  <si>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</si>
  <si>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</si>
  <si>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</si>
  <si>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</si>
  <si>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</si>
  <si>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</si>
  <si>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</si>
  <si>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</si>
  <si>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</si>
  <si>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</si>
  <si>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</si>
  <si>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</si>
  <si>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</si>
  <si>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</si>
  <si>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</si>
  <si>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</si>
  <si>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</si>
  <si>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</si>
  <si>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</si>
  <si>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</si>
  <si>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</si>
  <si>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</si>
  <si>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</si>
  <si>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</si>
  <si>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</si>
  <si>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</si>
  <si>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</si>
  <si>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</si>
  <si>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</si>
  <si>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</si>
  <si>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</si>
  <si>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</si>
  <si>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</si>
  <si>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</si>
  <si>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</si>
  <si>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</si>
  <si>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</si>
  <si>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</si>
  <si>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</si>
  <si>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</si>
  <si>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</si>
  <si>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</si>
  <si>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</si>
  <si>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</si>
  <si>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</si>
  <si>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</si>
  <si>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</si>
  <si>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</si>
  <si>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</si>
  <si>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</si>
  <si>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</si>
  <si>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</si>
  <si>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</si>
  <si>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</si>
  <si>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</si>
  <si>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</si>
  <si>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</si>
  <si>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</si>
  <si>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</si>
  <si>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</si>
  <si>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</si>
  <si>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</si>
  <si>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</si>
  <si>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</si>
  <si>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</si>
  <si>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</si>
  <si>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</si>
  <si>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</si>
  <si>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</si>
  <si>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</si>
  <si>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</si>
  <si>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</si>
  <si>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</si>
  <si>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</si>
  <si>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</si>
  <si>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</si>
  <si>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</si>
  <si>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</si>
  <si>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</si>
  <si>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</si>
  <si>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</si>
  <si>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</si>
  <si>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</si>
  <si>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</si>
  <si>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</si>
  <si>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</si>
  <si>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</si>
  <si>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</si>
  <si>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</si>
  <si>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</si>
  <si>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</si>
  <si>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</si>
  <si>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</si>
  <si>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</si>
  <si>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</si>
  <si>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</si>
  <si>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</si>
  <si>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</si>
  <si>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</si>
  <si>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</si>
  <si>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</si>
  <si>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</si>
  <si>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</si>
  <si>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</si>
  <si>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</si>
  <si>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</si>
  <si>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</si>
  <si>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</si>
  <si>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</si>
  <si>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</si>
  <si>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</si>
  <si>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</si>
  <si>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</si>
  <si>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</si>
  <si>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</si>
  <si>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</si>
  <si>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</si>
  <si>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</si>
  <si>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</si>
  <si>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</si>
  <si>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</si>
  <si>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</si>
  <si>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</si>
  <si>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</si>
  <si>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</si>
  <si>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</si>
  <si>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</si>
  <si>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</si>
  <si>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</si>
  <si>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</si>
  <si>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</si>
  <si>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</si>
  <si>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</si>
  <si>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</si>
  <si>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</si>
  <si>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</si>
  <si>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</si>
  <si>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</si>
  <si>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</si>
  <si>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</si>
  <si>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</si>
  <si>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</si>
  <si>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</si>
  <si>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</si>
  <si>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</si>
  <si>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</si>
  <si>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</si>
  <si>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</si>
  <si>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</si>
  <si>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</si>
  <si>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</si>
  <si>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</si>
  <si>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</si>
  <si>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</si>
  <si>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</si>
  <si>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</si>
  <si>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</si>
  <si>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</si>
  <si>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</si>
  <si>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</si>
  <si>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</si>
  <si>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</si>
  <si>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</si>
  <si>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</si>
  <si>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</si>
  <si>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</si>
  <si>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</si>
  <si>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</si>
  <si>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</si>
  <si>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</si>
  <si>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</si>
  <si>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</si>
  <si>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</si>
  <si>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</si>
  <si>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</si>
  <si>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</si>
  <si>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</si>
  <si>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</si>
  <si>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</si>
  <si>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</si>
  <si>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</si>
  <si>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</si>
  <si>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</si>
  <si>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</si>
  <si>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</si>
  <si>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</si>
  <si>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</si>
  <si>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</si>
  <si>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</si>
  <si>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</si>
  <si>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</si>
  <si>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</si>
  <si>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</si>
  <si>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</si>
  <si>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</si>
  <si>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</si>
  <si>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</si>
  <si>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</si>
  <si>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</si>
  <si>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</si>
  <si>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</si>
  <si>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</si>
  <si>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</si>
  <si>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</si>
  <si>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</si>
  <si>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</si>
  <si>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</si>
  <si>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</si>
  <si>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</si>
  <si>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</si>
  <si>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</si>
  <si>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</si>
  <si>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</si>
  <si>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</si>
  <si>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</si>
  <si>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</si>
  <si>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</si>
  <si>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</si>
  <si>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</si>
  <si>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</si>
  <si>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</si>
  <si>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</si>
  <si>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</si>
  <si>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</si>
  <si>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</si>
  <si>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</si>
  <si>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</si>
  <si>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</si>
  <si>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</si>
  <si>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</si>
  <si>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</si>
  <si>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</si>
  <si>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</si>
  <si>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</si>
  <si>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</si>
  <si>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</si>
  <si>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</si>
  <si>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</si>
  <si>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</si>
  <si>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</si>
  <si>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</si>
  <si>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</si>
  <si>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</si>
  <si>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</si>
  <si>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</si>
  <si>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</si>
  <si>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</si>
  <si>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</si>
  <si>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</si>
  <si>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</si>
  <si>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</si>
  <si>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</si>
  <si>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</si>
  <si>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</si>
  <si>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</si>
  <si>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</si>
  <si>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</si>
  <si>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</si>
  <si>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</si>
  <si>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</si>
  <si>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</si>
  <si>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</si>
  <si>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</si>
  <si>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</si>
  <si>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</si>
  <si>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</si>
  <si>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</si>
  <si>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</si>
  <si>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</si>
  <si>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</si>
  <si>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</si>
  <si>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</si>
  <si>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</si>
  <si>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</si>
  <si>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</si>
  <si>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</si>
  <si>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</si>
  <si>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</si>
  <si>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</si>
  <si>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</si>
  <si>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</si>
  <si>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</si>
  <si>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</si>
  <si>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</si>
  <si>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</si>
  <si>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</si>
  <si>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</si>
  <si>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</si>
  <si>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</si>
  <si>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</si>
  <si>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</si>
  <si>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</si>
  <si>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</si>
  <si>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</si>
  <si>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</si>
  <si>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</si>
  <si>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</si>
  <si>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</si>
  <si>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</si>
  <si>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</si>
  <si>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</si>
  <si>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</si>
  <si>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</si>
  <si>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</si>
  <si>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</si>
  <si>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</si>
  <si>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</si>
  <si>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</si>
  <si>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</si>
  <si>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</si>
  <si>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</si>
  <si>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</si>
  <si>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</si>
  <si>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</si>
  <si>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</si>
  <si>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</si>
  <si>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</si>
  <si>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</si>
  <si>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</si>
  <si>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</si>
  <si>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</si>
  <si>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</si>
  <si>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</si>
  <si>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</si>
  <si>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</si>
  <si>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</si>
  <si>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</si>
  <si>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</si>
  <si>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</si>
  <si>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</si>
  <si>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</si>
  <si>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</si>
  <si>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</si>
  <si>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</si>
  <si>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</si>
  <si>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</si>
  <si>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</si>
  <si>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</si>
  <si>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</si>
  <si>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</si>
  <si>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</si>
  <si>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</si>
  <si>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</si>
  <si>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</si>
  <si>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</si>
  <si>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</si>
  <si>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</si>
  <si>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</si>
  <si>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</si>
  <si>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</si>
  <si>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</si>
  <si>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</si>
  <si>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</si>
  <si>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</si>
  <si>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</si>
  <si>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</si>
  <si>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</si>
  <si>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</si>
  <si>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</si>
  <si>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</si>
  <si>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</si>
  <si>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</si>
  <si>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</si>
  <si>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</si>
  <si>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</si>
  <si>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</si>
  <si>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</si>
  <si>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</si>
  <si>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</si>
  <si>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</si>
  <si>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</si>
  <si>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</si>
  <si>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</si>
  <si>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</si>
  <si>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</si>
  <si>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</si>
  <si>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</si>
  <si>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</si>
  <si>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</si>
  <si>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</si>
  <si>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</si>
  <si>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</si>
  <si>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</si>
  <si>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</si>
  <si>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</si>
  <si>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</si>
  <si>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</si>
  <si>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</si>
  <si>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</si>
  <si>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</si>
  <si>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</si>
  <si>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</si>
  <si>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</si>
  <si>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</si>
  <si>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</si>
  <si>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</si>
  <si>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</si>
  <si>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</si>
  <si>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</si>
  <si>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</si>
  <si>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</si>
  <si>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</si>
  <si>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</si>
  <si>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</si>
  <si>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</si>
  <si>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</si>
  <si>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</si>
  <si>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</si>
  <si>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</si>
  <si>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</si>
  <si>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</si>
  <si>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</si>
  <si>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</si>
  <si>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</si>
  <si>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</si>
  <si>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</si>
  <si>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</si>
  <si>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</si>
  <si>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</si>
  <si>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</si>
  <si>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</si>
  <si>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</si>
  <si>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</si>
  <si>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</si>
  <si>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</si>
  <si>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</si>
  <si>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</si>
  <si>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</si>
  <si>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</si>
  <si>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</si>
  <si>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</si>
  <si>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</si>
  <si>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</si>
  <si>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</si>
  <si>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</si>
  <si>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</si>
  <si>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</si>
  <si>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</si>
  <si>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</si>
  <si>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</si>
  <si>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</si>
  <si>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</si>
  <si>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</si>
  <si>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</si>
  <si>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</si>
  <si>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</si>
  <si>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</si>
  <si>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</si>
  <si>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</si>
  <si>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</si>
  <si>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</si>
  <si>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</si>
  <si>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</si>
  <si>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</si>
  <si>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</si>
  <si>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</si>
  <si>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</si>
  <si>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</si>
  <si>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</si>
  <si>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</si>
  <si>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</si>
  <si>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</si>
  <si>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</si>
  <si>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</si>
  <si>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</si>
  <si>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</si>
  <si>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</si>
  <si>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</si>
  <si>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</si>
  <si>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</si>
  <si>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</si>
  <si>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</si>
  <si>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</si>
  <si>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</si>
  <si>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</si>
  <si>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</si>
  <si>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</si>
  <si>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</si>
  <si>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</si>
  <si>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</si>
  <si>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</si>
  <si>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</si>
  <si>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</si>
  <si>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</si>
  <si>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</si>
  <si>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</si>
  <si>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</si>
  <si>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</si>
  <si>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</si>
  <si>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</si>
  <si>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</si>
  <si>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</si>
  <si>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</si>
  <si>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</si>
  <si>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</si>
  <si>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</si>
  <si>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</si>
  <si>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</si>
  <si>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</si>
  <si>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</si>
  <si>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</si>
  <si>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</si>
  <si>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</si>
  <si>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</si>
  <si>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</si>
  <si>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</si>
  <si>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</si>
  <si>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</si>
  <si>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</si>
  <si>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</si>
  <si>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</si>
  <si>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</si>
  <si>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</si>
  <si>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</si>
  <si>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</si>
  <si>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</si>
  <si>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</si>
  <si>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</si>
  <si>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</si>
  <si>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</si>
  <si>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</si>
  <si>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</si>
  <si>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</si>
  <si>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</si>
  <si>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</si>
  <si>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</si>
  <si>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</si>
  <si>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</si>
  <si>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</si>
  <si>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</si>
  <si>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</si>
  <si>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</si>
  <si>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</si>
  <si>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</si>
  <si>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</si>
  <si>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</si>
  <si>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</si>
  <si>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</si>
  <si>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</si>
  <si>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</si>
  <si>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</si>
  <si>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</si>
  <si>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</si>
  <si>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</si>
  <si>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</si>
  <si>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</si>
  <si>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</si>
  <si>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</si>
  <si>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</si>
  <si>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</si>
  <si>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</si>
  <si>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</si>
  <si>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</si>
  <si>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</si>
  <si>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</si>
  <si>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</si>
  <si>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</si>
  <si>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</si>
  <si>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</si>
  <si>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</si>
  <si>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</si>
  <si>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</si>
  <si>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</si>
  <si>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</si>
  <si>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</si>
  <si>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</si>
  <si>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</si>
  <si>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</si>
  <si>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</si>
  <si>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</si>
  <si>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</si>
  <si>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</si>
  <si>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</si>
  <si>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</si>
  <si>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</si>
  <si>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</si>
  <si>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</si>
  <si>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</si>
  <si>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</si>
  <si>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</si>
  <si>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</si>
  <si>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</si>
  <si>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</si>
  <si>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</si>
  <si>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</si>
  <si>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</si>
  <si>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</si>
  <si>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</si>
  <si>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</si>
  <si>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</si>
  <si>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</si>
  <si>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</si>
  <si>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</si>
  <si>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</si>
  <si>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</si>
  <si>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</si>
  <si>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</si>
  <si>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</si>
  <si>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</si>
  <si>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</si>
  <si>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</si>
  <si>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</si>
  <si>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</si>
  <si>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</si>
  <si>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</si>
  <si>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</si>
  <si>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</si>
  <si>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</si>
  <si>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</si>
  <si>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</si>
  <si>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</si>
  <si>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</si>
  <si>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</si>
  <si>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</si>
  <si>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</si>
  <si>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</si>
  <si>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</si>
  <si>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</si>
  <si>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</si>
  <si>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</si>
  <si>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</si>
  <si>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</si>
  <si>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</si>
  <si>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</si>
  <si>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</si>
  <si>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</si>
  <si>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</si>
  <si>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</si>
  <si>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</si>
  <si>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</si>
  <si>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</si>
  <si>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</si>
  <si>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</si>
  <si>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</si>
  <si>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</si>
  <si>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</si>
  <si>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</si>
  <si>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</si>
  <si>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</si>
  <si>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</si>
  <si>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</si>
  <si>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</si>
  <si>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</si>
  <si>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</si>
  <si>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</si>
  <si>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</si>
  <si>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</si>
  <si>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</si>
  <si>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</si>
  <si>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</si>
  <si>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</si>
  <si>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</si>
  <si>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</si>
  <si>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</si>
  <si>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</si>
  <si>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</si>
  <si>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</si>
  <si>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</si>
  <si>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</si>
  <si>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</si>
  <si>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</si>
  <si>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</si>
  <si>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</si>
  <si>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</si>
  <si>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</si>
  <si>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</si>
  <si>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</si>
  <si>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</si>
  <si>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</si>
  <si>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</si>
  <si>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</si>
  <si>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</si>
  <si>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</si>
  <si>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</si>
  <si>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</si>
  <si>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</si>
  <si>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</si>
  <si>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</si>
  <si>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</si>
  <si>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</si>
  <si>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</si>
  <si>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</si>
  <si>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</si>
  <si>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</si>
  <si>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</si>
  <si>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</si>
  <si>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</si>
  <si>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</si>
  <si>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</si>
  <si>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</si>
  <si>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</si>
  <si>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</si>
  <si>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</si>
  <si>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</si>
  <si>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</si>
  <si>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</si>
  <si>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</si>
  <si>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</si>
  <si>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</si>
  <si>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</si>
  <si>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</si>
  <si>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</si>
  <si>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</si>
  <si>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</si>
  <si>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</si>
  <si>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</si>
  <si>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</si>
  <si>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</si>
  <si>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</si>
  <si>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</si>
  <si>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</si>
  <si>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</si>
  <si>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</si>
  <si>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</si>
  <si>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</si>
  <si>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</si>
  <si>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</si>
  <si>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</si>
  <si>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</si>
  <si>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</si>
  <si>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</si>
  <si>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</si>
  <si>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</si>
  <si>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</si>
  <si>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</si>
  <si>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</si>
  <si>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</si>
  <si>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</si>
  <si>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</si>
  <si>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</si>
  <si>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</si>
  <si>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</si>
  <si>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</si>
  <si>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</si>
  <si>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</si>
  <si>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</si>
  <si>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</si>
  <si>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</si>
  <si>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</si>
  <si>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</si>
  <si>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</si>
  <si>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</si>
  <si>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</si>
  <si>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</si>
  <si>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</si>
  <si>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</si>
  <si>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</si>
  <si>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</si>
  <si>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</si>
  <si>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</si>
  <si>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</si>
  <si>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</si>
  <si>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</si>
  <si>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</si>
  <si>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</si>
  <si>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</si>
  <si>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</si>
  <si>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</si>
  <si>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</si>
  <si>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</si>
  <si>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</si>
  <si>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</si>
  <si>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</si>
  <si>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</si>
  <si>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</si>
  <si>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</si>
  <si>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</si>
  <si>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</si>
  <si>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</si>
  <si>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</si>
  <si>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</si>
  <si>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</si>
  <si>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</si>
  <si>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</si>
  <si>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</si>
  <si>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</si>
  <si>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</si>
  <si>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</si>
  <si>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</si>
  <si>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</si>
  <si>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</si>
  <si>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</si>
  <si>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</si>
  <si>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</si>
  <si>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</si>
  <si>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</si>
  <si>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</si>
  <si>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</si>
  <si>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</si>
  <si>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</si>
  <si>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</si>
  <si>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</si>
  <si>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</si>
  <si>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</si>
  <si>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</si>
  <si>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</si>
  <si>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</si>
  <si>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</si>
  <si>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</si>
  <si>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</si>
  <si>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</si>
  <si>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</si>
  <si>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</si>
  <si>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</si>
  <si>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</si>
  <si>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</si>
  <si>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</si>
  <si>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</si>
  <si>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</si>
  <si>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</si>
  <si>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</si>
  <si>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</si>
  <si>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</si>
  <si>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</si>
  <si>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</si>
  <si>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</si>
  <si>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</si>
  <si>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</si>
  <si>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</si>
  <si>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</si>
  <si>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</si>
  <si>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</si>
  <si>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</si>
  <si>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</si>
  <si>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</si>
  <si>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</si>
  <si>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</si>
  <si>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</si>
  <si>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</si>
  <si>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</si>
  <si>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</si>
  <si>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</si>
  <si>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</si>
  <si>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</si>
  <si>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</si>
  <si>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</si>
  <si>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</si>
  <si>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</si>
  <si>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</si>
  <si>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</si>
  <si>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</si>
  <si>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</si>
  <si>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</si>
  <si>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</si>
  <si>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</si>
  <si>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</si>
  <si>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</si>
  <si>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</si>
  <si>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</si>
  <si>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</si>
  <si>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</si>
  <si>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</si>
  <si>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</si>
  <si>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</si>
  <si>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</si>
  <si>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</si>
  <si>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</si>
  <si>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</si>
  <si>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</si>
  <si>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</si>
  <si>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</si>
  <si>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</si>
  <si>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</si>
  <si>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</si>
  <si>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</si>
  <si>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</si>
  <si>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</si>
  <si>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</si>
  <si>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</si>
  <si>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</si>
  <si>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</si>
  <si>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</si>
  <si>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</si>
  <si>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</si>
  <si>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</si>
  <si>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</si>
  <si>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</si>
  <si>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</si>
  <si>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</si>
  <si>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</si>
  <si>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</si>
  <si>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</si>
  <si>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</si>
  <si>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</si>
  <si>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</si>
  <si>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</si>
  <si>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</si>
  <si>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</si>
  <si>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</si>
  <si>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</si>
  <si>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</si>
  <si>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</si>
  <si>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</si>
  <si>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</si>
  <si>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</si>
  <si>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</si>
  <si>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</si>
  <si>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</si>
  <si>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</si>
  <si>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</si>
  <si>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</si>
  <si>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</si>
  <si>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</si>
  <si>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</si>
  <si>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</si>
  <si>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</si>
  <si>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</si>
  <si>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</si>
  <si>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</si>
  <si>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</si>
  <si>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</si>
  <si>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</si>
  <si>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</si>
  <si>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</si>
  <si>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</si>
  <si>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</si>
  <si>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</si>
  <si>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</si>
  <si>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</si>
  <si>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</si>
  <si>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</si>
  <si>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</si>
  <si>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</si>
  <si>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</si>
  <si>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</si>
  <si>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</si>
  <si>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</si>
  <si>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</si>
  <si>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</si>
  <si>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</si>
  <si>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</si>
  <si>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</si>
  <si>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</si>
  <si>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</si>
  <si>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</si>
  <si>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</si>
  <si>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</si>
  <si>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</si>
  <si>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</si>
  <si>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</si>
  <si>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</si>
  <si>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</si>
  <si>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</si>
  <si>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</si>
  <si>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</si>
  <si>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</si>
  <si>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</si>
  <si>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</si>
  <si>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</si>
  <si>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</si>
  <si>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</si>
  <si>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</si>
  <si>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</si>
  <si>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</si>
  <si>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</si>
  <si>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</si>
  <si>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</si>
  <si>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</si>
  <si>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</si>
  <si>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</si>
  <si>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</si>
  <si>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</si>
  <si>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</si>
  <si>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</si>
  <si>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</si>
  <si>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</si>
  <si>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</si>
  <si>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</si>
  <si>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</si>
  <si>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</si>
  <si>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</si>
  <si>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</si>
  <si>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</si>
  <si>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</si>
  <si>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</si>
  <si>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</si>
  <si>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</si>
  <si>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</si>
  <si>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</si>
  <si>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</si>
  <si>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</si>
  <si>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</si>
  <si>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</si>
  <si>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</si>
  <si>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</si>
  <si>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</si>
  <si>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</si>
  <si>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</si>
  <si>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</si>
  <si>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</si>
  <si>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</si>
  <si>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</si>
  <si>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</si>
  <si>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</si>
  <si>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</si>
  <si>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</si>
  <si>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</si>
  <si>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</si>
  <si>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</si>
  <si>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</si>
  <si>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</si>
  <si>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</si>
  <si>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</si>
  <si>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</si>
  <si>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</si>
  <si>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</si>
  <si>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</si>
  <si>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</si>
  <si>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</si>
  <si>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</si>
  <si>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</si>
  <si>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</si>
  <si>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</si>
  <si>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</si>
  <si>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</si>
  <si>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</si>
  <si>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</si>
  <si>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</si>
  <si>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</si>
  <si>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</si>
  <si>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</si>
  <si>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</si>
  <si>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</si>
  <si>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</si>
  <si>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</si>
  <si>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</si>
  <si>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</si>
  <si>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</si>
  <si>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</si>
  <si>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</si>
  <si>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</si>
  <si>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</si>
  <si>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</si>
  <si>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</si>
  <si>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</si>
  <si>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</si>
  <si>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</si>
  <si>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</si>
  <si>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</si>
  <si>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</si>
  <si>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</si>
  <si>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</si>
  <si>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</si>
  <si>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</si>
  <si>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</si>
  <si>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</si>
  <si>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</si>
  <si>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</si>
  <si>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</si>
  <si>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</si>
  <si>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</si>
  <si>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</si>
  <si>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</si>
  <si>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</si>
  <si>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</si>
  <si>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</si>
  <si>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</si>
  <si>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</si>
  <si>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</si>
  <si>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</si>
  <si>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</si>
  <si>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</si>
  <si>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</si>
  <si>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</si>
  <si>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</si>
  <si>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</si>
  <si>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</si>
  <si>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</si>
  <si>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</si>
  <si>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</si>
  <si>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</si>
  <si>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</si>
  <si>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</si>
  <si>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</si>
  <si>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</si>
  <si>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</si>
  <si>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</si>
  <si>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</si>
  <si>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</si>
  <si>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</si>
  <si>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</si>
  <si>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</si>
  <si>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</si>
  <si>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</si>
  <si>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</si>
  <si>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</si>
  <si>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</si>
  <si>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</si>
  <si>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</si>
  <si>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</si>
  <si>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</si>
  <si>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</si>
  <si>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</si>
  <si>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</si>
  <si>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</si>
  <si>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</si>
  <si>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</si>
  <si>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</si>
  <si>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</si>
  <si>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</si>
  <si>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</si>
  <si>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</si>
  <si>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</si>
  <si>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</si>
  <si>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</si>
  <si>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</si>
  <si>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</si>
  <si>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</si>
  <si>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</si>
  <si>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</si>
  <si>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</si>
  <si>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</si>
  <si>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</si>
  <si>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</si>
  <si>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</si>
  <si>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</si>
  <si>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</si>
  <si>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</si>
  <si>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</si>
  <si>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</si>
  <si>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</si>
  <si>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</si>
  <si>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</si>
  <si>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</si>
  <si>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</si>
  <si>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</si>
  <si>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</si>
  <si>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</si>
  <si>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</si>
  <si>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</si>
  <si>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</si>
  <si>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</si>
  <si>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</si>
  <si>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</si>
  <si>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</si>
  <si>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</si>
  <si>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</si>
  <si>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</si>
  <si>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</si>
  <si>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</si>
  <si>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</si>
  <si>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</si>
  <si>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</si>
  <si>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</si>
  <si>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</si>
  <si>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</si>
  <si>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</si>
  <si>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</si>
  <si>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</si>
  <si>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</si>
  <si>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</si>
  <si>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</si>
  <si>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</si>
  <si>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</si>
  <si>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</si>
  <si>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</si>
  <si>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</si>
  <si>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</si>
  <si>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</si>
  <si>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</si>
  <si>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</si>
  <si>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</si>
  <si>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</si>
  <si>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</si>
  <si>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</si>
  <si>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</si>
  <si>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</si>
  <si>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</si>
  <si>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</si>
  <si>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</si>
  <si>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</si>
  <si>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</si>
  <si>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</si>
  <si>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</si>
  <si>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</si>
  <si>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</si>
  <si>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</si>
  <si>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</si>
  <si>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</si>
  <si>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</si>
  <si>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</si>
  <si>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</si>
  <si>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</si>
  <si>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</si>
  <si>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</si>
  <si>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</si>
  <si>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</si>
  <si>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</si>
  <si>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</si>
  <si>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</si>
  <si>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</si>
  <si>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</si>
  <si>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</si>
  <si>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</si>
  <si>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</si>
  <si>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</si>
  <si>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</si>
  <si>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</si>
  <si>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</si>
  <si>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</si>
  <si>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</si>
  <si>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</si>
  <si>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</si>
  <si>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</si>
  <si>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</si>
  <si>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</si>
  <si>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</si>
  <si>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</si>
  <si>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</si>
  <si>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</si>
  <si>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</si>
  <si>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</si>
  <si>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</si>
  <si>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</si>
  <si>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</si>
  <si>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</si>
  <si>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</si>
  <si>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</si>
  <si>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</si>
  <si>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</si>
  <si>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</si>
  <si>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</si>
  <si>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</si>
  <si>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</si>
  <si>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</si>
  <si>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</si>
  <si>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</si>
  <si>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</si>
  <si>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</si>
  <si>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</si>
  <si>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</si>
  <si>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</si>
  <si>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</si>
  <si>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</si>
  <si>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</si>
  <si>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</si>
  <si>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</si>
  <si>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</si>
  <si>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</si>
  <si>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</si>
  <si>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</si>
  <si>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</si>
  <si>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</si>
  <si>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</si>
  <si>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</si>
  <si>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</si>
  <si>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</si>
  <si>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</si>
  <si>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</si>
  <si>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</si>
  <si>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</si>
  <si>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</si>
  <si>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</si>
  <si>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</si>
  <si>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</si>
  <si>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</si>
  <si>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</si>
  <si>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</si>
  <si>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</si>
  <si>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</si>
  <si>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</si>
  <si>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</si>
  <si>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</si>
  <si>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</si>
  <si>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</si>
  <si>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</si>
  <si>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</si>
  <si>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</si>
  <si>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</si>
  <si>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</si>
  <si>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</si>
  <si>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</si>
  <si>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</si>
  <si>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</si>
  <si>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</si>
  <si>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</si>
  <si>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</si>
  <si>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</si>
  <si>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</si>
  <si>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</si>
  <si>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</si>
  <si>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</si>
  <si>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</si>
  <si>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</si>
  <si>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</si>
  <si>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</si>
  <si>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</si>
  <si>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</si>
  <si>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</si>
  <si>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</si>
  <si>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</si>
  <si>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</si>
  <si>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</si>
  <si>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</si>
  <si>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</si>
  <si>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</si>
  <si>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</si>
  <si>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</si>
  <si>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</si>
  <si>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</si>
  <si>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</si>
  <si>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</si>
  <si>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</si>
  <si>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</si>
  <si>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</si>
  <si>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</si>
  <si>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</si>
  <si>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</si>
  <si>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</si>
  <si>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</si>
  <si>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</si>
  <si>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</si>
  <si>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</si>
  <si>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</si>
  <si>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</si>
  <si>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</si>
  <si>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</si>
  <si>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</si>
  <si>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</si>
  <si>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</si>
  <si>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</si>
  <si>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</si>
  <si>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</si>
  <si>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</si>
  <si>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</si>
  <si>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</si>
  <si>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</si>
  <si>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</si>
  <si>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</si>
  <si>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</si>
  <si>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</si>
  <si>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</si>
  <si>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</si>
  <si>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</si>
  <si>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</si>
  <si>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</si>
  <si>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</si>
  <si>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</si>
  <si>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</si>
  <si>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</si>
  <si>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</si>
  <si>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</si>
  <si>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</si>
  <si>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</si>
  <si>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</si>
  <si>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</si>
  <si>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</si>
  <si>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</si>
  <si>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</si>
  <si>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</si>
  <si>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</si>
  <si>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</si>
  <si>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</si>
  <si>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</si>
  <si>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</si>
  <si>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</si>
  <si>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</si>
  <si>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</si>
  <si>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</si>
  <si>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</si>
  <si>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</si>
  <si>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</si>
  <si>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</si>
  <si>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</si>
  <si>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</si>
  <si>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</si>
  <si>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</si>
  <si>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</si>
  <si>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</si>
  <si>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</si>
  <si>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</si>
  <si>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</si>
  <si>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</si>
  <si>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</si>
  <si>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</si>
  <si>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</si>
  <si>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</si>
  <si>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</si>
  <si>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</si>
  <si>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</si>
  <si>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</si>
  <si>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</si>
  <si>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</si>
  <si>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</si>
  <si>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</si>
  <si>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</si>
  <si>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</si>
  <si>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</si>
  <si>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</si>
  <si>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</si>
  <si>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</si>
  <si>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</si>
  <si>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</si>
  <si>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</si>
  <si>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</si>
  <si>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</si>
  <si>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</si>
  <si>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</si>
  <si>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</si>
  <si>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</si>
  <si>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</si>
  <si>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</si>
  <si>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</si>
  <si>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</si>
  <si>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</si>
  <si>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</si>
  <si>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</si>
  <si>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</si>
  <si>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</si>
  <si>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</si>
  <si>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</si>
  <si>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</si>
  <si>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</si>
  <si>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</si>
  <si>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</si>
  <si>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</si>
  <si>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</si>
  <si>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</si>
  <si>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</si>
  <si>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</si>
  <si>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</si>
  <si>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</si>
  <si>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</si>
  <si>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</si>
  <si>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</si>
  <si>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</si>
  <si>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</si>
  <si>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</si>
  <si>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</si>
  <si>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</si>
  <si>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</si>
  <si>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</si>
  <si>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</si>
  <si>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</si>
  <si>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</si>
  <si>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</si>
  <si>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</si>
  <si>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</si>
  <si>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</si>
  <si>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</si>
  <si>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</si>
  <si>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</si>
  <si>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</si>
  <si>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</si>
  <si>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</si>
  <si>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</si>
  <si>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</si>
  <si>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</si>
  <si>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</si>
  <si>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</si>
  <si>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</si>
  <si>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</si>
  <si>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</si>
  <si>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</si>
  <si>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</si>
  <si>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</si>
  <si>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</si>
  <si>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</si>
  <si>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</si>
  <si>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</si>
  <si>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</si>
  <si>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</si>
  <si>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</si>
  <si>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</si>
  <si>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</si>
  <si>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</si>
  <si>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</si>
  <si>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</si>
  <si>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</si>
  <si>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</si>
  <si>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</si>
  <si>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</si>
  <si>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</si>
  <si>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</si>
  <si>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</si>
  <si>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</si>
  <si>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</si>
  <si>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</si>
  <si>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</si>
  <si>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</si>
  <si>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</si>
  <si>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</si>
  <si>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</si>
  <si>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</si>
  <si>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</si>
  <si>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</si>
  <si>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</si>
  <si>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</si>
  <si>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</si>
  <si>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</si>
  <si>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</si>
  <si>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</si>
  <si>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</si>
  <si>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</si>
  <si>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</si>
  <si>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</si>
  <si>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</si>
  <si>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</si>
  <si>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</si>
  <si>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</si>
  <si>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</si>
  <si>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</si>
  <si>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</si>
  <si>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</si>
  <si>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</si>
  <si>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</si>
  <si>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</si>
  <si>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</si>
  <si>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</si>
  <si>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</si>
  <si>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</si>
  <si>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</si>
  <si>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</si>
  <si>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</si>
  <si>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</si>
  <si>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</si>
  <si>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</si>
  <si>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</si>
  <si>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</si>
  <si>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</si>
  <si>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</si>
  <si>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</si>
  <si>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</si>
  <si>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</si>
  <si>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</si>
  <si>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</si>
  <si>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</si>
  <si>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</si>
  <si>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</si>
  <si>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</si>
  <si>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</si>
  <si>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</si>
  <si>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</si>
  <si>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</si>
  <si>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</si>
  <si>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</si>
  <si>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</si>
  <si>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</si>
  <si>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</si>
  <si>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</si>
  <si>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</si>
  <si>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</si>
  <si>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</si>
  <si>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</si>
  <si>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</si>
  <si>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</si>
  <si>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</si>
  <si>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</si>
  <si>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</si>
  <si>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</si>
  <si>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</si>
  <si>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</si>
  <si>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</si>
  <si>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</si>
  <si>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</si>
  <si>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</si>
  <si>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</si>
  <si>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</si>
  <si>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</si>
  <si>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</si>
  <si>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</si>
  <si>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</si>
  <si>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</si>
  <si>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</si>
  <si>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</si>
  <si>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</si>
  <si>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</si>
  <si>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</si>
  <si>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</si>
  <si>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</si>
  <si>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</si>
  <si>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</si>
  <si>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</si>
  <si>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</si>
  <si>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</si>
  <si>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</si>
  <si>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</si>
  <si>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</si>
  <si>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</si>
  <si>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</si>
  <si>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</si>
  <si>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</si>
  <si>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</si>
  <si>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</si>
  <si>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</si>
  <si>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</si>
  <si>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</si>
  <si>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</si>
  <si>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</si>
  <si>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</si>
  <si>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</si>
  <si>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</si>
  <si>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</si>
  <si>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</si>
  <si>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</si>
  <si>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</si>
  <si>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</si>
  <si>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</si>
  <si>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</si>
  <si>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</si>
  <si>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</si>
  <si>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</si>
  <si>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</si>
  <si>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</si>
  <si>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</si>
  <si>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</si>
  <si>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</si>
  <si>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</si>
  <si>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</si>
  <si>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</si>
  <si>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</si>
  <si>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</si>
  <si>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</si>
  <si>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</si>
  <si>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</si>
  <si>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</si>
  <si>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</si>
  <si>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</si>
  <si>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</si>
  <si>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</si>
  <si>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</si>
  <si>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</si>
  <si>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</si>
  <si>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</si>
  <si>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</si>
  <si>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</si>
  <si>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</si>
  <si>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</si>
  <si>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</si>
  <si>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</si>
  <si>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</si>
  <si>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</si>
  <si>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</si>
  <si>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</si>
  <si>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</si>
  <si>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</si>
  <si>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</si>
  <si>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</si>
  <si>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</si>
  <si>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</si>
  <si>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</si>
  <si>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</si>
  <si>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</si>
  <si>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</si>
  <si>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</si>
  <si>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</si>
  <si>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</si>
  <si>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</si>
  <si>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</si>
  <si>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</si>
  <si>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</si>
  <si>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</si>
  <si>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</si>
  <si>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</si>
  <si>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</si>
  <si>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</si>
  <si>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</si>
  <si>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</si>
  <si>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</si>
  <si>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</si>
  <si>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</si>
  <si>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</si>
  <si>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</si>
  <si>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</si>
  <si>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</si>
  <si>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</si>
  <si>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</si>
  <si>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</si>
  <si>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</si>
  <si>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</si>
  <si>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</si>
  <si>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</si>
  <si>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</si>
  <si>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</si>
  <si>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</si>
  <si>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</si>
  <si>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</si>
  <si>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</si>
  <si>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</si>
  <si>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</si>
  <si>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</si>
  <si>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</si>
  <si>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</si>
  <si>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</si>
  <si>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</si>
  <si>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</si>
  <si>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</si>
  <si>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</si>
  <si>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</si>
  <si>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</si>
  <si>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</si>
  <si>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</si>
  <si>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</si>
  <si>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</si>
  <si>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</si>
  <si>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</si>
  <si>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</si>
  <si>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</si>
  <si>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</si>
  <si>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</si>
  <si>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</si>
  <si>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</si>
  <si>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</si>
  <si>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</si>
  <si>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</si>
  <si>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</si>
  <si>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</si>
  <si>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</si>
  <si>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</si>
  <si>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</si>
  <si>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</si>
  <si>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</si>
  <si>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</si>
  <si>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</si>
  <si>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</si>
  <si>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</si>
  <si>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</si>
  <si>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</si>
  <si>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</si>
  <si>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</si>
  <si>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</si>
  <si>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</si>
  <si>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</si>
  <si>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</si>
  <si>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</si>
  <si>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</si>
  <si>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</si>
  <si>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</si>
  <si>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</si>
  <si>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</si>
  <si>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</si>
  <si>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</si>
  <si>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</si>
  <si>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</si>
  <si>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</si>
  <si>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</si>
  <si>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</si>
  <si>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</si>
  <si>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</si>
  <si>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</si>
  <si>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</si>
  <si>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</si>
  <si>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</si>
  <si>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</si>
  <si>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</si>
  <si>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</si>
  <si>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</si>
  <si>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</si>
  <si>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</si>
  <si>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</si>
  <si>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</si>
  <si>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</si>
  <si>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</si>
  <si>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</si>
  <si>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</si>
  <si>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</si>
  <si>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</si>
  <si>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</si>
  <si>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</si>
  <si>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</si>
  <si>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</si>
  <si>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</si>
  <si>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</si>
  <si>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</si>
  <si>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</si>
  <si>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</si>
  <si>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</si>
  <si>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</si>
  <si>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</si>
  <si>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</si>
  <si>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</si>
  <si>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</si>
  <si>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</si>
  <si>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</si>
  <si>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</si>
  <si>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</si>
  <si>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</si>
  <si>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</si>
  <si>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</si>
  <si>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</si>
  <si>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</si>
  <si>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</si>
  <si>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</si>
  <si>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</si>
  <si>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</si>
  <si>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</si>
  <si>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</si>
  <si>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</si>
  <si>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</si>
  <si>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</si>
  <si>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</si>
  <si>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</si>
  <si>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</si>
  <si>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</si>
  <si>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</si>
  <si>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</si>
  <si>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</si>
  <si>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</si>
  <si>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</si>
  <si>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</si>
  <si>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</si>
  <si>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</si>
  <si>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</si>
  <si>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</si>
  <si>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</si>
  <si>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</si>
  <si>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</si>
  <si>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</si>
  <si>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</si>
  <si>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</si>
  <si>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</si>
  <si>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</si>
  <si>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</si>
  <si>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</si>
  <si>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</si>
  <si>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</si>
  <si>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</si>
  <si>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</si>
  <si>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</si>
  <si>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</si>
  <si>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</si>
  <si>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</si>
  <si>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</si>
  <si>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</si>
  <si>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</si>
  <si>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</si>
  <si>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</si>
  <si>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</si>
  <si>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</si>
  <si>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</si>
  <si>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</si>
  <si>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</si>
  <si>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</si>
  <si>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</si>
  <si>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</si>
  <si>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</si>
  <si>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</si>
  <si>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</si>
  <si>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</si>
  <si>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</si>
  <si>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</si>
  <si>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</si>
  <si>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</si>
  <si>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</si>
  <si>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</si>
  <si>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</si>
  <si>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</si>
  <si>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</si>
  <si>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</si>
  <si>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</si>
  <si>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</si>
  <si>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</si>
  <si>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</si>
  <si>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</si>
  <si>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</si>
  <si>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</si>
  <si>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</si>
  <si>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</si>
  <si>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</si>
  <si>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</si>
  <si>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</si>
  <si>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</si>
  <si>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</si>
  <si>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</si>
  <si>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</si>
  <si>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</si>
  <si>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</si>
  <si>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</si>
  <si>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</si>
  <si>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</si>
  <si>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</si>
  <si>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</si>
  <si>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</si>
  <si>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</si>
  <si>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</si>
  <si>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</si>
  <si>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</si>
  <si>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</si>
  <si>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</si>
  <si>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</si>
  <si>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</si>
  <si>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</si>
  <si>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</si>
  <si>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</si>
  <si>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</si>
  <si>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</si>
  <si>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</si>
  <si>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</si>
  <si>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</si>
  <si>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</si>
  <si>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</si>
  <si>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</si>
  <si>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</si>
  <si>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</si>
  <si>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</si>
  <si>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</si>
  <si>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</si>
  <si>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</si>
  <si>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</si>
  <si>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</si>
  <si>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</si>
  <si>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</si>
  <si>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</si>
  <si>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</si>
  <si>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</si>
  <si>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</si>
  <si>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</si>
  <si>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</si>
  <si>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</si>
  <si>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</si>
  <si>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</si>
  <si>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</si>
  <si>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</si>
  <si>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</si>
  <si>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</si>
  <si>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</si>
  <si>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</si>
  <si>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</si>
  <si>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</si>
  <si>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</si>
  <si>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</si>
  <si>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</si>
  <si>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</si>
  <si>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</si>
  <si>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</si>
  <si>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</si>
  <si>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</si>
  <si>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</si>
  <si>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</si>
  <si>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</si>
  <si>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</si>
  <si>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</si>
  <si>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</si>
  <si>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</si>
  <si>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</si>
  <si>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</si>
  <si>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</si>
  <si>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</si>
  <si>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</si>
  <si>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</si>
  <si>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</si>
  <si>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</si>
  <si>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</si>
  <si>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</si>
  <si>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</si>
  <si>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</si>
  <si>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</si>
  <si>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</si>
  <si>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</si>
  <si>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</si>
  <si>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</si>
  <si>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</si>
  <si>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</si>
  <si>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</si>
  <si>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</si>
  <si>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</si>
  <si>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</si>
  <si>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</si>
  <si>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</si>
  <si>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</si>
  <si>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</si>
  <si>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</si>
  <si>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</si>
  <si>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</si>
  <si>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</si>
  <si>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</si>
  <si>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</si>
  <si>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</si>
  <si>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</si>
  <si>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</si>
  <si>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</si>
  <si>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</si>
  <si>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</si>
  <si>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</si>
  <si>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</si>
  <si>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</si>
  <si>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</si>
  <si>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</si>
  <si>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</si>
  <si>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</si>
  <si>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</si>
  <si>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</si>
  <si>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</si>
  <si>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</si>
  <si>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</si>
  <si>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</si>
  <si>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</si>
  <si>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</si>
  <si>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</si>
  <si>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</si>
  <si>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</si>
  <si>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</si>
  <si>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</si>
  <si>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</si>
  <si>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</si>
  <si>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</si>
  <si>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</si>
  <si>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</si>
  <si>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</si>
  <si>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</si>
  <si>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</si>
  <si>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</si>
  <si>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</si>
  <si>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</si>
  <si>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</si>
  <si>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</si>
  <si>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</si>
  <si>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</si>
  <si>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</si>
  <si>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</si>
  <si>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</si>
  <si>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</si>
  <si>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</si>
  <si>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</si>
  <si>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</si>
  <si>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</si>
  <si>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</si>
  <si>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</si>
  <si>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</si>
  <si>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</si>
  <si>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</si>
  <si>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</si>
  <si>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</si>
  <si>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</si>
  <si>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</si>
  <si>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</si>
  <si>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</si>
  <si>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</si>
  <si>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</si>
  <si>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</si>
  <si>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</si>
  <si>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</si>
  <si>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</si>
  <si>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</si>
  <si>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</si>
  <si>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</si>
  <si>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</si>
  <si>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</si>
  <si>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</si>
  <si>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</si>
  <si>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</si>
  <si>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</si>
  <si>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</si>
  <si>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</si>
  <si>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</si>
  <si>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</si>
  <si>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</si>
  <si>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</si>
  <si>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</si>
  <si>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</si>
  <si>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</si>
  <si>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</si>
  <si>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</si>
  <si>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</si>
  <si>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</si>
  <si>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</si>
  <si>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</si>
  <si>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</si>
  <si>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</si>
  <si>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</si>
  <si>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</si>
  <si>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</si>
  <si>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</si>
  <si>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</si>
  <si>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</si>
  <si>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</si>
  <si>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</si>
  <si>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</si>
  <si>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</si>
  <si>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</si>
  <si>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</si>
  <si>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</si>
  <si>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</si>
  <si>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</si>
  <si>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</si>
  <si>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</si>
  <si>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</si>
  <si>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</si>
  <si>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</si>
  <si>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</si>
  <si>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</si>
  <si>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</si>
  <si>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</si>
  <si>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</si>
  <si>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</si>
  <si>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</si>
  <si>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</si>
  <si>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</si>
  <si>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</si>
  <si>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</si>
  <si>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</si>
  <si>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</si>
  <si>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</si>
  <si>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</si>
  <si>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</si>
  <si>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</si>
  <si>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</si>
  <si>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</si>
  <si>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</si>
  <si>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</si>
  <si>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</si>
  <si>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</si>
  <si>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</si>
  <si>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</si>
  <si>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</si>
  <si>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</si>
  <si>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</si>
  <si>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</si>
  <si>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</si>
  <si>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</si>
  <si>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</si>
  <si>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</si>
  <si>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</si>
  <si>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</si>
  <si>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</si>
  <si>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</si>
  <si>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</si>
  <si>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</si>
  <si>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</si>
  <si>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</si>
  <si>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</si>
  <si>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</si>
  <si>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</si>
  <si>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</si>
  <si>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</si>
  <si>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</si>
  <si>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</si>
  <si>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</si>
  <si>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</si>
  <si>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</si>
  <si>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</si>
  <si>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</si>
  <si>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</si>
  <si>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</si>
  <si>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</si>
  <si>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</si>
  <si>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</si>
  <si>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</si>
  <si>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</si>
  <si>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</si>
  <si>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</si>
  <si>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</si>
  <si>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</si>
  <si>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</si>
  <si>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</si>
  <si>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</si>
  <si>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</si>
  <si>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</si>
  <si>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</si>
  <si>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</si>
  <si>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</si>
  <si>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</si>
  <si>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</si>
  <si>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</si>
  <si>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</si>
  <si>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</si>
  <si>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</si>
  <si>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</si>
  <si>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</si>
  <si>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</si>
  <si>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</si>
  <si>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</si>
  <si>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</si>
  <si>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</si>
  <si>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</si>
  <si>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</si>
  <si>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</si>
  <si>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</si>
  <si>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</si>
  <si>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</si>
  <si>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</si>
  <si>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</si>
  <si>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</si>
  <si>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</si>
  <si>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</si>
  <si>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</si>
  <si>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</si>
  <si>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</si>
  <si>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</si>
  <si>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</si>
  <si>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</si>
  <si>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</si>
  <si>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</si>
  <si>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</si>
  <si>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</si>
  <si>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</si>
  <si>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</si>
  <si>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</si>
  <si>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</si>
  <si>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</si>
  <si>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</si>
  <si>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</si>
  <si>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</si>
  <si>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</si>
  <si>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</si>
  <si>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</si>
  <si>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</si>
  <si>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</si>
  <si>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</si>
  <si>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</si>
  <si>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</si>
  <si>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</si>
  <si>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</si>
  <si>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</si>
  <si>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</si>
  <si>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</si>
  <si>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</si>
  <si>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</si>
  <si>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</si>
  <si>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</si>
  <si>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</si>
  <si>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</si>
  <si>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</si>
  <si>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</si>
  <si>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</si>
  <si>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</si>
  <si>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</si>
  <si>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</si>
  <si>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</si>
  <si>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</si>
  <si>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</si>
  <si>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</si>
  <si>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</si>
  <si>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</si>
  <si>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</si>
  <si>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</si>
  <si>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</si>
  <si>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</si>
  <si>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</si>
  <si>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</si>
  <si>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</si>
  <si>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</si>
  <si>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</si>
  <si>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</si>
  <si>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</si>
  <si>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</si>
  <si>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</si>
  <si>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</si>
  <si>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</si>
  <si>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</si>
  <si>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</si>
  <si>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</si>
  <si>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</si>
  <si>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</si>
  <si>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</si>
  <si>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</si>
  <si>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</si>
  <si>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</si>
  <si>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</si>
  <si>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</si>
  <si>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</si>
  <si>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</si>
  <si>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</si>
  <si>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</si>
  <si>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</si>
  <si>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</si>
  <si>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</si>
  <si>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</si>
  <si>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</si>
  <si>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</si>
  <si>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</si>
  <si>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</si>
  <si>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</si>
  <si>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</si>
  <si>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</si>
  <si>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</si>
  <si>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</si>
  <si>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</si>
  <si>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</si>
  <si>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</si>
  <si>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</si>
  <si>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</si>
  <si>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</si>
  <si>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</si>
  <si>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</si>
  <si>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</si>
  <si>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</si>
  <si>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</si>
  <si>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</si>
  <si>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</si>
  <si>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</si>
  <si>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</si>
  <si>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</si>
  <si>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</si>
  <si>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</si>
  <si>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</si>
  <si>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</si>
  <si>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</si>
  <si>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</si>
  <si>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</si>
  <si>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</si>
  <si>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</si>
  <si>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</si>
  <si>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</si>
  <si>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</si>
  <si>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</si>
  <si>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</si>
  <si>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</si>
  <si>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</si>
  <si>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</si>
  <si>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</si>
  <si>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</si>
  <si>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</si>
  <si>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</si>
  <si>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</si>
  <si>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</si>
  <si>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</si>
  <si>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</si>
  <si>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</si>
  <si>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</si>
  <si>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</si>
  <si>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</si>
  <si>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</si>
  <si>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</si>
  <si>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</si>
  <si>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</si>
  <si>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</si>
  <si>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</si>
  <si>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</si>
  <si>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</si>
  <si>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</si>
  <si>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</si>
  <si>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</si>
  <si>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</si>
  <si>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</si>
  <si>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</si>
  <si>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</si>
  <si>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</si>
  <si>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</si>
  <si>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</si>
  <si>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</si>
  <si>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</si>
  <si>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</si>
  <si>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</si>
  <si>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</si>
  <si>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</si>
  <si>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</si>
  <si>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</si>
  <si>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</si>
  <si>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</si>
  <si>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</si>
  <si>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</si>
  <si>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</si>
  <si>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</si>
  <si>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</si>
  <si>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</si>
  <si>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</si>
  <si>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</si>
  <si>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</si>
  <si>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</si>
  <si>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</si>
  <si>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</si>
  <si>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</si>
  <si>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</si>
  <si>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</si>
  <si>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</si>
  <si>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</si>
  <si>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</si>
  <si>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</si>
  <si>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</si>
  <si>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</si>
  <si>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</si>
  <si>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</si>
  <si>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</si>
  <si>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</si>
  <si>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</si>
  <si>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</si>
  <si>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</si>
  <si>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</si>
  <si>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</si>
  <si>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</si>
  <si>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</si>
  <si>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</si>
  <si>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</si>
  <si>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</si>
  <si>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</si>
  <si>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</si>
  <si>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</si>
  <si>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</si>
  <si>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</si>
  <si>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</si>
  <si>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</si>
  <si>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</si>
  <si>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</si>
  <si>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</si>
  <si>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</si>
  <si>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</si>
  <si>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</si>
  <si>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</si>
  <si>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</si>
  <si>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</si>
  <si>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</si>
  <si>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</si>
  <si>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</si>
  <si>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</si>
  <si>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</si>
  <si>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</si>
  <si>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</si>
  <si>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</si>
  <si>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</si>
  <si>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</si>
  <si>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</si>
  <si>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</si>
  <si>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</si>
  <si>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</si>
  <si>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</si>
  <si>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</si>
  <si>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</si>
  <si>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</si>
  <si>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</si>
  <si>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</si>
  <si>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</si>
  <si>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</si>
  <si>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</si>
  <si>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</si>
  <si>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</si>
  <si>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</si>
  <si>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</si>
  <si>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</si>
  <si>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</si>
  <si>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</si>
  <si>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</si>
  <si>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</si>
  <si>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</si>
  <si>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</si>
  <si>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</si>
  <si>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</si>
  <si>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</si>
  <si>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</si>
  <si>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</si>
  <si>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</si>
  <si>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</si>
  <si>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</si>
  <si>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</si>
  <si>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</si>
  <si>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</si>
  <si>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</si>
  <si>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</si>
  <si>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</si>
  <si>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</si>
  <si>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</si>
  <si>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</si>
  <si>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</si>
  <si>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</si>
  <si>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</si>
  <si>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</si>
  <si>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</si>
  <si>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</si>
  <si>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</si>
  <si>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</si>
  <si>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</si>
  <si>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</si>
  <si>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</si>
  <si>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</si>
  <si>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</si>
  <si>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</si>
  <si>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</si>
  <si>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</si>
  <si>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</si>
  <si>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</si>
  <si>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</si>
  <si>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</si>
  <si>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</si>
  <si>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</si>
  <si>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</si>
  <si>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</si>
  <si>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</si>
  <si>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</si>
  <si>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</si>
  <si>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</si>
  <si>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</si>
  <si>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</si>
  <si>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</si>
  <si>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</si>
  <si>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</si>
  <si>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</si>
  <si>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</si>
  <si>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</si>
  <si>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</si>
  <si>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</si>
  <si>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</si>
  <si>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</si>
  <si>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</si>
  <si>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</si>
  <si>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</si>
  <si>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</si>
  <si>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</si>
  <si>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</si>
  <si>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</si>
  <si>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</si>
  <si>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</si>
  <si>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</si>
  <si>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</si>
  <si>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</si>
  <si>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</si>
  <si>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</si>
  <si>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</si>
  <si>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</si>
  <si>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</si>
  <si>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</si>
  <si>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</si>
  <si>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</si>
  <si>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</si>
  <si>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</si>
  <si>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</si>
  <si>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</si>
  <si>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</si>
  <si>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</si>
  <si>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</si>
  <si>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</si>
  <si>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</si>
  <si>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</si>
  <si>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</si>
  <si>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</si>
  <si>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</si>
  <si>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</si>
  <si>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</si>
  <si>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</si>
  <si>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</si>
  <si>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</si>
  <si>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</si>
  <si>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</si>
  <si>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</si>
  <si>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</si>
  <si>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</si>
  <si>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</si>
  <si>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</si>
  <si>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</si>
  <si>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</si>
  <si>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</si>
  <si>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</si>
  <si>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</si>
  <si>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</si>
  <si>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</si>
  <si>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</si>
  <si>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</si>
  <si>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</si>
  <si>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</si>
  <si>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</si>
  <si>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</si>
  <si>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</si>
  <si>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</si>
  <si>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</si>
  <si>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</si>
  <si>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</si>
  <si>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</si>
  <si>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</si>
  <si>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</si>
  <si>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</si>
  <si>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</si>
  <si>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</si>
  <si>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</si>
  <si>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</si>
  <si>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</si>
  <si>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</si>
  <si>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</si>
  <si>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</si>
  <si>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</si>
  <si>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</si>
  <si>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</si>
  <si>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</si>
  <si>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</si>
  <si>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</si>
  <si>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</si>
  <si>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</si>
  <si>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</si>
  <si>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</si>
  <si>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</si>
  <si>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</si>
  <si>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</si>
  <si>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</si>
  <si>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</si>
  <si>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</si>
  <si>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</si>
  <si>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</si>
  <si>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</si>
  <si>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</si>
  <si>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</si>
  <si>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</si>
  <si>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</si>
  <si>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</si>
  <si>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</si>
  <si>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</si>
  <si>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</si>
  <si>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</si>
  <si>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</si>
  <si>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</si>
  <si>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</si>
  <si>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</si>
  <si>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</si>
  <si>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</si>
  <si>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</si>
  <si>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</si>
  <si>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</si>
  <si>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</si>
  <si>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</si>
  <si>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</si>
  <si>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</si>
  <si>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</si>
  <si>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</si>
  <si>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</si>
  <si>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</si>
  <si>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</si>
  <si>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</si>
  <si>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</si>
  <si>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</si>
  <si>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</si>
  <si>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</si>
  <si>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</si>
  <si>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</si>
  <si>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</si>
  <si>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</si>
  <si>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</si>
  <si>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</si>
  <si>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</si>
  <si>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</si>
  <si>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</si>
  <si>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</si>
  <si>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</si>
  <si>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</si>
  <si>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</si>
  <si>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</si>
  <si>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</si>
  <si>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</si>
  <si>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</si>
  <si>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</si>
  <si>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</si>
  <si>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</si>
  <si>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</si>
  <si>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</si>
  <si>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</si>
  <si>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</si>
  <si>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</si>
  <si>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</si>
  <si>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</si>
  <si>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</si>
  <si>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</si>
  <si>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</si>
  <si>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</si>
  <si>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</si>
  <si>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</si>
  <si>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</si>
  <si>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</si>
  <si>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</si>
  <si>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</si>
  <si>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</si>
  <si>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</si>
  <si>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</si>
  <si>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</si>
  <si>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</si>
  <si>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</si>
  <si>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</si>
  <si>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</si>
  <si>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</si>
  <si>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</si>
  <si>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</si>
  <si>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</si>
  <si>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</si>
  <si>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</si>
  <si>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</si>
  <si>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</si>
  <si>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</si>
  <si>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</si>
  <si>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</si>
  <si>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</si>
  <si>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</si>
  <si>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</si>
  <si>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</si>
  <si>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</si>
  <si>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</si>
  <si>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</si>
  <si>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</si>
  <si>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</si>
  <si>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</si>
  <si>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</si>
  <si>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</si>
  <si>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</si>
  <si>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</si>
  <si>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</si>
  <si>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</si>
  <si>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</si>
  <si>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</si>
  <si>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</si>
  <si>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</si>
  <si>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</si>
  <si>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</si>
  <si>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</si>
  <si>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</si>
  <si>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</si>
  <si>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</si>
  <si>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</si>
  <si>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</si>
  <si>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</si>
  <si>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</si>
  <si>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</si>
  <si>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</si>
  <si>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</si>
  <si>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</si>
  <si>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</si>
  <si>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</si>
  <si>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</si>
  <si>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</si>
  <si>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</si>
  <si>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</si>
  <si>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</si>
  <si>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</si>
  <si>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</si>
  <si>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</si>
  <si>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</si>
  <si>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</si>
  <si>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</si>
  <si>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</si>
  <si>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</si>
  <si>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</si>
  <si>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</si>
  <si>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</si>
  <si>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</si>
  <si>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</si>
  <si>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</si>
  <si>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</si>
  <si>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</si>
  <si>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</si>
  <si>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</si>
  <si>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</si>
  <si>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</si>
  <si>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</si>
  <si>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</si>
  <si>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</si>
  <si>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</si>
  <si>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</si>
  <si>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</si>
  <si>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</si>
  <si>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</si>
  <si>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</si>
  <si>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</si>
  <si>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</si>
  <si>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</si>
  <si>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</si>
  <si>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</si>
  <si>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</si>
  <si>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</si>
  <si>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</si>
  <si>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</si>
  <si>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</si>
  <si>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</si>
  <si>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</si>
  <si>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</si>
  <si>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</si>
  <si>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</si>
  <si>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</si>
  <si>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</si>
  <si>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</si>
  <si>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</si>
  <si>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</si>
  <si>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</si>
  <si>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</si>
  <si>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</si>
  <si>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</si>
  <si>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</si>
  <si>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</si>
  <si>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</si>
  <si>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</si>
  <si>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</si>
  <si>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</si>
  <si>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</si>
  <si>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</si>
  <si>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</si>
  <si>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</si>
  <si>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</si>
  <si>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</si>
  <si>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</si>
  <si>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</si>
  <si>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</si>
  <si>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</si>
  <si>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</si>
  <si>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</si>
  <si>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</si>
  <si>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</si>
  <si>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</si>
  <si>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</si>
  <si>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</si>
  <si>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</si>
  <si>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</si>
  <si>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</si>
  <si>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</si>
  <si>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</si>
  <si>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</si>
  <si>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</si>
  <si>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</si>
  <si>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</si>
  <si>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</si>
  <si>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</si>
  <si>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</si>
  <si>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</si>
  <si>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</si>
  <si>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</si>
  <si>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</si>
  <si>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</si>
  <si>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</si>
  <si>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</si>
  <si>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</si>
  <si>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</si>
  <si>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</si>
  <si>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</si>
  <si>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</si>
  <si>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</si>
  <si>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</si>
  <si>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</si>
  <si>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</si>
  <si>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</si>
  <si>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</si>
  <si>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</si>
  <si>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</si>
  <si>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</si>
  <si>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</si>
  <si>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</si>
  <si>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</si>
  <si>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</si>
  <si>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</si>
  <si>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</si>
  <si>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</si>
  <si>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</si>
  <si>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</si>
  <si>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</si>
  <si>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</si>
  <si>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</si>
  <si>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</si>
  <si>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</si>
  <si>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</si>
  <si>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</si>
  <si>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</si>
  <si>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</si>
  <si>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</si>
  <si>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</si>
  <si>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</si>
  <si>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</si>
  <si>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</si>
  <si>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</si>
  <si>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</si>
  <si>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</si>
  <si>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</si>
  <si>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</si>
  <si>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</si>
  <si>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</si>
  <si>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</si>
  <si>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</si>
  <si>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</si>
  <si>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</si>
  <si>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</si>
  <si>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</si>
  <si>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</si>
  <si>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</si>
  <si>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</si>
  <si>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</si>
  <si>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</si>
  <si>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</si>
  <si>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</si>
  <si>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</si>
  <si>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</si>
  <si>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</si>
  <si>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</si>
  <si>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</si>
  <si>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</si>
  <si>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</si>
  <si>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</si>
  <si>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</si>
  <si>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</si>
  <si>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</si>
  <si>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</si>
  <si>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</si>
  <si>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</si>
  <si>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</si>
  <si>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</si>
  <si>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</si>
  <si>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</si>
  <si>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</si>
  <si>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</si>
  <si>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</si>
  <si>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</si>
  <si>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</si>
  <si>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</si>
  <si>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</si>
  <si>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</si>
  <si>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</si>
  <si>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</si>
  <si>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</si>
  <si>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</si>
  <si>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</si>
  <si>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</si>
  <si>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</si>
  <si>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</si>
  <si>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</si>
  <si>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</si>
  <si>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</si>
  <si>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</si>
  <si>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</si>
  <si>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</si>
  <si>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</si>
  <si>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</si>
  <si>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</si>
  <si>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</si>
  <si>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</si>
  <si>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</si>
  <si>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</si>
  <si>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</si>
  <si>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</si>
  <si>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</si>
  <si>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</si>
  <si>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</si>
  <si>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</si>
  <si>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</si>
  <si>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</si>
  <si>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</si>
  <si>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</si>
  <si>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</si>
  <si>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</si>
  <si>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</si>
  <si>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</si>
  <si>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</si>
  <si>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</si>
  <si>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</si>
  <si>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</si>
  <si>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</si>
  <si>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</si>
  <si>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</si>
  <si>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</si>
  <si>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</si>
  <si>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</si>
  <si>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</si>
  <si>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</si>
  <si>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</si>
  <si>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</si>
  <si>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</si>
  <si>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</si>
  <si>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</si>
  <si>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</si>
  <si>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</si>
  <si>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</si>
  <si>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</si>
  <si>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</si>
  <si>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</si>
  <si>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</si>
  <si>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</si>
  <si>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</si>
  <si>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</si>
  <si>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</si>
  <si>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</si>
  <si>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</si>
  <si>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</si>
  <si>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</si>
  <si>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</si>
  <si>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</si>
  <si>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</si>
  <si>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</si>
  <si>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</si>
  <si>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</si>
  <si>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</si>
  <si>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</si>
  <si>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</si>
  <si>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</si>
  <si>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</si>
  <si>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</si>
  <si>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</si>
  <si>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</si>
  <si>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</si>
  <si>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</si>
  <si>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</si>
  <si>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</si>
  <si>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</si>
  <si>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</si>
  <si>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</si>
  <si>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</si>
  <si>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</si>
  <si>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</si>
  <si>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</si>
  <si>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</si>
  <si>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</si>
  <si>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</si>
  <si>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</si>
  <si>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</si>
  <si>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</si>
  <si>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</si>
  <si>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</si>
  <si>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</si>
  <si>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</si>
  <si>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</si>
  <si>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</si>
  <si>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</si>
  <si>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</si>
  <si>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</si>
  <si>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</si>
  <si>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</si>
  <si>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</si>
  <si>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</si>
  <si>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</si>
  <si>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</si>
  <si>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</si>
  <si>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</si>
  <si>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</si>
  <si>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</si>
  <si>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</si>
  <si>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</si>
  <si>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</si>
  <si>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</si>
  <si>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</si>
  <si>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</si>
  <si>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</si>
  <si>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</si>
  <si>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</si>
  <si>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</si>
  <si>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</si>
  <si>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</si>
  <si>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</si>
  <si>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</si>
  <si>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</si>
  <si>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</si>
  <si>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</si>
  <si>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</si>
  <si>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</si>
  <si>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</si>
  <si>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</si>
  <si>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</si>
  <si>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</si>
  <si>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</si>
  <si>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</si>
  <si>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</si>
  <si>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</si>
  <si>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</si>
  <si>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</si>
  <si>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</si>
  <si>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</si>
  <si>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</si>
  <si>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</si>
  <si>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</si>
  <si>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</si>
  <si>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</si>
  <si>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</si>
  <si>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</si>
  <si>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</si>
  <si>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</si>
  <si>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</si>
  <si>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</si>
  <si>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</si>
  <si>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</si>
  <si>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</si>
  <si>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</si>
  <si>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</si>
  <si>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</si>
  <si>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</si>
  <si>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</si>
  <si>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</si>
  <si>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</si>
  <si>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</si>
  <si>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</si>
  <si>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</si>
  <si>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</si>
  <si>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</si>
  <si>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</si>
  <si>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</si>
  <si>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</si>
  <si>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</si>
  <si>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</si>
  <si>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</si>
  <si>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</si>
  <si>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</si>
  <si>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</si>
  <si>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</si>
  <si>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</si>
  <si>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</si>
  <si>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</si>
  <si>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</si>
  <si>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</si>
  <si>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</si>
  <si>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</si>
  <si>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</si>
  <si>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</si>
  <si>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</si>
  <si>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</si>
  <si>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</si>
  <si>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</si>
  <si>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</si>
  <si>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</si>
  <si>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</si>
  <si>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</si>
  <si>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</si>
  <si>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</si>
  <si>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</si>
  <si>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</si>
  <si>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</si>
  <si>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</si>
  <si>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</si>
  <si>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</si>
  <si>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</si>
  <si>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</si>
  <si>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</si>
  <si>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</si>
  <si>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</si>
  <si>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</si>
  <si>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</si>
  <si>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</si>
  <si>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</si>
  <si>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</si>
  <si>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</si>
  <si>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</si>
  <si>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</si>
  <si>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</si>
  <si>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</si>
  <si>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</si>
  <si>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</si>
  <si>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</si>
  <si>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</si>
  <si>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</si>
  <si>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</si>
  <si>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</si>
  <si>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</si>
  <si>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</si>
  <si>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</si>
  <si>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</si>
  <si>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</si>
  <si>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</si>
  <si>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</si>
  <si>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</si>
  <si>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</si>
  <si>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</si>
  <si>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</si>
  <si>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</si>
  <si>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</si>
  <si>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</si>
  <si>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</si>
  <si>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</si>
  <si>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</si>
  <si>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</si>
  <si>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</si>
  <si>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</si>
  <si>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</si>
  <si>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</si>
  <si>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</si>
  <si>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</si>
  <si>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</si>
  <si>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</si>
  <si>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</si>
  <si>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</si>
  <si>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</si>
  <si>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</si>
  <si>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</si>
  <si>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</si>
  <si>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</si>
  <si>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</si>
  <si>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</si>
  <si>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</si>
  <si>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</si>
  <si>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</si>
  <si>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</si>
  <si>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</si>
  <si>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</si>
  <si>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</si>
  <si>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</si>
  <si>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</si>
  <si>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</si>
  <si>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</si>
  <si>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</si>
  <si>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</si>
  <si>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</si>
  <si>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</si>
  <si>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</si>
  <si>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</si>
  <si>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</si>
  <si>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</si>
  <si>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</si>
  <si>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</si>
  <si>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</si>
  <si>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</si>
  <si>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</si>
  <si>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</si>
  <si>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</si>
  <si>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</si>
  <si>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</si>
  <si>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</si>
  <si>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</si>
  <si>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</si>
  <si>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</si>
  <si>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</si>
  <si>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</si>
  <si>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</si>
  <si>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</si>
  <si>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</si>
  <si>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</si>
  <si>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</si>
  <si>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</si>
  <si>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</si>
  <si>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</si>
  <si>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</si>
  <si>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</si>
  <si>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</si>
  <si>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</si>
  <si>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</si>
  <si>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</si>
  <si>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</si>
  <si>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</si>
  <si>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</si>
  <si>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</si>
  <si>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</si>
  <si>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</si>
  <si>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</si>
  <si>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</si>
  <si>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</si>
  <si>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</si>
  <si>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</si>
  <si>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</si>
  <si>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</si>
  <si>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</si>
  <si>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</si>
  <si>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</si>
  <si>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</si>
  <si>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</si>
  <si>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</si>
  <si>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</si>
  <si>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</si>
  <si>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</si>
  <si>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</si>
  <si>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</si>
  <si>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</si>
  <si>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</si>
  <si>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</si>
  <si>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</si>
  <si>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</si>
  <si>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</si>
  <si>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</si>
  <si>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</si>
  <si>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</si>
  <si>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</si>
  <si>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</si>
  <si>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</si>
  <si>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</si>
  <si>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</si>
  <si>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</si>
  <si>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</si>
  <si>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</si>
  <si>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</si>
  <si>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</si>
  <si>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</si>
  <si>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</si>
  <si>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</si>
  <si>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</si>
  <si>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</si>
  <si>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</si>
  <si>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</si>
  <si>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</si>
  <si>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</si>
  <si>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</si>
  <si>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</si>
  <si>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</si>
  <si>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</si>
  <si>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</si>
  <si>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</si>
  <si>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</si>
  <si>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</si>
  <si>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</si>
  <si>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</si>
  <si>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</si>
  <si>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</si>
  <si>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</si>
  <si>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</si>
  <si>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</si>
  <si>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</si>
  <si>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</si>
  <si>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</si>
  <si>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</si>
  <si>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</si>
  <si>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</si>
  <si>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</si>
  <si>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</si>
  <si>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</si>
  <si>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</si>
  <si>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</si>
  <si>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</si>
  <si>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</si>
  <si>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</si>
  <si>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</si>
  <si>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</si>
  <si>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</si>
  <si>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</si>
  <si>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</si>
  <si>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</si>
  <si>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</si>
  <si>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</si>
  <si>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</si>
  <si>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</si>
  <si>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</si>
  <si>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</si>
  <si>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</si>
  <si>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</si>
  <si>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</si>
  <si>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</si>
  <si>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</si>
  <si>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</si>
  <si>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</si>
  <si>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</si>
  <si>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</si>
  <si>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</si>
  <si>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</si>
  <si>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</si>
  <si>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</si>
  <si>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</si>
  <si>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</si>
  <si>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</si>
  <si>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</si>
  <si>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</si>
  <si>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</si>
  <si>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</si>
  <si>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</si>
  <si>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</si>
  <si>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</si>
  <si>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</si>
  <si>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</si>
  <si>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</si>
  <si>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</si>
  <si>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</si>
  <si>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</si>
  <si>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</si>
  <si>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</si>
  <si>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</si>
  <si>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</si>
  <si>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</si>
  <si>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</si>
  <si>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</si>
  <si>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</si>
  <si>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</si>
  <si>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</si>
  <si>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</si>
  <si>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</si>
  <si>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</si>
  <si>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</si>
  <si>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</si>
  <si>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</si>
  <si>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</si>
  <si>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</si>
  <si>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</si>
  <si>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</si>
  <si>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</si>
  <si>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</si>
  <si>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</si>
  <si>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</si>
  <si>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</si>
  <si>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</si>
  <si>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</si>
  <si>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</si>
  <si>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</si>
  <si>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</si>
  <si>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</si>
  <si>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</si>
  <si>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</si>
  <si>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</si>
  <si>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</si>
  <si>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</si>
  <si>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</si>
  <si>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</si>
  <si>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</si>
  <si>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</si>
  <si>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</si>
  <si>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</si>
  <si>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</si>
  <si>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</si>
  <si>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</si>
  <si>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</si>
  <si>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</si>
  <si>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</si>
  <si>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</si>
  <si>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</si>
  <si>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</si>
  <si>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</si>
  <si>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</si>
  <si>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</si>
  <si>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</si>
  <si>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</si>
  <si>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</si>
  <si>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</si>
  <si>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</si>
  <si>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</si>
  <si>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</si>
  <si>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</si>
  <si>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</si>
  <si>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</si>
  <si>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</si>
  <si>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</si>
  <si>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</si>
  <si>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</si>
  <si>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</si>
  <si>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</si>
  <si>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</si>
  <si>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</si>
  <si>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</si>
  <si>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</si>
  <si>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</si>
  <si>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</si>
  <si>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</si>
  <si>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</si>
  <si>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</si>
  <si>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</si>
  <si>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</si>
  <si>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</si>
  <si>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</si>
  <si>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</si>
  <si>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</si>
  <si>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</si>
  <si>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</si>
  <si>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</si>
  <si>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</si>
  <si>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</si>
  <si>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</si>
  <si>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</si>
  <si>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</si>
  <si>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</si>
  <si>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</si>
  <si>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</si>
  <si>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</si>
  <si>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</si>
  <si>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</si>
  <si>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</si>
  <si>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</si>
  <si>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</si>
  <si>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</si>
  <si>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</si>
  <si>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</si>
  <si>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</si>
  <si>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</si>
  <si>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</si>
  <si>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</si>
  <si>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</si>
  <si>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</si>
  <si>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</si>
  <si>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</si>
  <si>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</si>
  <si>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</si>
  <si>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</si>
  <si>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</si>
  <si>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</si>
  <si>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</si>
  <si>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</si>
  <si>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</si>
  <si>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</si>
  <si>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</si>
  <si>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</si>
  <si>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</si>
  <si>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</si>
  <si>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</si>
  <si>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</si>
  <si>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</si>
  <si>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</si>
  <si>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</si>
  <si>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</si>
  <si>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</si>
  <si>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</si>
  <si>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</si>
  <si>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</si>
  <si>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</si>
  <si>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</si>
  <si>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</si>
  <si>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</si>
  <si>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</si>
  <si>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</si>
  <si>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</si>
  <si>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</si>
  <si>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</si>
  <si>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</si>
  <si>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</si>
  <si>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</si>
  <si>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</si>
  <si>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</si>
  <si>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</si>
  <si>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</si>
  <si>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</si>
  <si>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</si>
  <si>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</si>
  <si>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</si>
  <si>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</si>
  <si>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</si>
  <si>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</si>
  <si>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</si>
  <si>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</si>
  <si>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</si>
  <si>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</si>
  <si>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</si>
  <si>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</si>
  <si>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</si>
  <si>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</si>
  <si>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</si>
  <si>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</si>
  <si>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</si>
  <si>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</si>
  <si>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</si>
  <si>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</si>
  <si>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</si>
  <si>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</si>
  <si>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</si>
  <si>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</si>
  <si>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</si>
  <si>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</si>
  <si>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</si>
  <si>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</si>
  <si>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</si>
  <si>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</si>
  <si>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</si>
  <si>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</si>
  <si>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</si>
  <si>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</si>
  <si>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</si>
  <si>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</si>
  <si>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</si>
  <si>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</si>
  <si>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</si>
  <si>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</si>
  <si>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</si>
  <si>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</si>
  <si>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</si>
  <si>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</si>
  <si>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</si>
  <si>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</si>
  <si>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</si>
  <si>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</si>
  <si>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</si>
  <si>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</si>
  <si>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</si>
  <si>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</si>
  <si>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</si>
  <si>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</si>
  <si>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</si>
  <si>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</si>
  <si>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</si>
  <si>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</si>
  <si>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</si>
  <si>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</si>
  <si>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</si>
  <si>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</si>
  <si>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</si>
  <si>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</si>
  <si>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</si>
  <si>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</si>
  <si>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</si>
  <si>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</si>
  <si>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</si>
  <si>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</si>
  <si>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</si>
  <si>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</si>
  <si>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</si>
  <si>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</si>
  <si>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</si>
  <si>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</si>
  <si>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</si>
  <si>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</si>
  <si>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</si>
  <si>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</si>
  <si>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</si>
  <si>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</si>
  <si>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</si>
  <si>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</si>
  <si>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</si>
  <si>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</si>
  <si>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</si>
  <si>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</si>
  <si>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</si>
  <si>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</si>
  <si>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</si>
  <si>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</si>
  <si>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</si>
  <si>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</si>
  <si>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</si>
  <si>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</si>
  <si>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</si>
  <si>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</si>
  <si>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</si>
  <si>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</si>
  <si>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</si>
  <si>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</si>
  <si>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</si>
  <si>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</si>
  <si>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</si>
  <si>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</si>
  <si>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</si>
  <si>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</si>
  <si>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</si>
  <si>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</si>
  <si>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</si>
  <si>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</si>
  <si>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</si>
  <si>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</si>
  <si>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</si>
  <si>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</si>
  <si>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</si>
  <si>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</si>
  <si>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</si>
  <si>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</si>
  <si>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</si>
  <si>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</si>
  <si>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</si>
  <si>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</si>
  <si>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</si>
  <si>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</si>
  <si>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</si>
  <si>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</si>
  <si>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</si>
  <si>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</si>
  <si>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</si>
  <si>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</si>
  <si>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</si>
  <si>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</si>
  <si>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</si>
  <si>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</si>
  <si>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</si>
  <si>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</si>
  <si>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</si>
  <si>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</si>
  <si>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</si>
  <si>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</si>
  <si>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</si>
  <si>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</si>
  <si>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</si>
  <si>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</si>
  <si>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</si>
  <si>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</si>
  <si>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</si>
  <si>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</si>
  <si>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</si>
  <si>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</si>
  <si>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</si>
  <si>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</si>
  <si>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</si>
  <si>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</si>
  <si>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</si>
  <si>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</si>
  <si>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</si>
  <si>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</si>
  <si>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</si>
  <si>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</si>
  <si>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</si>
  <si>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</si>
  <si>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</si>
  <si>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</si>
  <si>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</si>
  <si>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</si>
  <si>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</si>
  <si>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</si>
  <si>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</si>
  <si>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</si>
  <si>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</si>
  <si>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</si>
  <si>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</si>
  <si>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</si>
  <si>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</si>
  <si>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</si>
  <si>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</si>
  <si>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</si>
  <si>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</si>
  <si>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</si>
  <si>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</si>
  <si>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</si>
  <si>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</si>
  <si>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</si>
  <si>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</si>
  <si>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</si>
  <si>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</si>
  <si>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</si>
  <si>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</si>
  <si>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</si>
  <si>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</si>
  <si>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</si>
  <si>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</si>
  <si>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</si>
  <si>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</si>
  <si>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</si>
  <si>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</si>
  <si>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</si>
  <si>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</si>
  <si>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</si>
  <si>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</si>
  <si>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</si>
  <si>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</si>
  <si>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</si>
  <si>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</si>
  <si>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</si>
  <si>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</si>
  <si>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</si>
  <si>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</si>
  <si>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</si>
  <si>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</si>
  <si>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</si>
  <si>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</si>
  <si>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</si>
  <si>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</si>
  <si>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</si>
  <si>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</si>
  <si>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</si>
  <si>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</si>
  <si>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</si>
  <si>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</si>
  <si>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</si>
  <si>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</si>
  <si>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</si>
  <si>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</si>
  <si>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</si>
  <si>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</si>
  <si>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</si>
  <si>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</si>
  <si>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</si>
  <si>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</si>
  <si>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</si>
  <si>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</si>
  <si>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</si>
  <si>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</si>
  <si>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</si>
  <si>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</si>
  <si>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</si>
  <si>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</si>
  <si>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</si>
  <si>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</si>
  <si>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</si>
  <si>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</si>
  <si>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</si>
  <si>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</si>
  <si>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</si>
  <si>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</si>
  <si>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</si>
  <si>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</si>
  <si>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</si>
  <si>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</si>
  <si>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</si>
  <si>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</si>
  <si>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</si>
  <si>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</si>
  <si>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</si>
  <si>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</si>
  <si>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</si>
  <si>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</si>
  <si>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</si>
  <si>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</si>
  <si>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</si>
  <si>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</si>
  <si>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</si>
  <si>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</si>
  <si>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</si>
  <si>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</si>
  <si>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</si>
  <si>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</si>
  <si>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</si>
  <si>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</si>
  <si>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</si>
  <si>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</si>
  <si>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</si>
  <si>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</si>
  <si>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</si>
  <si>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</si>
  <si>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</si>
  <si>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</si>
  <si>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</si>
  <si>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</si>
  <si>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</si>
  <si>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</si>
  <si>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</si>
  <si>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</si>
  <si>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</si>
  <si>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</si>
  <si>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</si>
  <si>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</si>
  <si>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</si>
  <si>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</si>
  <si>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</si>
  <si>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</si>
  <si>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</si>
  <si>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</si>
  <si>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</si>
  <si>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</si>
  <si>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</si>
  <si>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</si>
  <si>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</si>
  <si>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</si>
  <si>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</si>
  <si>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</si>
  <si>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</si>
  <si>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</si>
  <si>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</si>
  <si>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</si>
  <si>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</si>
  <si>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</si>
  <si>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</si>
  <si>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</si>
  <si>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</si>
  <si>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</si>
  <si>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</si>
  <si>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</si>
  <si>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</si>
  <si>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</si>
  <si>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</si>
  <si>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</si>
  <si>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</si>
  <si>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</si>
  <si>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</si>
  <si>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</si>
  <si>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</si>
  <si>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</si>
  <si>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</si>
  <si>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</si>
  <si>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</si>
  <si>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</si>
  <si>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</si>
  <si>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</si>
  <si>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</si>
  <si>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</si>
  <si>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</si>
  <si>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</si>
  <si>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</si>
  <si>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</si>
  <si>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</si>
  <si>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</si>
  <si>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</si>
  <si>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</si>
  <si>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</si>
  <si>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</si>
  <si>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</si>
  <si>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</si>
  <si>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</si>
  <si>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</si>
  <si>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</si>
  <si>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</si>
  <si>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</si>
  <si>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</si>
  <si>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</si>
  <si>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</si>
  <si>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</si>
  <si>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</si>
  <si>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</si>
  <si>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</si>
  <si>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</si>
  <si>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</si>
  <si>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</si>
  <si>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</si>
  <si>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</si>
  <si>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</si>
  <si>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</si>
  <si>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</si>
  <si>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</si>
  <si>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</si>
  <si>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</si>
  <si>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</si>
  <si>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</si>
  <si>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</si>
  <si>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</si>
  <si>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</si>
  <si>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</si>
  <si>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</si>
  <si>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</si>
  <si>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</si>
  <si>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</si>
  <si>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</si>
  <si>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</si>
  <si>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</si>
  <si>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</si>
  <si>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</si>
  <si>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</si>
  <si>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</si>
  <si>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</si>
  <si>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</si>
  <si>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</si>
  <si>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</si>
  <si>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</si>
  <si>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</si>
  <si>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</si>
  <si>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</si>
  <si>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</si>
  <si>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</si>
  <si>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</si>
  <si>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</si>
  <si>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</si>
  <si>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</si>
  <si>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</si>
  <si>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</si>
  <si>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</si>
  <si>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</si>
  <si>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</si>
  <si>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</si>
  <si>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</si>
  <si>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</si>
  <si>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</si>
  <si>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</si>
  <si>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</si>
  <si>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</si>
  <si>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</si>
  <si>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</si>
  <si>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</si>
  <si>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</si>
  <si>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</si>
  <si>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</si>
  <si>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</si>
  <si>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</si>
  <si>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</si>
  <si>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</si>
  <si>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</si>
  <si>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</si>
  <si>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</si>
  <si>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</si>
  <si>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</si>
  <si>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</si>
  <si>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</si>
  <si>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</si>
  <si>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</si>
  <si>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</si>
  <si>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</si>
  <si>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</si>
  <si>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</si>
  <si>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</si>
  <si>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</si>
  <si>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</si>
  <si>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</si>
  <si>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</si>
  <si>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</si>
  <si>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</si>
  <si>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</si>
  <si>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</si>
  <si>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</si>
  <si>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</si>
  <si>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</si>
  <si>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</si>
  <si>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</si>
  <si>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</si>
  <si>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</si>
  <si>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</si>
  <si>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</si>
  <si>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</si>
  <si>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</si>
  <si>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</si>
  <si>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</si>
  <si>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</si>
  <si>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</si>
  <si>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</si>
  <si>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</si>
  <si>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</si>
  <si>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</si>
  <si>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</si>
  <si>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</si>
  <si>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</si>
  <si>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</si>
  <si>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</si>
  <si>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</si>
  <si>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</si>
  <si>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</si>
  <si>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</si>
  <si>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</si>
  <si>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</si>
  <si>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</si>
  <si>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</si>
  <si>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</si>
  <si>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</si>
  <si>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</si>
  <si>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</si>
  <si>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</si>
  <si>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</si>
  <si>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</si>
  <si>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</si>
  <si>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</si>
  <si>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</si>
  <si>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</si>
  <si>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</si>
  <si>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</si>
  <si>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</si>
  <si>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</si>
  <si>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</si>
  <si>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</si>
  <si>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</si>
  <si>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</si>
  <si>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</si>
  <si>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</si>
  <si>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</si>
  <si>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</si>
  <si>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</si>
  <si>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</si>
  <si>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</si>
  <si>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</si>
  <si>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</si>
  <si>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</si>
  <si>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</si>
  <si>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</si>
  <si>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</si>
  <si>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</si>
  <si>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</si>
  <si>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</si>
  <si>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</si>
  <si>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</si>
  <si>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</si>
  <si>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</si>
  <si>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</si>
  <si>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</si>
  <si>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</si>
  <si>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</si>
  <si>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</si>
  <si>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</si>
  <si>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</si>
  <si>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</si>
  <si>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</si>
  <si>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</si>
  <si>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</si>
  <si>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</si>
  <si>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</si>
  <si>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</si>
  <si>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</si>
  <si>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</si>
  <si>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</si>
  <si>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</si>
  <si>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</si>
  <si>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</si>
  <si>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</si>
  <si>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</si>
  <si>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</si>
  <si>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</si>
  <si>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</si>
  <si>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</si>
  <si>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</si>
  <si>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</si>
  <si>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</si>
  <si>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</si>
  <si>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</si>
  <si>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</si>
  <si>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</si>
  <si>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</si>
  <si>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</si>
  <si>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</si>
  <si>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</si>
  <si>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</si>
  <si>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</si>
  <si>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</si>
  <si>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</si>
  <si>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</si>
  <si>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</si>
  <si>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</si>
  <si>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</si>
  <si>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</si>
  <si>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</si>
  <si>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</si>
  <si>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</si>
  <si>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</si>
  <si>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</si>
  <si>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</si>
  <si>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</si>
  <si>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</si>
  <si>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</si>
  <si>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</si>
  <si>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</si>
  <si>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</si>
  <si>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</si>
  <si>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</si>
  <si>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</si>
  <si>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</si>
  <si>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</si>
  <si>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</si>
  <si>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</si>
  <si>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</si>
  <si>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</si>
  <si>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</si>
  <si>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</si>
  <si>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</si>
  <si>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</si>
  <si>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</si>
  <si>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</si>
  <si>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</si>
  <si>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</si>
  <si>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</si>
  <si>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</si>
  <si>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</si>
  <si>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</si>
  <si>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</si>
  <si>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</si>
  <si>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</si>
  <si>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</si>
  <si>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</si>
  <si>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</si>
  <si>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</si>
  <si>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</si>
  <si>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</si>
  <si>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</si>
  <si>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</si>
  <si>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</si>
  <si>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</si>
  <si>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</si>
  <si>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</si>
  <si>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</si>
  <si>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</si>
  <si>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</si>
  <si>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</si>
  <si>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</si>
  <si>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</si>
  <si>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</si>
  <si>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</si>
  <si>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</si>
  <si>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</si>
  <si>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</si>
  <si>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</si>
  <si>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</si>
  <si>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</si>
  <si>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</si>
  <si>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</si>
  <si>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</si>
  <si>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</si>
  <si>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</si>
  <si>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</si>
  <si>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</si>
  <si>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</si>
  <si>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</si>
  <si>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</si>
  <si>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</si>
  <si>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</si>
  <si>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</si>
  <si>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</si>
  <si>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</si>
  <si>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</si>
  <si>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</si>
  <si>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</si>
  <si>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</si>
  <si>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</si>
  <si>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</si>
  <si>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</si>
  <si>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</si>
  <si>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</si>
  <si>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</si>
  <si>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</si>
  <si>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</si>
  <si>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</si>
  <si>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</si>
  <si>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</si>
  <si>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</si>
  <si>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</si>
  <si>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</si>
  <si>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</si>
  <si>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</si>
  <si>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</si>
  <si>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</si>
  <si>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</si>
  <si>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</si>
  <si>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</si>
  <si>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</si>
  <si>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</si>
  <si>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</si>
  <si>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</si>
  <si>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</si>
  <si>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</si>
  <si>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</si>
  <si>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</si>
  <si>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</si>
  <si>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</si>
  <si>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</si>
  <si>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</si>
  <si>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</si>
  <si>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</si>
  <si>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</si>
  <si>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</si>
  <si>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</si>
  <si>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</si>
  <si>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</si>
  <si>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</si>
  <si>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</si>
  <si>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</si>
  <si>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</si>
  <si>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</si>
  <si>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</si>
  <si>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</si>
  <si>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</si>
  <si>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</si>
  <si>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</si>
  <si>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</si>
  <si>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</si>
  <si>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</si>
  <si>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</si>
  <si>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</si>
  <si>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</si>
  <si>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</si>
  <si>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</si>
  <si>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</si>
  <si>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</si>
  <si>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</si>
  <si>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</si>
  <si>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</si>
  <si>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</si>
  <si>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</si>
  <si>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</si>
  <si>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</si>
  <si>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</si>
  <si>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</si>
  <si>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</si>
  <si>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</si>
  <si>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</si>
  <si>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</si>
  <si>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</si>
  <si>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</si>
  <si>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</si>
  <si>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</si>
  <si>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</si>
  <si>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</si>
  <si>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</si>
  <si>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</si>
  <si>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</si>
  <si>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</si>
  <si>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</si>
  <si>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</si>
  <si>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</si>
  <si>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</si>
  <si>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</si>
  <si>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</si>
  <si>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</si>
  <si>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</si>
  <si>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</si>
  <si>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</si>
  <si>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</si>
  <si>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</si>
  <si>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</si>
  <si>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</si>
  <si>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</si>
  <si>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</si>
  <si>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</si>
  <si>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</si>
  <si>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</si>
  <si>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</si>
  <si>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</si>
  <si>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</si>
  <si>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</si>
  <si>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</si>
  <si>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</si>
  <si>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</si>
  <si>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</si>
  <si>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</si>
  <si>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</si>
  <si>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</si>
  <si>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</si>
  <si>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</si>
  <si>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</si>
  <si>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</si>
  <si>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</si>
  <si>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</si>
  <si>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</si>
  <si>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</si>
  <si>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</si>
  <si>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</si>
  <si>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</si>
  <si>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</si>
  <si>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</si>
  <si>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</si>
  <si>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</si>
  <si>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</si>
  <si>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</si>
  <si>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</si>
  <si>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</si>
  <si>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</si>
  <si>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</si>
  <si>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</si>
  <si>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</si>
  <si>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</si>
  <si>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</si>
  <si>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</si>
  <si>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</si>
  <si>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</si>
  <si>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</si>
  <si>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</si>
  <si>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</si>
  <si>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</si>
  <si>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</si>
  <si>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</si>
  <si>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</si>
  <si>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</si>
  <si>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</si>
  <si>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</si>
  <si>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</si>
  <si>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</si>
  <si>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</si>
  <si>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</si>
  <si>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</si>
  <si>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</si>
  <si>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</si>
  <si>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</si>
  <si>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</si>
  <si>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</si>
  <si>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</si>
  <si>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</si>
  <si>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</si>
  <si>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</si>
  <si>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</si>
  <si>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</si>
  <si>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</si>
  <si>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</si>
  <si>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</si>
  <si>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</si>
  <si>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</si>
  <si>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</si>
  <si>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</si>
  <si>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</si>
  <si>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</si>
  <si>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</si>
  <si>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</si>
  <si>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</si>
  <si>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</si>
  <si>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</si>
  <si>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</si>
  <si>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</si>
  <si>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</si>
  <si>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</si>
  <si>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</si>
  <si>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</si>
  <si>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</si>
  <si>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</si>
  <si>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</si>
  <si>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</si>
  <si>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</si>
  <si>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</si>
  <si>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</si>
  <si>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</si>
  <si>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</si>
  <si>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</si>
  <si>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</si>
  <si>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</si>
  <si>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</si>
  <si>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</si>
  <si>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</si>
  <si>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</si>
  <si>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</si>
  <si>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</si>
  <si>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</si>
  <si>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</si>
  <si>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</si>
  <si>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</si>
  <si>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</si>
  <si>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</si>
  <si>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</si>
  <si>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</si>
  <si>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</si>
  <si>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</si>
  <si>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</si>
  <si>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</si>
  <si>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</si>
  <si>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</si>
  <si>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</si>
  <si>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</si>
  <si>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</si>
  <si>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</si>
  <si>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</si>
  <si>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</si>
  <si>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</si>
  <si>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</si>
  <si>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</si>
  <si>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</si>
  <si>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</si>
  <si>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</si>
  <si>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</si>
  <si>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</si>
  <si>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</si>
  <si>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</si>
  <si>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</si>
  <si>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</si>
  <si>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</si>
  <si>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</si>
  <si>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</si>
  <si>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</si>
  <si>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</si>
  <si>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</si>
  <si>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</si>
  <si>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</si>
  <si>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</si>
  <si>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</si>
  <si>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</si>
  <si>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</si>
  <si>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</si>
  <si>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</si>
  <si>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</si>
  <si>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</si>
  <si>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</si>
  <si>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</si>
  <si>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</si>
  <si>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</si>
  <si>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</si>
  <si>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</si>
  <si>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</si>
  <si>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</si>
  <si>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</si>
  <si>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</si>
  <si>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</si>
  <si>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</si>
  <si>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</si>
  <si>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</si>
  <si>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</si>
  <si>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</si>
  <si>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</si>
  <si>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</si>
  <si>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</si>
  <si>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</si>
  <si>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</si>
  <si>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</si>
  <si>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</si>
  <si>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</si>
  <si>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</si>
  <si>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</si>
  <si>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</si>
  <si>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</si>
  <si>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</si>
  <si>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</si>
  <si>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</si>
  <si>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</si>
  <si>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</si>
  <si>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</si>
  <si>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</si>
  <si>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</si>
  <si>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</si>
  <si>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</si>
  <si>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</si>
  <si>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</si>
  <si>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</si>
  <si>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</si>
  <si>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</si>
  <si>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</si>
  <si>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</si>
  <si>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</si>
  <si>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</si>
  <si>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</si>
  <si>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</si>
  <si>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</si>
  <si>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</si>
  <si>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</si>
  <si>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</si>
  <si>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</si>
  <si>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</si>
  <si>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</si>
  <si>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</si>
  <si>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</si>
  <si>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</si>
  <si>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</si>
  <si>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</si>
  <si>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</si>
  <si>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</si>
  <si>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</si>
  <si>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</si>
  <si>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</si>
  <si>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</si>
  <si>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</si>
  <si>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</si>
  <si>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</si>
  <si>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</si>
  <si>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</si>
  <si>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</si>
  <si>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</si>
  <si>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</si>
  <si>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</si>
  <si>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</si>
  <si>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</si>
  <si>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</si>
  <si>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</si>
  <si>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</si>
  <si>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</si>
  <si>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</si>
  <si>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</si>
  <si>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</si>
  <si>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</si>
  <si>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</si>
  <si>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</si>
  <si>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</si>
  <si>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</si>
  <si>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</si>
  <si>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</si>
  <si>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</si>
  <si>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</si>
  <si>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</si>
  <si>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</si>
  <si>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</si>
  <si>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</si>
  <si>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</si>
  <si>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</si>
  <si>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</si>
  <si>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</si>
  <si>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</si>
  <si>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</si>
  <si>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</si>
  <si>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</si>
  <si>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</si>
  <si>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</si>
  <si>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</si>
  <si>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</si>
  <si>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</si>
  <si>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</si>
  <si>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</si>
  <si>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</si>
  <si>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</si>
  <si>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</si>
  <si>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</si>
  <si>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</si>
  <si>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</si>
  <si>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</si>
  <si>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</si>
  <si>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</si>
  <si>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</si>
  <si>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</si>
  <si>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</si>
  <si>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</si>
  <si>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</si>
  <si>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</si>
  <si>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</si>
  <si>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</si>
  <si>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</si>
  <si>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</si>
  <si>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</si>
  <si>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</si>
  <si>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</si>
  <si>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</si>
  <si>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</si>
  <si>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</si>
  <si>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</si>
  <si>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</si>
  <si>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</si>
  <si>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</si>
  <si>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</si>
  <si>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</si>
  <si>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</si>
  <si>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</si>
  <si>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</si>
  <si>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</si>
  <si>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</si>
  <si>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</si>
  <si>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</si>
  <si>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</si>
  <si>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</si>
  <si>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</si>
  <si>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</si>
  <si>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</si>
  <si>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</si>
  <si>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</si>
  <si>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</si>
  <si>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</si>
  <si>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</si>
  <si>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</si>
  <si>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</si>
  <si>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</si>
  <si>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</si>
  <si>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</si>
  <si>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</si>
  <si>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</si>
  <si>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</si>
  <si>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</si>
  <si>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</si>
  <si>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</si>
  <si>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</si>
  <si>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</si>
  <si>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</si>
  <si>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</si>
  <si>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</si>
  <si>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</si>
  <si>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</si>
  <si>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</si>
  <si>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</si>
  <si>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</si>
  <si>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</si>
  <si>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</si>
  <si>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</si>
  <si>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</si>
  <si>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</si>
  <si>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</si>
  <si>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</si>
  <si>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</si>
  <si>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</si>
  <si>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</si>
  <si>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</si>
  <si>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</si>
  <si>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</si>
  <si>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</si>
  <si>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</si>
  <si>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</si>
  <si>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</si>
  <si>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</si>
  <si>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</si>
  <si>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</si>
  <si>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</si>
  <si>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</si>
  <si>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</si>
  <si>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</si>
  <si>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</si>
  <si>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</si>
  <si>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</si>
  <si>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</si>
  <si>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</si>
  <si>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</si>
  <si>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</si>
  <si>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</si>
  <si>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</si>
  <si>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</si>
  <si>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</si>
  <si>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</si>
  <si>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</si>
  <si>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</si>
  <si>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</si>
  <si>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</si>
  <si>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</si>
  <si>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</si>
  <si>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</si>
  <si>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</si>
  <si>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</si>
  <si>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</si>
  <si>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</si>
  <si>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</si>
  <si>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</si>
  <si>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</si>
  <si>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</si>
  <si>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</si>
  <si>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</si>
  <si>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</si>
  <si>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</si>
  <si>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</si>
  <si>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</si>
  <si>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</si>
  <si>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</si>
  <si>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</si>
  <si>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</si>
  <si>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</si>
  <si>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</si>
  <si>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</si>
  <si>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</si>
  <si>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</si>
  <si>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</si>
  <si>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</si>
  <si>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</si>
  <si>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</si>
  <si>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</si>
  <si>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</si>
  <si>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</si>
  <si>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</si>
  <si>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</si>
  <si>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</si>
  <si>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</si>
  <si>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</si>
  <si>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</si>
  <si>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</si>
  <si>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</si>
  <si>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</si>
  <si>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</si>
  <si>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</si>
  <si>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</si>
  <si>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</si>
  <si>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</si>
  <si>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</si>
  <si>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</si>
  <si>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</si>
  <si>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</si>
  <si>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</si>
  <si>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</si>
  <si>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</si>
  <si>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</si>
  <si>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</si>
  <si>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</si>
  <si>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</si>
  <si>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</si>
  <si>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</si>
  <si>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</si>
  <si>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</si>
  <si>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</si>
  <si>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</si>
  <si>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</si>
  <si>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</si>
  <si>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</si>
  <si>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</si>
  <si>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</si>
  <si>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</si>
  <si>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</si>
  <si>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</si>
  <si>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</si>
  <si>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</si>
  <si>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</si>
  <si>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</si>
  <si>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</si>
  <si>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</si>
  <si>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</si>
  <si>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</si>
  <si>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</si>
  <si>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</si>
  <si>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</si>
  <si>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</si>
  <si>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</si>
  <si>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</si>
  <si>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</si>
  <si>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</si>
  <si>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</si>
  <si>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</si>
  <si>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</si>
  <si>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</si>
  <si>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</si>
  <si>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</si>
  <si>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</si>
  <si>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</si>
  <si>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</si>
  <si>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</si>
  <si>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</si>
  <si>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</si>
  <si>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</si>
  <si>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</si>
  <si>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</si>
  <si>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</si>
  <si>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</si>
  <si>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</si>
  <si>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</si>
  <si>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</si>
  <si>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</si>
  <si>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</si>
  <si>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</si>
  <si>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</si>
  <si>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</si>
  <si>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</si>
  <si>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</si>
  <si>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</si>
  <si>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</si>
  <si>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</si>
  <si>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</si>
  <si>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</si>
  <si>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</si>
  <si>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</si>
  <si>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</si>
  <si>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</si>
  <si>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</si>
  <si>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</si>
  <si>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</si>
  <si>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</si>
  <si>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</si>
  <si>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</si>
  <si>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</si>
  <si>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</si>
  <si>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</si>
  <si>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</si>
  <si>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</si>
  <si>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</si>
  <si>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</si>
  <si>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</si>
  <si>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</si>
  <si>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</si>
  <si>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</si>
  <si>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</si>
  <si>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</si>
  <si>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</si>
  <si>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</si>
  <si>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</si>
  <si>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</si>
  <si>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</si>
  <si>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</si>
  <si>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</si>
  <si>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</si>
  <si>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</si>
  <si>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</si>
  <si>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</si>
  <si>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</si>
  <si>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</si>
  <si>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</si>
  <si>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</si>
  <si>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</si>
  <si>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</si>
  <si>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</si>
  <si>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</si>
  <si>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</si>
  <si>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</si>
  <si>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</si>
  <si>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</si>
  <si>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</si>
  <si>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</si>
  <si>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</si>
  <si>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</si>
  <si>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</si>
  <si>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</si>
  <si>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</si>
  <si>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</si>
  <si>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</si>
  <si>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</si>
  <si>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</si>
  <si>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</si>
  <si>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</si>
  <si>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</si>
  <si>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</si>
  <si>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</si>
  <si>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</si>
  <si>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</si>
  <si>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</si>
  <si>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</si>
  <si>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</si>
  <si>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</si>
  <si>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</si>
  <si>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</si>
  <si>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</si>
  <si>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</si>
  <si>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</si>
  <si>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</si>
  <si>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</si>
  <si>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</si>
  <si>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</si>
  <si>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</si>
  <si>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</si>
  <si>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</si>
  <si>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</si>
  <si>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</si>
  <si>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</si>
  <si>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</si>
  <si>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</si>
  <si>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</si>
  <si>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</si>
  <si>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</si>
  <si>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</si>
  <si>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</si>
  <si>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</si>
  <si>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</si>
  <si>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</si>
  <si>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</si>
  <si>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</si>
  <si>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</si>
  <si>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</si>
  <si>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</si>
  <si>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</si>
  <si>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</si>
  <si>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</si>
  <si>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</si>
  <si>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</si>
  <si>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</si>
  <si>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</si>
  <si>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</si>
  <si>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</si>
  <si>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</si>
  <si>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</si>
  <si>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</si>
  <si>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</si>
  <si>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</si>
  <si>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</si>
  <si>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</si>
  <si>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</si>
  <si>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</si>
  <si>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</si>
  <si>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</si>
  <si>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</si>
  <si>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</si>
  <si>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</si>
  <si>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</si>
  <si>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</si>
  <si>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</si>
  <si>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</si>
  <si>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</si>
  <si>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</si>
  <si>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</si>
  <si>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</si>
  <si>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</si>
  <si>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</si>
  <si>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</si>
  <si>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</si>
  <si>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</si>
  <si>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</si>
  <si>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</si>
  <si>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</si>
  <si>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</si>
  <si>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</si>
  <si>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</si>
  <si>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</si>
  <si>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</si>
  <si>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</si>
  <si>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</si>
  <si>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</si>
  <si>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</si>
  <si>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</si>
  <si>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</si>
  <si>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</si>
  <si>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</si>
  <si>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</si>
  <si>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</si>
  <si>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</si>
  <si>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</si>
  <si>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</si>
  <si>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</si>
  <si>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</si>
  <si>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</si>
  <si>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</si>
  <si>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</si>
  <si>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</si>
  <si>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</si>
  <si>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</si>
  <si>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</si>
  <si>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</si>
  <si>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</si>
  <si>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</si>
  <si>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</si>
  <si>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</si>
  <si>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</si>
  <si>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</si>
  <si>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</si>
  <si>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</si>
  <si>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</si>
  <si>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</si>
  <si>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</si>
  <si>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</si>
  <si>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</si>
  <si>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</si>
  <si>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</si>
  <si>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</si>
  <si>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</si>
  <si>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</si>
  <si>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</si>
  <si>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</si>
  <si>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</si>
  <si>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</si>
  <si>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</si>
  <si>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</si>
  <si>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</si>
  <si>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</si>
  <si>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</si>
  <si>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</si>
  <si>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</si>
  <si>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</si>
  <si>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</si>
  <si>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</si>
  <si>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</si>
  <si>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</si>
  <si>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</si>
  <si>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</si>
  <si>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</si>
  <si>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</si>
  <si>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</si>
  <si>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</si>
  <si>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</si>
  <si>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</si>
  <si>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</si>
  <si>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</si>
  <si>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</si>
  <si>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</si>
  <si>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</si>
  <si>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</si>
  <si>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</si>
  <si>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</si>
  <si>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</si>
  <si>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</si>
  <si>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</si>
  <si>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</si>
  <si>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</si>
  <si>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</si>
  <si>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</si>
  <si>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</si>
  <si>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</si>
  <si>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</si>
  <si>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</si>
  <si>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</si>
  <si>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</si>
  <si>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</si>
  <si>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</si>
  <si>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</si>
  <si>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</si>
  <si>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</si>
  <si>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</si>
  <si>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</si>
  <si>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</si>
  <si>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</si>
  <si>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</si>
  <si>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</si>
  <si>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</si>
  <si>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</si>
  <si>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</si>
  <si>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</si>
  <si>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</si>
  <si>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</si>
  <si>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</si>
  <si>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</si>
  <si>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</si>
  <si>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</si>
  <si>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</si>
  <si>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</si>
  <si>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</si>
  <si>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</si>
  <si>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</si>
  <si>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</si>
  <si>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</si>
  <si>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</si>
  <si>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</si>
  <si>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</si>
  <si>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</si>
  <si>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</si>
  <si>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</si>
  <si>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</si>
  <si>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</si>
  <si>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</si>
  <si>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</si>
  <si>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</si>
  <si>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</si>
  <si>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</si>
  <si>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</si>
  <si>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</si>
  <si>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</si>
  <si>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</si>
  <si>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</si>
  <si>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</si>
  <si>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</si>
  <si>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</si>
  <si>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</si>
  <si>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</si>
  <si>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</si>
  <si>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</si>
  <si>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</si>
  <si>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</si>
  <si>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</si>
  <si>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</si>
  <si>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</si>
  <si>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</si>
  <si>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</si>
  <si>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</si>
  <si>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</si>
  <si>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</si>
  <si>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</si>
  <si>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</si>
  <si>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</si>
  <si>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</si>
  <si>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</si>
  <si>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</si>
  <si>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</si>
  <si>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</si>
  <si>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</si>
  <si>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</si>
  <si>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</si>
  <si>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</si>
  <si>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</si>
  <si>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</si>
  <si>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</si>
  <si>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</si>
  <si>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</si>
  <si>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</si>
  <si>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</si>
  <si>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</si>
  <si>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</si>
  <si>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</si>
  <si>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</si>
  <si>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</si>
  <si>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</si>
  <si>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</si>
  <si>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</si>
  <si>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</si>
  <si>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</si>
  <si>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</si>
  <si>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</si>
  <si>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</si>
  <si>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</si>
  <si>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</si>
  <si>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</si>
  <si>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</si>
  <si>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</si>
  <si>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</si>
  <si>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</si>
  <si>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</si>
  <si>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</si>
  <si>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</si>
  <si>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</si>
  <si>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</si>
  <si>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</si>
  <si>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</si>
  <si>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</si>
  <si>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</si>
  <si>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</si>
  <si>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</si>
  <si>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</si>
  <si>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</si>
  <si>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</si>
  <si>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</si>
  <si>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</si>
  <si>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</si>
  <si>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</si>
  <si>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</si>
  <si>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</si>
  <si>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</si>
  <si>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</si>
  <si>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</si>
  <si>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</si>
  <si>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</si>
  <si>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</si>
  <si>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</si>
  <si>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</si>
  <si>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</si>
  <si>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</si>
  <si>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</si>
  <si>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</si>
  <si>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</si>
  <si>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</si>
  <si>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</si>
  <si>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</si>
  <si>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</si>
  <si>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</si>
  <si>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</si>
  <si>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</si>
  <si>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</si>
  <si>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</si>
  <si>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</si>
  <si>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</si>
  <si>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</si>
  <si>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</si>
  <si>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</si>
  <si>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</si>
  <si>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</si>
  <si>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</si>
  <si>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</si>
  <si>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</si>
  <si>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</si>
  <si>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</si>
  <si>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</si>
  <si>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</si>
  <si>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</si>
  <si>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</si>
  <si>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</si>
  <si>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</si>
  <si>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</si>
  <si>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</si>
  <si>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</si>
  <si>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</si>
  <si>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</si>
  <si>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</si>
  <si>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</si>
  <si>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</si>
  <si>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</si>
  <si>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</si>
  <si>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</si>
  <si>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</si>
  <si>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</si>
  <si>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</si>
  <si>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</si>
  <si>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</si>
  <si>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</si>
  <si>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</si>
  <si>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</si>
  <si>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</si>
  <si>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</si>
  <si>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</si>
  <si>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</si>
  <si>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</si>
  <si>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</si>
  <si>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</si>
  <si>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</si>
  <si>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</si>
  <si>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</si>
  <si>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</si>
  <si>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</si>
  <si>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</si>
  <si>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</si>
  <si>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</si>
  <si>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</si>
  <si>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</si>
  <si>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</si>
  <si>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</si>
  <si>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</si>
  <si>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</si>
  <si>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</si>
  <si>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</si>
  <si>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</si>
  <si>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</si>
  <si>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</si>
  <si>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</si>
  <si>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</si>
  <si>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</si>
  <si>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</si>
  <si>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</si>
  <si>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</si>
  <si>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</si>
  <si>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</si>
  <si>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</si>
  <si>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</si>
  <si>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</si>
  <si>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</si>
  <si>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</si>
  <si>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</si>
  <si>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</si>
  <si>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</si>
  <si>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</si>
  <si>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</si>
  <si>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</si>
  <si>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</si>
  <si>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</si>
  <si>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</si>
  <si>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</si>
  <si>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</si>
  <si>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</si>
  <si>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</si>
  <si>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</si>
  <si>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</si>
  <si>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</si>
  <si>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</si>
  <si>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</si>
  <si>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</si>
  <si>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</si>
  <si>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</si>
  <si>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</si>
  <si>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</si>
  <si>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</si>
  <si>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</si>
  <si>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</si>
  <si>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</si>
  <si>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</si>
  <si>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</si>
  <si>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</si>
  <si>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</si>
  <si>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</si>
  <si>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</si>
  <si>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</si>
  <si>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</si>
  <si>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</si>
  <si>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</si>
  <si>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</si>
  <si>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</si>
  <si>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</si>
  <si>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</si>
  <si>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</si>
  <si>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</si>
  <si>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</si>
  <si>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</si>
  <si>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</si>
  <si>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</si>
  <si>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</si>
  <si>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</si>
  <si>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</si>
  <si>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</si>
  <si>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</si>
  <si>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</si>
  <si>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</si>
  <si>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</si>
  <si>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</si>
  <si>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</si>
  <si>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</si>
  <si>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</si>
  <si>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</si>
  <si>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</si>
  <si>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</si>
  <si>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</si>
  <si>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</si>
  <si>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</si>
  <si>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</si>
  <si>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</si>
  <si>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</si>
  <si>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</si>
  <si>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</si>
  <si>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</si>
  <si>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</si>
  <si>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</si>
  <si>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</si>
  <si>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</si>
  <si>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</si>
  <si>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</si>
  <si>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</si>
  <si>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</si>
  <si>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</si>
  <si>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</si>
  <si>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</si>
  <si>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</si>
  <si>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</si>
  <si>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</si>
  <si>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</si>
  <si>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</si>
  <si>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</si>
  <si>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</si>
  <si>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</si>
  <si>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</si>
  <si>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</si>
  <si>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</si>
  <si>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</si>
  <si>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</si>
  <si>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</si>
  <si>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</si>
  <si>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</si>
  <si>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</si>
  <si>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</si>
  <si>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</si>
  <si>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</si>
  <si>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</si>
  <si>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</si>
  <si>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</si>
  <si>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</si>
  <si>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</si>
  <si>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</si>
  <si>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</si>
  <si>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</si>
  <si>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</si>
  <si>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</si>
  <si>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</si>
  <si>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</si>
  <si>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</si>
  <si>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</si>
  <si>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</si>
  <si>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</si>
  <si>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</si>
  <si>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</si>
  <si>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</si>
  <si>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</si>
  <si>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</si>
  <si>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</si>
  <si>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</si>
  <si>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</si>
  <si>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</si>
  <si>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</si>
  <si>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</si>
  <si>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</si>
  <si>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</si>
  <si>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</si>
  <si>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</si>
  <si>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</si>
  <si>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</si>
  <si>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</si>
  <si>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</si>
  <si>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</si>
  <si>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</si>
  <si>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</si>
  <si>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</si>
  <si>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</si>
  <si>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</si>
  <si>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</si>
  <si>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</si>
  <si>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</si>
  <si>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</si>
  <si>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</si>
  <si>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</si>
  <si>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</si>
  <si>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</si>
  <si>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</si>
  <si>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</si>
  <si>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</si>
  <si>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</si>
  <si>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</si>
  <si>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</si>
  <si>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</si>
  <si>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</si>
  <si>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</si>
  <si>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</si>
  <si>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</si>
  <si>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</si>
  <si>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</si>
  <si>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</si>
  <si>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</si>
  <si>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</si>
  <si>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</si>
  <si>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</si>
  <si>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</si>
  <si>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</si>
  <si>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</si>
  <si>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</si>
  <si>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</si>
  <si>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</si>
  <si>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</si>
  <si>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</si>
  <si>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</si>
  <si>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</si>
  <si>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</si>
  <si>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</si>
  <si>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</si>
  <si>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</si>
  <si>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</si>
  <si>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</si>
  <si>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</si>
  <si>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</si>
  <si>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</si>
  <si>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</si>
  <si>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</si>
  <si>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</si>
  <si>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</si>
  <si>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</si>
  <si>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</si>
  <si>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</si>
  <si>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</si>
  <si>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</si>
  <si>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</si>
  <si>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</si>
  <si>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</si>
  <si>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</si>
  <si>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</si>
  <si>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</si>
  <si>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</si>
  <si>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</si>
  <si>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</si>
  <si>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</si>
  <si>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</si>
  <si>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</si>
  <si>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</si>
  <si>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</si>
  <si>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</si>
  <si>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</si>
  <si>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</si>
  <si>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</si>
  <si>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</si>
  <si>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</si>
  <si>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</si>
  <si>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</si>
  <si>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</si>
  <si>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</si>
  <si>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</si>
  <si>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</si>
  <si>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</si>
  <si>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</si>
  <si>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</si>
  <si>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</si>
  <si>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</si>
  <si>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</si>
  <si>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</si>
  <si>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</si>
  <si>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</si>
  <si>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</si>
  <si>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</si>
  <si>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</si>
  <si>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</si>
  <si>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</si>
  <si>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</si>
  <si>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</si>
  <si>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</si>
  <si>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</si>
  <si>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</si>
  <si>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</si>
  <si>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</si>
  <si>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</si>
  <si>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</si>
  <si>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</si>
  <si>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</si>
  <si>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</si>
  <si>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</si>
  <si>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</si>
  <si>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</si>
  <si>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</si>
  <si>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</si>
  <si>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</si>
  <si>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</si>
  <si>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</si>
  <si>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</si>
  <si>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</si>
  <si>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</si>
  <si>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</si>
  <si>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</si>
  <si>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</si>
  <si>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</si>
  <si>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</si>
  <si>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</si>
  <si>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</si>
  <si>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</si>
  <si>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</si>
  <si>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</si>
  <si>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</si>
  <si>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</si>
  <si>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</si>
  <si>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</si>
  <si>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</si>
  <si>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</si>
  <si>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</si>
  <si>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</si>
  <si>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</si>
  <si>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</si>
  <si>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</si>
  <si>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</si>
  <si>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</si>
  <si>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</si>
  <si>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</si>
  <si>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</si>
  <si>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</si>
  <si>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</si>
  <si>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</si>
  <si>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</si>
  <si>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</si>
  <si>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</si>
  <si>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</si>
  <si>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</si>
  <si>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</si>
  <si>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</si>
  <si>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</si>
  <si>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</si>
  <si>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</si>
  <si>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</si>
  <si>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</si>
  <si>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</si>
  <si>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</si>
  <si>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</si>
  <si>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</si>
  <si>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</si>
  <si>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</si>
  <si>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</si>
  <si>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</si>
  <si>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</si>
  <si>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</si>
  <si>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</si>
  <si>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</si>
  <si>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</si>
  <si>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</si>
  <si>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</si>
  <si>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</si>
  <si>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</si>
  <si>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</si>
  <si>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</si>
  <si>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</si>
  <si>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</si>
  <si>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</si>
  <si>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</si>
  <si>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</si>
  <si>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</si>
  <si>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</si>
  <si>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</si>
  <si>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</si>
  <si>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</si>
  <si>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</si>
  <si>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</si>
  <si>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</si>
  <si>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</si>
  <si>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</si>
  <si>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</si>
  <si>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</si>
  <si>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</si>
  <si>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</si>
  <si>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</si>
  <si>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</si>
  <si>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</si>
  <si>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</si>
  <si>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</si>
  <si>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</si>
  <si>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</si>
  <si>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</si>
  <si>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</si>
  <si>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</si>
  <si>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</si>
  <si>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</si>
  <si>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</si>
  <si>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</si>
  <si>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</si>
  <si>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</si>
  <si>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</si>
  <si>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</si>
  <si>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</si>
  <si>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</si>
  <si>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</si>
  <si>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</si>
  <si>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</si>
  <si>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</si>
  <si>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</si>
  <si>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</si>
  <si>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</si>
  <si>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</si>
  <si>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</si>
  <si>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</si>
  <si>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</si>
  <si>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</si>
  <si>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</si>
  <si>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</si>
  <si>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</si>
  <si>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</si>
  <si>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</si>
  <si>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</si>
  <si>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</si>
  <si>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</si>
  <si>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</si>
  <si>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</si>
  <si>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</si>
  <si>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</si>
  <si>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</si>
  <si>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</si>
  <si>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</si>
  <si>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</si>
  <si>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</si>
  <si>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</si>
  <si>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</si>
  <si>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</si>
  <si>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</si>
  <si>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</si>
  <si>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</si>
  <si>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</si>
  <si>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</si>
  <si>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</si>
  <si>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</si>
  <si>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</si>
  <si>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</si>
  <si>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</si>
  <si>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</si>
  <si>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</si>
  <si>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</si>
  <si>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</si>
  <si>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</si>
  <si>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</si>
  <si>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</si>
  <si>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</si>
  <si>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</si>
  <si>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</si>
  <si>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</si>
  <si>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</si>
  <si>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</si>
  <si>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</si>
  <si>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</si>
  <si>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</si>
  <si>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</si>
  <si>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</si>
  <si>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</si>
  <si>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</si>
  <si>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</si>
  <si>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</si>
  <si>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</si>
  <si>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</si>
  <si>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</si>
  <si>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</si>
  <si>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</si>
  <si>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</si>
  <si>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</si>
  <si>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</si>
  <si>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</si>
  <si>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</si>
  <si>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</si>
  <si>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</si>
  <si>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</si>
  <si>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</si>
  <si>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</si>
  <si>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</si>
  <si>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</si>
  <si>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</si>
  <si>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</si>
  <si>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</si>
  <si>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</si>
  <si>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</si>
  <si>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</si>
  <si>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</si>
  <si>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</si>
  <si>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</si>
  <si>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</si>
  <si>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</si>
  <si>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</si>
  <si>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</si>
  <si>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</si>
  <si>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</si>
  <si>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</si>
  <si>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</si>
  <si>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</si>
  <si>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</si>
  <si>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</si>
  <si>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</si>
  <si>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</si>
  <si>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</si>
  <si>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</si>
  <si>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</si>
  <si>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</si>
  <si>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</si>
  <si>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</si>
  <si>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</si>
  <si>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</si>
  <si>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</si>
  <si>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</si>
  <si>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</si>
  <si>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</si>
  <si>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</si>
  <si>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</si>
  <si>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</si>
  <si>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</si>
  <si>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</si>
  <si>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</si>
  <si>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</si>
  <si>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</si>
  <si>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</si>
  <si>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</si>
  <si>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</si>
  <si>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</si>
  <si>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</si>
  <si>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</si>
  <si>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</si>
  <si>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</si>
  <si>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</si>
  <si>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</si>
  <si>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</si>
  <si>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</si>
  <si>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</si>
  <si>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</si>
  <si>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</si>
  <si>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</si>
  <si>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</si>
  <si>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</si>
  <si>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</si>
  <si>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</si>
  <si>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</si>
  <si>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</si>
  <si>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</si>
  <si>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</si>
  <si>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</si>
  <si>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</si>
  <si>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</si>
  <si>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</si>
  <si>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</si>
  <si>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</si>
  <si>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</si>
  <si>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</si>
  <si>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</si>
  <si>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</si>
  <si>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</si>
  <si>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</si>
  <si>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</si>
  <si>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</si>
  <si>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</si>
  <si>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</si>
  <si>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</si>
  <si>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</si>
  <si>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</si>
  <si>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</si>
  <si>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</si>
  <si>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</si>
  <si>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</si>
  <si>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</si>
  <si>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</si>
  <si>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</si>
  <si>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</si>
  <si>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</si>
  <si>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</si>
  <si>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</si>
  <si>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</si>
  <si>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</si>
  <si>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</si>
  <si>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</si>
  <si>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</si>
  <si>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</si>
  <si>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</si>
  <si>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</si>
  <si>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</si>
  <si>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</si>
  <si>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</si>
  <si>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</si>
  <si>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</si>
  <si>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</si>
  <si>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</si>
  <si>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</si>
  <si>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</si>
  <si>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</si>
  <si>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</si>
  <si>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</si>
  <si>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</si>
  <si>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</si>
  <si>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</si>
  <si>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</si>
  <si>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</si>
  <si>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</si>
  <si>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</si>
  <si>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</si>
  <si>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</si>
  <si>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</si>
  <si>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</si>
  <si>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</si>
  <si>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</si>
  <si>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</si>
  <si>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</si>
  <si>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</si>
  <si>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</si>
  <si>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</si>
  <si>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</si>
  <si>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</si>
  <si>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</si>
  <si>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</si>
  <si>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</si>
  <si>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</si>
  <si>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</si>
  <si>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</si>
  <si>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</si>
  <si>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</si>
  <si>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</si>
  <si>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</si>
  <si>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</si>
  <si>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</si>
  <si>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</si>
  <si>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</si>
  <si>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</si>
  <si>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</si>
  <si>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</si>
  <si>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</si>
  <si>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</si>
  <si>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</si>
  <si>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</si>
  <si>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</si>
  <si>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</si>
  <si>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</si>
  <si>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</si>
  <si>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</si>
  <si>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</si>
  <si>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</si>
  <si>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</si>
  <si>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</si>
  <si>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</si>
  <si>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</si>
  <si>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</si>
  <si>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</si>
  <si>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</si>
  <si>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</si>
  <si>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</si>
  <si>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</si>
  <si>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</si>
  <si>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</si>
  <si>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</si>
  <si>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</si>
  <si>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</si>
  <si>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</si>
  <si>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</si>
  <si>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</si>
  <si>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</si>
  <si>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</si>
  <si>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</si>
  <si>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</si>
  <si>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</si>
  <si>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</si>
  <si>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</si>
  <si>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</si>
  <si>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</si>
  <si>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</si>
  <si>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</si>
  <si>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</si>
  <si>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</si>
  <si>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</si>
  <si>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</si>
  <si>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</si>
  <si>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</si>
  <si>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</si>
  <si>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</si>
  <si>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</si>
  <si>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</si>
  <si>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</si>
  <si>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</si>
  <si>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</si>
  <si>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</si>
  <si>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</si>
  <si>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</si>
  <si>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</si>
  <si>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</si>
  <si>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</si>
  <si>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</si>
  <si>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</si>
  <si>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</si>
  <si>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</si>
  <si>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</si>
  <si>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</si>
  <si>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</si>
  <si>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</si>
  <si>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</si>
  <si>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</si>
  <si>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</si>
  <si>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</si>
  <si>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</si>
  <si>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</si>
  <si>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</si>
  <si>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</si>
  <si>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</si>
  <si>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</si>
  <si>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</si>
  <si>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</si>
  <si>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</si>
  <si>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</si>
  <si>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</si>
  <si>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</si>
  <si>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</si>
  <si>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</si>
  <si>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</si>
  <si>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</si>
  <si>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</si>
  <si>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</si>
  <si>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</si>
  <si>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</si>
  <si>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</si>
  <si>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</si>
  <si>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</si>
  <si>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</si>
  <si>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</si>
  <si>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</si>
  <si>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</si>
  <si>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</si>
  <si>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</si>
  <si>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</si>
  <si>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</si>
  <si>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</si>
  <si>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</si>
  <si>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</si>
  <si>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</si>
  <si>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</si>
  <si>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</si>
  <si>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</si>
  <si>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</si>
  <si>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</si>
  <si>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</si>
  <si>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</si>
  <si>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</si>
  <si>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</si>
  <si>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</si>
  <si>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</si>
  <si>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</si>
  <si>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</si>
  <si>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</si>
  <si>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</si>
  <si>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</si>
  <si>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</si>
  <si>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</si>
  <si>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</si>
  <si>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</si>
  <si>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</si>
  <si>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</si>
  <si>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</si>
  <si>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</si>
  <si>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</si>
  <si>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</si>
  <si>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</si>
  <si>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</si>
  <si>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</si>
  <si>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</si>
  <si>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</si>
  <si>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</si>
  <si>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</si>
  <si>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</si>
  <si>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</si>
  <si>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</si>
  <si>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</si>
  <si>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</si>
  <si>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</si>
  <si>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</si>
  <si>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</si>
  <si>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</si>
  <si>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</si>
  <si>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</si>
  <si>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</si>
  <si>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</si>
  <si>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</si>
  <si>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</si>
  <si>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</si>
  <si>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</si>
  <si>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</si>
  <si>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</si>
  <si>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</si>
  <si>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</si>
  <si>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</si>
  <si>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</si>
  <si>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</si>
  <si>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</si>
  <si>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</si>
  <si>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</si>
  <si>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</si>
  <si>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</si>
  <si>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</si>
  <si>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</si>
  <si>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</si>
  <si>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</si>
  <si>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</si>
  <si>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</si>
  <si>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</si>
  <si>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</si>
  <si>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</si>
  <si>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</si>
  <si>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</si>
  <si>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</si>
  <si>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</si>
  <si>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</si>
  <si>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</si>
  <si>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</si>
  <si>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</si>
  <si>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</si>
  <si>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</si>
  <si>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</si>
  <si>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</si>
  <si>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</si>
  <si>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</si>
  <si>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</si>
  <si>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</si>
  <si>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</si>
  <si>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</si>
  <si>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</si>
  <si>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</si>
  <si>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</si>
  <si>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</si>
  <si>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</si>
  <si>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</si>
  <si>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</si>
  <si>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</si>
  <si>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</si>
  <si>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</si>
  <si>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</si>
  <si>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</si>
  <si>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</si>
  <si>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</si>
  <si>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</si>
  <si>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</si>
  <si>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</si>
  <si>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</si>
  <si>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</si>
  <si>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</si>
  <si>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</si>
  <si>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</si>
  <si>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</si>
  <si>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</si>
  <si>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</si>
  <si>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</si>
  <si>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</si>
  <si>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</si>
  <si>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</si>
  <si>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</si>
  <si>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</si>
  <si>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</si>
  <si>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</si>
  <si>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</si>
  <si>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</si>
  <si>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</si>
  <si>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</si>
  <si>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</si>
  <si>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</si>
  <si>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</si>
  <si>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</si>
  <si>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</si>
  <si>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</si>
  <si>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</si>
  <si>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</si>
  <si>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</si>
  <si>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</si>
  <si>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</si>
  <si>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</si>
  <si>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</si>
  <si>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</si>
  <si>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</si>
  <si>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</si>
  <si>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</si>
  <si>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</si>
  <si>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</si>
  <si>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</si>
  <si>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</si>
  <si>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</si>
  <si>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</si>
  <si>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</si>
  <si>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</si>
  <si>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</si>
  <si>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</si>
  <si>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</si>
  <si>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</si>
  <si>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</si>
  <si>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</si>
  <si>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</si>
  <si>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</si>
  <si>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</si>
  <si>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</si>
  <si>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</si>
  <si>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</si>
  <si>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</si>
  <si>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</si>
  <si>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</si>
  <si>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</si>
  <si>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</si>
  <si>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</si>
  <si>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</si>
  <si>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</si>
  <si>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</si>
  <si>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</si>
  <si>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</si>
  <si>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</si>
  <si>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</si>
  <si>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</si>
  <si>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</si>
  <si>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</si>
  <si>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</si>
  <si>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</si>
  <si>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</si>
  <si>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</si>
  <si>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</si>
  <si>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</si>
  <si>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</si>
  <si>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</si>
  <si>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</si>
  <si>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</si>
  <si>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</si>
  <si>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</si>
  <si>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</si>
  <si>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</si>
  <si>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</si>
  <si>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</si>
  <si>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</si>
  <si>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</si>
  <si>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</si>
  <si>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</si>
  <si>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</si>
  <si>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</si>
  <si>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</si>
  <si>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</si>
  <si>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</si>
  <si>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</si>
  <si>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</si>
  <si>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</si>
  <si>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</si>
  <si>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</si>
  <si>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</si>
  <si>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</si>
  <si>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</si>
  <si>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</si>
  <si>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</si>
  <si>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</si>
  <si>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</si>
  <si>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</si>
  <si>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</si>
  <si>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</si>
  <si>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</si>
  <si>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</si>
  <si>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</si>
  <si>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</si>
  <si>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</si>
  <si>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</si>
  <si>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</si>
  <si>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</si>
  <si>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</si>
  <si>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</si>
  <si>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</si>
  <si>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</si>
  <si>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</si>
  <si>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</si>
  <si>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</si>
  <si>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</si>
  <si>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</si>
  <si>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</si>
  <si>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</si>
  <si>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</si>
  <si>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</si>
  <si>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</si>
  <si>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</si>
  <si>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</si>
  <si>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</si>
  <si>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</si>
  <si>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</si>
  <si>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</si>
  <si>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</si>
  <si>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</si>
  <si>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</si>
  <si>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</si>
  <si>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</si>
  <si>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</si>
  <si>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</si>
  <si>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</si>
  <si>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</si>
  <si>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</si>
  <si>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</si>
  <si>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</si>
  <si>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</si>
  <si>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</si>
  <si>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</si>
  <si>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</si>
  <si>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</si>
  <si>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</si>
  <si>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</si>
  <si>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</si>
  <si>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</si>
  <si>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</si>
  <si>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</si>
  <si>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</si>
  <si>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</si>
  <si>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</si>
  <si>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</si>
  <si>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</si>
  <si>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</si>
  <si>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</si>
  <si>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</si>
  <si>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</si>
  <si>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</si>
  <si>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</si>
  <si>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</si>
  <si>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</si>
  <si>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</si>
  <si>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</si>
  <si>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</si>
  <si>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</si>
  <si>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</si>
  <si>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</si>
  <si>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</si>
  <si>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</si>
  <si>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</si>
  <si>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</si>
  <si>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</si>
  <si>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</si>
  <si>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</si>
  <si>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</si>
  <si>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</si>
  <si>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</si>
  <si>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</si>
  <si>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</si>
  <si>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</si>
  <si>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</si>
  <si>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</si>
  <si>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</si>
  <si>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</si>
  <si>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</si>
  <si>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</si>
  <si>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</si>
  <si>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</si>
  <si>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</si>
  <si>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</si>
  <si>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</si>
  <si>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</si>
  <si>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</si>
  <si>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</si>
  <si>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</si>
  <si>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</si>
  <si>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</si>
  <si>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</si>
  <si>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</si>
  <si>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</si>
  <si>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</si>
  <si>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</si>
  <si>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</si>
  <si>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</si>
  <si>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</si>
  <si>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</si>
  <si>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</si>
  <si>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</si>
  <si>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</si>
  <si>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</si>
  <si>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</si>
  <si>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</si>
  <si>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</si>
  <si>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</si>
  <si>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</si>
  <si>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</si>
  <si>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</si>
  <si>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</si>
  <si>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</si>
  <si>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</si>
  <si>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</si>
  <si>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</si>
  <si>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</si>
  <si>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</si>
  <si>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</si>
  <si>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</si>
  <si>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</si>
  <si>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</si>
  <si>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</si>
  <si>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</si>
  <si>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</si>
  <si>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</si>
  <si>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</si>
  <si>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</si>
  <si>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</si>
  <si>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</si>
  <si>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</si>
  <si>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</si>
  <si>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</si>
  <si>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</si>
  <si>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</si>
  <si>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</si>
  <si>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</si>
  <si>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</si>
  <si>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</si>
  <si>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</si>
  <si>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</si>
  <si>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</si>
  <si>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</si>
  <si>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</si>
  <si>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</si>
  <si>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</si>
  <si>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</si>
  <si>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</si>
  <si>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</si>
  <si>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</si>
  <si>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</si>
  <si>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</si>
  <si>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</si>
  <si>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</si>
  <si>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</si>
  <si>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</si>
  <si>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</si>
  <si>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</si>
  <si>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</si>
  <si>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</si>
  <si>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</si>
  <si>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</si>
  <si>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</si>
  <si>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</si>
  <si>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</si>
  <si>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</si>
  <si>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</si>
  <si>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</si>
  <si>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</si>
  <si>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</si>
  <si>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</si>
  <si>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</si>
  <si>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</si>
  <si>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</si>
  <si>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</si>
  <si>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</si>
  <si>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</si>
  <si>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</si>
  <si>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</si>
  <si>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</si>
  <si>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</si>
  <si>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</si>
  <si>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</si>
  <si>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</si>
  <si>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</si>
  <si>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</si>
  <si>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</si>
  <si>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</si>
  <si>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</si>
  <si>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</si>
  <si>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</si>
  <si>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</si>
  <si>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</si>
  <si>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</si>
  <si>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</si>
  <si>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</si>
  <si>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</si>
  <si>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</si>
  <si>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</si>
  <si>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</si>
  <si>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</si>
  <si>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</si>
  <si>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</si>
  <si>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</si>
  <si>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</si>
  <si>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</si>
  <si>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</si>
  <si>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</si>
  <si>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</si>
  <si>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</si>
  <si>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</si>
  <si>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</si>
  <si>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</si>
  <si>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</si>
  <si>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</si>
  <si>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</si>
  <si>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</si>
  <si>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</si>
  <si>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</si>
  <si>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</si>
  <si>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</si>
  <si>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</si>
  <si>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</si>
  <si>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</si>
  <si>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</si>
  <si>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</si>
  <si>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</si>
  <si>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</si>
  <si>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</si>
  <si>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</si>
  <si>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</si>
  <si>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</si>
  <si>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</si>
  <si>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</si>
  <si>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</si>
  <si>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</si>
  <si>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</si>
  <si>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</si>
  <si>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</si>
  <si>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</si>
  <si>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</si>
  <si>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</si>
  <si>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</si>
  <si>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</si>
  <si>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</si>
  <si>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</si>
  <si>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</si>
  <si>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</si>
  <si>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</si>
  <si>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</si>
  <si>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</si>
  <si>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</si>
  <si>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</si>
  <si>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</si>
  <si>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</si>
  <si>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</si>
  <si>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</si>
  <si>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</si>
  <si>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</si>
  <si>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</si>
  <si>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</si>
  <si>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</si>
  <si>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</si>
  <si>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</si>
  <si>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</si>
  <si>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</si>
  <si>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</si>
  <si>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</si>
  <si>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</si>
  <si>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</si>
  <si>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</si>
  <si>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</si>
  <si>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</si>
  <si>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</si>
  <si>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</si>
  <si>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</si>
  <si>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</si>
  <si>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</si>
  <si>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</si>
  <si>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</si>
  <si>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</si>
  <si>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</si>
  <si>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</si>
  <si>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</si>
  <si>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</si>
  <si>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</si>
  <si>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</si>
  <si>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</si>
  <si>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</si>
  <si>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</si>
  <si>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</si>
  <si>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</si>
  <si>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</si>
  <si>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</si>
  <si>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</si>
  <si>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</si>
  <si>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</si>
  <si>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</si>
  <si>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</si>
  <si>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</si>
  <si>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</si>
  <si>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</si>
  <si>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</si>
  <si>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</si>
  <si>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</si>
  <si>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</si>
  <si>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</si>
  <si>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</si>
  <si>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</si>
  <si>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</si>
  <si>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</si>
  <si>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</si>
  <si>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</si>
  <si>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</si>
  <si>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</si>
  <si>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</si>
  <si>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</si>
  <si>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</si>
  <si>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</si>
  <si>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</si>
  <si>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</si>
  <si>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</si>
  <si>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</si>
  <si>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</si>
  <si>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</si>
  <si>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</si>
  <si>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</si>
  <si>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</si>
  <si>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</si>
  <si>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</si>
  <si>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</si>
  <si>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</si>
  <si>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</si>
  <si>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</si>
  <si>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</si>
  <si>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</si>
  <si>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</si>
  <si>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</si>
  <si>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</si>
  <si>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</si>
  <si>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</si>
  <si>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</si>
  <si>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</si>
  <si>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</si>
  <si>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</si>
  <si>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</si>
  <si>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</si>
  <si>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</si>
  <si>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</si>
  <si>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</si>
  <si>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</si>
  <si>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</si>
  <si>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</si>
  <si>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</si>
  <si>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</si>
  <si>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</si>
  <si>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</si>
  <si>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</si>
  <si>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</si>
  <si>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</si>
  <si>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</si>
  <si>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</si>
  <si>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</si>
  <si>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</si>
  <si>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</si>
  <si>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</si>
  <si>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</si>
  <si>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</si>
  <si>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</si>
  <si>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</si>
  <si>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</si>
  <si>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</si>
  <si>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</si>
  <si>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</si>
  <si>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</si>
  <si>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</si>
  <si>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</si>
  <si>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</si>
  <si>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</si>
  <si>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</si>
  <si>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</si>
  <si>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</si>
  <si>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</si>
  <si>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</si>
  <si>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</si>
  <si>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</si>
  <si>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</si>
  <si>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</si>
  <si>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</si>
  <si>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</si>
  <si>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</si>
  <si>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</si>
  <si>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</si>
  <si>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</si>
  <si>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</si>
  <si>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</si>
  <si>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</si>
  <si>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</si>
  <si>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</si>
  <si>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</si>
  <si>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</si>
  <si>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</si>
  <si>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</si>
  <si>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</si>
  <si>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</si>
  <si>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</si>
  <si>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</si>
  <si>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</si>
  <si>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</si>
  <si>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</si>
  <si>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</si>
  <si>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</si>
  <si>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</si>
  <si>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</si>
  <si>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</si>
  <si>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</si>
  <si>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</si>
  <si>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</si>
  <si>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</si>
  <si>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</si>
  <si>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</si>
  <si>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</si>
  <si>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</si>
  <si>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</si>
  <si>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</si>
  <si>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</si>
  <si>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</si>
  <si>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</si>
  <si>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</si>
  <si>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</si>
  <si>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</si>
  <si>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</si>
  <si>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</si>
  <si>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</si>
  <si>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</si>
  <si>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</si>
  <si>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</si>
  <si>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</si>
  <si>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</si>
  <si>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</si>
  <si>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</si>
  <si>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</si>
  <si>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</si>
  <si>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</si>
  <si>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</si>
  <si>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</si>
  <si>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</si>
  <si>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</si>
  <si>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</si>
  <si>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</si>
  <si>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</si>
  <si>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</si>
  <si>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</si>
  <si>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</si>
  <si>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</si>
  <si>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</si>
  <si>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</si>
  <si>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</si>
  <si>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</si>
  <si>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</si>
  <si>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</si>
  <si>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</si>
  <si>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</si>
  <si>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</si>
  <si>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</si>
  <si>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</si>
  <si>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</si>
  <si>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</si>
  <si>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</si>
  <si>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</si>
  <si>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</si>
  <si>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</si>
  <si>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</si>
  <si>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</si>
  <si>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</si>
  <si>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</si>
  <si>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</si>
  <si>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</si>
  <si>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</si>
  <si>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</si>
  <si>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</si>
  <si>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</si>
  <si>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</si>
  <si>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</si>
  <si>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</si>
  <si>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</si>
  <si>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</si>
  <si>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</si>
  <si>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</si>
  <si>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</si>
  <si>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</si>
  <si>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</si>
  <si>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</si>
  <si>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</si>
  <si>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</si>
  <si>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</si>
  <si>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</si>
  <si>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</si>
  <si>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</si>
  <si>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</si>
  <si>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</si>
  <si>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</si>
  <si>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</si>
  <si>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</si>
  <si>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</si>
  <si>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</si>
  <si>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</si>
  <si>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</si>
  <si>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</si>
  <si>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</si>
  <si>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</si>
  <si>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</si>
  <si>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</si>
  <si>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</si>
  <si>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</si>
  <si>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</si>
  <si>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</si>
  <si>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</si>
  <si>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</si>
  <si>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</si>
  <si>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</si>
  <si>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</si>
  <si>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</si>
  <si>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</si>
  <si>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</si>
  <si>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</si>
  <si>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</si>
  <si>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</si>
  <si>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</si>
  <si>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</si>
  <si>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</si>
  <si>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</si>
  <si>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</si>
  <si>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</si>
  <si>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</si>
  <si>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</si>
  <si>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</si>
  <si>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</si>
  <si>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</si>
  <si>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</si>
  <si>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</si>
  <si>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</si>
  <si>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</si>
  <si>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</si>
  <si>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</si>
  <si>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</si>
  <si>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</si>
  <si>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</si>
  <si>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</si>
  <si>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</si>
  <si>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</si>
  <si>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</si>
  <si>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</si>
  <si>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</si>
  <si>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</si>
  <si>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</si>
  <si>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</si>
  <si>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</si>
  <si>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</si>
  <si>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</si>
  <si>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</si>
  <si>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</si>
  <si>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</si>
  <si>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</si>
  <si>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</si>
  <si>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</si>
  <si>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</si>
  <si>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</si>
  <si>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</si>
  <si>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</si>
  <si>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</si>
  <si>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</si>
  <si>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</si>
  <si>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</si>
  <si>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</si>
  <si>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</si>
  <si>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</si>
  <si>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</si>
  <si>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</si>
  <si>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</si>
  <si>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</si>
  <si>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</si>
  <si>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</si>
  <si>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</si>
  <si>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</si>
  <si>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</si>
  <si>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</si>
  <si>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</si>
  <si>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</si>
  <si>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</si>
  <si>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</si>
  <si>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</si>
  <si>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</si>
  <si>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</si>
  <si>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</si>
  <si>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</si>
  <si>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</si>
  <si>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</si>
  <si>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</si>
  <si>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</si>
  <si>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</si>
  <si>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</si>
  <si>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</si>
  <si>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</si>
  <si>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</si>
  <si>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</si>
  <si>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</si>
  <si>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</si>
  <si>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</si>
  <si>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</si>
  <si>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</si>
  <si>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</si>
  <si>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</si>
  <si>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</si>
  <si>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</si>
  <si>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</si>
  <si>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</si>
  <si>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</si>
  <si>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</si>
  <si>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</si>
  <si>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</si>
  <si>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</si>
  <si>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</si>
  <si>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</si>
  <si>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</si>
  <si>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</si>
  <si>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</si>
  <si>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</si>
  <si>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</si>
  <si>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</si>
  <si>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</si>
  <si>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</si>
  <si>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</si>
  <si>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</si>
  <si>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</si>
  <si>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</si>
  <si>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</si>
  <si>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</si>
  <si>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</si>
  <si>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</si>
  <si>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</si>
  <si>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</si>
  <si>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</si>
  <si>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</si>
  <si>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</si>
  <si>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</si>
  <si>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</si>
  <si>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</si>
  <si>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</si>
  <si>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</si>
  <si>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</si>
  <si>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</si>
  <si>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</si>
  <si>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</si>
  <si>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</si>
  <si>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</si>
  <si>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</si>
  <si>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</si>
  <si>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</si>
  <si>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</si>
  <si>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</si>
  <si>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</si>
  <si>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</si>
  <si>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</si>
  <si>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</si>
  <si>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</si>
  <si>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</si>
  <si>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</si>
  <si>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</si>
  <si>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</si>
  <si>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</si>
  <si>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</si>
  <si>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</si>
  <si>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</si>
  <si>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</si>
  <si>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</si>
  <si>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</si>
  <si>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</si>
  <si>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</si>
  <si>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</si>
  <si>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</si>
  <si>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</si>
  <si>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</si>
  <si>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</si>
  <si>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</si>
  <si>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</si>
  <si>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</si>
  <si>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</si>
  <si>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</si>
  <si>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</si>
  <si>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</si>
  <si>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</si>
  <si>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</si>
  <si>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</si>
  <si>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</si>
  <si>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</si>
  <si>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</si>
  <si>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</si>
  <si>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</si>
  <si>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</si>
  <si>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</si>
  <si>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</si>
  <si>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</si>
  <si>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</si>
  <si>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</si>
  <si>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</si>
  <si>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</si>
  <si>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</si>
  <si>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</si>
  <si>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</si>
  <si>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</si>
  <si>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</si>
  <si>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</si>
  <si>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</si>
  <si>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</si>
  <si>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</si>
  <si>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</si>
  <si>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</si>
  <si>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</si>
  <si>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</si>
  <si>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</si>
  <si>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</si>
  <si>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</si>
  <si>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</si>
  <si>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</si>
  <si>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</si>
  <si>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</si>
  <si>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</si>
  <si>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</si>
  <si>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</si>
  <si>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</si>
  <si>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</si>
  <si>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</si>
  <si>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</si>
  <si>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</si>
  <si>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</si>
  <si>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</si>
  <si>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</si>
  <si>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</si>
  <si>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</si>
  <si>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</si>
  <si>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</si>
  <si>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</si>
  <si>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</si>
  <si>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</si>
  <si>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</si>
  <si>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</si>
  <si>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</si>
  <si>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</si>
  <si>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</si>
  <si>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</si>
  <si>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</si>
  <si>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</si>
  <si>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</si>
  <si>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</si>
  <si>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</si>
  <si>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</si>
  <si>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</si>
  <si>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</si>
  <si>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</si>
  <si>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</si>
  <si>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</si>
  <si>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</si>
  <si>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</si>
  <si>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</si>
  <si>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</si>
  <si>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</si>
  <si>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</si>
  <si>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</si>
  <si>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</si>
  <si>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</si>
  <si>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</si>
  <si>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</si>
  <si>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</si>
  <si>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</si>
  <si>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</si>
  <si>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</si>
  <si>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</si>
  <si>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</si>
  <si>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</si>
  <si>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</si>
  <si>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</si>
  <si>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</si>
  <si>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</si>
  <si>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</si>
  <si>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</si>
  <si>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</si>
  <si>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</si>
  <si>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</si>
  <si>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</si>
  <si>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</si>
  <si>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</si>
  <si>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</si>
  <si>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</si>
  <si>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</si>
  <si>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</si>
  <si>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</si>
  <si>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</si>
  <si>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</si>
  <si>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</si>
  <si>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</si>
  <si>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</si>
  <si>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</si>
  <si>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</si>
  <si>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</si>
  <si>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</si>
  <si>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</si>
  <si>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</si>
  <si>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</si>
  <si>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</si>
  <si>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</si>
  <si>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</si>
  <si>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</si>
  <si>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</si>
  <si>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</si>
  <si>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</si>
  <si>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</si>
  <si>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</si>
  <si>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</si>
  <si>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</si>
  <si>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</si>
  <si>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</si>
  <si>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</si>
  <si>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</si>
  <si>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</si>
  <si>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</si>
  <si>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</si>
  <si>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</si>
  <si>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</si>
  <si>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</si>
  <si>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</si>
  <si>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</si>
  <si>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</si>
  <si>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</si>
  <si>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</si>
  <si>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</si>
  <si>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</si>
  <si>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</si>
  <si>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</si>
  <si>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</si>
  <si>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</si>
  <si>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</si>
  <si>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</si>
  <si>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</si>
  <si>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</si>
  <si>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</si>
  <si>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</si>
  <si>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</si>
  <si>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</si>
  <si>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</si>
  <si>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</si>
  <si>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</si>
  <si>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</si>
  <si>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</si>
  <si>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</si>
  <si>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</si>
  <si>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</si>
  <si>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</si>
  <si>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</si>
  <si>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</si>
  <si>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</si>
  <si>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</si>
  <si>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</si>
  <si>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</si>
  <si>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</si>
  <si>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</si>
  <si>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</si>
  <si>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</si>
  <si>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</si>
  <si>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</si>
  <si>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</si>
  <si>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</si>
  <si>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</si>
  <si>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</si>
  <si>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</si>
  <si>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</si>
  <si>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</si>
  <si>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</si>
  <si>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</si>
  <si>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</si>
  <si>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</si>
  <si>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</si>
  <si>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</si>
  <si>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</si>
  <si>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</si>
  <si>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</si>
  <si>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</si>
  <si>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</si>
  <si>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</si>
  <si>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</si>
  <si>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</si>
  <si>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</si>
  <si>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</si>
  <si>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</si>
  <si>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</si>
  <si>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</si>
  <si>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</si>
  <si>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</si>
  <si>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</si>
  <si>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</si>
  <si>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</si>
  <si>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</si>
  <si>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</si>
  <si>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</si>
  <si>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</si>
  <si>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</si>
  <si>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</si>
  <si>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</si>
  <si>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</si>
  <si>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</si>
  <si>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</si>
  <si>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</si>
  <si>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</si>
  <si>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</si>
  <si>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</si>
  <si>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</si>
  <si>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</si>
  <si>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</si>
  <si>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</si>
  <si>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</si>
  <si>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</si>
  <si>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</si>
  <si>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</si>
  <si>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</si>
  <si>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</si>
  <si>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</si>
  <si>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</si>
  <si>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</si>
  <si>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</si>
  <si>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</si>
  <si>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</si>
  <si>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</si>
  <si>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</si>
  <si>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</si>
  <si>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</si>
  <si>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</si>
  <si>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</si>
  <si>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</si>
  <si>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</si>
  <si>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</si>
  <si>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</si>
  <si>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</si>
  <si>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</si>
  <si>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</si>
  <si>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</si>
  <si>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</si>
  <si>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</si>
  <si>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</si>
  <si>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</si>
  <si>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</si>
  <si>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</si>
  <si>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</si>
  <si>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</si>
  <si>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</si>
  <si>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</si>
  <si>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</si>
  <si>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</si>
  <si>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</si>
  <si>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</si>
  <si>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</si>
  <si>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</si>
  <si>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</si>
  <si>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</si>
  <si>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</si>
  <si>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</si>
  <si>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</si>
  <si>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</si>
  <si>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</si>
  <si>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</si>
  <si>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</si>
  <si>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</si>
  <si>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</si>
  <si>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</si>
  <si>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</si>
  <si>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</si>
  <si>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</si>
  <si>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</si>
  <si>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</si>
  <si>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</si>
  <si>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</si>
  <si>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</si>
  <si>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</si>
  <si>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</si>
  <si>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</si>
  <si>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</si>
  <si>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</si>
  <si>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</si>
  <si>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</si>
  <si>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</si>
  <si>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</si>
  <si>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</si>
  <si>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</si>
  <si>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</si>
  <si>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</si>
  <si>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</si>
  <si>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</si>
  <si>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</si>
  <si>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</si>
  <si>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</si>
  <si>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</si>
  <si>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</si>
  <si>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</si>
  <si>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</si>
  <si>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</si>
  <si>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</si>
  <si>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</si>
  <si>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</si>
  <si>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</si>
  <si>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</si>
  <si>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</si>
  <si>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</si>
  <si>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</si>
  <si>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</si>
  <si>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</si>
  <si>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</si>
  <si>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</si>
  <si>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</si>
  <si>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</si>
  <si>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</si>
  <si>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</si>
  <si>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</si>
  <si>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</si>
  <si>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</si>
  <si>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</si>
  <si>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</si>
  <si>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</si>
  <si>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</si>
  <si>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</si>
  <si>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</si>
  <si>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</si>
  <si>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</si>
  <si>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</si>
  <si>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</si>
  <si>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</si>
  <si>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</si>
  <si>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</si>
  <si>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</si>
  <si>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</si>
  <si>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</si>
  <si>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</si>
  <si>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</si>
  <si>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</si>
  <si>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</si>
  <si>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</si>
  <si>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</si>
  <si>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</si>
  <si>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</si>
  <si>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</si>
  <si>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</si>
  <si>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</si>
  <si>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</si>
  <si>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</si>
  <si>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</si>
  <si>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</si>
  <si>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</si>
  <si>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</si>
  <si>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</si>
  <si>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</si>
  <si>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</si>
  <si>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</si>
  <si>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</si>
  <si>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</si>
  <si>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</si>
  <si>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</si>
  <si>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</si>
  <si>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</si>
  <si>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</si>
  <si>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</si>
  <si>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</si>
  <si>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</si>
  <si>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</si>
  <si>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</si>
  <si>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</si>
  <si>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</si>
  <si>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</si>
  <si>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</si>
  <si>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</si>
  <si>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</si>
  <si>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</si>
  <si>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</si>
  <si>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</si>
  <si>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</si>
  <si>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</si>
  <si>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</si>
  <si>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</si>
  <si>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</si>
  <si>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</si>
  <si>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</si>
  <si>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</si>
  <si>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</si>
  <si>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</si>
  <si>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</si>
  <si>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</si>
  <si>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</si>
  <si>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</si>
  <si>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</si>
  <si>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</si>
  <si>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</si>
  <si>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</si>
  <si>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</si>
  <si>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</si>
  <si>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</si>
  <si>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</si>
  <si>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</si>
  <si>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</si>
  <si>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</si>
  <si>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</si>
  <si>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</si>
  <si>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</si>
  <si>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</si>
  <si>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</si>
  <si>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</si>
  <si>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</si>
  <si>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</si>
  <si>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</si>
  <si>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</si>
  <si>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</si>
  <si>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</si>
  <si>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</si>
  <si>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</si>
  <si>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</si>
  <si>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</si>
  <si>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</si>
  <si>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</si>
  <si>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</si>
  <si>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</si>
  <si>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</si>
  <si>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</si>
  <si>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</si>
  <si>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</si>
  <si>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</si>
  <si>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</si>
  <si>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</si>
  <si>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</si>
  <si>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</si>
  <si>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</si>
  <si>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</si>
  <si>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</si>
  <si>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</si>
  <si>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</si>
  <si>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</si>
  <si>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</si>
  <si>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</si>
  <si>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</si>
  <si>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</si>
  <si>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</si>
  <si>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</si>
  <si>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</si>
  <si>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</si>
  <si>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</si>
  <si>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</si>
  <si>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</si>
  <si>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</si>
  <si>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</si>
  <si>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</si>
  <si>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</si>
  <si>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</si>
  <si>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</si>
  <si>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</si>
  <si>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</si>
  <si>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</si>
  <si>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</si>
  <si>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</si>
  <si>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</si>
  <si>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</si>
  <si>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</si>
  <si>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</si>
  <si>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</si>
  <si>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</si>
  <si>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</si>
  <si>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</si>
  <si>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</si>
  <si>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</si>
  <si>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</si>
  <si>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</si>
  <si>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</si>
  <si>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</si>
  <si>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</si>
  <si>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</si>
  <si>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</si>
  <si>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</si>
  <si>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</si>
  <si>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</si>
  <si>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</si>
  <si>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</si>
  <si>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</si>
  <si>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</si>
  <si>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</si>
  <si>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</si>
  <si>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</si>
  <si>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</si>
  <si>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</si>
  <si>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</si>
  <si>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</si>
  <si>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</si>
  <si>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</si>
  <si>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</si>
  <si>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</si>
  <si>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</si>
  <si>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</si>
  <si>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</si>
  <si>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</si>
  <si>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</si>
  <si>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</si>
  <si>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</si>
  <si>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</si>
  <si>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</si>
  <si>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</si>
  <si>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</si>
  <si>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</si>
  <si>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</si>
  <si>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</si>
  <si>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</si>
  <si>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</si>
  <si>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</si>
  <si>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</si>
  <si>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</si>
  <si>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</si>
  <si>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</si>
  <si>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</si>
  <si>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</si>
  <si>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</si>
  <si>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</si>
  <si>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</si>
  <si>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</si>
  <si>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</si>
  <si>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</si>
  <si>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</si>
  <si>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</si>
  <si>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</si>
  <si>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</si>
  <si>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</si>
  <si>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</si>
  <si>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</si>
  <si>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</si>
  <si>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</si>
  <si>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</si>
  <si>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</si>
  <si>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</si>
  <si>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</si>
  <si>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</si>
  <si>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</si>
  <si>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</si>
  <si>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</si>
  <si>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</si>
  <si>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</si>
  <si>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</si>
  <si>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</si>
  <si>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</si>
  <si>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</si>
  <si>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</si>
  <si>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</si>
  <si>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</si>
  <si>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</si>
  <si>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</si>
  <si>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</si>
  <si>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</si>
  <si>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</si>
  <si>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</si>
  <si>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</si>
  <si>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</si>
  <si>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</si>
  <si>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</si>
  <si>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</si>
  <si>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</si>
  <si>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</si>
  <si>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</si>
  <si>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</si>
  <si>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</si>
  <si>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</si>
  <si>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</si>
  <si>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</si>
  <si>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</si>
  <si>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</si>
  <si>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</si>
  <si>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</si>
  <si>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</si>
  <si>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</si>
  <si>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</si>
  <si>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</si>
  <si>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</si>
  <si>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</si>
  <si>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</si>
  <si>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</si>
  <si>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</si>
  <si>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</si>
  <si>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</si>
  <si>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</si>
  <si>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</si>
  <si>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</si>
  <si>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</si>
  <si>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</si>
  <si>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</si>
  <si>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</si>
  <si>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</si>
  <si>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</si>
  <si>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</si>
  <si>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</si>
  <si>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</si>
  <si>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</si>
  <si>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</si>
  <si>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</si>
  <si>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</si>
  <si>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</si>
  <si>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</si>
  <si>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</si>
  <si>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</si>
  <si>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</si>
  <si>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</si>
  <si>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</si>
  <si>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</si>
  <si>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</si>
  <si>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</si>
  <si>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</si>
  <si>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</si>
  <si>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</si>
  <si>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</si>
  <si>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</si>
  <si>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</si>
  <si>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</si>
  <si>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</si>
  <si>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</si>
  <si>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</si>
  <si>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</si>
  <si>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</si>
  <si>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</si>
  <si>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</si>
  <si>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</si>
  <si>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</si>
  <si>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</si>
  <si>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</si>
  <si>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</si>
  <si>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</si>
  <si>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</si>
  <si>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</si>
  <si>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</si>
  <si>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</si>
  <si>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</si>
  <si>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</si>
  <si>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</si>
  <si>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</si>
  <si>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</si>
  <si>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</si>
  <si>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</si>
  <si>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</si>
  <si>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</si>
  <si>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</si>
  <si>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</si>
  <si>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</si>
  <si>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</si>
  <si>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</si>
  <si>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</si>
  <si>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</si>
  <si>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</si>
  <si>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</si>
  <si>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</si>
  <si>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</si>
  <si>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</si>
  <si>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</si>
  <si>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</si>
  <si>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</si>
  <si>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</si>
  <si>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</si>
  <si>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</si>
  <si>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</si>
  <si>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</si>
  <si>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</si>
  <si>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</si>
  <si>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</si>
  <si>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</si>
  <si>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</si>
  <si>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</si>
  <si>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</si>
  <si>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</si>
  <si>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</si>
  <si>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</si>
  <si>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</si>
  <si>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</si>
  <si>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</si>
  <si>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</si>
  <si>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</si>
  <si>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</si>
  <si>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</si>
  <si>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</si>
  <si>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</si>
  <si>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</si>
  <si>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</si>
  <si>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</si>
  <si>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</si>
  <si>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</si>
  <si>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</si>
  <si>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</si>
  <si>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</si>
  <si>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</si>
  <si>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</si>
  <si>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</si>
  <si>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</si>
  <si>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</si>
  <si>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</si>
  <si>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</si>
  <si>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</si>
  <si>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</si>
  <si>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</si>
  <si>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</si>
  <si>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</si>
  <si>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</si>
  <si>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</si>
  <si>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</si>
  <si>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</si>
  <si>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</si>
  <si>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</si>
  <si>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</si>
  <si>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</si>
  <si>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</si>
  <si>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</si>
  <si>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</si>
  <si>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</si>
  <si>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</si>
  <si>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</si>
  <si>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</si>
  <si>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</si>
  <si>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</si>
  <si>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</si>
  <si>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</si>
  <si>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</si>
  <si>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</si>
  <si>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</si>
  <si>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</si>
  <si>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</si>
  <si>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</si>
  <si>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</si>
  <si>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</si>
  <si>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</si>
  <si>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</si>
  <si>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</si>
  <si>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</si>
  <si>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</si>
  <si>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</si>
  <si>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</si>
  <si>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</si>
  <si>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</si>
  <si>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</si>
  <si>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</si>
  <si>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</si>
  <si>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</si>
  <si>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</si>
  <si>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</si>
  <si>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</si>
  <si>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</si>
  <si>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</si>
  <si>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</si>
  <si>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</si>
  <si>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</si>
  <si>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</si>
  <si>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</si>
  <si>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</si>
  <si>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</si>
  <si>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</si>
  <si>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</si>
  <si>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</si>
  <si>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</si>
  <si>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</si>
  <si>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</si>
  <si>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</si>
  <si>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</si>
  <si>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</si>
  <si>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</si>
  <si>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</si>
  <si>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</si>
  <si>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</si>
  <si>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</si>
  <si>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</si>
  <si>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</si>
  <si>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</si>
  <si>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</si>
  <si>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</si>
  <si>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</si>
  <si>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</si>
  <si>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</si>
  <si>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</si>
  <si>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</si>
  <si>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</si>
  <si>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</si>
  <si>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</si>
  <si>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</si>
  <si>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</si>
  <si>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</si>
  <si>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</si>
  <si>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</si>
  <si>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</si>
  <si>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</si>
  <si>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</si>
  <si>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</si>
  <si>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</si>
  <si>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</si>
  <si>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</si>
  <si>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</si>
  <si>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</si>
  <si>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</si>
  <si>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</si>
  <si>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</si>
  <si>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</si>
  <si>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</si>
  <si>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</si>
  <si>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</si>
  <si>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</si>
  <si>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</si>
  <si>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</si>
  <si>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</si>
  <si>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</si>
  <si>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</si>
  <si>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</si>
  <si>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</si>
  <si>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</si>
  <si>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</si>
  <si>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</si>
  <si>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</si>
  <si>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</si>
  <si>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</si>
  <si>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</si>
  <si>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</si>
  <si>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</si>
  <si>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</si>
  <si>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</si>
  <si>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</si>
  <si>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</si>
  <si>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</si>
  <si>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</si>
  <si>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</si>
  <si>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</si>
  <si>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</si>
  <si>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</si>
  <si>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</si>
  <si>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</si>
  <si>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</si>
  <si>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</si>
  <si>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</si>
  <si>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</si>
  <si>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</si>
  <si>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</si>
  <si>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</si>
  <si>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</si>
  <si>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</si>
  <si>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</si>
  <si>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</si>
  <si>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</si>
  <si>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</si>
  <si>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</si>
  <si>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</si>
  <si>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</si>
  <si>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</si>
  <si>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</si>
  <si>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</si>
  <si>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</si>
  <si>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</si>
  <si>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</si>
  <si>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</si>
  <si>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</si>
  <si>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</si>
  <si>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</si>
  <si>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</si>
  <si>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</si>
  <si>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</si>
  <si>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</si>
  <si>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</si>
  <si>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</si>
  <si>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</si>
  <si>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</si>
  <si>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</si>
  <si>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</si>
  <si>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</si>
  <si>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</si>
  <si>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</si>
  <si>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</si>
  <si>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</si>
  <si>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</si>
  <si>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</si>
  <si>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</si>
  <si>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</si>
  <si>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</si>
  <si>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</si>
  <si>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</si>
  <si>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</si>
  <si>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</si>
  <si>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</si>
  <si>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</si>
  <si>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</si>
  <si>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</si>
  <si>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</si>
  <si>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</si>
  <si>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</si>
  <si>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</si>
  <si>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</si>
  <si>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</si>
  <si>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</si>
  <si>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</si>
  <si>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</si>
  <si>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</si>
  <si>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</si>
  <si>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</si>
  <si>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</si>
  <si>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</si>
  <si>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</si>
  <si>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</si>
  <si>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</si>
  <si>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</si>
  <si>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</si>
  <si>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</si>
  <si>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</si>
  <si>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</si>
  <si>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</si>
  <si>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</si>
  <si>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</si>
  <si>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</si>
  <si>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</si>
  <si>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</si>
  <si>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</si>
  <si>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</si>
  <si>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</si>
  <si>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</si>
  <si>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</si>
  <si>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</si>
  <si>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</si>
  <si>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</si>
  <si>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</si>
  <si>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</si>
  <si>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</si>
  <si>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</si>
  <si>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</si>
  <si>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</si>
  <si>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</si>
  <si>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</si>
  <si>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</si>
  <si>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</si>
  <si>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</si>
  <si>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</si>
  <si>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</si>
  <si>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</si>
  <si>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</si>
  <si>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</si>
  <si>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</si>
  <si>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</si>
  <si>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</si>
  <si>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</si>
  <si>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</si>
  <si>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</si>
  <si>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</si>
  <si>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</si>
  <si>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</si>
  <si>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</si>
  <si>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</si>
  <si>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</si>
  <si>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</si>
  <si>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</si>
  <si>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</si>
  <si>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</si>
  <si>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</si>
  <si>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</si>
  <si>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</si>
  <si>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</si>
  <si>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</si>
  <si>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</si>
  <si>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</si>
  <si>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</si>
  <si>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</si>
  <si>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</si>
  <si>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</si>
  <si>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</si>
  <si>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</si>
  <si>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</si>
  <si>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</si>
  <si>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</si>
  <si>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</si>
  <si>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</si>
  <si>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</si>
  <si>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</si>
  <si>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</si>
  <si>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</si>
  <si>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</si>
  <si>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</si>
  <si>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</si>
  <si>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</si>
  <si>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</si>
  <si>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</si>
  <si>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</si>
  <si>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</si>
  <si>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</si>
  <si>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</si>
  <si>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</si>
  <si>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</si>
  <si>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</si>
  <si>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</si>
  <si>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</si>
  <si>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</si>
  <si>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</si>
  <si>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</si>
  <si>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</si>
  <si>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</si>
  <si>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</si>
  <si>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</si>
  <si>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</si>
  <si>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</si>
  <si>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</si>
  <si>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</si>
  <si>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</si>
  <si>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</si>
  <si>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</si>
  <si>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</si>
  <si>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</si>
  <si>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</si>
  <si>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</si>
  <si>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</si>
  <si>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</si>
  <si>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</si>
  <si>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</si>
  <si>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</si>
  <si>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</si>
  <si>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</si>
  <si>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</si>
  <si>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</si>
  <si>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</si>
  <si>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</si>
  <si>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</si>
  <si>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</si>
  <si>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</si>
  <si>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</si>
  <si>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</si>
  <si>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</si>
  <si>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</si>
  <si>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</si>
  <si>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</si>
  <si>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</si>
  <si>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</si>
  <si>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</si>
  <si>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</si>
  <si>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</si>
  <si>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</si>
  <si>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</si>
  <si>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</si>
  <si>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</si>
  <si>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</si>
  <si>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</si>
  <si>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</si>
  <si>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</si>
  <si>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</si>
  <si>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</si>
  <si>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</si>
  <si>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</si>
  <si>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</si>
  <si>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</si>
  <si>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</si>
  <si>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</si>
  <si>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</si>
  <si>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</si>
  <si>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</si>
  <si>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</si>
  <si>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</si>
  <si>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</si>
  <si>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</si>
  <si>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</si>
  <si>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</si>
  <si>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</si>
  <si>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</si>
  <si>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</si>
  <si>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</si>
  <si>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</si>
  <si>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</si>
  <si>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</si>
  <si>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</si>
  <si>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</si>
  <si>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</si>
  <si>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</si>
  <si>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</si>
  <si>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</si>
  <si>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</si>
  <si>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</si>
  <si>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</si>
  <si>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</si>
  <si>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</si>
  <si>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</si>
  <si>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</si>
  <si>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</si>
  <si>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</si>
  <si>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</si>
  <si>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</si>
  <si>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</si>
  <si>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</si>
  <si>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</si>
  <si>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</si>
  <si>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</si>
  <si>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</si>
  <si>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</si>
  <si>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</si>
  <si>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</si>
  <si>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</si>
  <si>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</si>
  <si>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</si>
  <si>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</si>
  <si>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</si>
  <si>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</si>
  <si>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</si>
  <si>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</si>
  <si>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</si>
  <si>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</si>
  <si>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</si>
  <si>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</si>
  <si>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</si>
  <si>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</si>
  <si>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</si>
  <si>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</si>
  <si>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</si>
  <si>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</si>
  <si>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</si>
  <si>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</si>
  <si>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</si>
  <si>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</si>
  <si>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</si>
  <si>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</si>
  <si>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</si>
  <si>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</si>
  <si>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</si>
  <si>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</si>
  <si>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</si>
  <si>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</si>
  <si>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</si>
  <si>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</si>
  <si>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</si>
  <si>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</si>
  <si>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</si>
  <si>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</si>
  <si>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</si>
  <si>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</si>
  <si>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</si>
  <si>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</si>
  <si>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</si>
  <si>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</si>
  <si>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</si>
  <si>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</si>
  <si>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</si>
  <si>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</si>
  <si>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</si>
  <si>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</si>
  <si>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</si>
  <si>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</si>
  <si>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</si>
  <si>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</si>
  <si>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</si>
  <si>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</si>
  <si>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</si>
  <si>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</si>
  <si>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</si>
  <si>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</si>
  <si>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</si>
  <si>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</si>
  <si>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</si>
  <si>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</si>
  <si>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</si>
  <si>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</si>
  <si>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</si>
  <si>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</si>
  <si>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</si>
  <si>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</si>
  <si>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</si>
  <si>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</si>
  <si>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</si>
  <si>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</si>
  <si>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</si>
  <si>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</si>
  <si>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</si>
  <si>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</si>
  <si>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</si>
  <si>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</si>
  <si>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</si>
  <si>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</si>
  <si>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</si>
  <si>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</si>
  <si>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</si>
  <si>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</si>
  <si>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</si>
  <si>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</si>
  <si>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</si>
  <si>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</si>
  <si>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</si>
  <si>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</si>
  <si>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</si>
  <si>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</si>
  <si>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</si>
  <si>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</si>
  <si>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</si>
  <si>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</si>
  <si>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</si>
  <si>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</si>
  <si>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</si>
  <si>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</si>
  <si>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</si>
  <si>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</si>
  <si>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</si>
  <si>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</si>
  <si>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</si>
  <si>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</si>
  <si>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</si>
  <si>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</si>
  <si>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</si>
  <si>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</si>
  <si>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</si>
  <si>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</si>
  <si>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</si>
  <si>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</si>
  <si>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</si>
  <si>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</si>
  <si>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</si>
  <si>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</si>
  <si>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</si>
  <si>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</si>
  <si>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</si>
  <si>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</si>
  <si>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</si>
  <si>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</si>
  <si>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</si>
  <si>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</si>
  <si>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</si>
  <si>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</si>
  <si>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</si>
  <si>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</si>
  <si>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</si>
  <si>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</si>
  <si>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</si>
  <si>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</si>
  <si>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</si>
  <si>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</si>
  <si>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</si>
  <si>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</si>
  <si>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</si>
  <si>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</si>
  <si>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</si>
  <si>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</si>
  <si>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</si>
  <si>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</si>
  <si>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</si>
  <si>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</si>
  <si>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</si>
  <si>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</si>
  <si>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</si>
  <si>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</si>
  <si>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</si>
  <si>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</si>
  <si>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</si>
  <si>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</si>
  <si>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</si>
  <si>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</si>
  <si>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</si>
  <si>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</si>
  <si>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</si>
  <si>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</si>
  <si>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</si>
  <si>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</si>
  <si>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</si>
  <si>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</si>
  <si>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</si>
  <si>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</si>
  <si>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</si>
  <si>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</si>
  <si>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</si>
  <si>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</si>
  <si>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</si>
  <si>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</si>
  <si>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</si>
  <si>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</si>
  <si>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</si>
  <si>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</si>
  <si>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</si>
  <si>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</si>
  <si>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</si>
  <si>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</si>
  <si>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</si>
  <si>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</si>
  <si>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</si>
  <si>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</si>
  <si>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</si>
  <si>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</si>
  <si>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</si>
  <si>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</si>
  <si>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</si>
  <si>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</si>
  <si>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</si>
  <si>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</si>
  <si>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</si>
  <si>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</si>
  <si>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</si>
  <si>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</si>
  <si>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</si>
  <si>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</si>
  <si>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</si>
  <si>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</si>
  <si>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</si>
  <si>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</si>
  <si>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</si>
  <si>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</si>
  <si>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</si>
  <si>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</si>
  <si>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</si>
  <si>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</si>
  <si>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</si>
  <si>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</si>
  <si>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</si>
  <si>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</si>
  <si>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</si>
  <si>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</si>
  <si>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</si>
  <si>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</si>
  <si>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</si>
  <si>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</si>
  <si>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</si>
  <si>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</si>
  <si>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</si>
  <si>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</si>
  <si>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</si>
  <si>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</si>
  <si>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</si>
  <si>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</si>
  <si>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</si>
  <si>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</si>
  <si>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</si>
  <si>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</si>
  <si>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</si>
  <si>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</si>
  <si>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</si>
  <si>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</si>
  <si>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</si>
  <si>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</si>
  <si>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</si>
  <si>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</si>
  <si>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</si>
  <si>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</si>
  <si>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</si>
  <si>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</si>
  <si>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</si>
  <si>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</si>
  <si>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</si>
  <si>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</si>
  <si>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</si>
  <si>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</si>
  <si>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</si>
  <si>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</si>
  <si>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</si>
  <si>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</si>
  <si>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</si>
  <si>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</si>
  <si>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</si>
  <si>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</si>
  <si>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</si>
  <si>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</si>
  <si>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</si>
  <si>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</si>
  <si>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</si>
  <si>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</si>
  <si>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</si>
  <si>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</si>
  <si>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</si>
  <si>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</si>
  <si>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</si>
  <si>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</si>
  <si>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</si>
  <si>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</si>
  <si>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</si>
  <si>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</si>
  <si>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</si>
  <si>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</si>
  <si>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</si>
  <si>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</si>
  <si>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</si>
  <si>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</si>
  <si>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</si>
  <si>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</si>
  <si>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</si>
  <si>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</si>
  <si>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</si>
  <si>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</si>
  <si>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</si>
  <si>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</si>
  <si>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</si>
  <si>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</si>
  <si>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</si>
  <si>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</si>
  <si>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</si>
  <si>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</si>
  <si>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</si>
  <si>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</si>
  <si>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</si>
  <si>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</si>
  <si>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</si>
  <si>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</si>
  <si>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</si>
  <si>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</si>
  <si>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</si>
  <si>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</si>
  <si>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</si>
  <si>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</si>
  <si>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</si>
  <si>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</si>
  <si>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</si>
  <si>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</si>
  <si>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</si>
  <si>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</si>
  <si>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</si>
  <si>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</si>
  <si>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</si>
  <si>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</si>
  <si>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</si>
  <si>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</si>
  <si>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</si>
  <si>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</si>
  <si>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</si>
  <si>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</si>
  <si>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</si>
  <si>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</si>
  <si>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</si>
  <si>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</si>
  <si>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</si>
  <si>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</si>
  <si>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</si>
  <si>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</si>
  <si>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</si>
  <si>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</si>
  <si>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</si>
  <si>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</si>
  <si>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</si>
  <si>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</si>
  <si>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</si>
  <si>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</si>
  <si>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</si>
  <si>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</si>
  <si>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</si>
  <si>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</si>
  <si>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</si>
  <si>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</si>
  <si>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</si>
  <si>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</si>
  <si>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</si>
  <si>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</si>
  <si>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</si>
  <si>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</si>
  <si>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</si>
  <si>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</si>
  <si>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</si>
  <si>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</si>
  <si>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</si>
  <si>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</si>
  <si>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</si>
  <si>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</si>
  <si>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</si>
  <si>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</si>
  <si>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</si>
  <si>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</si>
  <si>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</si>
  <si>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</si>
  <si>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</si>
  <si>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</si>
  <si>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</si>
  <si>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</si>
  <si>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</si>
  <si>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</si>
  <si>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</si>
  <si>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</si>
  <si>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</si>
  <si>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</si>
  <si>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</si>
  <si>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</si>
  <si>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</si>
  <si>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</si>
  <si>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</si>
  <si>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</si>
  <si>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</si>
  <si>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</si>
  <si>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</si>
  <si>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</si>
  <si>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</si>
  <si>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</si>
  <si>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</si>
  <si>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</si>
  <si>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</si>
  <si>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</si>
  <si>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</si>
  <si>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</si>
  <si>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</si>
  <si>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</si>
  <si>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</si>
  <si>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</si>
  <si>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</si>
  <si>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</si>
  <si>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</si>
  <si>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</si>
  <si>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</si>
  <si>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</si>
  <si>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</si>
  <si>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</si>
  <si>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</si>
  <si>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</si>
  <si>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</si>
  <si>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</si>
  <si>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</si>
  <si>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</si>
  <si>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</si>
  <si>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</si>
  <si>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</si>
  <si>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</si>
  <si>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</si>
  <si>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</si>
  <si>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</si>
  <si>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</si>
  <si>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</si>
  <si>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</si>
  <si>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</si>
  <si>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</si>
  <si>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</si>
  <si>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</si>
  <si>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</si>
  <si>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</si>
  <si>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</si>
  <si>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</si>
  <si>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</si>
  <si>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</si>
  <si>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</si>
  <si>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</si>
  <si>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</si>
  <si>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</si>
  <si>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</si>
  <si>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</si>
  <si>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</si>
  <si>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</si>
  <si>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</si>
  <si>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</si>
  <si>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</si>
  <si>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</si>
  <si>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</si>
  <si>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</si>
  <si>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</si>
  <si>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</si>
  <si>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</si>
  <si>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</si>
  <si>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</si>
  <si>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</si>
  <si>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</si>
  <si>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</si>
  <si>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</si>
  <si>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</si>
  <si>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</si>
  <si>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</si>
  <si>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</si>
  <si>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</si>
  <si>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</si>
  <si>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</si>
  <si>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</si>
  <si>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</si>
  <si>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</si>
  <si>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</si>
  <si>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</si>
  <si>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</si>
  <si>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</si>
  <si>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</si>
  <si>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</si>
  <si>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</si>
  <si>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</si>
  <si>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</si>
  <si>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</si>
  <si>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</si>
  <si>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</si>
  <si>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</si>
  <si>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</si>
  <si>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</si>
  <si>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</si>
  <si>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</si>
  <si>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</si>
  <si>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</si>
  <si>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</si>
  <si>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</si>
  <si>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</si>
  <si>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</si>
  <si>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</si>
  <si>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</si>
  <si>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</si>
  <si>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</si>
  <si>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</si>
  <si>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</si>
  <si>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</si>
  <si>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</si>
  <si>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</si>
  <si>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</si>
  <si>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</si>
  <si>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</si>
  <si>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</si>
  <si>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</si>
  <si>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</si>
  <si>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</si>
  <si>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</si>
  <si>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</si>
  <si>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</si>
  <si>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</si>
  <si>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</si>
  <si>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</si>
  <si>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</si>
  <si>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</si>
  <si>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</si>
  <si>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</si>
  <si>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</si>
  <si>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</si>
  <si>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</si>
  <si>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</si>
  <si>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</si>
  <si>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</si>
  <si>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</si>
  <si>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</si>
  <si>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</si>
  <si>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</si>
  <si>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</si>
  <si>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</si>
  <si>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</si>
  <si>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</si>
  <si>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</si>
  <si>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</si>
  <si>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</si>
  <si>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</si>
  <si>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</si>
  <si>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</si>
  <si>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</si>
  <si>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</si>
  <si>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</si>
  <si>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</si>
  <si>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</si>
  <si>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</si>
  <si>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</si>
  <si>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</si>
  <si>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</si>
  <si>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</si>
  <si>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</si>
  <si>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</si>
  <si>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</si>
  <si>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</si>
  <si>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</si>
  <si>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</si>
  <si>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</si>
  <si>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</si>
  <si>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</si>
  <si>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</si>
  <si>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</si>
  <si>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</si>
  <si>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</si>
  <si>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Policy Type (sin auto)</t>
  </si>
  <si>
    <t>Numero de puertas</t>
  </si>
  <si>
    <t>Genero nuevo</t>
  </si>
  <si>
    <t>ST nuevo</t>
  </si>
  <si>
    <t>Duración garantias</t>
  </si>
  <si>
    <t>Customer Lifetime Value (sin porcentaje)</t>
  </si>
  <si>
    <t xml:space="preserve">Vehicle Class </t>
  </si>
  <si>
    <t>SUMA</t>
  </si>
  <si>
    <t>AVERAGE</t>
  </si>
  <si>
    <t>CONTAR SI</t>
  </si>
  <si>
    <t>CONTAR</t>
  </si>
  <si>
    <t>VALOR MAX</t>
  </si>
  <si>
    <t>VALOR MIN</t>
  </si>
  <si>
    <t>IF</t>
  </si>
  <si>
    <t>BUSCAR V</t>
  </si>
  <si>
    <t>CONCATENAR</t>
  </si>
  <si>
    <t>REDONDEAR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</si>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</sst>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3" fillId="0" borderId="0" xfId="0" applyFont="1"/>
    <xf numFmtId="2" fontId="0" fillId="0" borderId="0" xfId="1" applyNumberFormat="1" applyFont="1"/>
    <xf numFmtId="2" fontId="3" fillId="0" borderId="0" xfId="0" applyNumberFormat="1" applyFont="1"/>
    <xf numFmtId="14" fontId="3" fillId="0" borderId="0" xfId="0" applyNumberFormat="1" applyFon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X1085"/>
  <sheetViews>
    <sheetView tabSelected="1" zoomScale="80" zoomScaleNormal="80" workbookViewId="0">
      <selection activeCell="F1" sqref="F1:F104857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4" width="10.6328125" customWidth="1"/>
    <col min="5" max="5" width="7.90625" customWidth="1"/>
    <col min="6" max="6" width="18.453125" bestFit="1" customWidth="1"/>
    <col min="7" max="7" width="18.453125" style="4" customWidth="1"/>
    <col min="8" max="8" width="21.36328125" style="6" bestFit="1" customWidth="1"/>
    <col min="9" max="9" width="21.36328125" style="4" bestFit="1" customWidth="1"/>
    <col min="10" max="10" width="18.26953125" customWidth="1"/>
    <col min="11" max="11" width="20" bestFit="1" customWidth="1"/>
    <col min="12" max="12" width="24.453125" bestFit="1" customWidth="1"/>
    <col min="13" max="13" width="24.453125" customWidth="1"/>
    <col min="14" max="14" width="13.81640625" bestFit="1" customWidth="1"/>
    <col min="15" max="15" width="12.6328125" bestFit="1" customWidth="1"/>
    <col min="16" max="16" width="12.6328125" customWidth="1"/>
    <col min="17" max="17" width="17.36328125" style="7" bestFit="1" customWidth="1"/>
    <col min="18" max="18" width="10.54296875" bestFit="1" customWidth="1"/>
    <col min="20" max="20" width="16.7265625" bestFit="1" customWidth="1"/>
    <col min="24" max="24" width="10.81640625" bestFit="1" customWidth="1"/>
  </cols>
  <sheetData>
    <row r="1" spans="1:24" x14ac:dyDescent="0.35">
      <c r="A1" t="s">
        <v>0</v>
      </c>
      <c r="B1" t="s">
        <v>1</v>
      </c>
      <c r="C1" t="s">
        <v>9191</v>
      </c>
      <c r="D1" t="s">
        <v>9190</v>
      </c>
      <c r="E1" t="s">
        <v>2</v>
      </c>
      <c r="F1" t="s">
        <v>3</v>
      </c>
      <c r="G1" s="9" t="s">
        <v>9193</v>
      </c>
      <c r="H1" s="5" t="s">
        <v>4</v>
      </c>
      <c r="I1" s="9" t="s">
        <v>4</v>
      </c>
      <c r="J1" t="s">
        <v>5</v>
      </c>
      <c r="K1" t="s">
        <v>6</v>
      </c>
      <c r="L1" s="2" t="s">
        <v>7</v>
      </c>
      <c r="M1" s="2" t="s">
        <v>9188</v>
      </c>
      <c r="N1" t="s">
        <v>8</v>
      </c>
      <c r="O1" t="s">
        <v>9</v>
      </c>
      <c r="P1" t="s">
        <v>9194</v>
      </c>
      <c r="Q1" s="7" t="s">
        <v>10</v>
      </c>
      <c r="R1" t="s">
        <v>11</v>
      </c>
      <c r="S1" t="s">
        <v>9189</v>
      </c>
      <c r="T1" t="s">
        <v>9192</v>
      </c>
    </row>
    <row r="2" spans="1:24" x14ac:dyDescent="0.35">
      <c r="A2" t="s">
        <v>12</v>
      </c>
      <c r="B2" t="s">
        <v>13</v>
      </c>
      <c r="C2" t="str">
        <f t="shared" ref="C2:C65" si="0">IF(B2="Washington","WA",IF(B2="Arizona","AR",IF(B2="Nevada","NV",IF(B2="Cali","CA",IF(B2="California","CA",IF(B2="Oregon","0R",B2))))))</f>
        <v>WA</v>
      </c>
      <c r="D2" t="str">
        <f>IF(E2="female","F",IF(E2="Femal","F",IF(E2="Male","M",E2)))</f>
        <v>NA</v>
      </c>
      <c r="E2" t="s">
        <v>14</v>
      </c>
      <c r="F2" t="s">
        <v>15</v>
      </c>
      <c r="H2" s="5"/>
      <c r="I2" s="9"/>
      <c r="J2">
        <v>0</v>
      </c>
      <c r="K2">
        <v>1000</v>
      </c>
      <c r="L2" s="2">
        <v>0</v>
      </c>
      <c r="M2" s="2" t="str">
        <f>LEFT(N2,9)</f>
        <v xml:space="preserve">Personal </v>
      </c>
      <c r="N2" t="s">
        <v>16</v>
      </c>
      <c r="O2" t="s">
        <v>17</v>
      </c>
      <c r="P2" t="str">
        <f>SUBSTITUTE(Q2,"%"," ")</f>
        <v>2,704934</v>
      </c>
      <c r="Q2" s="7">
        <v>2.7049340000000002</v>
      </c>
      <c r="R2" s="2">
        <v>35002.704934000001</v>
      </c>
      <c r="S2" t="str">
        <f>IF(O2="SUV","4 puertas",IF(O2="Luxury SUV","4 puertas","2 puertas"))</f>
        <v>2 puertas</v>
      </c>
      <c r="T2" s="4">
        <f>X4-R2</f>
        <v>10909.295065999999</v>
      </c>
    </row>
    <row r="3" spans="1:24" x14ac:dyDescent="0.35">
      <c r="A3" t="s">
        <v>18</v>
      </c>
      <c r="B3" t="s">
        <v>19</v>
      </c>
      <c r="C3" t="str">
        <f t="shared" si="0"/>
        <v>AR</v>
      </c>
      <c r="D3" t="str">
        <f t="shared" ref="D3:D66" si="1">IF(E3="female","F",IF(E3="Femal","F",IF(E3="Male","M",E3)))</f>
        <v>F</v>
      </c>
      <c r="E3" t="s">
        <v>20</v>
      </c>
      <c r="F3" t="s">
        <v>21</v>
      </c>
      <c r="G3" s="4" t="str">
        <f>SUBSTITUTE(H3,"%"," ")</f>
        <v>697953,59</v>
      </c>
      <c r="H3" s="5">
        <v>697953.59</v>
      </c>
      <c r="I3" s="9">
        <v>697953.59</v>
      </c>
      <c r="J3">
        <v>0</v>
      </c>
      <c r="K3">
        <v>94</v>
      </c>
      <c r="L3" s="2">
        <v>0</v>
      </c>
      <c r="M3" s="2" t="str">
        <f t="shared" ref="M3:M66" si="2">LEFT(N3,9)</f>
        <v xml:space="preserve">Personal </v>
      </c>
      <c r="N3" t="s">
        <v>16</v>
      </c>
      <c r="O3" t="s">
        <v>17</v>
      </c>
      <c r="P3" t="str">
        <f t="shared" ref="P3:P66" si="3">SUBSTITUTE(Q3,"%"," ")</f>
        <v>1131,464935</v>
      </c>
      <c r="Q3" s="7">
        <v>1131.464935</v>
      </c>
      <c r="R3" s="2">
        <v>36131.464934999996</v>
      </c>
      <c r="S3" t="str">
        <f t="shared" ref="S3:S66" si="4">IF(O3="SUV","4 puertas",IF(O3="Luxury SUV","4 puertas","2 puertas"))</f>
        <v>2 puertas</v>
      </c>
      <c r="T3" s="4">
        <f t="shared" ref="T3:T66" si="5">X5-R3</f>
        <v>-36131.464934999996</v>
      </c>
    </row>
    <row r="4" spans="1:24" x14ac:dyDescent="0.35">
      <c r="A4" t="s">
        <v>22</v>
      </c>
      <c r="B4" t="s">
        <v>23</v>
      </c>
      <c r="C4" t="str">
        <f t="shared" si="0"/>
        <v>NV</v>
      </c>
      <c r="D4" t="str">
        <f t="shared" si="1"/>
        <v>F</v>
      </c>
      <c r="E4" t="s">
        <v>20</v>
      </c>
      <c r="F4" t="s">
        <v>21</v>
      </c>
      <c r="G4" s="4" t="str">
        <f t="shared" ref="G4:G67" si="6">SUBSTITUTE(H4,"%"," ")</f>
        <v>1288743,17</v>
      </c>
      <c r="H4" s="5">
        <v>1288743.17</v>
      </c>
      <c r="I4" s="9">
        <v>1288743.17</v>
      </c>
      <c r="J4">
        <v>48767</v>
      </c>
      <c r="K4">
        <v>108</v>
      </c>
      <c r="L4" s="2">
        <v>0</v>
      </c>
      <c r="M4" s="2" t="str">
        <f t="shared" si="2"/>
        <v xml:space="preserve">Personal </v>
      </c>
      <c r="N4" t="s">
        <v>16</v>
      </c>
      <c r="O4" t="s">
        <v>24</v>
      </c>
      <c r="P4" t="str">
        <f t="shared" si="3"/>
        <v>566,472247</v>
      </c>
      <c r="Q4" s="7">
        <v>566.47224700000004</v>
      </c>
      <c r="R4" s="2">
        <v>35566.472246999998</v>
      </c>
      <c r="S4" t="str">
        <f t="shared" si="4"/>
        <v>2 puertas</v>
      </c>
      <c r="T4" s="4">
        <f t="shared" si="5"/>
        <v>-35566.472246999998</v>
      </c>
      <c r="X4" s="2">
        <v>45912</v>
      </c>
    </row>
    <row r="5" spans="1:24" x14ac:dyDescent="0.35">
      <c r="A5" t="s">
        <v>25</v>
      </c>
      <c r="B5" t="s">
        <v>26</v>
      </c>
      <c r="C5" t="str">
        <f t="shared" si="0"/>
        <v>CA</v>
      </c>
      <c r="D5" t="str">
        <f t="shared" si="1"/>
        <v>M</v>
      </c>
      <c r="E5" t="s">
        <v>27</v>
      </c>
      <c r="F5" t="s">
        <v>21</v>
      </c>
      <c r="G5" s="4" t="str">
        <f t="shared" si="6"/>
        <v>764586,18</v>
      </c>
      <c r="H5" s="5">
        <v>764586.18</v>
      </c>
      <c r="I5" s="9">
        <v>764586.18</v>
      </c>
      <c r="J5">
        <v>0</v>
      </c>
      <c r="K5">
        <v>106</v>
      </c>
      <c r="L5" s="2">
        <v>0</v>
      </c>
      <c r="M5" s="2" t="str">
        <f t="shared" si="2"/>
        <v>Corporate</v>
      </c>
      <c r="N5" t="s">
        <v>28</v>
      </c>
      <c r="O5" t="s">
        <v>29</v>
      </c>
      <c r="P5" t="str">
        <f t="shared" si="3"/>
        <v>529,881344</v>
      </c>
      <c r="Q5" s="7">
        <v>529.88134400000001</v>
      </c>
      <c r="R5" s="2">
        <v>35529.881344000001</v>
      </c>
      <c r="S5" t="str">
        <f t="shared" si="4"/>
        <v>4 puertas</v>
      </c>
      <c r="T5" s="4">
        <f t="shared" si="5"/>
        <v>-35529.881344000001</v>
      </c>
    </row>
    <row r="6" spans="1:24" x14ac:dyDescent="0.35">
      <c r="A6" t="s">
        <v>30</v>
      </c>
      <c r="B6" t="s">
        <v>13</v>
      </c>
      <c r="C6" t="str">
        <f t="shared" si="0"/>
        <v>WA</v>
      </c>
      <c r="D6" t="str">
        <f t="shared" si="1"/>
        <v>M</v>
      </c>
      <c r="E6" t="s">
        <v>27</v>
      </c>
      <c r="F6" t="s">
        <v>31</v>
      </c>
      <c r="G6" s="4" t="str">
        <f t="shared" si="6"/>
        <v>536307,65</v>
      </c>
      <c r="H6" s="5">
        <v>536307.65</v>
      </c>
      <c r="I6" s="9">
        <v>536307.65</v>
      </c>
      <c r="J6">
        <v>36357</v>
      </c>
      <c r="K6">
        <v>68</v>
      </c>
      <c r="L6" s="2">
        <v>0</v>
      </c>
      <c r="M6" s="2" t="str">
        <f t="shared" si="2"/>
        <v xml:space="preserve">Personal </v>
      </c>
      <c r="N6" t="s">
        <v>16</v>
      </c>
      <c r="O6" t="s">
        <v>17</v>
      </c>
      <c r="P6" t="str">
        <f t="shared" si="3"/>
        <v>17,269323</v>
      </c>
      <c r="Q6" s="7">
        <v>17.269323</v>
      </c>
      <c r="R6" s="2">
        <v>35017.269323</v>
      </c>
      <c r="S6" t="str">
        <f t="shared" si="4"/>
        <v>2 puertas</v>
      </c>
      <c r="T6" s="4">
        <f t="shared" si="5"/>
        <v>-35017.269323</v>
      </c>
    </row>
    <row r="7" spans="1:24" x14ac:dyDescent="0.35">
      <c r="A7" t="s">
        <v>32</v>
      </c>
      <c r="B7" t="s">
        <v>33</v>
      </c>
      <c r="C7" t="str">
        <f t="shared" si="0"/>
        <v>0R</v>
      </c>
      <c r="D7" t="str">
        <f t="shared" si="1"/>
        <v>F</v>
      </c>
      <c r="E7" t="s">
        <v>20</v>
      </c>
      <c r="F7" t="s">
        <v>21</v>
      </c>
      <c r="G7" s="4" t="str">
        <f t="shared" si="6"/>
        <v>825629,78</v>
      </c>
      <c r="H7" s="5">
        <v>825629.78</v>
      </c>
      <c r="I7" s="9">
        <v>825629.78</v>
      </c>
      <c r="J7">
        <v>62902</v>
      </c>
      <c r="K7">
        <v>69</v>
      </c>
      <c r="L7" s="2">
        <v>0</v>
      </c>
      <c r="M7" s="2" t="str">
        <f t="shared" si="2"/>
        <v xml:space="preserve">Personal </v>
      </c>
      <c r="N7" t="s">
        <v>16</v>
      </c>
      <c r="O7" t="s">
        <v>24</v>
      </c>
      <c r="P7" t="str">
        <f t="shared" si="3"/>
        <v>159,383042</v>
      </c>
      <c r="Q7" s="7">
        <v>159.38304199999999</v>
      </c>
      <c r="R7" s="2">
        <v>35159.383042000001</v>
      </c>
      <c r="S7" t="str">
        <f t="shared" si="4"/>
        <v>2 puertas</v>
      </c>
      <c r="T7" s="4">
        <f t="shared" si="5"/>
        <v>-35159.383042000001</v>
      </c>
    </row>
    <row r="8" spans="1:24" x14ac:dyDescent="0.35">
      <c r="A8" t="s">
        <v>34</v>
      </c>
      <c r="B8" t="s">
        <v>33</v>
      </c>
      <c r="C8" t="str">
        <f t="shared" si="0"/>
        <v>0R</v>
      </c>
      <c r="D8" t="str">
        <f t="shared" si="1"/>
        <v>F</v>
      </c>
      <c r="E8" t="s">
        <v>20</v>
      </c>
      <c r="F8" t="s">
        <v>35</v>
      </c>
      <c r="G8" s="4" t="str">
        <f t="shared" si="6"/>
        <v>538089,86</v>
      </c>
      <c r="H8" s="5">
        <v>538089.86</v>
      </c>
      <c r="I8" s="9">
        <v>538089.86</v>
      </c>
      <c r="J8">
        <v>55350</v>
      </c>
      <c r="K8">
        <v>67</v>
      </c>
      <c r="L8" s="2">
        <v>0</v>
      </c>
      <c r="M8" s="2" t="str">
        <f t="shared" si="2"/>
        <v>Corporate</v>
      </c>
      <c r="N8" t="s">
        <v>28</v>
      </c>
      <c r="O8" t="s">
        <v>17</v>
      </c>
      <c r="P8" t="str">
        <f t="shared" si="3"/>
        <v>321,6</v>
      </c>
      <c r="Q8" s="7">
        <v>321.60000000000002</v>
      </c>
      <c r="R8" s="2">
        <v>35321.599999999999</v>
      </c>
      <c r="S8" t="str">
        <f t="shared" si="4"/>
        <v>2 puertas</v>
      </c>
      <c r="T8" s="4">
        <f t="shared" si="5"/>
        <v>-35321.599999999999</v>
      </c>
    </row>
    <row r="9" spans="1:24" x14ac:dyDescent="0.35">
      <c r="A9" t="s">
        <v>36</v>
      </c>
      <c r="B9" t="s">
        <v>19</v>
      </c>
      <c r="C9" t="str">
        <f t="shared" si="0"/>
        <v>AR</v>
      </c>
      <c r="D9" t="str">
        <f t="shared" si="1"/>
        <v>M</v>
      </c>
      <c r="E9" t="s">
        <v>27</v>
      </c>
      <c r="F9" t="s">
        <v>15</v>
      </c>
      <c r="G9" s="4" t="str">
        <f t="shared" si="6"/>
        <v>721610,03</v>
      </c>
      <c r="H9" s="5">
        <v>721610.03</v>
      </c>
      <c r="I9" s="9">
        <v>721610.03</v>
      </c>
      <c r="J9">
        <v>0</v>
      </c>
      <c r="K9">
        <v>101</v>
      </c>
      <c r="L9" s="2">
        <v>0</v>
      </c>
      <c r="M9" s="2" t="str">
        <f t="shared" si="2"/>
        <v>Corporate</v>
      </c>
      <c r="N9" t="s">
        <v>28</v>
      </c>
      <c r="O9" t="s">
        <v>17</v>
      </c>
      <c r="P9" t="str">
        <f t="shared" si="3"/>
        <v>363,02968</v>
      </c>
      <c r="Q9" s="7">
        <v>363.02967999999998</v>
      </c>
      <c r="R9" s="2">
        <v>35363.02968</v>
      </c>
      <c r="S9" t="str">
        <f t="shared" si="4"/>
        <v>2 puertas</v>
      </c>
      <c r="T9" s="4">
        <f t="shared" si="5"/>
        <v>-35363.02968</v>
      </c>
    </row>
    <row r="10" spans="1:24" x14ac:dyDescent="0.35">
      <c r="A10" t="s">
        <v>37</v>
      </c>
      <c r="B10" t="s">
        <v>33</v>
      </c>
      <c r="C10" t="str">
        <f t="shared" si="0"/>
        <v>0R</v>
      </c>
      <c r="D10" t="str">
        <f t="shared" si="1"/>
        <v>M</v>
      </c>
      <c r="E10" t="s">
        <v>27</v>
      </c>
      <c r="F10" t="s">
        <v>21</v>
      </c>
      <c r="G10" s="4" t="str">
        <f t="shared" si="6"/>
        <v>2412750,4</v>
      </c>
      <c r="H10" s="5">
        <v>2412750.4</v>
      </c>
      <c r="I10" s="9">
        <v>2412750.4</v>
      </c>
      <c r="J10">
        <v>14072</v>
      </c>
      <c r="K10">
        <v>71</v>
      </c>
      <c r="L10" s="2">
        <v>0</v>
      </c>
      <c r="M10" s="2" t="str">
        <f t="shared" si="2"/>
        <v>Corporate</v>
      </c>
      <c r="N10" t="s">
        <v>28</v>
      </c>
      <c r="O10" t="s">
        <v>17</v>
      </c>
      <c r="P10" t="str">
        <f t="shared" si="3"/>
        <v>511,2</v>
      </c>
      <c r="Q10" s="7">
        <v>511.2</v>
      </c>
      <c r="R10" s="2">
        <v>35511.199999999997</v>
      </c>
      <c r="S10" t="str">
        <f t="shared" si="4"/>
        <v>2 puertas</v>
      </c>
      <c r="T10" s="4">
        <f t="shared" si="5"/>
        <v>-35511.199999999997</v>
      </c>
    </row>
    <row r="11" spans="1:24" x14ac:dyDescent="0.35">
      <c r="A11" t="s">
        <v>38</v>
      </c>
      <c r="B11" t="s">
        <v>33</v>
      </c>
      <c r="C11" t="str">
        <f t="shared" si="0"/>
        <v>0R</v>
      </c>
      <c r="D11" t="str">
        <f t="shared" si="1"/>
        <v>F</v>
      </c>
      <c r="E11" t="s">
        <v>20</v>
      </c>
      <c r="F11" t="s">
        <v>35</v>
      </c>
      <c r="G11" s="4" t="str">
        <f t="shared" si="6"/>
        <v>738817,81</v>
      </c>
      <c r="H11" s="5">
        <v>738817.81</v>
      </c>
      <c r="I11" s="9">
        <v>738817.81</v>
      </c>
      <c r="J11">
        <v>28812</v>
      </c>
      <c r="K11">
        <v>93</v>
      </c>
      <c r="L11" s="2">
        <v>0</v>
      </c>
      <c r="M11" s="2" t="str">
        <f>LEFT(N11,8)</f>
        <v xml:space="preserve">Special </v>
      </c>
      <c r="N11" t="s">
        <v>39</v>
      </c>
      <c r="O11" t="s">
        <v>17</v>
      </c>
      <c r="P11" t="str">
        <f t="shared" si="3"/>
        <v>425,527834</v>
      </c>
      <c r="Q11" s="7">
        <v>425.52783399999998</v>
      </c>
      <c r="R11" s="2">
        <v>35425.527834</v>
      </c>
      <c r="S11" t="str">
        <f t="shared" si="4"/>
        <v>2 puertas</v>
      </c>
      <c r="T11" s="4">
        <f t="shared" si="5"/>
        <v>-35425.527834</v>
      </c>
    </row>
    <row r="12" spans="1:24" x14ac:dyDescent="0.35">
      <c r="A12" t="s">
        <v>40</v>
      </c>
      <c r="B12" t="s">
        <v>26</v>
      </c>
      <c r="C12" t="str">
        <f t="shared" si="0"/>
        <v>CA</v>
      </c>
      <c r="D12" t="str">
        <f t="shared" si="1"/>
        <v>M</v>
      </c>
      <c r="E12" t="s">
        <v>27</v>
      </c>
      <c r="F12" t="s">
        <v>35</v>
      </c>
      <c r="G12" s="4" t="str">
        <f t="shared" si="6"/>
        <v>473899,2</v>
      </c>
      <c r="H12" s="5">
        <v>473899.2</v>
      </c>
      <c r="I12" s="9">
        <v>473899.2</v>
      </c>
      <c r="J12">
        <v>0</v>
      </c>
      <c r="K12">
        <v>67</v>
      </c>
      <c r="L12" s="2">
        <v>0</v>
      </c>
      <c r="M12" s="2" t="str">
        <f t="shared" si="2"/>
        <v xml:space="preserve">Personal </v>
      </c>
      <c r="N12" t="s">
        <v>16</v>
      </c>
      <c r="O12" t="s">
        <v>17</v>
      </c>
      <c r="P12" t="str">
        <f t="shared" si="3"/>
        <v>482,4</v>
      </c>
      <c r="Q12" s="7">
        <v>482.4</v>
      </c>
      <c r="R12" s="2">
        <v>35482.400000000001</v>
      </c>
      <c r="S12" t="str">
        <f t="shared" si="4"/>
        <v>2 puertas</v>
      </c>
      <c r="T12" s="4">
        <f t="shared" si="5"/>
        <v>-35482.400000000001</v>
      </c>
    </row>
    <row r="13" spans="1:24" x14ac:dyDescent="0.35">
      <c r="A13" t="s">
        <v>41</v>
      </c>
      <c r="B13" t="s">
        <v>26</v>
      </c>
      <c r="C13" t="str">
        <f t="shared" si="0"/>
        <v>CA</v>
      </c>
      <c r="D13" t="str">
        <f t="shared" si="1"/>
        <v>NA</v>
      </c>
      <c r="E13" t="s">
        <v>14</v>
      </c>
      <c r="F13" t="s">
        <v>35</v>
      </c>
      <c r="G13" s="4" t="str">
        <f t="shared" si="6"/>
        <v>819719,71</v>
      </c>
      <c r="H13" s="5">
        <v>819719.71</v>
      </c>
      <c r="I13" s="9">
        <v>819719.71</v>
      </c>
      <c r="J13">
        <v>0</v>
      </c>
      <c r="K13">
        <v>110</v>
      </c>
      <c r="L13" s="2">
        <v>0</v>
      </c>
      <c r="M13" s="2" t="str">
        <f t="shared" si="2"/>
        <v xml:space="preserve">Personal </v>
      </c>
      <c r="N13" t="s">
        <v>16</v>
      </c>
      <c r="O13" t="s">
        <v>29</v>
      </c>
      <c r="P13" t="str">
        <f t="shared" si="3"/>
        <v>528</v>
      </c>
      <c r="Q13" s="7">
        <v>528</v>
      </c>
      <c r="R13" s="2">
        <v>35528</v>
      </c>
      <c r="S13" t="str">
        <f t="shared" si="4"/>
        <v>4 puertas</v>
      </c>
      <c r="T13" s="4">
        <f t="shared" si="5"/>
        <v>-35528</v>
      </c>
    </row>
    <row r="14" spans="1:24" x14ac:dyDescent="0.35">
      <c r="A14" t="s">
        <v>42</v>
      </c>
      <c r="B14" t="s">
        <v>26</v>
      </c>
      <c r="C14" t="str">
        <f t="shared" si="0"/>
        <v>CA</v>
      </c>
      <c r="D14" t="str">
        <f t="shared" si="1"/>
        <v>NA</v>
      </c>
      <c r="E14" t="s">
        <v>14</v>
      </c>
      <c r="F14" t="s">
        <v>15</v>
      </c>
      <c r="G14" s="4" t="str">
        <f t="shared" si="6"/>
        <v>879879,7</v>
      </c>
      <c r="H14" s="5">
        <v>879879.7</v>
      </c>
      <c r="I14" s="9">
        <v>879879.7</v>
      </c>
      <c r="J14">
        <v>77026</v>
      </c>
      <c r="K14">
        <v>110</v>
      </c>
      <c r="L14" s="2">
        <v>36557</v>
      </c>
      <c r="M14" s="2" t="str">
        <f t="shared" si="2"/>
        <v>Corporate</v>
      </c>
      <c r="N14" t="s">
        <v>28</v>
      </c>
      <c r="O14" t="s">
        <v>17</v>
      </c>
      <c r="P14" t="str">
        <f t="shared" si="3"/>
        <v>472,029737</v>
      </c>
      <c r="Q14" s="7">
        <v>472.02973700000001</v>
      </c>
      <c r="R14" s="2">
        <v>35472.029736999997</v>
      </c>
      <c r="S14" t="str">
        <f t="shared" si="4"/>
        <v>2 puertas</v>
      </c>
      <c r="T14" s="4">
        <f t="shared" si="5"/>
        <v>-35472.029736999997</v>
      </c>
    </row>
    <row r="15" spans="1:24" x14ac:dyDescent="0.35">
      <c r="A15" t="s">
        <v>43</v>
      </c>
      <c r="B15" t="s">
        <v>19</v>
      </c>
      <c r="C15" t="str">
        <f t="shared" si="0"/>
        <v>AR</v>
      </c>
      <c r="D15" t="str">
        <f t="shared" si="1"/>
        <v>NA</v>
      </c>
      <c r="E15" t="s">
        <v>14</v>
      </c>
      <c r="F15" t="s">
        <v>31</v>
      </c>
      <c r="G15" s="4" t="str">
        <f t="shared" si="6"/>
        <v>881901,89</v>
      </c>
      <c r="H15" s="5">
        <v>881901.89</v>
      </c>
      <c r="I15" s="9">
        <v>881901.89</v>
      </c>
      <c r="J15">
        <v>99845</v>
      </c>
      <c r="K15">
        <v>110</v>
      </c>
      <c r="L15" s="2">
        <v>36526</v>
      </c>
      <c r="M15" s="2" t="str">
        <f t="shared" si="2"/>
        <v>Corporate</v>
      </c>
      <c r="N15" t="s">
        <v>28</v>
      </c>
      <c r="O15" t="s">
        <v>29</v>
      </c>
      <c r="P15" t="str">
        <f t="shared" si="3"/>
        <v>528</v>
      </c>
      <c r="Q15" s="7">
        <v>528</v>
      </c>
      <c r="R15" s="2">
        <v>35528</v>
      </c>
      <c r="S15" t="str">
        <f t="shared" si="4"/>
        <v>4 puertas</v>
      </c>
      <c r="T15" s="4">
        <f t="shared" si="5"/>
        <v>-35528</v>
      </c>
    </row>
    <row r="16" spans="1:24" x14ac:dyDescent="0.35">
      <c r="A16" t="s">
        <v>44</v>
      </c>
      <c r="B16" t="s">
        <v>26</v>
      </c>
      <c r="C16" t="str">
        <f t="shared" si="0"/>
        <v>CA</v>
      </c>
      <c r="D16" t="str">
        <f t="shared" si="1"/>
        <v>NA</v>
      </c>
      <c r="E16" t="s">
        <v>14</v>
      </c>
      <c r="F16" t="s">
        <v>35</v>
      </c>
      <c r="G16" s="4" t="str">
        <f t="shared" si="6"/>
        <v>538443,17</v>
      </c>
      <c r="H16" s="5">
        <v>538443.17000000004</v>
      </c>
      <c r="I16" s="9">
        <v>538443.17000000004</v>
      </c>
      <c r="J16">
        <v>83689</v>
      </c>
      <c r="K16">
        <v>70</v>
      </c>
      <c r="L16" s="2">
        <v>36557</v>
      </c>
      <c r="M16" s="2" t="str">
        <f t="shared" si="2"/>
        <v>Corporate</v>
      </c>
      <c r="N16" t="s">
        <v>28</v>
      </c>
      <c r="O16" t="s">
        <v>17</v>
      </c>
      <c r="P16" t="str">
        <f t="shared" si="3"/>
        <v>307,139132</v>
      </c>
      <c r="Q16" s="7">
        <v>307.13913200000002</v>
      </c>
      <c r="R16" s="2">
        <v>35307.139131999997</v>
      </c>
      <c r="S16" t="str">
        <f t="shared" si="4"/>
        <v>2 puertas</v>
      </c>
      <c r="T16" s="4">
        <f t="shared" si="5"/>
        <v>-35307.139131999997</v>
      </c>
    </row>
    <row r="17" spans="1:20" x14ac:dyDescent="0.35">
      <c r="A17" t="s">
        <v>45</v>
      </c>
      <c r="B17" t="s">
        <v>33</v>
      </c>
      <c r="C17" t="str">
        <f t="shared" si="0"/>
        <v>0R</v>
      </c>
      <c r="D17" t="str">
        <f t="shared" si="1"/>
        <v>NA</v>
      </c>
      <c r="E17" t="s">
        <v>14</v>
      </c>
      <c r="F17" t="s">
        <v>21</v>
      </c>
      <c r="G17" s="4" t="str">
        <f t="shared" si="6"/>
        <v>746313,94</v>
      </c>
      <c r="H17" s="5">
        <v>746313.94</v>
      </c>
      <c r="I17" s="9">
        <v>746313.94</v>
      </c>
      <c r="J17">
        <v>24599</v>
      </c>
      <c r="K17">
        <v>64</v>
      </c>
      <c r="L17" s="2">
        <v>36526</v>
      </c>
      <c r="M17" s="2" t="str">
        <f t="shared" si="2"/>
        <v>Corporate</v>
      </c>
      <c r="N17" t="s">
        <v>28</v>
      </c>
      <c r="O17" t="s">
        <v>17</v>
      </c>
      <c r="P17" t="str">
        <f t="shared" si="3"/>
        <v>42,920271</v>
      </c>
      <c r="Q17" s="7">
        <v>42.920271</v>
      </c>
      <c r="R17" s="2">
        <v>35042.920271000003</v>
      </c>
      <c r="S17" t="str">
        <f t="shared" si="4"/>
        <v>2 puertas</v>
      </c>
      <c r="T17" s="4">
        <f t="shared" si="5"/>
        <v>-35042.920271000003</v>
      </c>
    </row>
    <row r="18" spans="1:20" x14ac:dyDescent="0.35">
      <c r="A18" t="s">
        <v>46</v>
      </c>
      <c r="B18" t="s">
        <v>23</v>
      </c>
      <c r="C18" t="str">
        <f t="shared" si="0"/>
        <v>NV</v>
      </c>
      <c r="D18" t="str">
        <f t="shared" si="1"/>
        <v>NA</v>
      </c>
      <c r="E18" t="s">
        <v>14</v>
      </c>
      <c r="F18" t="s">
        <v>31</v>
      </c>
      <c r="G18" s="4" t="str">
        <f t="shared" si="6"/>
        <v>256686,78</v>
      </c>
      <c r="H18" s="5">
        <v>256686.78</v>
      </c>
      <c r="I18" s="9">
        <v>256686.78</v>
      </c>
      <c r="J18">
        <v>25049</v>
      </c>
      <c r="K18">
        <v>67</v>
      </c>
      <c r="L18" s="2">
        <v>0</v>
      </c>
      <c r="M18" s="2" t="str">
        <f t="shared" si="2"/>
        <v xml:space="preserve">Personal </v>
      </c>
      <c r="N18" t="s">
        <v>16</v>
      </c>
      <c r="O18" t="s">
        <v>24</v>
      </c>
      <c r="P18" t="str">
        <f t="shared" si="3"/>
        <v>454,245098</v>
      </c>
      <c r="Q18" s="7">
        <v>454.24509799999998</v>
      </c>
      <c r="R18" s="2">
        <v>35454.245097999999</v>
      </c>
      <c r="S18" t="str">
        <f t="shared" si="4"/>
        <v>2 puertas</v>
      </c>
      <c r="T18" s="4">
        <f t="shared" si="5"/>
        <v>-35454.245097999999</v>
      </c>
    </row>
    <row r="19" spans="1:20" x14ac:dyDescent="0.35">
      <c r="A19" t="s">
        <v>47</v>
      </c>
      <c r="B19" t="s">
        <v>48</v>
      </c>
      <c r="C19" t="str">
        <f t="shared" si="0"/>
        <v>CA</v>
      </c>
      <c r="D19" t="str">
        <f t="shared" si="1"/>
        <v>NA</v>
      </c>
      <c r="E19" t="s">
        <v>14</v>
      </c>
      <c r="F19" t="s">
        <v>35</v>
      </c>
      <c r="G19" s="4" t="str">
        <f t="shared" si="6"/>
        <v>394524,16</v>
      </c>
      <c r="H19" s="5">
        <v>394524.15999999997</v>
      </c>
      <c r="I19" s="9">
        <v>394524.15999999997</v>
      </c>
      <c r="J19">
        <v>28855</v>
      </c>
      <c r="K19">
        <v>101</v>
      </c>
      <c r="L19" s="2">
        <v>0</v>
      </c>
      <c r="M19" s="2" t="str">
        <f t="shared" si="2"/>
        <v xml:space="preserve">Personal </v>
      </c>
      <c r="N19" t="s">
        <v>16</v>
      </c>
      <c r="O19" t="s">
        <v>29</v>
      </c>
      <c r="P19" t="str">
        <f t="shared" si="3"/>
        <v>647,442031</v>
      </c>
      <c r="Q19" s="7">
        <v>647.44203100000004</v>
      </c>
      <c r="R19" s="2">
        <v>35647.442030999999</v>
      </c>
      <c r="S19" t="str">
        <f t="shared" si="4"/>
        <v>4 puertas</v>
      </c>
      <c r="T19" s="4">
        <f t="shared" si="5"/>
        <v>-35647.442030999999</v>
      </c>
    </row>
    <row r="20" spans="1:20" x14ac:dyDescent="0.35">
      <c r="A20" t="s">
        <v>49</v>
      </c>
      <c r="B20" t="s">
        <v>33</v>
      </c>
      <c r="C20" t="str">
        <f t="shared" si="0"/>
        <v>0R</v>
      </c>
      <c r="D20" t="str">
        <f t="shared" si="1"/>
        <v>NA</v>
      </c>
      <c r="E20" t="s">
        <v>14</v>
      </c>
      <c r="F20" t="s">
        <v>35</v>
      </c>
      <c r="G20" s="4" t="str">
        <f t="shared" si="6"/>
        <v>571033,31</v>
      </c>
      <c r="H20" s="5">
        <v>571033.31000000006</v>
      </c>
      <c r="I20" s="9">
        <v>571033.31000000006</v>
      </c>
      <c r="J20">
        <v>51148</v>
      </c>
      <c r="K20">
        <v>72</v>
      </c>
      <c r="L20" s="2">
        <v>0</v>
      </c>
      <c r="M20" s="2" t="str">
        <f t="shared" si="2"/>
        <v xml:space="preserve">Personal </v>
      </c>
      <c r="N20" t="s">
        <v>16</v>
      </c>
      <c r="O20" t="s">
        <v>17</v>
      </c>
      <c r="P20" t="str">
        <f t="shared" si="3"/>
        <v>308,981664</v>
      </c>
      <c r="Q20" s="7">
        <v>308.98166400000002</v>
      </c>
      <c r="R20" s="2">
        <v>35308.981663999999</v>
      </c>
      <c r="S20" t="str">
        <f t="shared" si="4"/>
        <v>2 puertas</v>
      </c>
      <c r="T20" s="4">
        <f t="shared" si="5"/>
        <v>-35308.981663999999</v>
      </c>
    </row>
    <row r="21" spans="1:20" x14ac:dyDescent="0.35">
      <c r="A21" t="s">
        <v>50</v>
      </c>
      <c r="B21" t="s">
        <v>26</v>
      </c>
      <c r="C21" t="str">
        <f t="shared" si="0"/>
        <v>CA</v>
      </c>
      <c r="D21" t="str">
        <f t="shared" si="1"/>
        <v>NA</v>
      </c>
      <c r="E21" t="s">
        <v>14</v>
      </c>
      <c r="F21" t="s">
        <v>31</v>
      </c>
      <c r="G21" s="4" t="str">
        <f t="shared" si="6"/>
        <v>816261,71</v>
      </c>
      <c r="H21" s="5">
        <v>816261.71</v>
      </c>
      <c r="I21" s="9">
        <v>816261.71</v>
      </c>
      <c r="J21">
        <v>66140</v>
      </c>
      <c r="K21">
        <v>101</v>
      </c>
      <c r="L21" s="2">
        <v>0</v>
      </c>
      <c r="M21" s="2" t="str">
        <f t="shared" si="2"/>
        <v>Corporate</v>
      </c>
      <c r="N21" t="s">
        <v>28</v>
      </c>
      <c r="O21" t="s">
        <v>17</v>
      </c>
      <c r="P21" t="str">
        <f t="shared" si="3"/>
        <v>484,8</v>
      </c>
      <c r="Q21" s="7">
        <v>484.8</v>
      </c>
      <c r="R21" s="2">
        <v>35484.800000000003</v>
      </c>
      <c r="S21" t="str">
        <f t="shared" si="4"/>
        <v>2 puertas</v>
      </c>
      <c r="T21" s="4">
        <f t="shared" si="5"/>
        <v>-35484.800000000003</v>
      </c>
    </row>
    <row r="22" spans="1:20" x14ac:dyDescent="0.35">
      <c r="A22" t="s">
        <v>51</v>
      </c>
      <c r="B22" t="s">
        <v>33</v>
      </c>
      <c r="C22" t="str">
        <f t="shared" si="0"/>
        <v>0R</v>
      </c>
      <c r="D22" t="str">
        <f t="shared" si="1"/>
        <v>NA</v>
      </c>
      <c r="E22" t="s">
        <v>14</v>
      </c>
      <c r="F22" t="s">
        <v>31</v>
      </c>
      <c r="G22" s="4" t="str">
        <f t="shared" si="6"/>
        <v>287205,13</v>
      </c>
      <c r="H22" s="5">
        <v>287205.13</v>
      </c>
      <c r="I22" s="9">
        <v>287205.13</v>
      </c>
      <c r="J22">
        <v>57749</v>
      </c>
      <c r="K22">
        <v>74</v>
      </c>
      <c r="L22" s="2">
        <v>0</v>
      </c>
      <c r="M22" s="2" t="str">
        <f t="shared" si="2"/>
        <v xml:space="preserve">Personal </v>
      </c>
      <c r="N22" t="s">
        <v>16</v>
      </c>
      <c r="O22" t="s">
        <v>24</v>
      </c>
      <c r="P22" t="str">
        <f t="shared" si="3"/>
        <v>355,2</v>
      </c>
      <c r="Q22" s="7">
        <v>355.2</v>
      </c>
      <c r="R22" s="2">
        <v>35355.199999999997</v>
      </c>
      <c r="S22" t="str">
        <f t="shared" si="4"/>
        <v>2 puertas</v>
      </c>
      <c r="T22" s="4">
        <f t="shared" si="5"/>
        <v>-35355.199999999997</v>
      </c>
    </row>
    <row r="23" spans="1:20" x14ac:dyDescent="0.35">
      <c r="A23" t="s">
        <v>52</v>
      </c>
      <c r="B23" t="s">
        <v>13</v>
      </c>
      <c r="C23" t="str">
        <f t="shared" si="0"/>
        <v>WA</v>
      </c>
      <c r="D23" t="str">
        <f t="shared" si="1"/>
        <v>M</v>
      </c>
      <c r="E23" t="s">
        <v>27</v>
      </c>
      <c r="F23" t="s">
        <v>53</v>
      </c>
      <c r="G23" s="4" t="str">
        <f t="shared" si="6"/>
        <v>617710,93</v>
      </c>
      <c r="H23" s="5">
        <v>617710.93000000005</v>
      </c>
      <c r="I23" s="9">
        <v>617710.93000000005</v>
      </c>
      <c r="J23">
        <v>61040</v>
      </c>
      <c r="K23">
        <v>79</v>
      </c>
      <c r="L23" s="2">
        <v>36526</v>
      </c>
      <c r="M23" s="2" t="str">
        <f t="shared" si="2"/>
        <v xml:space="preserve">Personal </v>
      </c>
      <c r="N23" t="s">
        <v>16</v>
      </c>
      <c r="O23" t="s">
        <v>24</v>
      </c>
      <c r="P23" t="str">
        <f t="shared" si="3"/>
        <v>20,382876</v>
      </c>
      <c r="Q23" s="7">
        <v>20.382876</v>
      </c>
      <c r="R23" s="2">
        <v>35020.382876000003</v>
      </c>
      <c r="S23" t="str">
        <f t="shared" si="4"/>
        <v>2 puertas</v>
      </c>
      <c r="T23" s="4">
        <f t="shared" si="5"/>
        <v>-35020.382876000003</v>
      </c>
    </row>
    <row r="24" spans="1:20" x14ac:dyDescent="0.35">
      <c r="A24" t="s">
        <v>54</v>
      </c>
      <c r="B24" t="s">
        <v>19</v>
      </c>
      <c r="C24" t="str">
        <f t="shared" si="0"/>
        <v>AR</v>
      </c>
      <c r="D24" t="str">
        <f t="shared" si="1"/>
        <v>NA</v>
      </c>
      <c r="E24" t="s">
        <v>14</v>
      </c>
      <c r="F24" t="s">
        <v>21</v>
      </c>
      <c r="G24" s="4" t="str">
        <f t="shared" si="6"/>
        <v>2412750,4</v>
      </c>
      <c r="H24" s="5">
        <v>2412750.4</v>
      </c>
      <c r="I24" s="9">
        <v>2412750.4</v>
      </c>
      <c r="J24">
        <v>14072</v>
      </c>
      <c r="K24">
        <v>71</v>
      </c>
      <c r="L24" s="2">
        <v>0</v>
      </c>
      <c r="M24" s="2" t="str">
        <f t="shared" si="2"/>
        <v xml:space="preserve">Personal </v>
      </c>
      <c r="N24" t="s">
        <v>16</v>
      </c>
      <c r="O24" t="s">
        <v>17</v>
      </c>
      <c r="P24" t="str">
        <f t="shared" si="3"/>
        <v>511,2</v>
      </c>
      <c r="Q24" s="7">
        <v>511.2</v>
      </c>
      <c r="R24" s="2">
        <v>35511.199999999997</v>
      </c>
      <c r="S24" t="str">
        <f t="shared" si="4"/>
        <v>2 puertas</v>
      </c>
      <c r="T24" s="4">
        <f t="shared" si="5"/>
        <v>-35511.199999999997</v>
      </c>
    </row>
    <row r="25" spans="1:20" x14ac:dyDescent="0.35">
      <c r="A25" t="s">
        <v>55</v>
      </c>
      <c r="B25" t="s">
        <v>23</v>
      </c>
      <c r="C25" t="str">
        <f t="shared" si="0"/>
        <v>NV</v>
      </c>
      <c r="D25" t="str">
        <f t="shared" si="1"/>
        <v>NA</v>
      </c>
      <c r="E25" t="s">
        <v>14</v>
      </c>
      <c r="F25" t="s">
        <v>21</v>
      </c>
      <c r="G25" s="4" t="str">
        <f t="shared" si="6"/>
        <v>245019,1</v>
      </c>
      <c r="H25" s="5">
        <v>245019.1</v>
      </c>
      <c r="I25" s="9">
        <v>245019.1</v>
      </c>
      <c r="J25">
        <v>0</v>
      </c>
      <c r="K25">
        <v>73</v>
      </c>
      <c r="L25" s="2">
        <v>36586</v>
      </c>
      <c r="M25" s="2" t="str">
        <f t="shared" si="2"/>
        <v>Corporate</v>
      </c>
      <c r="N25" t="s">
        <v>28</v>
      </c>
      <c r="O25" t="s">
        <v>17</v>
      </c>
      <c r="P25" t="str">
        <f t="shared" si="3"/>
        <v>554,376763</v>
      </c>
      <c r="Q25" s="7">
        <v>554.37676299999998</v>
      </c>
      <c r="R25" s="2">
        <v>35554.376763</v>
      </c>
      <c r="S25" t="str">
        <f t="shared" si="4"/>
        <v>2 puertas</v>
      </c>
      <c r="T25" s="4">
        <f t="shared" si="5"/>
        <v>-35554.376763</v>
      </c>
    </row>
    <row r="26" spans="1:20" x14ac:dyDescent="0.35">
      <c r="A26" t="s">
        <v>56</v>
      </c>
      <c r="B26" t="s">
        <v>26</v>
      </c>
      <c r="C26" t="str">
        <f t="shared" si="0"/>
        <v>CA</v>
      </c>
      <c r="D26" t="str">
        <f t="shared" si="1"/>
        <v>NA</v>
      </c>
      <c r="E26" t="s">
        <v>14</v>
      </c>
      <c r="F26" t="s">
        <v>21</v>
      </c>
      <c r="G26" s="4" t="str">
        <f t="shared" si="6"/>
        <v>239210,79</v>
      </c>
      <c r="H26" s="5">
        <v>239210.79</v>
      </c>
      <c r="I26" s="9">
        <v>239210.79</v>
      </c>
      <c r="J26">
        <v>17870</v>
      </c>
      <c r="K26">
        <v>61</v>
      </c>
      <c r="L26" s="2">
        <v>0</v>
      </c>
      <c r="M26" s="2" t="str">
        <f t="shared" si="2"/>
        <v>Corporate</v>
      </c>
      <c r="N26" t="s">
        <v>28</v>
      </c>
      <c r="O26" t="s">
        <v>17</v>
      </c>
      <c r="P26" t="str">
        <f t="shared" si="3"/>
        <v>439,2</v>
      </c>
      <c r="Q26" s="7">
        <v>439.2</v>
      </c>
      <c r="R26" s="2">
        <v>35439.199999999997</v>
      </c>
      <c r="S26" t="str">
        <f t="shared" si="4"/>
        <v>2 puertas</v>
      </c>
      <c r="T26" s="4">
        <f t="shared" si="5"/>
        <v>-35439.199999999997</v>
      </c>
    </row>
    <row r="27" spans="1:20" x14ac:dyDescent="0.35">
      <c r="A27" t="s">
        <v>57</v>
      </c>
      <c r="B27" t="s">
        <v>33</v>
      </c>
      <c r="C27" t="str">
        <f t="shared" si="0"/>
        <v>0R</v>
      </c>
      <c r="D27" t="str">
        <f t="shared" si="1"/>
        <v>NA</v>
      </c>
      <c r="E27" t="s">
        <v>14</v>
      </c>
      <c r="F27" t="s">
        <v>35</v>
      </c>
      <c r="G27" s="4" t="str">
        <f t="shared" si="6"/>
        <v>580206,6</v>
      </c>
      <c r="H27" s="5">
        <v>580206.6</v>
      </c>
      <c r="I27" s="9">
        <v>580206.6</v>
      </c>
      <c r="J27">
        <v>97541</v>
      </c>
      <c r="K27">
        <v>72</v>
      </c>
      <c r="L27" s="2">
        <v>0</v>
      </c>
      <c r="M27" s="2" t="str">
        <f t="shared" si="2"/>
        <v xml:space="preserve">Personal </v>
      </c>
      <c r="N27" t="s">
        <v>16</v>
      </c>
      <c r="O27" t="s">
        <v>17</v>
      </c>
      <c r="P27" t="str">
        <f t="shared" si="3"/>
        <v>389,185006</v>
      </c>
      <c r="Q27" s="7">
        <v>389.18500599999999</v>
      </c>
      <c r="R27" s="2">
        <v>35389.185006</v>
      </c>
      <c r="S27" t="str">
        <f t="shared" si="4"/>
        <v>2 puertas</v>
      </c>
      <c r="T27" s="4">
        <f t="shared" si="5"/>
        <v>-35389.185006</v>
      </c>
    </row>
    <row r="28" spans="1:20" x14ac:dyDescent="0.35">
      <c r="A28" t="s">
        <v>58</v>
      </c>
      <c r="B28" t="s">
        <v>26</v>
      </c>
      <c r="C28" t="str">
        <f t="shared" si="0"/>
        <v>CA</v>
      </c>
      <c r="D28" t="str">
        <f t="shared" si="1"/>
        <v>NA</v>
      </c>
      <c r="E28" t="s">
        <v>14</v>
      </c>
      <c r="F28" t="s">
        <v>21</v>
      </c>
      <c r="G28" s="4" t="str">
        <f t="shared" si="6"/>
        <v>394637,21</v>
      </c>
      <c r="H28" s="5">
        <v>394637.21</v>
      </c>
      <c r="I28" s="9">
        <v>394637.21</v>
      </c>
      <c r="J28">
        <v>0</v>
      </c>
      <c r="K28">
        <v>111</v>
      </c>
      <c r="L28" s="2">
        <v>0</v>
      </c>
      <c r="M28" s="2" t="str">
        <f t="shared" si="2"/>
        <v xml:space="preserve">Personal </v>
      </c>
      <c r="N28" t="s">
        <v>16</v>
      </c>
      <c r="O28" t="s">
        <v>17</v>
      </c>
      <c r="P28" t="str">
        <f t="shared" si="3"/>
        <v>799,2</v>
      </c>
      <c r="Q28" s="7">
        <v>799.2</v>
      </c>
      <c r="R28" s="2">
        <v>35799.199999999997</v>
      </c>
      <c r="S28" t="str">
        <f t="shared" si="4"/>
        <v>2 puertas</v>
      </c>
      <c r="T28" s="4">
        <f t="shared" si="5"/>
        <v>-35799.199999999997</v>
      </c>
    </row>
    <row r="29" spans="1:20" x14ac:dyDescent="0.35">
      <c r="A29" t="s">
        <v>59</v>
      </c>
      <c r="B29" t="s">
        <v>13</v>
      </c>
      <c r="C29" t="str">
        <f t="shared" si="0"/>
        <v>WA</v>
      </c>
      <c r="D29" t="str">
        <f t="shared" si="1"/>
        <v>M</v>
      </c>
      <c r="E29" t="s">
        <v>27</v>
      </c>
      <c r="F29" t="s">
        <v>35</v>
      </c>
      <c r="G29" s="4" t="str">
        <f t="shared" si="6"/>
        <v>916206,32</v>
      </c>
      <c r="H29" s="5">
        <v>916206.32</v>
      </c>
      <c r="I29" s="9">
        <v>916206.32</v>
      </c>
      <c r="J29">
        <v>29723</v>
      </c>
      <c r="K29">
        <v>80</v>
      </c>
      <c r="L29" s="2">
        <v>0</v>
      </c>
      <c r="M29" s="2" t="str">
        <f t="shared" si="2"/>
        <v xml:space="preserve">Personal </v>
      </c>
      <c r="N29" t="s">
        <v>16</v>
      </c>
      <c r="O29" t="s">
        <v>17</v>
      </c>
      <c r="P29" t="str">
        <f t="shared" si="3"/>
        <v>20,985105</v>
      </c>
      <c r="Q29" s="7">
        <v>20.985105000000001</v>
      </c>
      <c r="R29" s="2">
        <v>35020.985105</v>
      </c>
      <c r="S29" t="str">
        <f t="shared" si="4"/>
        <v>2 puertas</v>
      </c>
      <c r="T29" s="4">
        <f t="shared" si="5"/>
        <v>-35020.985105</v>
      </c>
    </row>
    <row r="30" spans="1:20" x14ac:dyDescent="0.35">
      <c r="A30" t="s">
        <v>60</v>
      </c>
      <c r="B30" t="s">
        <v>61</v>
      </c>
      <c r="C30" t="str">
        <f t="shared" si="0"/>
        <v>AZ</v>
      </c>
      <c r="D30" t="str">
        <f t="shared" si="1"/>
        <v>NA</v>
      </c>
      <c r="E30" t="s">
        <v>14</v>
      </c>
      <c r="F30" t="s">
        <v>35</v>
      </c>
      <c r="G30" s="4" t="str">
        <f t="shared" si="6"/>
        <v>1290256,01</v>
      </c>
      <c r="H30" s="5">
        <v>1290256.01</v>
      </c>
      <c r="I30" s="9">
        <v>1290256.01</v>
      </c>
      <c r="J30">
        <v>86584</v>
      </c>
      <c r="K30">
        <v>111</v>
      </c>
      <c r="L30" s="2">
        <v>36557</v>
      </c>
      <c r="M30" s="2" t="str">
        <f t="shared" si="2"/>
        <v xml:space="preserve">Personal </v>
      </c>
      <c r="N30" t="s">
        <v>16</v>
      </c>
      <c r="O30" t="s">
        <v>17</v>
      </c>
      <c r="P30" t="str">
        <f t="shared" si="3"/>
        <v>532,8</v>
      </c>
      <c r="Q30" s="7">
        <v>532.79999999999995</v>
      </c>
      <c r="R30" s="2">
        <v>35532.800000000003</v>
      </c>
      <c r="S30" t="str">
        <f t="shared" si="4"/>
        <v>2 puertas</v>
      </c>
      <c r="T30" s="4">
        <f t="shared" si="5"/>
        <v>-35532.800000000003</v>
      </c>
    </row>
    <row r="31" spans="1:20" x14ac:dyDescent="0.35">
      <c r="A31" t="s">
        <v>62</v>
      </c>
      <c r="B31" t="s">
        <v>33</v>
      </c>
      <c r="C31" t="str">
        <f t="shared" si="0"/>
        <v>0R</v>
      </c>
      <c r="D31" t="str">
        <f t="shared" si="1"/>
        <v>NA</v>
      </c>
      <c r="E31" t="s">
        <v>14</v>
      </c>
      <c r="F31" t="s">
        <v>15</v>
      </c>
      <c r="G31" s="4" t="str">
        <f t="shared" si="6"/>
        <v>323536,05</v>
      </c>
      <c r="H31" s="5">
        <v>323536.05</v>
      </c>
      <c r="I31" s="9">
        <v>323536.05</v>
      </c>
      <c r="J31">
        <v>75690</v>
      </c>
      <c r="K31">
        <v>80</v>
      </c>
      <c r="L31" s="2">
        <v>36526</v>
      </c>
      <c r="M31" s="2" t="str">
        <f t="shared" si="2"/>
        <v xml:space="preserve">Personal </v>
      </c>
      <c r="N31" t="s">
        <v>16</v>
      </c>
      <c r="O31" t="s">
        <v>17</v>
      </c>
      <c r="P31" t="str">
        <f t="shared" si="3"/>
        <v>384</v>
      </c>
      <c r="Q31" s="7">
        <v>384</v>
      </c>
      <c r="R31" s="2">
        <v>35384</v>
      </c>
      <c r="S31" t="str">
        <f t="shared" si="4"/>
        <v>2 puertas</v>
      </c>
      <c r="T31" s="4">
        <f t="shared" si="5"/>
        <v>-35384</v>
      </c>
    </row>
    <row r="32" spans="1:20" x14ac:dyDescent="0.35">
      <c r="A32" t="s">
        <v>63</v>
      </c>
      <c r="B32" t="s">
        <v>19</v>
      </c>
      <c r="C32" t="str">
        <f t="shared" si="0"/>
        <v>AR</v>
      </c>
      <c r="D32" t="str">
        <f t="shared" si="1"/>
        <v>NA</v>
      </c>
      <c r="E32" t="s">
        <v>14</v>
      </c>
      <c r="F32" t="s">
        <v>35</v>
      </c>
      <c r="G32" s="4" t="str">
        <f t="shared" si="6"/>
        <v>245458,35</v>
      </c>
      <c r="H32" s="5">
        <v>245458.35</v>
      </c>
      <c r="I32" s="9">
        <v>245458.35</v>
      </c>
      <c r="J32">
        <v>23158</v>
      </c>
      <c r="K32">
        <v>63</v>
      </c>
      <c r="L32" s="2">
        <v>36526</v>
      </c>
      <c r="M32" s="2" t="str">
        <f t="shared" si="2"/>
        <v xml:space="preserve">Personal </v>
      </c>
      <c r="N32" t="s">
        <v>16</v>
      </c>
      <c r="O32" t="s">
        <v>17</v>
      </c>
      <c r="P32" t="str">
        <f t="shared" si="3"/>
        <v>322,294043</v>
      </c>
      <c r="Q32" s="7">
        <v>322.29404299999999</v>
      </c>
      <c r="R32" s="2">
        <v>35322.294043000002</v>
      </c>
      <c r="S32" t="str">
        <f t="shared" si="4"/>
        <v>2 puertas</v>
      </c>
      <c r="T32" s="4">
        <f t="shared" si="5"/>
        <v>-35322.294043000002</v>
      </c>
    </row>
    <row r="33" spans="1:20" x14ac:dyDescent="0.35">
      <c r="A33" t="s">
        <v>64</v>
      </c>
      <c r="B33" t="s">
        <v>23</v>
      </c>
      <c r="C33" t="str">
        <f t="shared" si="0"/>
        <v>NV</v>
      </c>
      <c r="D33" t="str">
        <f t="shared" si="1"/>
        <v>NA</v>
      </c>
      <c r="E33" t="s">
        <v>14</v>
      </c>
      <c r="F33" t="s">
        <v>31</v>
      </c>
      <c r="G33" s="4" t="str">
        <f t="shared" si="6"/>
        <v>1897545,61</v>
      </c>
      <c r="H33" s="5">
        <v>1897545.61</v>
      </c>
      <c r="I33" s="9">
        <v>1897545.61</v>
      </c>
      <c r="J33">
        <v>65999</v>
      </c>
      <c r="K33">
        <v>237</v>
      </c>
      <c r="L33" s="2">
        <v>0</v>
      </c>
      <c r="M33" s="2" t="str">
        <f t="shared" si="2"/>
        <v>Corporate</v>
      </c>
      <c r="N33" t="s">
        <v>28</v>
      </c>
      <c r="O33" t="s">
        <v>65</v>
      </c>
      <c r="P33" t="str">
        <f t="shared" si="3"/>
        <v>615,927769</v>
      </c>
      <c r="Q33" s="7">
        <v>615.92776900000001</v>
      </c>
      <c r="R33" s="2">
        <v>35615.927769000002</v>
      </c>
      <c r="S33" t="str">
        <f t="shared" si="4"/>
        <v>4 puertas</v>
      </c>
      <c r="T33" s="4">
        <f t="shared" si="5"/>
        <v>-35615.927769000002</v>
      </c>
    </row>
    <row r="34" spans="1:20" x14ac:dyDescent="0.35">
      <c r="A34" t="s">
        <v>66</v>
      </c>
      <c r="B34" t="s">
        <v>26</v>
      </c>
      <c r="C34" t="str">
        <f t="shared" si="0"/>
        <v>CA</v>
      </c>
      <c r="D34" t="str">
        <f t="shared" si="1"/>
        <v>NA</v>
      </c>
      <c r="E34" t="s">
        <v>14</v>
      </c>
      <c r="F34" t="s">
        <v>21</v>
      </c>
      <c r="G34" s="4" t="str">
        <f t="shared" si="6"/>
        <v>471532,13</v>
      </c>
      <c r="H34" s="5">
        <v>471532.13</v>
      </c>
      <c r="I34" s="9">
        <v>471532.13</v>
      </c>
      <c r="J34">
        <v>0</v>
      </c>
      <c r="K34">
        <v>65</v>
      </c>
      <c r="L34" s="2">
        <v>0</v>
      </c>
      <c r="M34" s="2" t="str">
        <f t="shared" si="2"/>
        <v xml:space="preserve">Personal </v>
      </c>
      <c r="N34" t="s">
        <v>16</v>
      </c>
      <c r="O34" t="s">
        <v>17</v>
      </c>
      <c r="P34" t="str">
        <f t="shared" si="3"/>
        <v>308,15089</v>
      </c>
      <c r="Q34" s="7">
        <v>308.15089</v>
      </c>
      <c r="R34" s="2">
        <v>35308.150889999997</v>
      </c>
      <c r="S34" t="str">
        <f t="shared" si="4"/>
        <v>2 puertas</v>
      </c>
      <c r="T34" s="4">
        <f t="shared" si="5"/>
        <v>-35308.150889999997</v>
      </c>
    </row>
    <row r="35" spans="1:20" x14ac:dyDescent="0.35">
      <c r="A35" t="s">
        <v>67</v>
      </c>
      <c r="B35" t="s">
        <v>13</v>
      </c>
      <c r="C35" t="str">
        <f t="shared" si="0"/>
        <v>WA</v>
      </c>
      <c r="D35" t="str">
        <f t="shared" si="1"/>
        <v>F</v>
      </c>
      <c r="E35" t="s">
        <v>20</v>
      </c>
      <c r="F35" t="s">
        <v>35</v>
      </c>
      <c r="G35" s="4" t="str">
        <f t="shared" si="6"/>
        <v>473787,17</v>
      </c>
      <c r="H35" s="5">
        <v>473787.17</v>
      </c>
      <c r="I35" s="9">
        <v>473787.17</v>
      </c>
      <c r="J35">
        <v>0</v>
      </c>
      <c r="K35">
        <v>130</v>
      </c>
      <c r="L35" s="2">
        <v>0</v>
      </c>
      <c r="M35" s="2" t="str">
        <f t="shared" si="2"/>
        <v xml:space="preserve">Personal </v>
      </c>
      <c r="N35" t="s">
        <v>16</v>
      </c>
      <c r="O35" t="s">
        <v>29</v>
      </c>
      <c r="P35" t="str">
        <f t="shared" si="3"/>
        <v>23,820158</v>
      </c>
      <c r="Q35" s="7">
        <v>23.820157999999999</v>
      </c>
      <c r="R35" s="2">
        <v>35023.820158000002</v>
      </c>
      <c r="S35" t="str">
        <f t="shared" si="4"/>
        <v>4 puertas</v>
      </c>
      <c r="T35" s="4">
        <f t="shared" si="5"/>
        <v>-35023.820158000002</v>
      </c>
    </row>
    <row r="36" spans="1:20" x14ac:dyDescent="0.35">
      <c r="A36" t="s">
        <v>68</v>
      </c>
      <c r="B36" t="s">
        <v>33</v>
      </c>
      <c r="C36" t="str">
        <f t="shared" si="0"/>
        <v>0R</v>
      </c>
      <c r="D36" t="str">
        <f t="shared" si="1"/>
        <v>NA</v>
      </c>
      <c r="E36" t="s">
        <v>14</v>
      </c>
      <c r="F36" t="s">
        <v>21</v>
      </c>
      <c r="G36" s="4" t="str">
        <f t="shared" si="6"/>
        <v>493291,63</v>
      </c>
      <c r="H36" s="5">
        <v>493291.63</v>
      </c>
      <c r="I36" s="9">
        <v>493291.63</v>
      </c>
      <c r="J36">
        <v>37260</v>
      </c>
      <c r="K36">
        <v>62</v>
      </c>
      <c r="L36" s="2">
        <v>0</v>
      </c>
      <c r="M36" s="2" t="str">
        <f t="shared" si="2"/>
        <v>Corporate</v>
      </c>
      <c r="N36" t="s">
        <v>28</v>
      </c>
      <c r="O36" t="s">
        <v>17</v>
      </c>
      <c r="P36" t="str">
        <f t="shared" si="3"/>
        <v>15,437681</v>
      </c>
      <c r="Q36" s="7">
        <v>15.437681</v>
      </c>
      <c r="R36" s="2">
        <v>35015.437681000003</v>
      </c>
      <c r="S36" t="str">
        <f t="shared" si="4"/>
        <v>2 puertas</v>
      </c>
      <c r="T36" s="4">
        <f t="shared" si="5"/>
        <v>-35015.437681000003</v>
      </c>
    </row>
    <row r="37" spans="1:20" x14ac:dyDescent="0.35">
      <c r="A37" t="s">
        <v>69</v>
      </c>
      <c r="B37" t="s">
        <v>19</v>
      </c>
      <c r="C37" t="str">
        <f t="shared" si="0"/>
        <v>AR</v>
      </c>
      <c r="D37" t="str">
        <f t="shared" si="1"/>
        <v>NA</v>
      </c>
      <c r="E37" t="s">
        <v>14</v>
      </c>
      <c r="F37" t="s">
        <v>31</v>
      </c>
      <c r="G37" s="4" t="str">
        <f t="shared" si="6"/>
        <v>574422,97</v>
      </c>
      <c r="H37" s="5">
        <v>574422.97</v>
      </c>
      <c r="I37" s="9">
        <v>574422.97</v>
      </c>
      <c r="J37">
        <v>68987</v>
      </c>
      <c r="K37">
        <v>71</v>
      </c>
      <c r="L37" s="2">
        <v>0</v>
      </c>
      <c r="M37" s="2" t="str">
        <f t="shared" si="2"/>
        <v xml:space="preserve">Personal </v>
      </c>
      <c r="N37" t="s">
        <v>16</v>
      </c>
      <c r="O37" t="s">
        <v>17</v>
      </c>
      <c r="P37" t="str">
        <f t="shared" si="3"/>
        <v>204,475147</v>
      </c>
      <c r="Q37" s="7">
        <v>204.47514699999999</v>
      </c>
      <c r="R37" s="2">
        <v>35204.475146999997</v>
      </c>
      <c r="S37" t="str">
        <f t="shared" si="4"/>
        <v>2 puertas</v>
      </c>
      <c r="T37" s="4">
        <f t="shared" si="5"/>
        <v>-35204.475146999997</v>
      </c>
    </row>
    <row r="38" spans="1:20" x14ac:dyDescent="0.35">
      <c r="A38" t="s">
        <v>70</v>
      </c>
      <c r="B38" t="s">
        <v>26</v>
      </c>
      <c r="C38" t="str">
        <f t="shared" si="0"/>
        <v>CA</v>
      </c>
      <c r="D38" t="str">
        <f t="shared" si="1"/>
        <v>NA</v>
      </c>
      <c r="E38" t="s">
        <v>14</v>
      </c>
      <c r="F38" t="s">
        <v>21</v>
      </c>
      <c r="G38" s="4" t="str">
        <f t="shared" si="6"/>
        <v>1389173,57</v>
      </c>
      <c r="H38" s="5">
        <v>1389173.57</v>
      </c>
      <c r="I38" s="9">
        <v>1389173.57</v>
      </c>
      <c r="J38">
        <v>42305</v>
      </c>
      <c r="K38">
        <v>117</v>
      </c>
      <c r="L38" s="2">
        <v>0</v>
      </c>
      <c r="M38" s="2" t="str">
        <f t="shared" si="2"/>
        <v xml:space="preserve">Personal </v>
      </c>
      <c r="N38" t="s">
        <v>16</v>
      </c>
      <c r="O38" t="s">
        <v>17</v>
      </c>
      <c r="P38" t="str">
        <f t="shared" si="3"/>
        <v>561,6</v>
      </c>
      <c r="Q38" s="7">
        <v>561.6</v>
      </c>
      <c r="R38" s="2">
        <v>35561.599999999999</v>
      </c>
      <c r="S38" t="str">
        <f t="shared" si="4"/>
        <v>2 puertas</v>
      </c>
      <c r="T38" s="4">
        <f t="shared" si="5"/>
        <v>-35561.599999999999</v>
      </c>
    </row>
    <row r="39" spans="1:20" x14ac:dyDescent="0.35">
      <c r="A39" t="s">
        <v>71</v>
      </c>
      <c r="B39" t="s">
        <v>33</v>
      </c>
      <c r="C39" t="str">
        <f t="shared" si="0"/>
        <v>0R</v>
      </c>
      <c r="D39" t="str">
        <f t="shared" si="1"/>
        <v>NA</v>
      </c>
      <c r="E39" t="s">
        <v>14</v>
      </c>
      <c r="F39" t="s">
        <v>15</v>
      </c>
      <c r="G39" s="4" t="str">
        <f t="shared" si="6"/>
        <v>738097,67</v>
      </c>
      <c r="H39" s="5">
        <v>738097.67</v>
      </c>
      <c r="I39" s="9">
        <v>738097.67</v>
      </c>
      <c r="J39">
        <v>65706</v>
      </c>
      <c r="K39">
        <v>91</v>
      </c>
      <c r="L39" s="2">
        <v>0</v>
      </c>
      <c r="M39" s="2" t="str">
        <f t="shared" si="2"/>
        <v xml:space="preserve">Personal </v>
      </c>
      <c r="N39" t="s">
        <v>16</v>
      </c>
      <c r="O39" t="s">
        <v>17</v>
      </c>
      <c r="P39" t="str">
        <f t="shared" si="3"/>
        <v>436,8</v>
      </c>
      <c r="Q39" s="7">
        <v>436.8</v>
      </c>
      <c r="R39" s="2">
        <v>35436.800000000003</v>
      </c>
      <c r="S39" t="str">
        <f t="shared" si="4"/>
        <v>2 puertas</v>
      </c>
      <c r="T39" s="4">
        <f t="shared" si="5"/>
        <v>-35436.800000000003</v>
      </c>
    </row>
    <row r="40" spans="1:20" x14ac:dyDescent="0.35">
      <c r="A40" t="s">
        <v>72</v>
      </c>
      <c r="B40" t="s">
        <v>33</v>
      </c>
      <c r="C40" t="str">
        <f t="shared" si="0"/>
        <v>0R</v>
      </c>
      <c r="D40" t="str">
        <f t="shared" si="1"/>
        <v>NA</v>
      </c>
      <c r="E40" t="s">
        <v>14</v>
      </c>
      <c r="F40" t="s">
        <v>21</v>
      </c>
      <c r="G40" s="4" t="str">
        <f t="shared" si="6"/>
        <v>309003,41</v>
      </c>
      <c r="H40" s="5">
        <v>309003.40999999997</v>
      </c>
      <c r="I40" s="9">
        <v>309003.40999999997</v>
      </c>
      <c r="J40">
        <v>0</v>
      </c>
      <c r="K40">
        <v>90</v>
      </c>
      <c r="L40" s="2">
        <v>0</v>
      </c>
      <c r="M40" s="2" t="str">
        <f t="shared" si="2"/>
        <v xml:space="preserve">Personal </v>
      </c>
      <c r="N40" t="s">
        <v>16</v>
      </c>
      <c r="O40" t="s">
        <v>24</v>
      </c>
      <c r="P40" t="str">
        <f t="shared" si="3"/>
        <v>648</v>
      </c>
      <c r="Q40" s="7">
        <v>648</v>
      </c>
      <c r="R40" s="2">
        <v>35648</v>
      </c>
      <c r="S40" t="str">
        <f t="shared" si="4"/>
        <v>2 puertas</v>
      </c>
      <c r="T40" s="4">
        <f t="shared" si="5"/>
        <v>-35648</v>
      </c>
    </row>
    <row r="41" spans="1:20" x14ac:dyDescent="0.35">
      <c r="A41" t="s">
        <v>73</v>
      </c>
      <c r="B41" t="s">
        <v>19</v>
      </c>
      <c r="C41" t="str">
        <f t="shared" si="0"/>
        <v>AR</v>
      </c>
      <c r="D41" t="str">
        <f t="shared" si="1"/>
        <v>NA</v>
      </c>
      <c r="E41" t="s">
        <v>14</v>
      </c>
      <c r="F41" t="s">
        <v>31</v>
      </c>
      <c r="G41" s="4" t="str">
        <f t="shared" si="6"/>
        <v>252163,31</v>
      </c>
      <c r="H41" s="5">
        <v>252163.31</v>
      </c>
      <c r="I41" s="9">
        <v>252163.31</v>
      </c>
      <c r="J41">
        <v>53243</v>
      </c>
      <c r="K41">
        <v>66</v>
      </c>
      <c r="L41" s="2">
        <v>36557</v>
      </c>
      <c r="M41" s="2" t="str">
        <f t="shared" si="2"/>
        <v xml:space="preserve">Personal </v>
      </c>
      <c r="N41" t="s">
        <v>16</v>
      </c>
      <c r="O41" t="s">
        <v>17</v>
      </c>
      <c r="P41" t="str">
        <f t="shared" si="3"/>
        <v>157,397849</v>
      </c>
      <c r="Q41" s="7">
        <v>157.39784900000001</v>
      </c>
      <c r="R41" s="2">
        <v>35157.397849000001</v>
      </c>
      <c r="S41" t="str">
        <f t="shared" si="4"/>
        <v>2 puertas</v>
      </c>
      <c r="T41" s="4">
        <f t="shared" si="5"/>
        <v>-35157.397849000001</v>
      </c>
    </row>
    <row r="42" spans="1:20" x14ac:dyDescent="0.35">
      <c r="A42" t="s">
        <v>74</v>
      </c>
      <c r="B42" t="s">
        <v>23</v>
      </c>
      <c r="C42" t="str">
        <f t="shared" si="0"/>
        <v>NV</v>
      </c>
      <c r="D42" t="str">
        <f t="shared" si="1"/>
        <v>NA</v>
      </c>
      <c r="E42" t="s">
        <v>14</v>
      </c>
      <c r="F42" t="s">
        <v>31</v>
      </c>
      <c r="G42" s="4" t="str">
        <f t="shared" si="6"/>
        <v>265206,18</v>
      </c>
      <c r="H42" s="5">
        <v>265206.18</v>
      </c>
      <c r="I42" s="9">
        <v>265206.18</v>
      </c>
      <c r="J42">
        <v>0</v>
      </c>
      <c r="K42">
        <v>70</v>
      </c>
      <c r="L42" s="2">
        <v>36526</v>
      </c>
      <c r="M42" s="2" t="str">
        <f t="shared" si="2"/>
        <v>Corporate</v>
      </c>
      <c r="N42" t="s">
        <v>28</v>
      </c>
      <c r="O42" t="s">
        <v>24</v>
      </c>
      <c r="P42" t="str">
        <f t="shared" si="3"/>
        <v>484,318536</v>
      </c>
      <c r="Q42" s="7">
        <v>484.31853599999999</v>
      </c>
      <c r="R42" s="2">
        <v>35484.318535999999</v>
      </c>
      <c r="S42" t="str">
        <f t="shared" si="4"/>
        <v>2 puertas</v>
      </c>
      <c r="T42" s="4">
        <f t="shared" si="5"/>
        <v>-35484.318535999999</v>
      </c>
    </row>
    <row r="43" spans="1:20" x14ac:dyDescent="0.35">
      <c r="A43" t="s">
        <v>75</v>
      </c>
      <c r="B43" t="s">
        <v>33</v>
      </c>
      <c r="C43" t="str">
        <f t="shared" si="0"/>
        <v>0R</v>
      </c>
      <c r="D43" t="str">
        <f t="shared" si="1"/>
        <v>NA</v>
      </c>
      <c r="E43" t="s">
        <v>14</v>
      </c>
      <c r="F43" t="s">
        <v>35</v>
      </c>
      <c r="G43" s="4" t="str">
        <f t="shared" si="6"/>
        <v>277104,5</v>
      </c>
      <c r="H43" s="5">
        <v>277104.5</v>
      </c>
      <c r="I43" s="9">
        <v>277104.5</v>
      </c>
      <c r="J43">
        <v>50071</v>
      </c>
      <c r="K43">
        <v>71</v>
      </c>
      <c r="L43" s="2">
        <v>0</v>
      </c>
      <c r="M43" s="2" t="str">
        <f t="shared" si="2"/>
        <v>Corporate</v>
      </c>
      <c r="N43" t="s">
        <v>28</v>
      </c>
      <c r="O43" t="s">
        <v>24</v>
      </c>
      <c r="P43" t="str">
        <f t="shared" si="3"/>
        <v>18,918935</v>
      </c>
      <c r="Q43" s="7">
        <v>18.918935000000001</v>
      </c>
      <c r="R43" s="2">
        <v>35018.918935000002</v>
      </c>
      <c r="S43" t="str">
        <f t="shared" si="4"/>
        <v>2 puertas</v>
      </c>
      <c r="T43" s="4">
        <f t="shared" si="5"/>
        <v>-35018.918935000002</v>
      </c>
    </row>
    <row r="44" spans="1:20" x14ac:dyDescent="0.35">
      <c r="A44" t="s">
        <v>76</v>
      </c>
      <c r="B44" t="s">
        <v>26</v>
      </c>
      <c r="C44" t="str">
        <f t="shared" si="0"/>
        <v>CA</v>
      </c>
      <c r="D44" t="str">
        <f t="shared" si="1"/>
        <v>NA</v>
      </c>
      <c r="E44" t="s">
        <v>14</v>
      </c>
      <c r="F44" t="s">
        <v>21</v>
      </c>
      <c r="G44" s="4" t="str">
        <f t="shared" si="6"/>
        <v>393900,64</v>
      </c>
      <c r="H44" s="5">
        <v>393900.64</v>
      </c>
      <c r="I44" s="9">
        <v>393900.64</v>
      </c>
      <c r="J44">
        <v>60021</v>
      </c>
      <c r="K44">
        <v>99</v>
      </c>
      <c r="L44" s="2">
        <v>0</v>
      </c>
      <c r="M44" s="2" t="str">
        <f t="shared" si="2"/>
        <v xml:space="preserve">Personal </v>
      </c>
      <c r="N44" t="s">
        <v>16</v>
      </c>
      <c r="O44" t="s">
        <v>17</v>
      </c>
      <c r="P44" t="str">
        <f t="shared" si="3"/>
        <v>882,871945</v>
      </c>
      <c r="Q44" s="7">
        <v>882.87194499999998</v>
      </c>
      <c r="R44" s="2">
        <v>35882.871944999999</v>
      </c>
      <c r="S44" t="str">
        <f t="shared" si="4"/>
        <v>2 puertas</v>
      </c>
      <c r="T44" s="4">
        <f t="shared" si="5"/>
        <v>-35882.871944999999</v>
      </c>
    </row>
    <row r="45" spans="1:20" x14ac:dyDescent="0.35">
      <c r="A45" t="s">
        <v>77</v>
      </c>
      <c r="B45" t="s">
        <v>19</v>
      </c>
      <c r="C45" t="str">
        <f t="shared" si="0"/>
        <v>AR</v>
      </c>
      <c r="D45" t="str">
        <f t="shared" si="1"/>
        <v>NA</v>
      </c>
      <c r="E45" t="s">
        <v>14</v>
      </c>
      <c r="F45" t="s">
        <v>31</v>
      </c>
      <c r="G45" s="4" t="str">
        <f t="shared" si="6"/>
        <v>1223187,97</v>
      </c>
      <c r="H45" s="5">
        <v>1223187.97</v>
      </c>
      <c r="I45" s="9">
        <v>1223187.97</v>
      </c>
      <c r="J45">
        <v>43244</v>
      </c>
      <c r="K45">
        <v>103</v>
      </c>
      <c r="L45" s="2">
        <v>0</v>
      </c>
      <c r="M45" s="2" t="str">
        <f t="shared" si="2"/>
        <v xml:space="preserve">Personal </v>
      </c>
      <c r="N45" t="s">
        <v>16</v>
      </c>
      <c r="O45" t="s">
        <v>78</v>
      </c>
      <c r="P45" t="str">
        <f t="shared" si="3"/>
        <v>494,4</v>
      </c>
      <c r="Q45" s="7">
        <v>494.4</v>
      </c>
      <c r="R45" s="2">
        <v>35494.400000000001</v>
      </c>
      <c r="S45" t="str">
        <f t="shared" si="4"/>
        <v>2 puertas</v>
      </c>
      <c r="T45" s="4">
        <f t="shared" si="5"/>
        <v>-35494.400000000001</v>
      </c>
    </row>
    <row r="46" spans="1:20" x14ac:dyDescent="0.35">
      <c r="A46" t="s">
        <v>79</v>
      </c>
      <c r="B46" t="s">
        <v>13</v>
      </c>
      <c r="C46" t="str">
        <f t="shared" si="0"/>
        <v>WA</v>
      </c>
      <c r="D46" t="str">
        <f t="shared" si="1"/>
        <v>M</v>
      </c>
      <c r="E46" t="s">
        <v>27</v>
      </c>
      <c r="F46" t="s">
        <v>80</v>
      </c>
      <c r="G46" s="4" t="str">
        <f t="shared" si="6"/>
        <v>495165,61</v>
      </c>
      <c r="H46" s="5">
        <v>495165.61</v>
      </c>
      <c r="I46" s="9">
        <v>495165.61</v>
      </c>
      <c r="J46">
        <v>46896</v>
      </c>
      <c r="K46">
        <v>35354</v>
      </c>
      <c r="L46" s="2">
        <v>36526</v>
      </c>
      <c r="M46" s="2" t="str">
        <f t="shared" si="2"/>
        <v xml:space="preserve">Personal </v>
      </c>
      <c r="N46" t="s">
        <v>16</v>
      </c>
      <c r="O46" t="s">
        <v>17</v>
      </c>
      <c r="P46" t="str">
        <f t="shared" si="3"/>
        <v>31,707317</v>
      </c>
      <c r="Q46" s="7">
        <v>31.707317</v>
      </c>
      <c r="R46" s="2">
        <v>35031.707317</v>
      </c>
      <c r="S46" t="str">
        <f t="shared" si="4"/>
        <v>2 puertas</v>
      </c>
      <c r="T46" s="4">
        <f t="shared" si="5"/>
        <v>-35031.707317</v>
      </c>
    </row>
    <row r="47" spans="1:20" x14ac:dyDescent="0.35">
      <c r="A47" t="s">
        <v>81</v>
      </c>
      <c r="B47" t="s">
        <v>33</v>
      </c>
      <c r="C47" t="str">
        <f t="shared" si="0"/>
        <v>0R</v>
      </c>
      <c r="D47" t="str">
        <f t="shared" si="1"/>
        <v>NA</v>
      </c>
      <c r="E47" t="s">
        <v>14</v>
      </c>
      <c r="F47" t="s">
        <v>80</v>
      </c>
      <c r="G47" s="4" t="str">
        <f t="shared" si="6"/>
        <v>1281910,29</v>
      </c>
      <c r="H47" s="5">
        <v>1281910.29</v>
      </c>
      <c r="I47" s="9">
        <v>1281910.29</v>
      </c>
      <c r="J47">
        <v>10105</v>
      </c>
      <c r="K47">
        <v>172</v>
      </c>
      <c r="L47" s="2">
        <v>36586</v>
      </c>
      <c r="M47" s="2" t="str">
        <f t="shared" si="2"/>
        <v xml:space="preserve">Personal </v>
      </c>
      <c r="N47" t="s">
        <v>16</v>
      </c>
      <c r="O47" t="s">
        <v>29</v>
      </c>
      <c r="P47" t="str">
        <f t="shared" si="3"/>
        <v>0,517753</v>
      </c>
      <c r="Q47" s="7">
        <v>0.51775300000000002</v>
      </c>
      <c r="R47" s="2">
        <v>35000.517753</v>
      </c>
      <c r="S47" t="str">
        <f t="shared" si="4"/>
        <v>4 puertas</v>
      </c>
      <c r="T47" s="4">
        <f t="shared" si="5"/>
        <v>-35000.517753</v>
      </c>
    </row>
    <row r="48" spans="1:20" x14ac:dyDescent="0.35">
      <c r="A48" t="s">
        <v>82</v>
      </c>
      <c r="B48" t="s">
        <v>19</v>
      </c>
      <c r="C48" t="str">
        <f t="shared" si="0"/>
        <v>AR</v>
      </c>
      <c r="D48" t="str">
        <f t="shared" si="1"/>
        <v>NA</v>
      </c>
      <c r="E48" t="s">
        <v>14</v>
      </c>
      <c r="F48" t="s">
        <v>21</v>
      </c>
      <c r="G48" s="4" t="str">
        <f t="shared" si="6"/>
        <v>446851,05</v>
      </c>
      <c r="H48" s="5">
        <v>446851.05</v>
      </c>
      <c r="I48" s="9">
        <v>446851.05</v>
      </c>
      <c r="J48">
        <v>0</v>
      </c>
      <c r="K48">
        <v>73</v>
      </c>
      <c r="L48" s="2">
        <v>36586</v>
      </c>
      <c r="M48" s="2" t="str">
        <f t="shared" si="2"/>
        <v xml:space="preserve">Personal </v>
      </c>
      <c r="N48" t="s">
        <v>16</v>
      </c>
      <c r="O48" t="s">
        <v>17</v>
      </c>
      <c r="P48" t="str">
        <f t="shared" si="3"/>
        <v>579,165954</v>
      </c>
      <c r="Q48" s="7">
        <v>579.16595400000006</v>
      </c>
      <c r="R48" s="2">
        <v>35579.165953999996</v>
      </c>
      <c r="S48" t="str">
        <f t="shared" si="4"/>
        <v>2 puertas</v>
      </c>
      <c r="T48" s="4">
        <f t="shared" si="5"/>
        <v>-35579.165953999996</v>
      </c>
    </row>
    <row r="49" spans="1:20" x14ac:dyDescent="0.35">
      <c r="A49" t="s">
        <v>83</v>
      </c>
      <c r="B49" t="s">
        <v>33</v>
      </c>
      <c r="C49" t="str">
        <f t="shared" si="0"/>
        <v>0R</v>
      </c>
      <c r="D49" t="str">
        <f t="shared" si="1"/>
        <v>NA</v>
      </c>
      <c r="E49" t="s">
        <v>14</v>
      </c>
      <c r="F49" t="s">
        <v>31</v>
      </c>
      <c r="G49" s="4" t="str">
        <f t="shared" si="6"/>
        <v>551434,4</v>
      </c>
      <c r="H49" s="5">
        <v>551434.4</v>
      </c>
      <c r="I49" s="9">
        <v>551434.4</v>
      </c>
      <c r="J49">
        <v>23218</v>
      </c>
      <c r="K49">
        <v>71</v>
      </c>
      <c r="L49" s="2">
        <v>0</v>
      </c>
      <c r="M49" s="2" t="str">
        <f t="shared" si="2"/>
        <v xml:space="preserve">Personal </v>
      </c>
      <c r="N49" t="s">
        <v>16</v>
      </c>
      <c r="O49" t="s">
        <v>24</v>
      </c>
      <c r="P49" t="str">
        <f t="shared" si="3"/>
        <v>447,79344</v>
      </c>
      <c r="Q49" s="7">
        <v>447.79343999999998</v>
      </c>
      <c r="R49" s="2">
        <v>35447.793440000001</v>
      </c>
      <c r="S49" t="str">
        <f t="shared" si="4"/>
        <v>2 puertas</v>
      </c>
      <c r="T49" s="4">
        <f t="shared" si="5"/>
        <v>-35447.793440000001</v>
      </c>
    </row>
    <row r="50" spans="1:20" x14ac:dyDescent="0.35">
      <c r="A50" t="s">
        <v>84</v>
      </c>
      <c r="B50" t="s">
        <v>26</v>
      </c>
      <c r="C50" t="str">
        <f t="shared" si="0"/>
        <v>CA</v>
      </c>
      <c r="D50" t="str">
        <f t="shared" si="1"/>
        <v>NA</v>
      </c>
      <c r="E50" t="s">
        <v>14</v>
      </c>
      <c r="F50" t="s">
        <v>21</v>
      </c>
      <c r="G50" s="4" t="str">
        <f t="shared" si="6"/>
        <v>334387,53</v>
      </c>
      <c r="H50" s="5">
        <v>334387.53000000003</v>
      </c>
      <c r="I50" s="9">
        <v>334387.53000000003</v>
      </c>
      <c r="J50">
        <v>0</v>
      </c>
      <c r="K50">
        <v>92</v>
      </c>
      <c r="L50" s="2">
        <v>0</v>
      </c>
      <c r="M50" s="2" t="str">
        <f t="shared" si="2"/>
        <v>Corporate</v>
      </c>
      <c r="N50" t="s">
        <v>28</v>
      </c>
      <c r="O50" t="s">
        <v>17</v>
      </c>
      <c r="P50" t="str">
        <f t="shared" si="3"/>
        <v>529,624084</v>
      </c>
      <c r="Q50" s="7">
        <v>529.62408400000004</v>
      </c>
      <c r="R50" s="2">
        <v>35529.624084000003</v>
      </c>
      <c r="S50" t="str">
        <f t="shared" si="4"/>
        <v>2 puertas</v>
      </c>
      <c r="T50" s="4">
        <f t="shared" si="5"/>
        <v>-35529.624084000003</v>
      </c>
    </row>
    <row r="51" spans="1:20" x14ac:dyDescent="0.35">
      <c r="A51" t="s">
        <v>85</v>
      </c>
      <c r="B51" t="s">
        <v>19</v>
      </c>
      <c r="C51" t="str">
        <f t="shared" si="0"/>
        <v>AR</v>
      </c>
      <c r="D51" t="str">
        <f t="shared" si="1"/>
        <v>NA</v>
      </c>
      <c r="E51" t="s">
        <v>14</v>
      </c>
      <c r="F51" t="s">
        <v>31</v>
      </c>
      <c r="G51" s="4" t="str">
        <f t="shared" si="6"/>
        <v>229447,89</v>
      </c>
      <c r="H51" s="5">
        <v>229447.89</v>
      </c>
      <c r="I51" s="9">
        <v>229447.89</v>
      </c>
      <c r="J51">
        <v>0</v>
      </c>
      <c r="K51">
        <v>62</v>
      </c>
      <c r="L51" s="2">
        <v>0</v>
      </c>
      <c r="M51" s="2" t="str">
        <f t="shared" si="2"/>
        <v xml:space="preserve">Personal </v>
      </c>
      <c r="N51" t="s">
        <v>16</v>
      </c>
      <c r="O51" t="s">
        <v>17</v>
      </c>
      <c r="P51" t="str">
        <f t="shared" si="3"/>
        <v>313,023175</v>
      </c>
      <c r="Q51" s="7">
        <v>313.02317499999998</v>
      </c>
      <c r="R51" s="2">
        <v>35313.023175000002</v>
      </c>
      <c r="S51" t="str">
        <f t="shared" si="4"/>
        <v>2 puertas</v>
      </c>
      <c r="T51" s="4">
        <f t="shared" si="5"/>
        <v>-35313.023175000002</v>
      </c>
    </row>
    <row r="52" spans="1:20" x14ac:dyDescent="0.35">
      <c r="A52" t="s">
        <v>86</v>
      </c>
      <c r="B52" t="s">
        <v>33</v>
      </c>
      <c r="C52" t="str">
        <f t="shared" si="0"/>
        <v>0R</v>
      </c>
      <c r="D52" t="str">
        <f t="shared" si="1"/>
        <v>NA</v>
      </c>
      <c r="E52" t="s">
        <v>14</v>
      </c>
      <c r="F52" t="s">
        <v>35</v>
      </c>
      <c r="G52" s="4" t="str">
        <f t="shared" si="6"/>
        <v>3670742,64</v>
      </c>
      <c r="H52" s="5">
        <v>3670742.64</v>
      </c>
      <c r="I52" s="9">
        <v>3670742.64</v>
      </c>
      <c r="J52">
        <v>24804</v>
      </c>
      <c r="K52">
        <v>104</v>
      </c>
      <c r="L52" s="2">
        <v>0</v>
      </c>
      <c r="M52" s="2" t="str">
        <f t="shared" si="2"/>
        <v xml:space="preserve">Personal </v>
      </c>
      <c r="N52" t="s">
        <v>16</v>
      </c>
      <c r="O52" t="s">
        <v>29</v>
      </c>
      <c r="P52" t="str">
        <f t="shared" si="3"/>
        <v>593,830288</v>
      </c>
      <c r="Q52" s="7">
        <v>593.830288</v>
      </c>
      <c r="R52" s="2">
        <v>35593.830287999997</v>
      </c>
      <c r="S52" t="str">
        <f t="shared" si="4"/>
        <v>4 puertas</v>
      </c>
      <c r="T52" s="4">
        <f t="shared" si="5"/>
        <v>-35593.830287999997</v>
      </c>
    </row>
    <row r="53" spans="1:20" x14ac:dyDescent="0.35">
      <c r="A53" t="s">
        <v>87</v>
      </c>
      <c r="B53" t="s">
        <v>26</v>
      </c>
      <c r="C53" t="str">
        <f t="shared" si="0"/>
        <v>CA</v>
      </c>
      <c r="D53" t="str">
        <f t="shared" si="1"/>
        <v>NA</v>
      </c>
      <c r="E53" t="s">
        <v>14</v>
      </c>
      <c r="F53" t="s">
        <v>21</v>
      </c>
      <c r="G53" s="4" t="str">
        <f t="shared" si="6"/>
        <v>3347334,95</v>
      </c>
      <c r="H53" s="5">
        <v>3347334.95</v>
      </c>
      <c r="I53" s="9">
        <v>3347334.95</v>
      </c>
      <c r="J53">
        <v>33190</v>
      </c>
      <c r="K53">
        <v>106</v>
      </c>
      <c r="L53" s="2">
        <v>0</v>
      </c>
      <c r="M53" s="2" t="str">
        <f t="shared" si="2"/>
        <v>Corporate</v>
      </c>
      <c r="N53" t="s">
        <v>28</v>
      </c>
      <c r="O53" t="s">
        <v>29</v>
      </c>
      <c r="P53" t="str">
        <f t="shared" si="3"/>
        <v>508,8</v>
      </c>
      <c r="Q53" s="7">
        <v>508.8</v>
      </c>
      <c r="R53" s="2">
        <v>35508.800000000003</v>
      </c>
      <c r="S53" t="str">
        <f t="shared" si="4"/>
        <v>4 puertas</v>
      </c>
      <c r="T53" s="4">
        <f t="shared" si="5"/>
        <v>-35508.800000000003</v>
      </c>
    </row>
    <row r="54" spans="1:20" x14ac:dyDescent="0.35">
      <c r="A54" t="s">
        <v>88</v>
      </c>
      <c r="B54" t="s">
        <v>23</v>
      </c>
      <c r="C54" t="str">
        <f t="shared" si="0"/>
        <v>NV</v>
      </c>
      <c r="D54" t="str">
        <f t="shared" si="1"/>
        <v>NA</v>
      </c>
      <c r="E54" t="s">
        <v>14</v>
      </c>
      <c r="F54" t="s">
        <v>31</v>
      </c>
      <c r="G54" s="4" t="str">
        <f t="shared" si="6"/>
        <v>798343,17</v>
      </c>
      <c r="H54" s="5">
        <v>798343.17</v>
      </c>
      <c r="I54" s="9">
        <v>798343.17</v>
      </c>
      <c r="J54">
        <v>36014</v>
      </c>
      <c r="K54">
        <v>69</v>
      </c>
      <c r="L54" s="2">
        <v>36586</v>
      </c>
      <c r="M54" s="2" t="str">
        <f>LEFT(N54,8)</f>
        <v xml:space="preserve">Special </v>
      </c>
      <c r="N54" t="s">
        <v>39</v>
      </c>
      <c r="O54" t="s">
        <v>17</v>
      </c>
      <c r="P54" t="str">
        <f t="shared" si="3"/>
        <v>173,956072</v>
      </c>
      <c r="Q54" s="7">
        <v>173.95607200000001</v>
      </c>
      <c r="R54" s="2">
        <v>35173.956072000001</v>
      </c>
      <c r="S54" t="str">
        <f t="shared" si="4"/>
        <v>2 puertas</v>
      </c>
      <c r="T54" s="4">
        <f t="shared" si="5"/>
        <v>-35173.956072000001</v>
      </c>
    </row>
    <row r="55" spans="1:20" x14ac:dyDescent="0.35">
      <c r="A55" t="s">
        <v>89</v>
      </c>
      <c r="B55" t="s">
        <v>13</v>
      </c>
      <c r="C55" t="str">
        <f t="shared" si="0"/>
        <v>WA</v>
      </c>
      <c r="D55" t="str">
        <f t="shared" si="1"/>
        <v>F</v>
      </c>
      <c r="E55" t="s">
        <v>20</v>
      </c>
      <c r="F55" t="s">
        <v>15</v>
      </c>
      <c r="G55" s="4" t="str">
        <f t="shared" si="6"/>
        <v>487938,48</v>
      </c>
      <c r="H55" s="5">
        <v>487938.48</v>
      </c>
      <c r="I55" s="9">
        <v>487938.48</v>
      </c>
      <c r="J55">
        <v>67163</v>
      </c>
      <c r="K55">
        <v>61</v>
      </c>
      <c r="L55" s="2">
        <v>36557</v>
      </c>
      <c r="M55" s="2" t="str">
        <f t="shared" si="2"/>
        <v xml:space="preserve">Personal </v>
      </c>
      <c r="N55" t="s">
        <v>16</v>
      </c>
      <c r="O55" t="s">
        <v>24</v>
      </c>
      <c r="P55" t="str">
        <f t="shared" si="3"/>
        <v>33,192803</v>
      </c>
      <c r="Q55" s="7">
        <v>33.192802999999998</v>
      </c>
      <c r="R55" s="2">
        <v>35033.192802999998</v>
      </c>
      <c r="S55" t="str">
        <f t="shared" si="4"/>
        <v>2 puertas</v>
      </c>
      <c r="T55" s="4">
        <f t="shared" si="5"/>
        <v>-35033.192802999998</v>
      </c>
    </row>
    <row r="56" spans="1:20" x14ac:dyDescent="0.35">
      <c r="A56" t="s">
        <v>90</v>
      </c>
      <c r="B56" t="s">
        <v>26</v>
      </c>
      <c r="C56" t="str">
        <f t="shared" si="0"/>
        <v>CA</v>
      </c>
      <c r="D56" t="str">
        <f t="shared" si="1"/>
        <v>NA</v>
      </c>
      <c r="E56" t="s">
        <v>14</v>
      </c>
      <c r="F56" t="s">
        <v>21</v>
      </c>
      <c r="G56" s="4" t="str">
        <f t="shared" si="6"/>
        <v>429399,73</v>
      </c>
      <c r="H56" s="5">
        <v>429399.73</v>
      </c>
      <c r="I56" s="9">
        <v>429399.73</v>
      </c>
      <c r="J56">
        <v>16701</v>
      </c>
      <c r="K56">
        <v>113</v>
      </c>
      <c r="L56" s="2">
        <v>0</v>
      </c>
      <c r="M56" s="2" t="str">
        <f t="shared" si="2"/>
        <v xml:space="preserve">Personal </v>
      </c>
      <c r="N56" t="s">
        <v>16</v>
      </c>
      <c r="O56" t="s">
        <v>17</v>
      </c>
      <c r="P56" t="str">
        <f t="shared" si="3"/>
        <v>831,625979</v>
      </c>
      <c r="Q56" s="7">
        <v>831.62597900000003</v>
      </c>
      <c r="R56" s="2">
        <v>35831.625978999997</v>
      </c>
      <c r="S56" t="str">
        <f t="shared" si="4"/>
        <v>2 puertas</v>
      </c>
      <c r="T56" s="4">
        <f t="shared" si="5"/>
        <v>-35831.625978999997</v>
      </c>
    </row>
    <row r="57" spans="1:20" x14ac:dyDescent="0.35">
      <c r="A57" t="s">
        <v>91</v>
      </c>
      <c r="B57" t="s">
        <v>19</v>
      </c>
      <c r="C57" t="str">
        <f t="shared" si="0"/>
        <v>AR</v>
      </c>
      <c r="D57" t="str">
        <f t="shared" si="1"/>
        <v>NA</v>
      </c>
      <c r="E57" t="s">
        <v>14</v>
      </c>
      <c r="F57" t="s">
        <v>35</v>
      </c>
      <c r="G57" s="4" t="str">
        <f t="shared" si="6"/>
        <v>716439,55</v>
      </c>
      <c r="H57" s="5">
        <v>716439.55</v>
      </c>
      <c r="I57" s="9">
        <v>716439.55</v>
      </c>
      <c r="J57">
        <v>46623</v>
      </c>
      <c r="K57">
        <v>91</v>
      </c>
      <c r="L57" s="2">
        <v>0</v>
      </c>
      <c r="M57" s="2" t="str">
        <f t="shared" si="2"/>
        <v>Corporate</v>
      </c>
      <c r="N57" t="s">
        <v>28</v>
      </c>
      <c r="O57" t="s">
        <v>17</v>
      </c>
      <c r="P57" t="str">
        <f t="shared" si="3"/>
        <v>436,8</v>
      </c>
      <c r="Q57" s="7">
        <v>436.8</v>
      </c>
      <c r="R57" s="2">
        <v>35436.800000000003</v>
      </c>
      <c r="S57" t="str">
        <f t="shared" si="4"/>
        <v>2 puertas</v>
      </c>
      <c r="T57" s="4">
        <f t="shared" si="5"/>
        <v>-35436.800000000003</v>
      </c>
    </row>
    <row r="58" spans="1:20" x14ac:dyDescent="0.35">
      <c r="A58" t="s">
        <v>92</v>
      </c>
      <c r="B58" t="s">
        <v>26</v>
      </c>
      <c r="C58" t="str">
        <f t="shared" si="0"/>
        <v>CA</v>
      </c>
      <c r="D58" t="str">
        <f t="shared" si="1"/>
        <v>NA</v>
      </c>
      <c r="E58" t="s">
        <v>14</v>
      </c>
      <c r="F58" t="s">
        <v>35</v>
      </c>
      <c r="G58" s="4" t="str">
        <f t="shared" si="6"/>
        <v>761951,58</v>
      </c>
      <c r="H58" s="5">
        <v>761951.58</v>
      </c>
      <c r="I58" s="9">
        <v>761951.58</v>
      </c>
      <c r="J58">
        <v>64749</v>
      </c>
      <c r="K58">
        <v>64</v>
      </c>
      <c r="L58" s="2">
        <v>0</v>
      </c>
      <c r="M58" s="2" t="str">
        <f>LEFT(N58,8)</f>
        <v xml:space="preserve">Special </v>
      </c>
      <c r="N58" t="s">
        <v>39</v>
      </c>
      <c r="O58" t="s">
        <v>17</v>
      </c>
      <c r="P58" t="str">
        <f t="shared" si="3"/>
        <v>302,56519</v>
      </c>
      <c r="Q58" s="7">
        <v>302.56518999999997</v>
      </c>
      <c r="R58" s="2">
        <v>35302.565190000001</v>
      </c>
      <c r="S58" t="str">
        <f t="shared" si="4"/>
        <v>2 puertas</v>
      </c>
      <c r="T58" s="4">
        <f t="shared" si="5"/>
        <v>-35302.565190000001</v>
      </c>
    </row>
    <row r="59" spans="1:20" x14ac:dyDescent="0.35">
      <c r="A59" t="s">
        <v>93</v>
      </c>
      <c r="B59" t="s">
        <v>19</v>
      </c>
      <c r="C59" t="str">
        <f t="shared" si="0"/>
        <v>AR</v>
      </c>
      <c r="D59" t="str">
        <f t="shared" si="1"/>
        <v>NA</v>
      </c>
      <c r="E59" t="s">
        <v>14</v>
      </c>
      <c r="F59" t="s">
        <v>31</v>
      </c>
      <c r="G59" s="4" t="str">
        <f t="shared" si="6"/>
        <v>395800,28</v>
      </c>
      <c r="H59" s="5">
        <v>395800.28</v>
      </c>
      <c r="I59" s="9">
        <v>395800.28</v>
      </c>
      <c r="J59">
        <v>0</v>
      </c>
      <c r="K59">
        <v>101</v>
      </c>
      <c r="L59" s="2">
        <v>0</v>
      </c>
      <c r="M59" s="2" t="str">
        <f t="shared" si="2"/>
        <v xml:space="preserve">Personal </v>
      </c>
      <c r="N59" t="s">
        <v>16</v>
      </c>
      <c r="O59" t="s">
        <v>29</v>
      </c>
      <c r="P59" t="str">
        <f t="shared" si="3"/>
        <v>484,8</v>
      </c>
      <c r="Q59" s="7">
        <v>484.8</v>
      </c>
      <c r="R59" s="2">
        <v>35484.800000000003</v>
      </c>
      <c r="S59" t="str">
        <f t="shared" si="4"/>
        <v>4 puertas</v>
      </c>
      <c r="T59" s="4">
        <f t="shared" si="5"/>
        <v>-35484.800000000003</v>
      </c>
    </row>
    <row r="60" spans="1:20" x14ac:dyDescent="0.35">
      <c r="A60" t="s">
        <v>94</v>
      </c>
      <c r="B60" t="s">
        <v>33</v>
      </c>
      <c r="C60" t="str">
        <f t="shared" si="0"/>
        <v>0R</v>
      </c>
      <c r="D60" t="str">
        <f t="shared" si="1"/>
        <v>NA</v>
      </c>
      <c r="E60" t="s">
        <v>14</v>
      </c>
      <c r="F60" t="s">
        <v>31</v>
      </c>
      <c r="G60" s="4" t="str">
        <f t="shared" si="6"/>
        <v>449949,33</v>
      </c>
      <c r="H60" s="5">
        <v>449949.33</v>
      </c>
      <c r="I60" s="9">
        <v>449949.33</v>
      </c>
      <c r="J60">
        <v>16969</v>
      </c>
      <c r="K60">
        <v>124</v>
      </c>
      <c r="L60" s="2">
        <v>36557</v>
      </c>
      <c r="M60" s="2" t="str">
        <f t="shared" si="2"/>
        <v xml:space="preserve">Personal </v>
      </c>
      <c r="N60" t="s">
        <v>16</v>
      </c>
      <c r="O60" t="s">
        <v>29</v>
      </c>
      <c r="P60" t="str">
        <f t="shared" si="3"/>
        <v>704,768111</v>
      </c>
      <c r="Q60" s="7">
        <v>704.76811099999998</v>
      </c>
      <c r="R60" s="2">
        <v>35704.768110999998</v>
      </c>
      <c r="S60" t="str">
        <f t="shared" si="4"/>
        <v>4 puertas</v>
      </c>
      <c r="T60" s="4">
        <f t="shared" si="5"/>
        <v>-35704.768110999998</v>
      </c>
    </row>
    <row r="61" spans="1:20" x14ac:dyDescent="0.35">
      <c r="A61" t="s">
        <v>95</v>
      </c>
      <c r="B61" t="s">
        <v>33</v>
      </c>
      <c r="C61" t="str">
        <f t="shared" si="0"/>
        <v>0R</v>
      </c>
      <c r="D61" t="str">
        <f t="shared" si="1"/>
        <v>NA</v>
      </c>
      <c r="E61" t="s">
        <v>14</v>
      </c>
      <c r="F61" t="s">
        <v>15</v>
      </c>
      <c r="G61" s="4" t="str">
        <f t="shared" si="6"/>
        <v>405956,74</v>
      </c>
      <c r="H61" s="5">
        <v>405956.74</v>
      </c>
      <c r="I61" s="9">
        <v>405956.74</v>
      </c>
      <c r="J61">
        <v>11621</v>
      </c>
      <c r="K61">
        <v>108</v>
      </c>
      <c r="L61" s="2">
        <v>0</v>
      </c>
      <c r="M61" s="2" t="str">
        <f t="shared" si="2"/>
        <v xml:space="preserve">Personal </v>
      </c>
      <c r="N61" t="s">
        <v>16</v>
      </c>
      <c r="O61" t="s">
        <v>17</v>
      </c>
      <c r="P61" t="str">
        <f t="shared" si="3"/>
        <v>518,4</v>
      </c>
      <c r="Q61" s="7">
        <v>518.4</v>
      </c>
      <c r="R61" s="2">
        <v>35518.400000000001</v>
      </c>
      <c r="S61" t="str">
        <f t="shared" si="4"/>
        <v>2 puertas</v>
      </c>
      <c r="T61" s="4">
        <f t="shared" si="5"/>
        <v>-35518.400000000001</v>
      </c>
    </row>
    <row r="62" spans="1:20" x14ac:dyDescent="0.35">
      <c r="A62" t="s">
        <v>96</v>
      </c>
      <c r="B62" t="s">
        <v>19</v>
      </c>
      <c r="C62" t="str">
        <f t="shared" si="0"/>
        <v>AR</v>
      </c>
      <c r="D62" t="str">
        <f t="shared" si="1"/>
        <v>NA</v>
      </c>
      <c r="E62" t="s">
        <v>14</v>
      </c>
      <c r="F62" t="s">
        <v>21</v>
      </c>
      <c r="G62" s="4" t="str">
        <f t="shared" si="6"/>
        <v>445811,34</v>
      </c>
      <c r="H62" s="5">
        <v>445811.34</v>
      </c>
      <c r="I62" s="9">
        <v>445811.34</v>
      </c>
      <c r="J62">
        <v>17622</v>
      </c>
      <c r="K62">
        <v>65</v>
      </c>
      <c r="L62" s="2">
        <v>36526</v>
      </c>
      <c r="M62" s="2" t="str">
        <f t="shared" si="2"/>
        <v xml:space="preserve">Personal </v>
      </c>
      <c r="N62" t="s">
        <v>16</v>
      </c>
      <c r="O62" t="s">
        <v>17</v>
      </c>
      <c r="P62" t="str">
        <f t="shared" si="3"/>
        <v>312</v>
      </c>
      <c r="Q62" s="7">
        <v>312</v>
      </c>
      <c r="R62" s="2">
        <v>35312</v>
      </c>
      <c r="S62" t="str">
        <f t="shared" si="4"/>
        <v>2 puertas</v>
      </c>
      <c r="T62" s="4">
        <f t="shared" si="5"/>
        <v>-35312</v>
      </c>
    </row>
    <row r="63" spans="1:20" x14ac:dyDescent="0.35">
      <c r="A63" t="s">
        <v>97</v>
      </c>
      <c r="B63" t="s">
        <v>26</v>
      </c>
      <c r="C63" t="str">
        <f t="shared" si="0"/>
        <v>CA</v>
      </c>
      <c r="D63" t="str">
        <f t="shared" si="1"/>
        <v>NA</v>
      </c>
      <c r="E63" t="s">
        <v>14</v>
      </c>
      <c r="F63" t="s">
        <v>21</v>
      </c>
      <c r="G63" s="4" t="str">
        <f t="shared" si="6"/>
        <v>811033,31</v>
      </c>
      <c r="H63" s="5">
        <v>811033.31</v>
      </c>
      <c r="I63" s="9">
        <v>811033.31</v>
      </c>
      <c r="J63">
        <v>11489</v>
      </c>
      <c r="K63">
        <v>105</v>
      </c>
      <c r="L63" s="2">
        <v>0</v>
      </c>
      <c r="M63" s="2" t="str">
        <f t="shared" si="2"/>
        <v xml:space="preserve">Personal </v>
      </c>
      <c r="N63" t="s">
        <v>16</v>
      </c>
      <c r="O63" t="s">
        <v>24</v>
      </c>
      <c r="P63" t="str">
        <f t="shared" si="3"/>
        <v>504</v>
      </c>
      <c r="Q63" s="7">
        <v>504</v>
      </c>
      <c r="R63" s="2">
        <v>35504</v>
      </c>
      <c r="S63" t="str">
        <f t="shared" si="4"/>
        <v>2 puertas</v>
      </c>
      <c r="T63" s="4">
        <f t="shared" si="5"/>
        <v>-35504</v>
      </c>
    </row>
    <row r="64" spans="1:20" x14ac:dyDescent="0.35">
      <c r="A64" t="s">
        <v>98</v>
      </c>
      <c r="B64" t="s">
        <v>33</v>
      </c>
      <c r="C64" t="str">
        <f t="shared" si="0"/>
        <v>0R</v>
      </c>
      <c r="D64" t="str">
        <f t="shared" si="1"/>
        <v>NA</v>
      </c>
      <c r="E64" t="s">
        <v>14</v>
      </c>
      <c r="F64" t="s">
        <v>21</v>
      </c>
      <c r="G64" s="4" t="str">
        <f t="shared" si="6"/>
        <v>333976,49</v>
      </c>
      <c r="H64" s="5">
        <v>333976.49</v>
      </c>
      <c r="I64" s="9">
        <v>333976.49</v>
      </c>
      <c r="J64">
        <v>0</v>
      </c>
      <c r="K64">
        <v>94</v>
      </c>
      <c r="L64" s="2">
        <v>0</v>
      </c>
      <c r="M64" s="2" t="str">
        <f t="shared" si="2"/>
        <v xml:space="preserve">Personal </v>
      </c>
      <c r="N64" t="s">
        <v>16</v>
      </c>
      <c r="O64" t="s">
        <v>24</v>
      </c>
      <c r="P64" t="str">
        <f t="shared" si="3"/>
        <v>863,327324</v>
      </c>
      <c r="Q64" s="7">
        <v>863.32732399999998</v>
      </c>
      <c r="R64" s="2">
        <v>35863.327323999998</v>
      </c>
      <c r="S64" t="str">
        <f t="shared" si="4"/>
        <v>2 puertas</v>
      </c>
      <c r="T64" s="4">
        <f t="shared" si="5"/>
        <v>-35863.327323999998</v>
      </c>
    </row>
    <row r="65" spans="1:20" x14ac:dyDescent="0.35">
      <c r="A65" t="s">
        <v>99</v>
      </c>
      <c r="B65" t="s">
        <v>26</v>
      </c>
      <c r="C65" t="str">
        <f t="shared" si="0"/>
        <v>CA</v>
      </c>
      <c r="D65" t="str">
        <f t="shared" si="1"/>
        <v>NA</v>
      </c>
      <c r="E65" t="s">
        <v>14</v>
      </c>
      <c r="F65" t="s">
        <v>31</v>
      </c>
      <c r="G65" s="4" t="str">
        <f t="shared" si="6"/>
        <v>2426101,78</v>
      </c>
      <c r="H65" s="5">
        <v>2426101.7799999998</v>
      </c>
      <c r="I65" s="9">
        <v>2426101.7799999998</v>
      </c>
      <c r="J65">
        <v>66525</v>
      </c>
      <c r="K65">
        <v>100</v>
      </c>
      <c r="L65" s="2">
        <v>0</v>
      </c>
      <c r="M65" s="2" t="str">
        <f t="shared" si="2"/>
        <v xml:space="preserve">Personal </v>
      </c>
      <c r="N65" t="s">
        <v>16</v>
      </c>
      <c r="O65" t="s">
        <v>29</v>
      </c>
      <c r="P65" t="str">
        <f t="shared" si="3"/>
        <v>104,331355</v>
      </c>
      <c r="Q65" s="7">
        <v>104.331355</v>
      </c>
      <c r="R65" s="2">
        <v>35104.331355000002</v>
      </c>
      <c r="S65" t="str">
        <f t="shared" si="4"/>
        <v>4 puertas</v>
      </c>
      <c r="T65" s="4">
        <f t="shared" si="5"/>
        <v>-35104.331355000002</v>
      </c>
    </row>
    <row r="66" spans="1:20" x14ac:dyDescent="0.35">
      <c r="A66" t="s">
        <v>100</v>
      </c>
      <c r="B66" t="s">
        <v>19</v>
      </c>
      <c r="C66" t="str">
        <f t="shared" ref="C66:C129" si="7">IF(B66="Washington","WA",IF(B66="Arizona","AR",IF(B66="Nevada","NV",IF(B66="Cali","CA",IF(B66="California","CA",IF(B66="Oregon","0R",B66))))))</f>
        <v>AR</v>
      </c>
      <c r="D66" t="str">
        <f t="shared" si="1"/>
        <v>NA</v>
      </c>
      <c r="E66" t="s">
        <v>14</v>
      </c>
      <c r="F66" t="s">
        <v>21</v>
      </c>
      <c r="G66" s="4" t="str">
        <f t="shared" si="6"/>
        <v>661397,37</v>
      </c>
      <c r="H66" s="5">
        <v>661397.37</v>
      </c>
      <c r="I66" s="9">
        <v>661397.37</v>
      </c>
      <c r="J66">
        <v>0</v>
      </c>
      <c r="K66">
        <v>63</v>
      </c>
      <c r="L66" s="2">
        <v>0</v>
      </c>
      <c r="M66" s="2" t="str">
        <f t="shared" si="2"/>
        <v xml:space="preserve">Personal </v>
      </c>
      <c r="N66" t="s">
        <v>16</v>
      </c>
      <c r="O66" t="s">
        <v>17</v>
      </c>
      <c r="P66" t="str">
        <f t="shared" si="3"/>
        <v>676,391482</v>
      </c>
      <c r="Q66" s="7">
        <v>676.391482</v>
      </c>
      <c r="R66" s="2">
        <v>35676.391481999999</v>
      </c>
      <c r="S66" t="str">
        <f t="shared" si="4"/>
        <v>2 puertas</v>
      </c>
      <c r="T66" s="4">
        <f t="shared" si="5"/>
        <v>-35676.391481999999</v>
      </c>
    </row>
    <row r="67" spans="1:20" x14ac:dyDescent="0.35">
      <c r="A67" t="s">
        <v>101</v>
      </c>
      <c r="B67" t="s">
        <v>102</v>
      </c>
      <c r="C67" t="str">
        <f t="shared" si="7"/>
        <v>WA</v>
      </c>
      <c r="D67" t="str">
        <f t="shared" ref="D67:D130" si="8">IF(E67="female","F",IF(E67="Femal","F",IF(E67="Male","M",E67)))</f>
        <v>NA</v>
      </c>
      <c r="E67" t="s">
        <v>14</v>
      </c>
      <c r="F67" t="s">
        <v>35</v>
      </c>
      <c r="G67" s="4" t="str">
        <f t="shared" si="6"/>
        <v>293069,35</v>
      </c>
      <c r="H67" s="5">
        <v>293069.34999999998</v>
      </c>
      <c r="I67" s="9">
        <v>293069.34999999998</v>
      </c>
      <c r="J67">
        <v>33663</v>
      </c>
      <c r="K67">
        <v>73</v>
      </c>
      <c r="L67" s="2">
        <v>0</v>
      </c>
      <c r="M67" s="2" t="str">
        <f t="shared" ref="M67:M130" si="9">LEFT(N67,9)</f>
        <v xml:space="preserve">Personal </v>
      </c>
      <c r="N67" t="s">
        <v>16</v>
      </c>
      <c r="O67" t="s">
        <v>17</v>
      </c>
      <c r="P67" t="str">
        <f t="shared" ref="P67:P130" si="10">SUBSTITUTE(Q67,"%"," ")</f>
        <v>350,4</v>
      </c>
      <c r="Q67" s="7">
        <v>350.4</v>
      </c>
      <c r="R67" s="2">
        <v>35350.400000000001</v>
      </c>
      <c r="S67" t="str">
        <f t="shared" ref="S67:S130" si="11">IF(O67="SUV","4 puertas",IF(O67="Luxury SUV","4 puertas","2 puertas"))</f>
        <v>2 puertas</v>
      </c>
      <c r="T67" s="4">
        <f t="shared" ref="T67:T130" si="12">X69-R67</f>
        <v>-35350.400000000001</v>
      </c>
    </row>
    <row r="68" spans="1:20" x14ac:dyDescent="0.35">
      <c r="A68" t="s">
        <v>103</v>
      </c>
      <c r="B68" t="s">
        <v>33</v>
      </c>
      <c r="C68" t="str">
        <f t="shared" si="7"/>
        <v>0R</v>
      </c>
      <c r="D68" t="str">
        <f t="shared" si="8"/>
        <v>NA</v>
      </c>
      <c r="E68" t="s">
        <v>14</v>
      </c>
      <c r="F68" t="s">
        <v>35</v>
      </c>
      <c r="G68" s="4" t="str">
        <f t="shared" ref="G68:G131" si="13">SUBSTITUTE(H68,"%"," ")</f>
        <v>867219,43</v>
      </c>
      <c r="H68" s="5">
        <v>867219.43</v>
      </c>
      <c r="I68" s="9">
        <v>867219.43</v>
      </c>
      <c r="J68">
        <v>22547</v>
      </c>
      <c r="K68">
        <v>112</v>
      </c>
      <c r="L68" s="2">
        <v>0</v>
      </c>
      <c r="M68" s="2" t="str">
        <f t="shared" si="9"/>
        <v>Corporate</v>
      </c>
      <c r="N68" t="s">
        <v>28</v>
      </c>
      <c r="O68" t="s">
        <v>29</v>
      </c>
      <c r="P68" t="str">
        <f t="shared" si="10"/>
        <v>537,6</v>
      </c>
      <c r="Q68" s="7">
        <v>537.6</v>
      </c>
      <c r="R68" s="2">
        <v>35537.599999999999</v>
      </c>
      <c r="S68" t="str">
        <f t="shared" si="11"/>
        <v>4 puertas</v>
      </c>
      <c r="T68" s="4">
        <f t="shared" si="12"/>
        <v>-35537.599999999999</v>
      </c>
    </row>
    <row r="69" spans="1:20" x14ac:dyDescent="0.35">
      <c r="A69" t="s">
        <v>104</v>
      </c>
      <c r="B69" t="s">
        <v>61</v>
      </c>
      <c r="C69" t="str">
        <f t="shared" si="7"/>
        <v>AZ</v>
      </c>
      <c r="D69" t="str">
        <f t="shared" si="8"/>
        <v>NA</v>
      </c>
      <c r="E69" t="s">
        <v>14</v>
      </c>
      <c r="F69" t="s">
        <v>31</v>
      </c>
      <c r="G69" s="4" t="str">
        <f t="shared" si="13"/>
        <v>1163866,93</v>
      </c>
      <c r="H69" s="5">
        <v>1163866.93</v>
      </c>
      <c r="I69" s="9">
        <v>1163866.93</v>
      </c>
      <c r="J69">
        <v>61486</v>
      </c>
      <c r="K69">
        <v>97</v>
      </c>
      <c r="L69" s="2">
        <v>0</v>
      </c>
      <c r="M69" s="2" t="str">
        <f t="shared" si="9"/>
        <v xml:space="preserve">Personal </v>
      </c>
      <c r="N69" t="s">
        <v>16</v>
      </c>
      <c r="O69" t="s">
        <v>24</v>
      </c>
      <c r="P69" t="str">
        <f t="shared" si="10"/>
        <v>465,258644</v>
      </c>
      <c r="Q69" s="7">
        <v>465.258644</v>
      </c>
      <c r="R69" s="2">
        <v>35465.258644000001</v>
      </c>
      <c r="S69" t="str">
        <f t="shared" si="11"/>
        <v>2 puertas</v>
      </c>
      <c r="T69" s="4">
        <f t="shared" si="12"/>
        <v>-35465.258644000001</v>
      </c>
    </row>
    <row r="70" spans="1:20" x14ac:dyDescent="0.35">
      <c r="A70" t="s">
        <v>105</v>
      </c>
      <c r="B70" t="s">
        <v>33</v>
      </c>
      <c r="C70" t="str">
        <f t="shared" si="7"/>
        <v>0R</v>
      </c>
      <c r="D70" t="str">
        <f t="shared" si="8"/>
        <v>NA</v>
      </c>
      <c r="E70" t="s">
        <v>14</v>
      </c>
      <c r="F70" t="s">
        <v>21</v>
      </c>
      <c r="G70" s="4" t="str">
        <f t="shared" si="13"/>
        <v>684615,03</v>
      </c>
      <c r="H70" s="5">
        <v>684615.03</v>
      </c>
      <c r="I70" s="9">
        <v>684615.03</v>
      </c>
      <c r="J70">
        <v>0</v>
      </c>
      <c r="K70">
        <v>95</v>
      </c>
      <c r="L70" s="2">
        <v>0</v>
      </c>
      <c r="M70" s="2" t="str">
        <f t="shared" si="9"/>
        <v xml:space="preserve">Personal </v>
      </c>
      <c r="N70" t="s">
        <v>16</v>
      </c>
      <c r="O70" t="s">
        <v>24</v>
      </c>
      <c r="P70" t="str">
        <f t="shared" si="10"/>
        <v>456</v>
      </c>
      <c r="Q70" s="7">
        <v>456</v>
      </c>
      <c r="R70" s="2">
        <v>35456</v>
      </c>
      <c r="S70" t="str">
        <f t="shared" si="11"/>
        <v>2 puertas</v>
      </c>
      <c r="T70" s="4">
        <f t="shared" si="12"/>
        <v>-35456</v>
      </c>
    </row>
    <row r="71" spans="1:20" x14ac:dyDescent="0.35">
      <c r="A71" t="s">
        <v>106</v>
      </c>
      <c r="B71" t="s">
        <v>26</v>
      </c>
      <c r="C71" t="str">
        <f t="shared" si="7"/>
        <v>CA</v>
      </c>
      <c r="D71" t="str">
        <f t="shared" si="8"/>
        <v>NA</v>
      </c>
      <c r="E71" t="s">
        <v>14</v>
      </c>
      <c r="F71" t="s">
        <v>35</v>
      </c>
      <c r="G71" s="4" t="str">
        <f t="shared" si="13"/>
        <v>1172777,65</v>
      </c>
      <c r="H71" s="5">
        <v>1172777.6499999999</v>
      </c>
      <c r="I71" s="9">
        <v>1172777.6499999999</v>
      </c>
      <c r="J71">
        <v>29879</v>
      </c>
      <c r="K71">
        <v>102</v>
      </c>
      <c r="L71" s="2">
        <v>0</v>
      </c>
      <c r="M71" s="2" t="str">
        <f t="shared" si="9"/>
        <v xml:space="preserve">Personal </v>
      </c>
      <c r="N71" t="s">
        <v>16</v>
      </c>
      <c r="O71" t="s">
        <v>17</v>
      </c>
      <c r="P71" t="str">
        <f t="shared" si="10"/>
        <v>500,254235</v>
      </c>
      <c r="Q71" s="7">
        <v>500.25423499999999</v>
      </c>
      <c r="R71" s="2">
        <v>35500.254235</v>
      </c>
      <c r="S71" t="str">
        <f t="shared" si="11"/>
        <v>2 puertas</v>
      </c>
      <c r="T71" s="4">
        <f t="shared" si="12"/>
        <v>-35500.254235</v>
      </c>
    </row>
    <row r="72" spans="1:20" x14ac:dyDescent="0.35">
      <c r="A72" t="s">
        <v>107</v>
      </c>
      <c r="B72" t="s">
        <v>33</v>
      </c>
      <c r="C72" t="str">
        <f t="shared" si="7"/>
        <v>0R</v>
      </c>
      <c r="D72" t="str">
        <f t="shared" si="8"/>
        <v>NA</v>
      </c>
      <c r="E72" t="s">
        <v>14</v>
      </c>
      <c r="F72" t="s">
        <v>31</v>
      </c>
      <c r="G72" s="4" t="str">
        <f t="shared" si="13"/>
        <v>2264383,48</v>
      </c>
      <c r="H72" s="5">
        <v>2264383.48</v>
      </c>
      <c r="I72" s="9">
        <v>2264383.48</v>
      </c>
      <c r="J72">
        <v>93011</v>
      </c>
      <c r="K72">
        <v>113</v>
      </c>
      <c r="L72" s="2">
        <v>0</v>
      </c>
      <c r="M72" s="2" t="str">
        <f t="shared" si="9"/>
        <v xml:space="preserve">Personal </v>
      </c>
      <c r="N72" t="s">
        <v>16</v>
      </c>
      <c r="O72" t="s">
        <v>29</v>
      </c>
      <c r="P72" t="str">
        <f t="shared" si="10"/>
        <v>281,451042</v>
      </c>
      <c r="Q72" s="7">
        <v>281.45104199999997</v>
      </c>
      <c r="R72" s="2">
        <v>35281.451042000001</v>
      </c>
      <c r="S72" t="str">
        <f t="shared" si="11"/>
        <v>4 puertas</v>
      </c>
      <c r="T72" s="4">
        <f t="shared" si="12"/>
        <v>-35281.451042000001</v>
      </c>
    </row>
    <row r="73" spans="1:20" x14ac:dyDescent="0.35">
      <c r="A73" t="s">
        <v>108</v>
      </c>
      <c r="B73" t="s">
        <v>33</v>
      </c>
      <c r="C73" t="str">
        <f t="shared" si="7"/>
        <v>0R</v>
      </c>
      <c r="D73" t="str">
        <f t="shared" si="8"/>
        <v>NA</v>
      </c>
      <c r="E73" t="s">
        <v>14</v>
      </c>
      <c r="F73" t="s">
        <v>15</v>
      </c>
      <c r="G73" s="4" t="str">
        <f t="shared" si="13"/>
        <v>261447,43</v>
      </c>
      <c r="H73" s="5">
        <v>261447.43</v>
      </c>
      <c r="I73" s="9">
        <v>261447.43</v>
      </c>
      <c r="J73">
        <v>65186</v>
      </c>
      <c r="K73">
        <v>65</v>
      </c>
      <c r="L73" s="2">
        <v>0</v>
      </c>
      <c r="M73" s="2" t="str">
        <f t="shared" si="9"/>
        <v xml:space="preserve">Personal </v>
      </c>
      <c r="N73" t="s">
        <v>16</v>
      </c>
      <c r="O73" t="s">
        <v>24</v>
      </c>
      <c r="P73" t="str">
        <f t="shared" si="10"/>
        <v>5,434505</v>
      </c>
      <c r="Q73" s="7">
        <v>5.4345049999999997</v>
      </c>
      <c r="R73" s="2">
        <v>35005.434504999997</v>
      </c>
      <c r="S73" t="str">
        <f t="shared" si="11"/>
        <v>2 puertas</v>
      </c>
      <c r="T73" s="4">
        <f t="shared" si="12"/>
        <v>-35005.434504999997</v>
      </c>
    </row>
    <row r="74" spans="1:20" x14ac:dyDescent="0.35">
      <c r="A74" t="s">
        <v>109</v>
      </c>
      <c r="B74" t="s">
        <v>33</v>
      </c>
      <c r="C74" t="str">
        <f t="shared" si="7"/>
        <v>0R</v>
      </c>
      <c r="D74" t="str">
        <f t="shared" si="8"/>
        <v>NA</v>
      </c>
      <c r="E74" t="s">
        <v>14</v>
      </c>
      <c r="F74" t="s">
        <v>15</v>
      </c>
      <c r="G74" s="4" t="str">
        <f t="shared" si="13"/>
        <v>245175,27</v>
      </c>
      <c r="H74" s="5">
        <v>245175.27</v>
      </c>
      <c r="I74" s="9">
        <v>245175.27</v>
      </c>
      <c r="J74">
        <v>26840</v>
      </c>
      <c r="K74">
        <v>64</v>
      </c>
      <c r="L74" s="2">
        <v>36557</v>
      </c>
      <c r="M74" s="2" t="str">
        <f t="shared" si="9"/>
        <v xml:space="preserve">Personal </v>
      </c>
      <c r="N74" t="s">
        <v>16</v>
      </c>
      <c r="O74" t="s">
        <v>17</v>
      </c>
      <c r="P74" t="str">
        <f t="shared" si="10"/>
        <v>307,2</v>
      </c>
      <c r="Q74" s="7">
        <v>307.2</v>
      </c>
      <c r="R74" s="2">
        <v>35307.199999999997</v>
      </c>
      <c r="S74" t="str">
        <f t="shared" si="11"/>
        <v>2 puertas</v>
      </c>
      <c r="T74" s="4">
        <f t="shared" si="12"/>
        <v>-35307.199999999997</v>
      </c>
    </row>
    <row r="75" spans="1:20" x14ac:dyDescent="0.35">
      <c r="A75" t="s">
        <v>110</v>
      </c>
      <c r="B75" t="s">
        <v>33</v>
      </c>
      <c r="C75" t="str">
        <f t="shared" si="7"/>
        <v>0R</v>
      </c>
      <c r="D75" t="str">
        <f t="shared" si="8"/>
        <v>NA</v>
      </c>
      <c r="E75" t="s">
        <v>14</v>
      </c>
      <c r="F75" t="s">
        <v>21</v>
      </c>
      <c r="G75" s="4" t="str">
        <f t="shared" si="13"/>
        <v>678127,02</v>
      </c>
      <c r="H75" s="5">
        <v>678127.02</v>
      </c>
      <c r="I75" s="9">
        <v>678127.02</v>
      </c>
      <c r="J75">
        <v>0</v>
      </c>
      <c r="K75">
        <v>104</v>
      </c>
      <c r="L75" s="2">
        <v>36526</v>
      </c>
      <c r="M75" s="2" t="str">
        <f t="shared" si="9"/>
        <v xml:space="preserve">Personal </v>
      </c>
      <c r="N75" t="s">
        <v>16</v>
      </c>
      <c r="O75" t="s">
        <v>78</v>
      </c>
      <c r="P75" t="str">
        <f t="shared" si="10"/>
        <v>982,399613</v>
      </c>
      <c r="Q75" s="7">
        <v>982.39961300000004</v>
      </c>
      <c r="R75" s="2">
        <v>35982.399613000001</v>
      </c>
      <c r="S75" t="str">
        <f t="shared" si="11"/>
        <v>2 puertas</v>
      </c>
      <c r="T75" s="4">
        <f t="shared" si="12"/>
        <v>-35982.399613000001</v>
      </c>
    </row>
    <row r="76" spans="1:20" x14ac:dyDescent="0.35">
      <c r="A76" t="s">
        <v>111</v>
      </c>
      <c r="B76" t="s">
        <v>33</v>
      </c>
      <c r="C76" t="str">
        <f t="shared" si="7"/>
        <v>0R</v>
      </c>
      <c r="D76" t="str">
        <f t="shared" si="8"/>
        <v>NA</v>
      </c>
      <c r="E76" t="s">
        <v>14</v>
      </c>
      <c r="F76" t="s">
        <v>21</v>
      </c>
      <c r="G76" s="4" t="str">
        <f t="shared" si="13"/>
        <v>497480,15</v>
      </c>
      <c r="H76" s="5">
        <v>497480.15</v>
      </c>
      <c r="I76" s="9">
        <v>497480.15</v>
      </c>
      <c r="J76">
        <v>75644</v>
      </c>
      <c r="K76">
        <v>65</v>
      </c>
      <c r="L76" s="2">
        <v>36586</v>
      </c>
      <c r="M76" s="2" t="str">
        <f t="shared" si="9"/>
        <v xml:space="preserve">Personal </v>
      </c>
      <c r="N76" t="s">
        <v>16</v>
      </c>
      <c r="O76" t="s">
        <v>24</v>
      </c>
      <c r="P76" t="str">
        <f t="shared" si="10"/>
        <v>467,803638</v>
      </c>
      <c r="Q76" s="7">
        <v>467.80363799999998</v>
      </c>
      <c r="R76" s="2">
        <v>35467.803637999998</v>
      </c>
      <c r="S76" t="str">
        <f t="shared" si="11"/>
        <v>2 puertas</v>
      </c>
      <c r="T76" s="4">
        <f t="shared" si="12"/>
        <v>-35467.803637999998</v>
      </c>
    </row>
    <row r="77" spans="1:20" x14ac:dyDescent="0.35">
      <c r="A77" t="s">
        <v>112</v>
      </c>
      <c r="B77" t="s">
        <v>33</v>
      </c>
      <c r="C77" t="str">
        <f t="shared" si="7"/>
        <v>0R</v>
      </c>
      <c r="D77" t="str">
        <f t="shared" si="8"/>
        <v>NA</v>
      </c>
      <c r="E77" t="s">
        <v>14</v>
      </c>
      <c r="F77" t="s">
        <v>21</v>
      </c>
      <c r="G77" s="4" t="str">
        <f t="shared" si="13"/>
        <v>859160,49</v>
      </c>
      <c r="H77" s="5">
        <v>859160.49</v>
      </c>
      <c r="I77" s="9">
        <v>859160.49</v>
      </c>
      <c r="J77">
        <v>38984</v>
      </c>
      <c r="K77">
        <v>73</v>
      </c>
      <c r="L77" s="2">
        <v>0</v>
      </c>
      <c r="M77" s="2" t="str">
        <f t="shared" si="9"/>
        <v xml:space="preserve">Personal </v>
      </c>
      <c r="N77" t="s">
        <v>16</v>
      </c>
      <c r="O77" t="s">
        <v>17</v>
      </c>
      <c r="P77" t="str">
        <f t="shared" si="10"/>
        <v>350,4</v>
      </c>
      <c r="Q77" s="7">
        <v>350.4</v>
      </c>
      <c r="R77" s="2">
        <v>35350.400000000001</v>
      </c>
      <c r="S77" t="str">
        <f t="shared" si="11"/>
        <v>2 puertas</v>
      </c>
      <c r="T77" s="4">
        <f t="shared" si="12"/>
        <v>-35350.400000000001</v>
      </c>
    </row>
    <row r="78" spans="1:20" x14ac:dyDescent="0.35">
      <c r="A78" t="s">
        <v>113</v>
      </c>
      <c r="B78" t="s">
        <v>33</v>
      </c>
      <c r="C78" t="str">
        <f t="shared" si="7"/>
        <v>0R</v>
      </c>
      <c r="D78" t="str">
        <f t="shared" si="8"/>
        <v>NA</v>
      </c>
      <c r="E78" t="s">
        <v>14</v>
      </c>
      <c r="F78" t="s">
        <v>31</v>
      </c>
      <c r="G78" s="4" t="str">
        <f t="shared" si="13"/>
        <v>559216,14</v>
      </c>
      <c r="H78" s="5">
        <v>559216.14</v>
      </c>
      <c r="I78" s="9">
        <v>559216.14</v>
      </c>
      <c r="J78">
        <v>71811</v>
      </c>
      <c r="K78">
        <v>71</v>
      </c>
      <c r="L78" s="2">
        <v>0</v>
      </c>
      <c r="M78" s="2" t="str">
        <f t="shared" si="9"/>
        <v xml:space="preserve">Personal </v>
      </c>
      <c r="N78" t="s">
        <v>16</v>
      </c>
      <c r="O78" t="s">
        <v>17</v>
      </c>
      <c r="P78" t="str">
        <f t="shared" si="10"/>
        <v>29,03416</v>
      </c>
      <c r="Q78" s="7">
        <v>29.03416</v>
      </c>
      <c r="R78" s="2">
        <v>35029.034160000003</v>
      </c>
      <c r="S78" t="str">
        <f t="shared" si="11"/>
        <v>2 puertas</v>
      </c>
      <c r="T78" s="4">
        <f t="shared" si="12"/>
        <v>-35029.034160000003</v>
      </c>
    </row>
    <row r="79" spans="1:20" x14ac:dyDescent="0.35">
      <c r="A79" t="s">
        <v>114</v>
      </c>
      <c r="B79" t="s">
        <v>23</v>
      </c>
      <c r="C79" t="str">
        <f t="shared" si="7"/>
        <v>NV</v>
      </c>
      <c r="D79" t="str">
        <f t="shared" si="8"/>
        <v>NA</v>
      </c>
      <c r="E79" t="s">
        <v>14</v>
      </c>
      <c r="F79" t="s">
        <v>35</v>
      </c>
      <c r="G79" s="4" t="str">
        <f t="shared" si="13"/>
        <v>800947,28</v>
      </c>
      <c r="H79" s="5">
        <v>800947.28</v>
      </c>
      <c r="I79" s="9">
        <v>800947.28</v>
      </c>
      <c r="J79">
        <v>20961</v>
      </c>
      <c r="K79">
        <v>67</v>
      </c>
      <c r="L79" s="2">
        <v>0</v>
      </c>
      <c r="M79" s="2" t="str">
        <f t="shared" si="9"/>
        <v xml:space="preserve">Personal </v>
      </c>
      <c r="N79" t="s">
        <v>16</v>
      </c>
      <c r="O79" t="s">
        <v>17</v>
      </c>
      <c r="P79" t="str">
        <f t="shared" si="10"/>
        <v>321,6</v>
      </c>
      <c r="Q79" s="7">
        <v>321.60000000000002</v>
      </c>
      <c r="R79" s="2">
        <v>35321.599999999999</v>
      </c>
      <c r="S79" t="str">
        <f t="shared" si="11"/>
        <v>2 puertas</v>
      </c>
      <c r="T79" s="4">
        <f t="shared" si="12"/>
        <v>-35321.599999999999</v>
      </c>
    </row>
    <row r="80" spans="1:20" x14ac:dyDescent="0.35">
      <c r="A80" t="s">
        <v>115</v>
      </c>
      <c r="B80" t="s">
        <v>13</v>
      </c>
      <c r="C80" t="str">
        <f t="shared" si="7"/>
        <v>WA</v>
      </c>
      <c r="D80" t="str">
        <f t="shared" si="8"/>
        <v>F</v>
      </c>
      <c r="E80" t="s">
        <v>20</v>
      </c>
      <c r="F80" t="s">
        <v>15</v>
      </c>
      <c r="G80" s="4" t="str">
        <f t="shared" si="13"/>
        <v/>
      </c>
      <c r="H80" s="5"/>
      <c r="I80" s="9"/>
      <c r="J80">
        <v>41275</v>
      </c>
      <c r="K80">
        <v>96</v>
      </c>
      <c r="L80" s="2">
        <v>0</v>
      </c>
      <c r="M80" s="2" t="str">
        <f t="shared" si="9"/>
        <v xml:space="preserve">Personal </v>
      </c>
      <c r="N80" t="s">
        <v>16</v>
      </c>
      <c r="O80" t="s">
        <v>17</v>
      </c>
      <c r="P80" t="str">
        <f t="shared" si="10"/>
        <v>41,122303</v>
      </c>
      <c r="Q80" s="7">
        <v>41.122303000000002</v>
      </c>
      <c r="R80" s="2">
        <v>35041.122302999996</v>
      </c>
      <c r="S80" t="str">
        <f t="shared" si="11"/>
        <v>2 puertas</v>
      </c>
      <c r="T80" s="4">
        <f t="shared" si="12"/>
        <v>-35041.122302999996</v>
      </c>
    </row>
    <row r="81" spans="1:20" x14ac:dyDescent="0.35">
      <c r="A81" t="s">
        <v>116</v>
      </c>
      <c r="B81" t="s">
        <v>26</v>
      </c>
      <c r="C81" t="str">
        <f t="shared" si="7"/>
        <v>CA</v>
      </c>
      <c r="D81" t="str">
        <f t="shared" si="8"/>
        <v>NA</v>
      </c>
      <c r="E81" t="s">
        <v>14</v>
      </c>
      <c r="F81" t="s">
        <v>21</v>
      </c>
      <c r="G81" s="4" t="str">
        <f t="shared" si="13"/>
        <v>5816655,35</v>
      </c>
      <c r="H81" s="5">
        <v>5816655.3499999996</v>
      </c>
      <c r="I81" s="9">
        <v>5816655.3499999996</v>
      </c>
      <c r="J81">
        <v>61321</v>
      </c>
      <c r="K81">
        <v>186</v>
      </c>
      <c r="L81" s="2">
        <v>36526</v>
      </c>
      <c r="M81" s="2" t="str">
        <f t="shared" si="9"/>
        <v xml:space="preserve">Personal </v>
      </c>
      <c r="N81" t="s">
        <v>16</v>
      </c>
      <c r="O81" t="s">
        <v>117</v>
      </c>
      <c r="P81" t="str">
        <f t="shared" si="10"/>
        <v>427,63121</v>
      </c>
      <c r="Q81" s="7">
        <v>427.63121000000001</v>
      </c>
      <c r="R81" s="2">
        <v>35427.63121</v>
      </c>
      <c r="S81" t="str">
        <f t="shared" si="11"/>
        <v>2 puertas</v>
      </c>
      <c r="T81" s="4">
        <f t="shared" si="12"/>
        <v>-35427.63121</v>
      </c>
    </row>
    <row r="82" spans="1:20" x14ac:dyDescent="0.35">
      <c r="A82" t="s">
        <v>118</v>
      </c>
      <c r="B82" t="s">
        <v>26</v>
      </c>
      <c r="C82" t="str">
        <f t="shared" si="7"/>
        <v>CA</v>
      </c>
      <c r="D82" t="str">
        <f t="shared" si="8"/>
        <v>NA</v>
      </c>
      <c r="E82" t="s">
        <v>14</v>
      </c>
      <c r="F82" t="s">
        <v>35</v>
      </c>
      <c r="G82" s="4" t="str">
        <f t="shared" si="13"/>
        <v>802522,94</v>
      </c>
      <c r="H82" s="5">
        <v>802522.94</v>
      </c>
      <c r="I82" s="9">
        <v>802522.94</v>
      </c>
      <c r="J82">
        <v>0</v>
      </c>
      <c r="K82">
        <v>77</v>
      </c>
      <c r="L82" s="2">
        <v>0</v>
      </c>
      <c r="M82" s="2" t="str">
        <f t="shared" si="9"/>
        <v xml:space="preserve">Personal </v>
      </c>
      <c r="N82" t="s">
        <v>16</v>
      </c>
      <c r="O82" t="s">
        <v>24</v>
      </c>
      <c r="P82" t="str">
        <f t="shared" si="10"/>
        <v>25,807685</v>
      </c>
      <c r="Q82" s="7">
        <v>25.807684999999999</v>
      </c>
      <c r="R82" s="2">
        <v>35025.807685</v>
      </c>
      <c r="S82" t="str">
        <f t="shared" si="11"/>
        <v>2 puertas</v>
      </c>
      <c r="T82" s="4">
        <f t="shared" si="12"/>
        <v>-35025.807685</v>
      </c>
    </row>
    <row r="83" spans="1:20" x14ac:dyDescent="0.35">
      <c r="A83" t="s">
        <v>119</v>
      </c>
      <c r="B83" t="s">
        <v>26</v>
      </c>
      <c r="C83" t="str">
        <f t="shared" si="7"/>
        <v>CA</v>
      </c>
      <c r="D83" t="str">
        <f t="shared" si="8"/>
        <v>NA</v>
      </c>
      <c r="E83" t="s">
        <v>14</v>
      </c>
      <c r="F83" t="s">
        <v>31</v>
      </c>
      <c r="G83" s="4" t="str">
        <f t="shared" si="13"/>
        <v>578018,22</v>
      </c>
      <c r="H83" s="5">
        <v>578018.22</v>
      </c>
      <c r="I83" s="9">
        <v>578018.22</v>
      </c>
      <c r="J83">
        <v>51066</v>
      </c>
      <c r="K83">
        <v>74</v>
      </c>
      <c r="L83" s="2">
        <v>0</v>
      </c>
      <c r="M83" s="2" t="str">
        <f t="shared" si="9"/>
        <v xml:space="preserve">Personal </v>
      </c>
      <c r="N83" t="s">
        <v>16</v>
      </c>
      <c r="O83" t="s">
        <v>17</v>
      </c>
      <c r="P83" t="str">
        <f t="shared" si="10"/>
        <v>787,993313</v>
      </c>
      <c r="Q83" s="7">
        <v>787.99331299999994</v>
      </c>
      <c r="R83" s="2">
        <v>35787.993312999999</v>
      </c>
      <c r="S83" t="str">
        <f t="shared" si="11"/>
        <v>2 puertas</v>
      </c>
      <c r="T83" s="4">
        <f t="shared" si="12"/>
        <v>-35787.993312999999</v>
      </c>
    </row>
    <row r="84" spans="1:20" x14ac:dyDescent="0.35">
      <c r="A84" t="s">
        <v>120</v>
      </c>
      <c r="B84" t="s">
        <v>26</v>
      </c>
      <c r="C84" t="str">
        <f t="shared" si="7"/>
        <v>CA</v>
      </c>
      <c r="D84" t="str">
        <f t="shared" si="8"/>
        <v>NA</v>
      </c>
      <c r="E84" t="s">
        <v>14</v>
      </c>
      <c r="F84" t="s">
        <v>80</v>
      </c>
      <c r="G84" s="4" t="str">
        <f t="shared" si="13"/>
        <v>411853,91</v>
      </c>
      <c r="H84" s="5">
        <v>411853.91</v>
      </c>
      <c r="I84" s="9">
        <v>411853.91</v>
      </c>
      <c r="J84">
        <v>34378</v>
      </c>
      <c r="K84">
        <v>102</v>
      </c>
      <c r="L84" s="2">
        <v>0</v>
      </c>
      <c r="M84" s="2" t="str">
        <f t="shared" si="9"/>
        <v xml:space="preserve">Personal </v>
      </c>
      <c r="N84" t="s">
        <v>16</v>
      </c>
      <c r="O84" t="s">
        <v>29</v>
      </c>
      <c r="P84" t="str">
        <f t="shared" si="10"/>
        <v>489,6</v>
      </c>
      <c r="Q84" s="7">
        <v>489.6</v>
      </c>
      <c r="R84" s="2">
        <v>35489.599999999999</v>
      </c>
      <c r="S84" t="str">
        <f t="shared" si="11"/>
        <v>4 puertas</v>
      </c>
      <c r="T84" s="4">
        <f t="shared" si="12"/>
        <v>-35489.599999999999</v>
      </c>
    </row>
    <row r="85" spans="1:20" x14ac:dyDescent="0.35">
      <c r="A85" t="s">
        <v>121</v>
      </c>
      <c r="B85" t="s">
        <v>23</v>
      </c>
      <c r="C85" t="str">
        <f t="shared" si="7"/>
        <v>NV</v>
      </c>
      <c r="D85" t="str">
        <f t="shared" si="8"/>
        <v>NA</v>
      </c>
      <c r="E85" t="s">
        <v>14</v>
      </c>
      <c r="F85" t="s">
        <v>15</v>
      </c>
      <c r="G85" s="4" t="str">
        <f t="shared" si="13"/>
        <v>252307,02</v>
      </c>
      <c r="H85" s="5">
        <v>252307.02</v>
      </c>
      <c r="I85" s="9">
        <v>252307.02</v>
      </c>
      <c r="J85">
        <v>43072</v>
      </c>
      <c r="K85">
        <v>63</v>
      </c>
      <c r="L85" s="2">
        <v>0</v>
      </c>
      <c r="M85" s="2" t="str">
        <f t="shared" si="9"/>
        <v xml:space="preserve">Personal </v>
      </c>
      <c r="N85" t="s">
        <v>16</v>
      </c>
      <c r="O85" t="s">
        <v>17</v>
      </c>
      <c r="P85" t="str">
        <f t="shared" si="10"/>
        <v>302,4</v>
      </c>
      <c r="Q85" s="7">
        <v>302.39999999999998</v>
      </c>
      <c r="R85" s="2">
        <v>35302.400000000001</v>
      </c>
      <c r="S85" t="str">
        <f t="shared" si="11"/>
        <v>2 puertas</v>
      </c>
      <c r="T85" s="4">
        <f t="shared" si="12"/>
        <v>-35302.400000000001</v>
      </c>
    </row>
    <row r="86" spans="1:20" x14ac:dyDescent="0.35">
      <c r="A86" t="s">
        <v>122</v>
      </c>
      <c r="B86" t="s">
        <v>33</v>
      </c>
      <c r="C86" t="str">
        <f t="shared" si="7"/>
        <v>0R</v>
      </c>
      <c r="D86" t="str">
        <f t="shared" si="8"/>
        <v>NA</v>
      </c>
      <c r="E86" t="s">
        <v>14</v>
      </c>
      <c r="F86" t="s">
        <v>35</v>
      </c>
      <c r="G86" s="4" t="str">
        <f t="shared" si="13"/>
        <v>655421,64</v>
      </c>
      <c r="H86" s="5">
        <v>655421.64</v>
      </c>
      <c r="I86" s="9">
        <v>655421.64</v>
      </c>
      <c r="J86">
        <v>25222</v>
      </c>
      <c r="K86">
        <v>90</v>
      </c>
      <c r="L86" s="2">
        <v>0</v>
      </c>
      <c r="M86" s="2" t="str">
        <f t="shared" si="9"/>
        <v xml:space="preserve">Personal </v>
      </c>
      <c r="N86" t="s">
        <v>16</v>
      </c>
      <c r="O86" t="s">
        <v>17</v>
      </c>
      <c r="P86" t="str">
        <f t="shared" si="10"/>
        <v>475,623251</v>
      </c>
      <c r="Q86" s="7">
        <v>475.62325099999998</v>
      </c>
      <c r="R86" s="2">
        <v>35475.623250999997</v>
      </c>
      <c r="S86" t="str">
        <f t="shared" si="11"/>
        <v>2 puertas</v>
      </c>
      <c r="T86" s="4">
        <f t="shared" si="12"/>
        <v>-35475.623250999997</v>
      </c>
    </row>
    <row r="87" spans="1:20" x14ac:dyDescent="0.35">
      <c r="A87" t="s">
        <v>123</v>
      </c>
      <c r="B87" t="s">
        <v>13</v>
      </c>
      <c r="C87" t="str">
        <f t="shared" si="7"/>
        <v>WA</v>
      </c>
      <c r="D87" t="str">
        <f t="shared" si="8"/>
        <v>F</v>
      </c>
      <c r="E87" t="s">
        <v>20</v>
      </c>
      <c r="F87" t="s">
        <v>21</v>
      </c>
      <c r="G87" s="4" t="str">
        <f t="shared" si="13"/>
        <v>538275,2</v>
      </c>
      <c r="H87" s="5">
        <v>538275.19999999995</v>
      </c>
      <c r="I87" s="9">
        <v>538275.19999999995</v>
      </c>
      <c r="J87">
        <v>77552</v>
      </c>
      <c r="K87">
        <v>68</v>
      </c>
      <c r="L87" s="2">
        <v>36526</v>
      </c>
      <c r="M87" s="2" t="str">
        <f t="shared" si="9"/>
        <v>Corporate</v>
      </c>
      <c r="N87" t="s">
        <v>28</v>
      </c>
      <c r="O87" t="s">
        <v>17</v>
      </c>
      <c r="P87" t="str">
        <f t="shared" si="10"/>
        <v>45,215059</v>
      </c>
      <c r="Q87" s="7">
        <v>45.215058999999997</v>
      </c>
      <c r="R87" s="2">
        <v>35045.215059000002</v>
      </c>
      <c r="S87" t="str">
        <f t="shared" si="11"/>
        <v>2 puertas</v>
      </c>
      <c r="T87" s="4">
        <f t="shared" si="12"/>
        <v>-35045.215059000002</v>
      </c>
    </row>
    <row r="88" spans="1:20" x14ac:dyDescent="0.35">
      <c r="A88" t="s">
        <v>124</v>
      </c>
      <c r="B88" t="s">
        <v>26</v>
      </c>
      <c r="C88" t="str">
        <f t="shared" si="7"/>
        <v>CA</v>
      </c>
      <c r="D88" t="str">
        <f t="shared" si="8"/>
        <v>NA</v>
      </c>
      <c r="E88" t="s">
        <v>14</v>
      </c>
      <c r="F88" t="s">
        <v>35</v>
      </c>
      <c r="G88" s="4" t="str">
        <f t="shared" si="13"/>
        <v>592672,94</v>
      </c>
      <c r="H88" s="5">
        <v>592672.93999999994</v>
      </c>
      <c r="I88" s="9">
        <v>592672.93999999994</v>
      </c>
      <c r="J88">
        <v>23091</v>
      </c>
      <c r="K88">
        <v>96</v>
      </c>
      <c r="L88" s="2">
        <v>36647</v>
      </c>
      <c r="M88" s="2" t="str">
        <f t="shared" si="9"/>
        <v xml:space="preserve">Personal </v>
      </c>
      <c r="N88" t="s">
        <v>16</v>
      </c>
      <c r="O88" t="s">
        <v>17</v>
      </c>
      <c r="P88" t="str">
        <f t="shared" si="10"/>
        <v>460,8</v>
      </c>
      <c r="Q88" s="7">
        <v>460.8</v>
      </c>
      <c r="R88" s="2">
        <v>35460.800000000003</v>
      </c>
      <c r="S88" t="str">
        <f t="shared" si="11"/>
        <v>2 puertas</v>
      </c>
      <c r="T88" s="4">
        <f t="shared" si="12"/>
        <v>-35460.800000000003</v>
      </c>
    </row>
    <row r="89" spans="1:20" x14ac:dyDescent="0.35">
      <c r="A89" t="s">
        <v>125</v>
      </c>
      <c r="B89" t="s">
        <v>26</v>
      </c>
      <c r="C89" t="str">
        <f t="shared" si="7"/>
        <v>CA</v>
      </c>
      <c r="D89" t="str">
        <f t="shared" si="8"/>
        <v>NA</v>
      </c>
      <c r="E89" t="s">
        <v>14</v>
      </c>
      <c r="F89" t="s">
        <v>21</v>
      </c>
      <c r="G89" s="4" t="str">
        <f t="shared" si="13"/>
        <v>268347,07</v>
      </c>
      <c r="H89" s="5">
        <v>268347.07</v>
      </c>
      <c r="I89" s="9">
        <v>268347.07</v>
      </c>
      <c r="J89">
        <v>48269</v>
      </c>
      <c r="K89">
        <v>69</v>
      </c>
      <c r="L89" s="2">
        <v>36586</v>
      </c>
      <c r="M89" s="2" t="str">
        <f t="shared" si="9"/>
        <v>Corporate</v>
      </c>
      <c r="N89" t="s">
        <v>28</v>
      </c>
      <c r="O89" t="s">
        <v>17</v>
      </c>
      <c r="P89" t="str">
        <f t="shared" si="10"/>
        <v>282,151207</v>
      </c>
      <c r="Q89" s="7">
        <v>282.151207</v>
      </c>
      <c r="R89" s="2">
        <v>35282.151207000003</v>
      </c>
      <c r="S89" t="str">
        <f t="shared" si="11"/>
        <v>2 puertas</v>
      </c>
      <c r="T89" s="4">
        <f t="shared" si="12"/>
        <v>-35282.151207000003</v>
      </c>
    </row>
    <row r="90" spans="1:20" x14ac:dyDescent="0.35">
      <c r="A90" t="s">
        <v>126</v>
      </c>
      <c r="B90" t="s">
        <v>33</v>
      </c>
      <c r="C90" t="str">
        <f t="shared" si="7"/>
        <v>0R</v>
      </c>
      <c r="D90" t="str">
        <f t="shared" si="8"/>
        <v>NA</v>
      </c>
      <c r="E90" t="s">
        <v>14</v>
      </c>
      <c r="F90" t="s">
        <v>21</v>
      </c>
      <c r="G90" s="4" t="str">
        <f t="shared" si="13"/>
        <v>269518,24</v>
      </c>
      <c r="H90" s="5">
        <v>269518.24</v>
      </c>
      <c r="I90" s="9">
        <v>269518.24</v>
      </c>
      <c r="J90">
        <v>32720</v>
      </c>
      <c r="K90">
        <v>67</v>
      </c>
      <c r="L90" s="2">
        <v>0</v>
      </c>
      <c r="M90" s="2" t="str">
        <f t="shared" si="9"/>
        <v xml:space="preserve">Personal </v>
      </c>
      <c r="N90" t="s">
        <v>16</v>
      </c>
      <c r="O90" t="s">
        <v>17</v>
      </c>
      <c r="P90" t="str">
        <f t="shared" si="10"/>
        <v>321,6</v>
      </c>
      <c r="Q90" s="7">
        <v>321.60000000000002</v>
      </c>
      <c r="R90" s="2">
        <v>35321.599999999999</v>
      </c>
      <c r="S90" t="str">
        <f t="shared" si="11"/>
        <v>2 puertas</v>
      </c>
      <c r="T90" s="4">
        <f t="shared" si="12"/>
        <v>-35321.599999999999</v>
      </c>
    </row>
    <row r="91" spans="1:20" x14ac:dyDescent="0.35">
      <c r="A91" t="s">
        <v>127</v>
      </c>
      <c r="B91" t="s">
        <v>26</v>
      </c>
      <c r="C91" t="str">
        <f t="shared" si="7"/>
        <v>CA</v>
      </c>
      <c r="D91" t="str">
        <f t="shared" si="8"/>
        <v>NA</v>
      </c>
      <c r="E91" t="s">
        <v>14</v>
      </c>
      <c r="F91" t="s">
        <v>35</v>
      </c>
      <c r="G91" s="4" t="str">
        <f t="shared" si="13"/>
        <v>604702,52</v>
      </c>
      <c r="H91" s="5">
        <v>604702.52</v>
      </c>
      <c r="I91" s="9">
        <v>604702.52</v>
      </c>
      <c r="J91">
        <v>20396</v>
      </c>
      <c r="K91">
        <v>76</v>
      </c>
      <c r="L91" s="2">
        <v>36526</v>
      </c>
      <c r="M91" s="2" t="str">
        <f t="shared" si="9"/>
        <v xml:space="preserve">Personal </v>
      </c>
      <c r="N91" t="s">
        <v>16</v>
      </c>
      <c r="O91" t="s">
        <v>17</v>
      </c>
      <c r="P91" t="str">
        <f t="shared" si="10"/>
        <v>364,8</v>
      </c>
      <c r="Q91" s="7">
        <v>364.8</v>
      </c>
      <c r="R91" s="2">
        <v>35364.800000000003</v>
      </c>
      <c r="S91" t="str">
        <f t="shared" si="11"/>
        <v>2 puertas</v>
      </c>
      <c r="T91" s="4">
        <f t="shared" si="12"/>
        <v>-35364.800000000003</v>
      </c>
    </row>
    <row r="92" spans="1:20" x14ac:dyDescent="0.35">
      <c r="A92" t="s">
        <v>128</v>
      </c>
      <c r="B92" t="s">
        <v>33</v>
      </c>
      <c r="C92" t="str">
        <f t="shared" si="7"/>
        <v>0R</v>
      </c>
      <c r="D92" t="str">
        <f t="shared" si="8"/>
        <v>NA</v>
      </c>
      <c r="E92" t="s">
        <v>14</v>
      </c>
      <c r="F92" t="s">
        <v>35</v>
      </c>
      <c r="G92" s="4" t="str">
        <f t="shared" si="13"/>
        <v>1317101,28</v>
      </c>
      <c r="H92" s="5">
        <v>1317101.28</v>
      </c>
      <c r="I92" s="9">
        <v>1317101.28</v>
      </c>
      <c r="J92">
        <v>21513</v>
      </c>
      <c r="K92">
        <v>119</v>
      </c>
      <c r="L92" s="2">
        <v>36526</v>
      </c>
      <c r="M92" s="2" t="str">
        <f t="shared" si="9"/>
        <v xml:space="preserve">Personal </v>
      </c>
      <c r="N92" t="s">
        <v>16</v>
      </c>
      <c r="O92" t="s">
        <v>24</v>
      </c>
      <c r="P92" t="str">
        <f t="shared" si="10"/>
        <v>679,827592</v>
      </c>
      <c r="Q92" s="7">
        <v>679.82759199999998</v>
      </c>
      <c r="R92" s="2">
        <v>35679.827592000001</v>
      </c>
      <c r="S92" t="str">
        <f t="shared" si="11"/>
        <v>2 puertas</v>
      </c>
      <c r="T92" s="4">
        <f t="shared" si="12"/>
        <v>-35679.827592000001</v>
      </c>
    </row>
    <row r="93" spans="1:20" x14ac:dyDescent="0.35">
      <c r="A93" t="s">
        <v>129</v>
      </c>
      <c r="B93" t="s">
        <v>13</v>
      </c>
      <c r="C93" t="str">
        <f t="shared" si="7"/>
        <v>WA</v>
      </c>
      <c r="D93" t="str">
        <f t="shared" si="8"/>
        <v>F</v>
      </c>
      <c r="E93" t="s">
        <v>20</v>
      </c>
      <c r="F93" t="s">
        <v>35</v>
      </c>
      <c r="G93" s="4" t="str">
        <f t="shared" si="13"/>
        <v>1595001,95</v>
      </c>
      <c r="H93" s="5">
        <v>1595001.95</v>
      </c>
      <c r="I93" s="9">
        <v>1595001.95</v>
      </c>
      <c r="J93">
        <v>0</v>
      </c>
      <c r="K93">
        <v>87</v>
      </c>
      <c r="L93" s="2">
        <v>36526</v>
      </c>
      <c r="M93" s="2" t="str">
        <f t="shared" si="9"/>
        <v xml:space="preserve">Personal </v>
      </c>
      <c r="N93" t="s">
        <v>16</v>
      </c>
      <c r="O93" t="s">
        <v>24</v>
      </c>
      <c r="P93" t="str">
        <f t="shared" si="10"/>
        <v>46,041452</v>
      </c>
      <c r="Q93" s="7">
        <v>46.041452</v>
      </c>
      <c r="R93" s="2">
        <v>35046.041451999998</v>
      </c>
      <c r="S93" t="str">
        <f t="shared" si="11"/>
        <v>2 puertas</v>
      </c>
      <c r="T93" s="4">
        <f t="shared" si="12"/>
        <v>-35046.041451999998</v>
      </c>
    </row>
    <row r="94" spans="1:20" x14ac:dyDescent="0.35">
      <c r="A94" t="s">
        <v>130</v>
      </c>
      <c r="B94" t="s">
        <v>33</v>
      </c>
      <c r="C94" t="str">
        <f t="shared" si="7"/>
        <v>0R</v>
      </c>
      <c r="D94" t="str">
        <f t="shared" si="8"/>
        <v>NA</v>
      </c>
      <c r="E94" t="s">
        <v>14</v>
      </c>
      <c r="F94" t="s">
        <v>21</v>
      </c>
      <c r="G94" s="4" t="str">
        <f t="shared" si="13"/>
        <v>252765,38</v>
      </c>
      <c r="H94" s="5">
        <v>252765.38</v>
      </c>
      <c r="I94" s="9">
        <v>252765.38</v>
      </c>
      <c r="J94">
        <v>80744</v>
      </c>
      <c r="K94">
        <v>63</v>
      </c>
      <c r="L94" s="2">
        <v>0</v>
      </c>
      <c r="M94" s="2" t="str">
        <f t="shared" si="9"/>
        <v>Corporate</v>
      </c>
      <c r="N94" t="s">
        <v>28</v>
      </c>
      <c r="O94" t="s">
        <v>17</v>
      </c>
      <c r="P94" t="str">
        <f t="shared" si="10"/>
        <v>11,879037</v>
      </c>
      <c r="Q94" s="7">
        <v>11.879037</v>
      </c>
      <c r="R94" s="2">
        <v>35011.879036999999</v>
      </c>
      <c r="S94" t="str">
        <f t="shared" si="11"/>
        <v>2 puertas</v>
      </c>
      <c r="T94" s="4">
        <f t="shared" si="12"/>
        <v>-35011.879036999999</v>
      </c>
    </row>
    <row r="95" spans="1:20" x14ac:dyDescent="0.35">
      <c r="A95" t="s">
        <v>131</v>
      </c>
      <c r="B95" t="s">
        <v>33</v>
      </c>
      <c r="C95" t="str">
        <f t="shared" si="7"/>
        <v>0R</v>
      </c>
      <c r="D95" t="str">
        <f t="shared" si="8"/>
        <v>NA</v>
      </c>
      <c r="E95" t="s">
        <v>14</v>
      </c>
      <c r="F95" t="s">
        <v>21</v>
      </c>
      <c r="G95" s="4" t="str">
        <f t="shared" si="13"/>
        <v>267209,58</v>
      </c>
      <c r="H95" s="5">
        <v>267209.58</v>
      </c>
      <c r="I95" s="9">
        <v>267209.58</v>
      </c>
      <c r="J95">
        <v>52822</v>
      </c>
      <c r="K95">
        <v>67</v>
      </c>
      <c r="L95" s="2">
        <v>0</v>
      </c>
      <c r="M95" s="2" t="str">
        <f t="shared" si="9"/>
        <v>Corporate</v>
      </c>
      <c r="N95" t="s">
        <v>28</v>
      </c>
      <c r="O95" t="s">
        <v>24</v>
      </c>
      <c r="P95" t="str">
        <f t="shared" si="10"/>
        <v>350,529033</v>
      </c>
      <c r="Q95" s="7">
        <v>350.52903300000003</v>
      </c>
      <c r="R95" s="2">
        <v>35350.529032999999</v>
      </c>
      <c r="S95" t="str">
        <f t="shared" si="11"/>
        <v>2 puertas</v>
      </c>
      <c r="T95" s="4">
        <f t="shared" si="12"/>
        <v>-35350.529032999999</v>
      </c>
    </row>
    <row r="96" spans="1:20" x14ac:dyDescent="0.35">
      <c r="A96" t="s">
        <v>132</v>
      </c>
      <c r="B96" t="s">
        <v>26</v>
      </c>
      <c r="C96" t="str">
        <f t="shared" si="7"/>
        <v>CA</v>
      </c>
      <c r="D96" t="str">
        <f t="shared" si="8"/>
        <v>NA</v>
      </c>
      <c r="E96" t="s">
        <v>14</v>
      </c>
      <c r="F96" t="s">
        <v>31</v>
      </c>
      <c r="G96" s="4" t="str">
        <f t="shared" si="13"/>
        <v>531329,4</v>
      </c>
      <c r="H96" s="5">
        <v>531329.4</v>
      </c>
      <c r="I96" s="9">
        <v>531329.4</v>
      </c>
      <c r="J96">
        <v>0</v>
      </c>
      <c r="K96">
        <v>77</v>
      </c>
      <c r="L96" s="2">
        <v>36526</v>
      </c>
      <c r="M96" s="2" t="str">
        <f t="shared" si="9"/>
        <v xml:space="preserve">Personal </v>
      </c>
      <c r="N96" t="s">
        <v>16</v>
      </c>
      <c r="O96" t="s">
        <v>17</v>
      </c>
      <c r="P96" t="str">
        <f t="shared" si="10"/>
        <v>863,3947</v>
      </c>
      <c r="Q96" s="7">
        <v>863.39469999999994</v>
      </c>
      <c r="R96" s="2">
        <v>35863.394699999997</v>
      </c>
      <c r="S96" t="str">
        <f t="shared" si="11"/>
        <v>2 puertas</v>
      </c>
      <c r="T96" s="4">
        <f t="shared" si="12"/>
        <v>-35863.394699999997</v>
      </c>
    </row>
    <row r="97" spans="1:20" x14ac:dyDescent="0.35">
      <c r="A97" t="s">
        <v>133</v>
      </c>
      <c r="B97" t="s">
        <v>33</v>
      </c>
      <c r="C97" t="str">
        <f t="shared" si="7"/>
        <v>0R</v>
      </c>
      <c r="D97" t="str">
        <f t="shared" si="8"/>
        <v>NA</v>
      </c>
      <c r="E97" t="s">
        <v>14</v>
      </c>
      <c r="F97" t="s">
        <v>21</v>
      </c>
      <c r="G97" s="4" t="str">
        <f t="shared" si="13"/>
        <v>2094619,25</v>
      </c>
      <c r="H97" s="5">
        <v>2094619.25</v>
      </c>
      <c r="I97" s="9">
        <v>2094619.25</v>
      </c>
      <c r="J97">
        <v>69738</v>
      </c>
      <c r="K97">
        <v>74</v>
      </c>
      <c r="L97" s="2">
        <v>36526</v>
      </c>
      <c r="M97" s="2" t="str">
        <f t="shared" si="9"/>
        <v xml:space="preserve">Personal </v>
      </c>
      <c r="N97" t="s">
        <v>16</v>
      </c>
      <c r="O97" t="s">
        <v>17</v>
      </c>
      <c r="P97" t="str">
        <f t="shared" si="10"/>
        <v>492,127532</v>
      </c>
      <c r="Q97" s="7">
        <v>492.12753199999997</v>
      </c>
      <c r="R97" s="2">
        <v>35492.127531999999</v>
      </c>
      <c r="S97" t="str">
        <f t="shared" si="11"/>
        <v>2 puertas</v>
      </c>
      <c r="T97" s="4">
        <f t="shared" si="12"/>
        <v>-35492.127531999999</v>
      </c>
    </row>
    <row r="98" spans="1:20" x14ac:dyDescent="0.35">
      <c r="A98" t="s">
        <v>134</v>
      </c>
      <c r="B98" t="s">
        <v>61</v>
      </c>
      <c r="C98" t="str">
        <f t="shared" si="7"/>
        <v>AZ</v>
      </c>
      <c r="D98" t="str">
        <f t="shared" si="8"/>
        <v>NA</v>
      </c>
      <c r="E98" t="s">
        <v>14</v>
      </c>
      <c r="F98" t="s">
        <v>15</v>
      </c>
      <c r="G98" s="4" t="str">
        <f t="shared" si="13"/>
        <v>837535,39</v>
      </c>
      <c r="H98" s="5">
        <v>837535.39</v>
      </c>
      <c r="I98" s="9">
        <v>837535.39</v>
      </c>
      <c r="J98">
        <v>17780</v>
      </c>
      <c r="K98">
        <v>109</v>
      </c>
      <c r="L98" s="2">
        <v>0</v>
      </c>
      <c r="M98" s="2" t="str">
        <f t="shared" si="9"/>
        <v xml:space="preserve">Personal </v>
      </c>
      <c r="N98" t="s">
        <v>16</v>
      </c>
      <c r="O98" t="s">
        <v>29</v>
      </c>
      <c r="P98" t="str">
        <f t="shared" si="10"/>
        <v>132,588288</v>
      </c>
      <c r="Q98" s="7">
        <v>132.58828800000001</v>
      </c>
      <c r="R98" s="2">
        <v>35132.588287999999</v>
      </c>
      <c r="S98" t="str">
        <f t="shared" si="11"/>
        <v>4 puertas</v>
      </c>
      <c r="T98" s="4">
        <f t="shared" si="12"/>
        <v>-35132.588287999999</v>
      </c>
    </row>
    <row r="99" spans="1:20" x14ac:dyDescent="0.35">
      <c r="A99" t="s">
        <v>135</v>
      </c>
      <c r="B99" t="s">
        <v>26</v>
      </c>
      <c r="C99" t="str">
        <f t="shared" si="7"/>
        <v>CA</v>
      </c>
      <c r="D99" t="str">
        <f t="shared" si="8"/>
        <v>NA</v>
      </c>
      <c r="E99" t="s">
        <v>14</v>
      </c>
      <c r="F99" t="s">
        <v>21</v>
      </c>
      <c r="G99" s="4" t="str">
        <f t="shared" si="13"/>
        <v>480166,15</v>
      </c>
      <c r="H99" s="5">
        <v>480166.15</v>
      </c>
      <c r="I99" s="9">
        <v>480166.15</v>
      </c>
      <c r="J99">
        <v>18107</v>
      </c>
      <c r="K99">
        <v>62</v>
      </c>
      <c r="L99" s="2">
        <v>0</v>
      </c>
      <c r="M99" s="2" t="str">
        <f t="shared" si="9"/>
        <v xml:space="preserve">Personal </v>
      </c>
      <c r="N99" t="s">
        <v>16</v>
      </c>
      <c r="O99" t="s">
        <v>17</v>
      </c>
      <c r="P99" t="str">
        <f t="shared" si="10"/>
        <v>297,6</v>
      </c>
      <c r="Q99" s="7">
        <v>297.60000000000002</v>
      </c>
      <c r="R99" s="2">
        <v>35297.599999999999</v>
      </c>
      <c r="S99" t="str">
        <f t="shared" si="11"/>
        <v>2 puertas</v>
      </c>
      <c r="T99" s="4">
        <f t="shared" si="12"/>
        <v>-35297.599999999999</v>
      </c>
    </row>
    <row r="100" spans="1:20" x14ac:dyDescent="0.35">
      <c r="A100" t="s">
        <v>136</v>
      </c>
      <c r="B100" t="s">
        <v>61</v>
      </c>
      <c r="C100" t="str">
        <f t="shared" si="7"/>
        <v>AZ</v>
      </c>
      <c r="D100" t="str">
        <f t="shared" si="8"/>
        <v>NA</v>
      </c>
      <c r="E100" t="s">
        <v>14</v>
      </c>
      <c r="F100" t="s">
        <v>21</v>
      </c>
      <c r="G100" s="4" t="str">
        <f t="shared" si="13"/>
        <v>574594,33</v>
      </c>
      <c r="H100" s="5">
        <v>574594.32999999996</v>
      </c>
      <c r="I100" s="9">
        <v>574594.32999999996</v>
      </c>
      <c r="J100">
        <v>57740</v>
      </c>
      <c r="K100">
        <v>74</v>
      </c>
      <c r="L100" s="2">
        <v>36586</v>
      </c>
      <c r="M100" s="2" t="str">
        <f t="shared" si="9"/>
        <v xml:space="preserve">Personal </v>
      </c>
      <c r="N100" t="s">
        <v>16</v>
      </c>
      <c r="O100" t="s">
        <v>17</v>
      </c>
      <c r="P100" t="str">
        <f t="shared" si="10"/>
        <v>269,905129</v>
      </c>
      <c r="Q100" s="7">
        <v>269.90512899999999</v>
      </c>
      <c r="R100" s="2">
        <v>35269.905128999999</v>
      </c>
      <c r="S100" t="str">
        <f t="shared" si="11"/>
        <v>2 puertas</v>
      </c>
      <c r="T100" s="4">
        <f t="shared" si="12"/>
        <v>-35269.905128999999</v>
      </c>
    </row>
    <row r="101" spans="1:20" x14ac:dyDescent="0.35">
      <c r="A101" t="s">
        <v>137</v>
      </c>
      <c r="B101" t="s">
        <v>33</v>
      </c>
      <c r="C101" t="str">
        <f t="shared" si="7"/>
        <v>0R</v>
      </c>
      <c r="D101" t="str">
        <f t="shared" si="8"/>
        <v>NA</v>
      </c>
      <c r="E101" t="s">
        <v>14</v>
      </c>
      <c r="F101" t="s">
        <v>35</v>
      </c>
      <c r="G101" s="4" t="str">
        <f t="shared" si="13"/>
        <v>606611,6</v>
      </c>
      <c r="H101" s="5">
        <v>606611.6</v>
      </c>
      <c r="I101" s="9">
        <v>606611.6</v>
      </c>
      <c r="J101">
        <v>32627</v>
      </c>
      <c r="K101">
        <v>76</v>
      </c>
      <c r="L101" s="2">
        <v>0</v>
      </c>
      <c r="M101" s="2" t="str">
        <f t="shared" si="9"/>
        <v xml:space="preserve">Personal </v>
      </c>
      <c r="N101" t="s">
        <v>16</v>
      </c>
      <c r="O101" t="s">
        <v>24</v>
      </c>
      <c r="P101" t="str">
        <f t="shared" si="10"/>
        <v>380,036697</v>
      </c>
      <c r="Q101" s="7">
        <v>380.036697</v>
      </c>
      <c r="R101" s="2">
        <v>35380.036697000003</v>
      </c>
      <c r="S101" t="str">
        <f t="shared" si="11"/>
        <v>2 puertas</v>
      </c>
      <c r="T101" s="4">
        <f t="shared" si="12"/>
        <v>-35380.036697000003</v>
      </c>
    </row>
    <row r="102" spans="1:20" x14ac:dyDescent="0.35">
      <c r="A102" t="s">
        <v>138</v>
      </c>
      <c r="B102" t="s">
        <v>26</v>
      </c>
      <c r="C102" t="str">
        <f t="shared" si="7"/>
        <v>CA</v>
      </c>
      <c r="D102" t="str">
        <f t="shared" si="8"/>
        <v>NA</v>
      </c>
      <c r="E102" t="s">
        <v>14</v>
      </c>
      <c r="F102" t="s">
        <v>35</v>
      </c>
      <c r="G102" s="4" t="str">
        <f t="shared" si="13"/>
        <v>800230,83</v>
      </c>
      <c r="H102" s="5">
        <v>800230.83</v>
      </c>
      <c r="I102" s="9">
        <v>800230.83</v>
      </c>
      <c r="J102">
        <v>0</v>
      </c>
      <c r="K102">
        <v>107</v>
      </c>
      <c r="L102" s="2">
        <v>0</v>
      </c>
      <c r="M102" s="2" t="str">
        <f t="shared" si="9"/>
        <v xml:space="preserve">Personal </v>
      </c>
      <c r="N102" t="s">
        <v>16</v>
      </c>
      <c r="O102" t="s">
        <v>29</v>
      </c>
      <c r="P102" t="str">
        <f t="shared" si="10"/>
        <v>513,6</v>
      </c>
      <c r="Q102" s="7">
        <v>513.6</v>
      </c>
      <c r="R102" s="2">
        <v>35513.599999999999</v>
      </c>
      <c r="S102" t="str">
        <f t="shared" si="11"/>
        <v>4 puertas</v>
      </c>
      <c r="T102" s="4">
        <f t="shared" si="12"/>
        <v>-35513.599999999999</v>
      </c>
    </row>
    <row r="103" spans="1:20" x14ac:dyDescent="0.35">
      <c r="A103" t="s">
        <v>139</v>
      </c>
      <c r="B103" t="s">
        <v>26</v>
      </c>
      <c r="C103" t="str">
        <f t="shared" si="7"/>
        <v>CA</v>
      </c>
      <c r="D103" t="str">
        <f t="shared" si="8"/>
        <v>NA</v>
      </c>
      <c r="E103" t="s">
        <v>14</v>
      </c>
      <c r="F103" t="s">
        <v>35</v>
      </c>
      <c r="G103" s="4" t="str">
        <f t="shared" si="13"/>
        <v>239391,54</v>
      </c>
      <c r="H103" s="5">
        <v>239391.54</v>
      </c>
      <c r="I103" s="9">
        <v>239391.54</v>
      </c>
      <c r="J103">
        <v>0</v>
      </c>
      <c r="K103">
        <v>70</v>
      </c>
      <c r="L103" s="2">
        <v>0</v>
      </c>
      <c r="M103" s="2" t="str">
        <f t="shared" si="9"/>
        <v xml:space="preserve">Personal </v>
      </c>
      <c r="N103" t="s">
        <v>16</v>
      </c>
      <c r="O103" t="s">
        <v>17</v>
      </c>
      <c r="P103" t="str">
        <f t="shared" si="10"/>
        <v>425,266308</v>
      </c>
      <c r="Q103" s="7">
        <v>425.26630799999998</v>
      </c>
      <c r="R103" s="2">
        <v>35425.266307999998</v>
      </c>
      <c r="S103" t="str">
        <f t="shared" si="11"/>
        <v>2 puertas</v>
      </c>
      <c r="T103" s="4">
        <f t="shared" si="12"/>
        <v>-35425.266307999998</v>
      </c>
    </row>
    <row r="104" spans="1:20" x14ac:dyDescent="0.35">
      <c r="A104" t="s">
        <v>140</v>
      </c>
      <c r="B104" t="s">
        <v>33</v>
      </c>
      <c r="C104" t="str">
        <f t="shared" si="7"/>
        <v>0R</v>
      </c>
      <c r="D104" t="str">
        <f t="shared" si="8"/>
        <v>NA</v>
      </c>
      <c r="E104" t="s">
        <v>14</v>
      </c>
      <c r="F104" t="s">
        <v>21</v>
      </c>
      <c r="G104" s="4" t="str">
        <f t="shared" si="13"/>
        <v>476281,79</v>
      </c>
      <c r="H104" s="5">
        <v>476281.79</v>
      </c>
      <c r="I104" s="9">
        <v>476281.79</v>
      </c>
      <c r="J104">
        <v>65795</v>
      </c>
      <c r="K104">
        <v>62</v>
      </c>
      <c r="L104" s="2">
        <v>36526</v>
      </c>
      <c r="M104" s="2" t="str">
        <f t="shared" si="9"/>
        <v>Corporate</v>
      </c>
      <c r="N104" t="s">
        <v>28</v>
      </c>
      <c r="O104" t="s">
        <v>24</v>
      </c>
      <c r="P104" t="str">
        <f t="shared" si="10"/>
        <v>49,011099</v>
      </c>
      <c r="Q104" s="7">
        <v>49.011099000000002</v>
      </c>
      <c r="R104" s="2">
        <v>35049.011099000003</v>
      </c>
      <c r="S104" t="str">
        <f t="shared" si="11"/>
        <v>2 puertas</v>
      </c>
      <c r="T104" s="4">
        <f t="shared" si="12"/>
        <v>-35049.011099000003</v>
      </c>
    </row>
    <row r="105" spans="1:20" x14ac:dyDescent="0.35">
      <c r="A105" t="s">
        <v>141</v>
      </c>
      <c r="B105" t="s">
        <v>26</v>
      </c>
      <c r="C105" t="str">
        <f t="shared" si="7"/>
        <v>CA</v>
      </c>
      <c r="D105" t="str">
        <f t="shared" si="8"/>
        <v>NA</v>
      </c>
      <c r="E105" t="s">
        <v>14</v>
      </c>
      <c r="F105" t="s">
        <v>35</v>
      </c>
      <c r="G105" s="4" t="str">
        <f t="shared" si="13"/>
        <v>433038,6</v>
      </c>
      <c r="H105" s="5">
        <v>433038.6</v>
      </c>
      <c r="I105" s="9">
        <v>433038.6</v>
      </c>
      <c r="J105">
        <v>60475</v>
      </c>
      <c r="K105">
        <v>107</v>
      </c>
      <c r="L105" s="2">
        <v>0</v>
      </c>
      <c r="M105" s="2" t="str">
        <f t="shared" si="9"/>
        <v xml:space="preserve">Personal </v>
      </c>
      <c r="N105" t="s">
        <v>16</v>
      </c>
      <c r="O105" t="s">
        <v>17</v>
      </c>
      <c r="P105" t="str">
        <f t="shared" si="10"/>
        <v>513,6</v>
      </c>
      <c r="Q105" s="7">
        <v>513.6</v>
      </c>
      <c r="R105" s="2">
        <v>35513.599999999999</v>
      </c>
      <c r="S105" t="str">
        <f t="shared" si="11"/>
        <v>2 puertas</v>
      </c>
      <c r="T105" s="4">
        <f t="shared" si="12"/>
        <v>-35513.599999999999</v>
      </c>
    </row>
    <row r="106" spans="1:20" x14ac:dyDescent="0.35">
      <c r="A106" t="s">
        <v>142</v>
      </c>
      <c r="B106" t="s">
        <v>26</v>
      </c>
      <c r="C106" t="str">
        <f t="shared" si="7"/>
        <v>CA</v>
      </c>
      <c r="D106" t="str">
        <f t="shared" si="8"/>
        <v>NA</v>
      </c>
      <c r="E106" t="s">
        <v>14</v>
      </c>
      <c r="F106" t="s">
        <v>31</v>
      </c>
      <c r="G106" s="4" t="str">
        <f t="shared" si="13"/>
        <v>940272,98</v>
      </c>
      <c r="H106" s="5">
        <v>940272.98</v>
      </c>
      <c r="I106" s="9">
        <v>940272.98</v>
      </c>
      <c r="J106">
        <v>0</v>
      </c>
      <c r="K106">
        <v>130</v>
      </c>
      <c r="L106" s="2">
        <v>0</v>
      </c>
      <c r="M106" s="2" t="str">
        <f t="shared" si="9"/>
        <v xml:space="preserve">Personal </v>
      </c>
      <c r="N106" t="s">
        <v>16</v>
      </c>
      <c r="O106" t="s">
        <v>29</v>
      </c>
      <c r="P106" t="str">
        <f t="shared" si="10"/>
        <v>936</v>
      </c>
      <c r="Q106" s="7">
        <v>936</v>
      </c>
      <c r="R106" s="2">
        <v>35936</v>
      </c>
      <c r="S106" t="str">
        <f t="shared" si="11"/>
        <v>4 puertas</v>
      </c>
      <c r="T106" s="4">
        <f t="shared" si="12"/>
        <v>-35936</v>
      </c>
    </row>
    <row r="107" spans="1:20" x14ac:dyDescent="0.35">
      <c r="A107" t="s">
        <v>143</v>
      </c>
      <c r="B107" t="s">
        <v>33</v>
      </c>
      <c r="C107" t="str">
        <f t="shared" si="7"/>
        <v>0R</v>
      </c>
      <c r="D107" t="str">
        <f t="shared" si="8"/>
        <v>NA</v>
      </c>
      <c r="E107" t="s">
        <v>14</v>
      </c>
      <c r="F107" t="s">
        <v>21</v>
      </c>
      <c r="G107" s="4" t="str">
        <f t="shared" si="13"/>
        <v>696669,45</v>
      </c>
      <c r="H107" s="5">
        <v>696669.45</v>
      </c>
      <c r="I107" s="9">
        <v>696669.45</v>
      </c>
      <c r="J107">
        <v>41837</v>
      </c>
      <c r="K107">
        <v>88</v>
      </c>
      <c r="L107" s="2">
        <v>0</v>
      </c>
      <c r="M107" s="2" t="str">
        <f t="shared" si="9"/>
        <v xml:space="preserve">Personal </v>
      </c>
      <c r="N107" t="s">
        <v>16</v>
      </c>
      <c r="O107" t="s">
        <v>17</v>
      </c>
      <c r="P107" t="str">
        <f t="shared" si="10"/>
        <v>142,062768</v>
      </c>
      <c r="Q107" s="7">
        <v>142.06276800000001</v>
      </c>
      <c r="R107" s="2">
        <v>35142.062768000003</v>
      </c>
      <c r="S107" t="str">
        <f t="shared" si="11"/>
        <v>2 puertas</v>
      </c>
      <c r="T107" s="4">
        <f t="shared" si="12"/>
        <v>-35142.062768000003</v>
      </c>
    </row>
    <row r="108" spans="1:20" x14ac:dyDescent="0.35">
      <c r="A108" t="s">
        <v>144</v>
      </c>
      <c r="B108" t="s">
        <v>26</v>
      </c>
      <c r="C108" t="str">
        <f t="shared" si="7"/>
        <v>CA</v>
      </c>
      <c r="D108" t="str">
        <f t="shared" si="8"/>
        <v>NA</v>
      </c>
      <c r="E108" t="s">
        <v>14</v>
      </c>
      <c r="F108" t="s">
        <v>21</v>
      </c>
      <c r="G108" s="4" t="str">
        <f t="shared" si="13"/>
        <v>769406,43</v>
      </c>
      <c r="H108" s="5">
        <v>769406.43</v>
      </c>
      <c r="I108" s="9">
        <v>769406.43</v>
      </c>
      <c r="J108">
        <v>32303</v>
      </c>
      <c r="K108">
        <v>65</v>
      </c>
      <c r="L108" s="2">
        <v>0</v>
      </c>
      <c r="M108" s="2" t="str">
        <f t="shared" si="9"/>
        <v xml:space="preserve">Personal </v>
      </c>
      <c r="N108" t="s">
        <v>16</v>
      </c>
      <c r="O108" t="s">
        <v>17</v>
      </c>
      <c r="P108" t="str">
        <f t="shared" si="10"/>
        <v>45,152521</v>
      </c>
      <c r="Q108" s="7">
        <v>45.152521</v>
      </c>
      <c r="R108" s="2">
        <v>35045.152521000004</v>
      </c>
      <c r="S108" t="str">
        <f t="shared" si="11"/>
        <v>2 puertas</v>
      </c>
      <c r="T108" s="4">
        <f t="shared" si="12"/>
        <v>-35045.152521000004</v>
      </c>
    </row>
    <row r="109" spans="1:20" x14ac:dyDescent="0.35">
      <c r="A109" t="s">
        <v>145</v>
      </c>
      <c r="B109" t="s">
        <v>33</v>
      </c>
      <c r="C109" t="str">
        <f t="shared" si="7"/>
        <v>0R</v>
      </c>
      <c r="D109" t="str">
        <f t="shared" si="8"/>
        <v>NA</v>
      </c>
      <c r="E109" t="s">
        <v>14</v>
      </c>
      <c r="F109" t="s">
        <v>31</v>
      </c>
      <c r="G109" s="4" t="str">
        <f t="shared" si="13"/>
        <v>871756,11</v>
      </c>
      <c r="H109" s="5">
        <v>871756.11</v>
      </c>
      <c r="I109" s="9">
        <v>871756.11</v>
      </c>
      <c r="J109">
        <v>0</v>
      </c>
      <c r="K109">
        <v>117</v>
      </c>
      <c r="L109" s="2">
        <v>36526</v>
      </c>
      <c r="M109" s="2" t="str">
        <f t="shared" si="9"/>
        <v xml:space="preserve">Personal </v>
      </c>
      <c r="N109" t="s">
        <v>16</v>
      </c>
      <c r="O109" t="s">
        <v>29</v>
      </c>
      <c r="P109" t="str">
        <f t="shared" si="10"/>
        <v>561,6</v>
      </c>
      <c r="Q109" s="7">
        <v>561.6</v>
      </c>
      <c r="R109" s="2">
        <v>35561.599999999999</v>
      </c>
      <c r="S109" t="str">
        <f t="shared" si="11"/>
        <v>4 puertas</v>
      </c>
      <c r="T109" s="4">
        <f t="shared" si="12"/>
        <v>-35561.599999999999</v>
      </c>
    </row>
    <row r="110" spans="1:20" x14ac:dyDescent="0.35">
      <c r="A110" t="s">
        <v>146</v>
      </c>
      <c r="B110" t="s">
        <v>26</v>
      </c>
      <c r="C110" t="str">
        <f t="shared" si="7"/>
        <v>CA</v>
      </c>
      <c r="D110" t="str">
        <f t="shared" si="8"/>
        <v>NA</v>
      </c>
      <c r="E110" t="s">
        <v>14</v>
      </c>
      <c r="F110" t="s">
        <v>21</v>
      </c>
      <c r="G110" s="4" t="str">
        <f t="shared" si="13"/>
        <v>592874,85</v>
      </c>
      <c r="H110" s="5">
        <v>592874.85</v>
      </c>
      <c r="I110" s="9">
        <v>592874.85</v>
      </c>
      <c r="J110">
        <v>40531</v>
      </c>
      <c r="K110">
        <v>74</v>
      </c>
      <c r="L110" s="2">
        <v>0</v>
      </c>
      <c r="M110" s="2" t="str">
        <f t="shared" si="9"/>
        <v xml:space="preserve">Personal </v>
      </c>
      <c r="N110" t="s">
        <v>16</v>
      </c>
      <c r="O110" t="s">
        <v>24</v>
      </c>
      <c r="P110" t="str">
        <f t="shared" si="10"/>
        <v>30,567357</v>
      </c>
      <c r="Q110" s="7">
        <v>30.567357000000001</v>
      </c>
      <c r="R110" s="2">
        <v>35030.567357</v>
      </c>
      <c r="S110" t="str">
        <f t="shared" si="11"/>
        <v>2 puertas</v>
      </c>
      <c r="T110" s="4">
        <f t="shared" si="12"/>
        <v>-35030.567357</v>
      </c>
    </row>
    <row r="111" spans="1:20" x14ac:dyDescent="0.35">
      <c r="A111" t="s">
        <v>147</v>
      </c>
      <c r="B111" t="s">
        <v>33</v>
      </c>
      <c r="C111" t="str">
        <f t="shared" si="7"/>
        <v>0R</v>
      </c>
      <c r="D111" t="str">
        <f t="shared" si="8"/>
        <v>NA</v>
      </c>
      <c r="E111" t="s">
        <v>14</v>
      </c>
      <c r="F111" t="s">
        <v>35</v>
      </c>
      <c r="G111" s="4" t="str">
        <f t="shared" si="13"/>
        <v>245297,73</v>
      </c>
      <c r="H111" s="5">
        <v>245297.73</v>
      </c>
      <c r="I111" s="9">
        <v>245297.73</v>
      </c>
      <c r="J111">
        <v>79898</v>
      </c>
      <c r="K111">
        <v>62</v>
      </c>
      <c r="L111" s="2">
        <v>36526</v>
      </c>
      <c r="M111" s="2" t="str">
        <f t="shared" si="9"/>
        <v>Corporate</v>
      </c>
      <c r="N111" t="s">
        <v>28</v>
      </c>
      <c r="O111" t="s">
        <v>17</v>
      </c>
      <c r="P111" t="str">
        <f t="shared" si="10"/>
        <v>271,606799</v>
      </c>
      <c r="Q111" s="7">
        <v>271.60679900000002</v>
      </c>
      <c r="R111" s="2">
        <v>35271.606799000001</v>
      </c>
      <c r="S111" t="str">
        <f t="shared" si="11"/>
        <v>2 puertas</v>
      </c>
      <c r="T111" s="4">
        <f t="shared" si="12"/>
        <v>-35271.606799000001</v>
      </c>
    </row>
    <row r="112" spans="1:20" x14ac:dyDescent="0.35">
      <c r="A112" t="s">
        <v>148</v>
      </c>
      <c r="B112" t="s">
        <v>26</v>
      </c>
      <c r="C112" t="str">
        <f t="shared" si="7"/>
        <v>CA</v>
      </c>
      <c r="D112" t="str">
        <f t="shared" si="8"/>
        <v>NA</v>
      </c>
      <c r="E112" t="s">
        <v>14</v>
      </c>
      <c r="F112" t="s">
        <v>35</v>
      </c>
      <c r="G112" s="4" t="str">
        <f t="shared" si="13"/>
        <v>670157,17</v>
      </c>
      <c r="H112" s="5">
        <v>670157.17000000004</v>
      </c>
      <c r="I112" s="9">
        <v>670157.17000000004</v>
      </c>
      <c r="J112">
        <v>56398</v>
      </c>
      <c r="K112">
        <v>85</v>
      </c>
      <c r="L112" s="2">
        <v>0</v>
      </c>
      <c r="M112" s="2" t="str">
        <f t="shared" si="9"/>
        <v xml:space="preserve">Personal </v>
      </c>
      <c r="N112" t="s">
        <v>16</v>
      </c>
      <c r="O112" t="s">
        <v>17</v>
      </c>
      <c r="P112" t="str">
        <f t="shared" si="10"/>
        <v>408</v>
      </c>
      <c r="Q112" s="7">
        <v>408</v>
      </c>
      <c r="R112" s="2">
        <v>35408</v>
      </c>
      <c r="S112" t="str">
        <f t="shared" si="11"/>
        <v>2 puertas</v>
      </c>
      <c r="T112" s="4">
        <f t="shared" si="12"/>
        <v>-35408</v>
      </c>
    </row>
    <row r="113" spans="1:20" x14ac:dyDescent="0.35">
      <c r="A113" t="s">
        <v>149</v>
      </c>
      <c r="B113" t="s">
        <v>13</v>
      </c>
      <c r="C113" t="str">
        <f t="shared" si="7"/>
        <v>WA</v>
      </c>
      <c r="D113" t="str">
        <f t="shared" si="8"/>
        <v>M</v>
      </c>
      <c r="E113" t="s">
        <v>27</v>
      </c>
      <c r="F113" t="s">
        <v>31</v>
      </c>
      <c r="G113" s="4" t="str">
        <f t="shared" si="13"/>
        <v>499655,27</v>
      </c>
      <c r="H113" s="5">
        <v>499655.27</v>
      </c>
      <c r="I113" s="9">
        <v>499655.27</v>
      </c>
      <c r="J113">
        <v>71600</v>
      </c>
      <c r="K113">
        <v>63</v>
      </c>
      <c r="L113" s="2">
        <v>0</v>
      </c>
      <c r="M113" s="2" t="str">
        <f t="shared" si="9"/>
        <v xml:space="preserve">Personal </v>
      </c>
      <c r="N113" t="s">
        <v>16</v>
      </c>
      <c r="O113" t="s">
        <v>24</v>
      </c>
      <c r="P113" t="str">
        <f t="shared" si="10"/>
        <v>46,158117</v>
      </c>
      <c r="Q113" s="7">
        <v>46.158116999999997</v>
      </c>
      <c r="R113" s="2">
        <v>35046.158116999999</v>
      </c>
      <c r="S113" t="str">
        <f t="shared" si="11"/>
        <v>2 puertas</v>
      </c>
      <c r="T113" s="4">
        <f t="shared" si="12"/>
        <v>-35046.158116999999</v>
      </c>
    </row>
    <row r="114" spans="1:20" x14ac:dyDescent="0.35">
      <c r="A114" t="s">
        <v>150</v>
      </c>
      <c r="B114" t="s">
        <v>61</v>
      </c>
      <c r="C114" t="str">
        <f t="shared" si="7"/>
        <v>AZ</v>
      </c>
      <c r="D114" t="str">
        <f t="shared" si="8"/>
        <v>NA</v>
      </c>
      <c r="E114" t="s">
        <v>14</v>
      </c>
      <c r="F114" t="s">
        <v>35</v>
      </c>
      <c r="G114" s="4" t="str">
        <f t="shared" si="13"/>
        <v>849269,88</v>
      </c>
      <c r="H114" s="5">
        <v>849269.88</v>
      </c>
      <c r="I114" s="9">
        <v>849269.88</v>
      </c>
      <c r="J114">
        <v>27804</v>
      </c>
      <c r="K114">
        <v>109</v>
      </c>
      <c r="L114" s="2">
        <v>0</v>
      </c>
      <c r="M114" s="2" t="str">
        <f t="shared" si="9"/>
        <v xml:space="preserve">Personal </v>
      </c>
      <c r="N114" t="s">
        <v>16</v>
      </c>
      <c r="O114" t="s">
        <v>29</v>
      </c>
      <c r="P114" t="str">
        <f t="shared" si="10"/>
        <v>784,8</v>
      </c>
      <c r="Q114" s="7">
        <v>784.8</v>
      </c>
      <c r="R114" s="2">
        <v>35784.800000000003</v>
      </c>
      <c r="S114" t="str">
        <f t="shared" si="11"/>
        <v>4 puertas</v>
      </c>
      <c r="T114" s="4">
        <f t="shared" si="12"/>
        <v>-35784.800000000003</v>
      </c>
    </row>
    <row r="115" spans="1:20" x14ac:dyDescent="0.35">
      <c r="A115" t="s">
        <v>151</v>
      </c>
      <c r="B115" t="s">
        <v>33</v>
      </c>
      <c r="C115" t="str">
        <f t="shared" si="7"/>
        <v>0R</v>
      </c>
      <c r="D115" t="str">
        <f t="shared" si="8"/>
        <v>NA</v>
      </c>
      <c r="E115" t="s">
        <v>14</v>
      </c>
      <c r="F115" t="s">
        <v>21</v>
      </c>
      <c r="G115" s="4" t="str">
        <f t="shared" si="13"/>
        <v>771349,4</v>
      </c>
      <c r="H115" s="5">
        <v>771349.4</v>
      </c>
      <c r="I115" s="9">
        <v>771349.4</v>
      </c>
      <c r="J115">
        <v>45506</v>
      </c>
      <c r="K115">
        <v>66</v>
      </c>
      <c r="L115" s="2">
        <v>36557</v>
      </c>
      <c r="M115" s="2" t="str">
        <f t="shared" si="9"/>
        <v xml:space="preserve">Personal </v>
      </c>
      <c r="N115" t="s">
        <v>16</v>
      </c>
      <c r="O115" t="s">
        <v>17</v>
      </c>
      <c r="P115" t="str">
        <f t="shared" si="10"/>
        <v>316,8</v>
      </c>
      <c r="Q115" s="7">
        <v>316.8</v>
      </c>
      <c r="R115" s="2">
        <v>35316.800000000003</v>
      </c>
      <c r="S115" t="str">
        <f t="shared" si="11"/>
        <v>2 puertas</v>
      </c>
      <c r="T115" s="4">
        <f t="shared" si="12"/>
        <v>-35316.800000000003</v>
      </c>
    </row>
    <row r="116" spans="1:20" x14ac:dyDescent="0.35">
      <c r="A116" t="s">
        <v>152</v>
      </c>
      <c r="B116" t="s">
        <v>13</v>
      </c>
      <c r="C116" t="str">
        <f t="shared" si="7"/>
        <v>WA</v>
      </c>
      <c r="D116" t="str">
        <f t="shared" si="8"/>
        <v>F</v>
      </c>
      <c r="E116" t="s">
        <v>20</v>
      </c>
      <c r="F116" t="s">
        <v>15</v>
      </c>
      <c r="G116" s="4" t="str">
        <f t="shared" si="13"/>
        <v>518579,76</v>
      </c>
      <c r="H116" s="5">
        <v>518579.76</v>
      </c>
      <c r="I116" s="9">
        <v>518579.76</v>
      </c>
      <c r="J116">
        <v>99428</v>
      </c>
      <c r="K116">
        <v>6464</v>
      </c>
      <c r="L116" s="2">
        <v>36526</v>
      </c>
      <c r="M116" s="2" t="str">
        <f t="shared" si="9"/>
        <v xml:space="preserve">Personal </v>
      </c>
      <c r="N116" t="s">
        <v>16</v>
      </c>
      <c r="O116" t="s">
        <v>17</v>
      </c>
      <c r="P116" t="str">
        <f t="shared" si="10"/>
        <v>48,046869</v>
      </c>
      <c r="Q116" s="7">
        <v>48.046869000000001</v>
      </c>
      <c r="R116" s="2">
        <v>35048.046868999998</v>
      </c>
      <c r="S116" t="str">
        <f t="shared" si="11"/>
        <v>2 puertas</v>
      </c>
      <c r="T116" s="4">
        <f t="shared" si="12"/>
        <v>-35048.046868999998</v>
      </c>
    </row>
    <row r="117" spans="1:20" x14ac:dyDescent="0.35">
      <c r="A117" t="s">
        <v>153</v>
      </c>
      <c r="B117" t="s">
        <v>26</v>
      </c>
      <c r="C117" t="str">
        <f t="shared" si="7"/>
        <v>CA</v>
      </c>
      <c r="D117" t="str">
        <f t="shared" si="8"/>
        <v>NA</v>
      </c>
      <c r="E117" t="s">
        <v>14</v>
      </c>
      <c r="F117" t="s">
        <v>31</v>
      </c>
      <c r="G117" s="4" t="str">
        <f t="shared" si="13"/>
        <v>729006,98</v>
      </c>
      <c r="H117" s="5">
        <v>729006.98</v>
      </c>
      <c r="I117" s="9">
        <v>729006.98</v>
      </c>
      <c r="J117">
        <v>0</v>
      </c>
      <c r="K117">
        <v>102</v>
      </c>
      <c r="L117" s="2">
        <v>36526</v>
      </c>
      <c r="M117" s="2" t="str">
        <f t="shared" si="9"/>
        <v>Corporate</v>
      </c>
      <c r="N117" t="s">
        <v>28</v>
      </c>
      <c r="O117" t="s">
        <v>29</v>
      </c>
      <c r="P117" t="str">
        <f t="shared" si="10"/>
        <v>489,6</v>
      </c>
      <c r="Q117" s="7">
        <v>489.6</v>
      </c>
      <c r="R117" s="2">
        <v>35489.599999999999</v>
      </c>
      <c r="S117" t="str">
        <f t="shared" si="11"/>
        <v>4 puertas</v>
      </c>
      <c r="T117" s="4">
        <f t="shared" si="12"/>
        <v>-35489.599999999999</v>
      </c>
    </row>
    <row r="118" spans="1:20" x14ac:dyDescent="0.35">
      <c r="A118" t="s">
        <v>154</v>
      </c>
      <c r="B118" t="s">
        <v>33</v>
      </c>
      <c r="C118" t="str">
        <f t="shared" si="7"/>
        <v>0R</v>
      </c>
      <c r="D118" t="str">
        <f t="shared" si="8"/>
        <v>NA</v>
      </c>
      <c r="E118" t="s">
        <v>14</v>
      </c>
      <c r="F118" t="s">
        <v>31</v>
      </c>
      <c r="G118" s="4" t="str">
        <f t="shared" si="13"/>
        <v>477294,38</v>
      </c>
      <c r="H118" s="5">
        <v>477294.38</v>
      </c>
      <c r="I118" s="9">
        <v>477294.38</v>
      </c>
      <c r="J118">
        <v>20993</v>
      </c>
      <c r="K118">
        <v>133</v>
      </c>
      <c r="L118" s="2">
        <v>0</v>
      </c>
      <c r="M118" s="2" t="str">
        <f t="shared" si="9"/>
        <v xml:space="preserve">Personal </v>
      </c>
      <c r="N118" t="s">
        <v>16</v>
      </c>
      <c r="O118" t="s">
        <v>29</v>
      </c>
      <c r="P118" t="str">
        <f t="shared" si="10"/>
        <v>638,4</v>
      </c>
      <c r="Q118" s="7">
        <v>638.4</v>
      </c>
      <c r="R118" s="2">
        <v>35638.400000000001</v>
      </c>
      <c r="S118" t="str">
        <f t="shared" si="11"/>
        <v>4 puertas</v>
      </c>
      <c r="T118" s="4">
        <f t="shared" si="12"/>
        <v>-35638.400000000001</v>
      </c>
    </row>
    <row r="119" spans="1:20" x14ac:dyDescent="0.35">
      <c r="A119" t="s">
        <v>155</v>
      </c>
      <c r="B119" t="s">
        <v>61</v>
      </c>
      <c r="C119" t="str">
        <f t="shared" si="7"/>
        <v>AZ</v>
      </c>
      <c r="D119" t="str">
        <f t="shared" si="8"/>
        <v>NA</v>
      </c>
      <c r="E119" t="s">
        <v>14</v>
      </c>
      <c r="F119" t="s">
        <v>31</v>
      </c>
      <c r="G119" s="4" t="str">
        <f t="shared" si="13"/>
        <v>680649,14</v>
      </c>
      <c r="H119" s="5">
        <v>680649.14</v>
      </c>
      <c r="I119" s="9">
        <v>680649.14</v>
      </c>
      <c r="J119">
        <v>37839</v>
      </c>
      <c r="K119">
        <v>86</v>
      </c>
      <c r="L119" s="2">
        <v>0</v>
      </c>
      <c r="M119" s="2" t="str">
        <f t="shared" si="9"/>
        <v xml:space="preserve">Personal </v>
      </c>
      <c r="N119" t="s">
        <v>16</v>
      </c>
      <c r="O119" t="s">
        <v>24</v>
      </c>
      <c r="P119" t="str">
        <f t="shared" si="10"/>
        <v>465,633954</v>
      </c>
      <c r="Q119" s="7">
        <v>465.63395400000002</v>
      </c>
      <c r="R119" s="2">
        <v>35465.633953999997</v>
      </c>
      <c r="S119" t="str">
        <f t="shared" si="11"/>
        <v>2 puertas</v>
      </c>
      <c r="T119" s="4">
        <f t="shared" si="12"/>
        <v>-35465.633953999997</v>
      </c>
    </row>
    <row r="120" spans="1:20" x14ac:dyDescent="0.35">
      <c r="A120" t="s">
        <v>156</v>
      </c>
      <c r="B120" t="s">
        <v>26</v>
      </c>
      <c r="C120" t="str">
        <f t="shared" si="7"/>
        <v>CA</v>
      </c>
      <c r="D120" t="str">
        <f t="shared" si="8"/>
        <v>NA</v>
      </c>
      <c r="E120" t="s">
        <v>14</v>
      </c>
      <c r="F120" t="s">
        <v>21</v>
      </c>
      <c r="G120" s="4" t="str">
        <f t="shared" si="13"/>
        <v>246978,13</v>
      </c>
      <c r="H120" s="5">
        <v>246978.13</v>
      </c>
      <c r="I120" s="9">
        <v>246978.13</v>
      </c>
      <c r="J120">
        <v>92711</v>
      </c>
      <c r="K120">
        <v>62</v>
      </c>
      <c r="L120" s="2">
        <v>0</v>
      </c>
      <c r="M120" s="2" t="str">
        <f t="shared" si="9"/>
        <v xml:space="preserve">Personal </v>
      </c>
      <c r="N120" t="s">
        <v>16</v>
      </c>
      <c r="O120" t="s">
        <v>24</v>
      </c>
      <c r="P120" t="str">
        <f t="shared" si="10"/>
        <v>368,400146</v>
      </c>
      <c r="Q120" s="7">
        <v>368.40014600000001</v>
      </c>
      <c r="R120" s="2">
        <v>35368.400146</v>
      </c>
      <c r="S120" t="str">
        <f t="shared" si="11"/>
        <v>2 puertas</v>
      </c>
      <c r="T120" s="4">
        <f t="shared" si="12"/>
        <v>-35368.400146</v>
      </c>
    </row>
    <row r="121" spans="1:20" x14ac:dyDescent="0.35">
      <c r="A121" t="s">
        <v>157</v>
      </c>
      <c r="B121" t="s">
        <v>26</v>
      </c>
      <c r="C121" t="str">
        <f t="shared" si="7"/>
        <v>CA</v>
      </c>
      <c r="D121" t="str">
        <f t="shared" si="8"/>
        <v>NA</v>
      </c>
      <c r="E121" t="s">
        <v>14</v>
      </c>
      <c r="F121" t="s">
        <v>35</v>
      </c>
      <c r="G121" s="4" t="str">
        <f t="shared" si="13"/>
        <v>310392,3</v>
      </c>
      <c r="H121" s="5">
        <v>310392.3</v>
      </c>
      <c r="I121" s="9">
        <v>310392.3</v>
      </c>
      <c r="J121">
        <v>74665</v>
      </c>
      <c r="K121">
        <v>78</v>
      </c>
      <c r="L121" s="2">
        <v>36557</v>
      </c>
      <c r="M121" s="2" t="str">
        <f t="shared" si="9"/>
        <v>Corporate</v>
      </c>
      <c r="N121" t="s">
        <v>28</v>
      </c>
      <c r="O121" t="s">
        <v>17</v>
      </c>
      <c r="P121" t="str">
        <f t="shared" si="10"/>
        <v>236,902001</v>
      </c>
      <c r="Q121" s="7">
        <v>236.90200100000001</v>
      </c>
      <c r="R121" s="2">
        <v>35236.902001000002</v>
      </c>
      <c r="S121" t="str">
        <f t="shared" si="11"/>
        <v>2 puertas</v>
      </c>
      <c r="T121" s="4">
        <f t="shared" si="12"/>
        <v>-35236.902001000002</v>
      </c>
    </row>
    <row r="122" spans="1:20" x14ac:dyDescent="0.35">
      <c r="A122" t="s">
        <v>158</v>
      </c>
      <c r="B122" t="s">
        <v>13</v>
      </c>
      <c r="C122" t="str">
        <f t="shared" si="7"/>
        <v>WA</v>
      </c>
      <c r="D122" t="str">
        <f t="shared" si="8"/>
        <v>F</v>
      </c>
      <c r="E122" t="s">
        <v>20</v>
      </c>
      <c r="F122" t="s">
        <v>35</v>
      </c>
      <c r="G122" s="4" t="str">
        <f t="shared" si="13"/>
        <v>1048491,54</v>
      </c>
      <c r="H122" s="5">
        <v>1048491.54</v>
      </c>
      <c r="I122" s="9">
        <v>1048491.54</v>
      </c>
      <c r="J122">
        <v>61108</v>
      </c>
      <c r="K122">
        <v>89</v>
      </c>
      <c r="L122" s="2">
        <v>0</v>
      </c>
      <c r="M122" s="2" t="str">
        <f t="shared" si="9"/>
        <v xml:space="preserve">Personal </v>
      </c>
      <c r="N122" t="s">
        <v>16</v>
      </c>
      <c r="O122" t="s">
        <v>17</v>
      </c>
      <c r="P122" t="str">
        <f t="shared" si="10"/>
        <v>49,451117</v>
      </c>
      <c r="Q122" s="7">
        <v>49.451117000000004</v>
      </c>
      <c r="R122" s="2">
        <v>35049.451116999997</v>
      </c>
      <c r="S122" t="str">
        <f t="shared" si="11"/>
        <v>2 puertas</v>
      </c>
      <c r="T122" s="4">
        <f t="shared" si="12"/>
        <v>-35049.451116999997</v>
      </c>
    </row>
    <row r="123" spans="1:20" x14ac:dyDescent="0.35">
      <c r="A123" t="s">
        <v>159</v>
      </c>
      <c r="B123" t="s">
        <v>26</v>
      </c>
      <c r="C123" t="str">
        <f t="shared" si="7"/>
        <v>CA</v>
      </c>
      <c r="D123" t="str">
        <f t="shared" si="8"/>
        <v>NA</v>
      </c>
      <c r="E123" t="s">
        <v>14</v>
      </c>
      <c r="F123" t="s">
        <v>21</v>
      </c>
      <c r="G123" s="4" t="str">
        <f t="shared" si="13"/>
        <v>890273,76</v>
      </c>
      <c r="H123" s="5">
        <v>890273.76</v>
      </c>
      <c r="I123" s="9">
        <v>890273.76</v>
      </c>
      <c r="J123">
        <v>46833</v>
      </c>
      <c r="K123">
        <v>112</v>
      </c>
      <c r="L123" s="2">
        <v>0</v>
      </c>
      <c r="M123" s="2" t="str">
        <f t="shared" si="9"/>
        <v xml:space="preserve">Personal </v>
      </c>
      <c r="N123" t="s">
        <v>16</v>
      </c>
      <c r="O123" t="s">
        <v>78</v>
      </c>
      <c r="P123" t="str">
        <f t="shared" si="10"/>
        <v>64,109663</v>
      </c>
      <c r="Q123" s="7">
        <v>64.109662999999998</v>
      </c>
      <c r="R123" s="2">
        <v>35064.109663000003</v>
      </c>
      <c r="S123" t="str">
        <f t="shared" si="11"/>
        <v>2 puertas</v>
      </c>
      <c r="T123" s="4">
        <f t="shared" si="12"/>
        <v>-35064.109663000003</v>
      </c>
    </row>
    <row r="124" spans="1:20" x14ac:dyDescent="0.35">
      <c r="A124" t="s">
        <v>160</v>
      </c>
      <c r="B124" t="s">
        <v>33</v>
      </c>
      <c r="C124" t="str">
        <f t="shared" si="7"/>
        <v>0R</v>
      </c>
      <c r="D124" t="str">
        <f t="shared" si="8"/>
        <v>NA</v>
      </c>
      <c r="E124" t="s">
        <v>14</v>
      </c>
      <c r="F124" t="s">
        <v>31</v>
      </c>
      <c r="G124" s="4" t="str">
        <f t="shared" si="13"/>
        <v>549944,72</v>
      </c>
      <c r="H124" s="5">
        <v>549944.72</v>
      </c>
      <c r="I124" s="9">
        <v>549944.72</v>
      </c>
      <c r="J124">
        <v>88768</v>
      </c>
      <c r="K124">
        <v>68</v>
      </c>
      <c r="L124" s="2">
        <v>0</v>
      </c>
      <c r="M124" s="2" t="str">
        <f t="shared" si="9"/>
        <v xml:space="preserve">Personal </v>
      </c>
      <c r="N124" t="s">
        <v>16</v>
      </c>
      <c r="O124" t="s">
        <v>24</v>
      </c>
      <c r="P124" t="str">
        <f t="shared" si="10"/>
        <v>326,4</v>
      </c>
      <c r="Q124" s="7">
        <v>326.39999999999998</v>
      </c>
      <c r="R124" s="2">
        <v>35326.400000000001</v>
      </c>
      <c r="S124" t="str">
        <f t="shared" si="11"/>
        <v>2 puertas</v>
      </c>
      <c r="T124" s="4">
        <f t="shared" si="12"/>
        <v>-35326.400000000001</v>
      </c>
    </row>
    <row r="125" spans="1:20" x14ac:dyDescent="0.35">
      <c r="A125" t="s">
        <v>161</v>
      </c>
      <c r="B125" t="s">
        <v>26</v>
      </c>
      <c r="C125" t="str">
        <f t="shared" si="7"/>
        <v>CA</v>
      </c>
      <c r="D125" t="str">
        <f t="shared" si="8"/>
        <v>NA</v>
      </c>
      <c r="E125" t="s">
        <v>14</v>
      </c>
      <c r="F125" t="s">
        <v>31</v>
      </c>
      <c r="G125" s="4" t="str">
        <f t="shared" si="13"/>
        <v>1502359,86</v>
      </c>
      <c r="H125" s="5">
        <v>1502359.86</v>
      </c>
      <c r="I125" s="9">
        <v>1502359.86</v>
      </c>
      <c r="J125">
        <v>28262</v>
      </c>
      <c r="K125">
        <v>192</v>
      </c>
      <c r="L125" s="2">
        <v>0</v>
      </c>
      <c r="M125" s="2" t="str">
        <f t="shared" si="9"/>
        <v xml:space="preserve">Personal </v>
      </c>
      <c r="N125" t="s">
        <v>16</v>
      </c>
      <c r="O125" t="s">
        <v>65</v>
      </c>
      <c r="P125" t="str">
        <f t="shared" si="10"/>
        <v>921,6</v>
      </c>
      <c r="Q125" s="7">
        <v>921.6</v>
      </c>
      <c r="R125" s="2">
        <v>35921.599999999999</v>
      </c>
      <c r="S125" t="str">
        <f t="shared" si="11"/>
        <v>4 puertas</v>
      </c>
      <c r="T125" s="4">
        <f t="shared" si="12"/>
        <v>-35921.599999999999</v>
      </c>
    </row>
    <row r="126" spans="1:20" x14ac:dyDescent="0.35">
      <c r="A126" t="s">
        <v>162</v>
      </c>
      <c r="B126" t="s">
        <v>23</v>
      </c>
      <c r="C126" t="str">
        <f t="shared" si="7"/>
        <v>NV</v>
      </c>
      <c r="D126" t="str">
        <f t="shared" si="8"/>
        <v>NA</v>
      </c>
      <c r="E126" t="s">
        <v>14</v>
      </c>
      <c r="F126" t="s">
        <v>21</v>
      </c>
      <c r="G126" s="4" t="str">
        <f t="shared" si="13"/>
        <v>250910,79</v>
      </c>
      <c r="H126" s="5">
        <v>250910.79</v>
      </c>
      <c r="I126" s="9">
        <v>250910.79</v>
      </c>
      <c r="J126">
        <v>33555</v>
      </c>
      <c r="K126">
        <v>63</v>
      </c>
      <c r="L126" s="2">
        <v>0</v>
      </c>
      <c r="M126" s="2" t="str">
        <f t="shared" si="9"/>
        <v xml:space="preserve">Personal </v>
      </c>
      <c r="N126" t="s">
        <v>16</v>
      </c>
      <c r="O126" t="s">
        <v>17</v>
      </c>
      <c r="P126" t="str">
        <f t="shared" si="10"/>
        <v>101,89645</v>
      </c>
      <c r="Q126" s="7">
        <v>101.89645</v>
      </c>
      <c r="R126" s="2">
        <v>35101.89645</v>
      </c>
      <c r="S126" t="str">
        <f t="shared" si="11"/>
        <v>2 puertas</v>
      </c>
      <c r="T126" s="4">
        <f t="shared" si="12"/>
        <v>-35101.89645</v>
      </c>
    </row>
    <row r="127" spans="1:20" x14ac:dyDescent="0.35">
      <c r="A127" t="s">
        <v>163</v>
      </c>
      <c r="B127" t="s">
        <v>33</v>
      </c>
      <c r="C127" t="str">
        <f t="shared" si="7"/>
        <v>0R</v>
      </c>
      <c r="D127" t="str">
        <f t="shared" si="8"/>
        <v>NA</v>
      </c>
      <c r="E127" t="s">
        <v>14</v>
      </c>
      <c r="F127" t="s">
        <v>35</v>
      </c>
      <c r="G127" s="4" t="str">
        <f t="shared" si="13"/>
        <v>3122174,81</v>
      </c>
      <c r="H127" s="5">
        <v>3122174.81</v>
      </c>
      <c r="I127" s="9">
        <v>3122174.81</v>
      </c>
      <c r="J127">
        <v>42780</v>
      </c>
      <c r="K127">
        <v>113</v>
      </c>
      <c r="L127" s="2">
        <v>36526</v>
      </c>
      <c r="M127" s="2" t="str">
        <f t="shared" si="9"/>
        <v xml:space="preserve">Personal </v>
      </c>
      <c r="N127" t="s">
        <v>16</v>
      </c>
      <c r="O127" t="s">
        <v>17</v>
      </c>
      <c r="P127" t="str">
        <f t="shared" si="10"/>
        <v>542,4</v>
      </c>
      <c r="Q127" s="7">
        <v>542.4</v>
      </c>
      <c r="R127" s="2">
        <v>35542.400000000001</v>
      </c>
      <c r="S127" t="str">
        <f t="shared" si="11"/>
        <v>2 puertas</v>
      </c>
      <c r="T127" s="4">
        <f t="shared" si="12"/>
        <v>-35542.400000000001</v>
      </c>
    </row>
    <row r="128" spans="1:20" x14ac:dyDescent="0.35">
      <c r="A128" t="s">
        <v>164</v>
      </c>
      <c r="B128" t="s">
        <v>33</v>
      </c>
      <c r="C128" t="str">
        <f t="shared" si="7"/>
        <v>0R</v>
      </c>
      <c r="D128" t="str">
        <f t="shared" si="8"/>
        <v>NA</v>
      </c>
      <c r="E128" t="s">
        <v>14</v>
      </c>
      <c r="F128" t="s">
        <v>15</v>
      </c>
      <c r="G128" s="4" t="str">
        <f t="shared" si="13"/>
        <v>313350,34</v>
      </c>
      <c r="H128" s="5">
        <v>313350.34000000003</v>
      </c>
      <c r="I128" s="9">
        <v>313350.34000000003</v>
      </c>
      <c r="J128">
        <v>58850</v>
      </c>
      <c r="K128">
        <v>78</v>
      </c>
      <c r="L128" s="2">
        <v>0</v>
      </c>
      <c r="M128" s="2" t="str">
        <f t="shared" si="9"/>
        <v xml:space="preserve">Personal </v>
      </c>
      <c r="N128" t="s">
        <v>16</v>
      </c>
      <c r="O128" t="s">
        <v>17</v>
      </c>
      <c r="P128" t="str">
        <f t="shared" si="10"/>
        <v>143,747794</v>
      </c>
      <c r="Q128" s="7">
        <v>143.747794</v>
      </c>
      <c r="R128" s="2">
        <v>35143.747794000003</v>
      </c>
      <c r="S128" t="str">
        <f t="shared" si="11"/>
        <v>2 puertas</v>
      </c>
      <c r="T128" s="4">
        <f t="shared" si="12"/>
        <v>-35143.747794000003</v>
      </c>
    </row>
    <row r="129" spans="1:20" x14ac:dyDescent="0.35">
      <c r="A129" t="s">
        <v>165</v>
      </c>
      <c r="B129" t="s">
        <v>61</v>
      </c>
      <c r="C129" t="str">
        <f t="shared" si="7"/>
        <v>AZ</v>
      </c>
      <c r="D129" t="str">
        <f t="shared" si="8"/>
        <v>NA</v>
      </c>
      <c r="E129" t="s">
        <v>14</v>
      </c>
      <c r="F129" t="s">
        <v>35</v>
      </c>
      <c r="G129" s="4" t="str">
        <f t="shared" si="13"/>
        <v>383745,19</v>
      </c>
      <c r="H129" s="5">
        <v>383745.19</v>
      </c>
      <c r="I129" s="9">
        <v>383745.19</v>
      </c>
      <c r="J129">
        <v>21880</v>
      </c>
      <c r="K129">
        <v>97</v>
      </c>
      <c r="L129" s="2">
        <v>0</v>
      </c>
      <c r="M129" s="2" t="str">
        <f>LEFT(N129,8)</f>
        <v xml:space="preserve">Special </v>
      </c>
      <c r="N129" t="s">
        <v>39</v>
      </c>
      <c r="O129" t="s">
        <v>17</v>
      </c>
      <c r="P129" t="str">
        <f t="shared" si="10"/>
        <v>424,077159</v>
      </c>
      <c r="Q129" s="7">
        <v>424.07715899999999</v>
      </c>
      <c r="R129" s="2">
        <v>35424.077159</v>
      </c>
      <c r="S129" t="str">
        <f t="shared" si="11"/>
        <v>2 puertas</v>
      </c>
      <c r="T129" s="4">
        <f t="shared" si="12"/>
        <v>-35424.077159</v>
      </c>
    </row>
    <row r="130" spans="1:20" x14ac:dyDescent="0.35">
      <c r="A130" t="s">
        <v>166</v>
      </c>
      <c r="B130" t="s">
        <v>33</v>
      </c>
      <c r="C130" t="str">
        <f t="shared" ref="C130:C193" si="14">IF(B130="Washington","WA",IF(B130="Arizona","AR",IF(B130="Nevada","NV",IF(B130="Cali","CA",IF(B130="California","CA",IF(B130="Oregon","0R",B130))))))</f>
        <v>0R</v>
      </c>
      <c r="D130" t="str">
        <f t="shared" si="8"/>
        <v>NA</v>
      </c>
      <c r="E130" t="s">
        <v>14</v>
      </c>
      <c r="F130" t="s">
        <v>35</v>
      </c>
      <c r="G130" s="4" t="str">
        <f t="shared" si="13"/>
        <v>1179049,62</v>
      </c>
      <c r="H130" s="5">
        <v>1179049.6200000001</v>
      </c>
      <c r="I130" s="9">
        <v>1179049.6200000001</v>
      </c>
      <c r="J130">
        <v>25251</v>
      </c>
      <c r="K130">
        <v>66</v>
      </c>
      <c r="L130" s="2">
        <v>0</v>
      </c>
      <c r="M130" s="2" t="str">
        <f t="shared" si="9"/>
        <v xml:space="preserve">Personal </v>
      </c>
      <c r="N130" t="s">
        <v>16</v>
      </c>
      <c r="O130" t="s">
        <v>17</v>
      </c>
      <c r="P130" t="str">
        <f t="shared" si="10"/>
        <v>316,8</v>
      </c>
      <c r="Q130" s="7">
        <v>316.8</v>
      </c>
      <c r="R130" s="2">
        <v>35316.800000000003</v>
      </c>
      <c r="S130" t="str">
        <f t="shared" si="11"/>
        <v>2 puertas</v>
      </c>
      <c r="T130" s="4">
        <f t="shared" si="12"/>
        <v>-35316.800000000003</v>
      </c>
    </row>
    <row r="131" spans="1:20" x14ac:dyDescent="0.35">
      <c r="A131" t="s">
        <v>167</v>
      </c>
      <c r="B131" t="s">
        <v>13</v>
      </c>
      <c r="C131" t="str">
        <f t="shared" si="14"/>
        <v>WA</v>
      </c>
      <c r="D131" t="str">
        <f t="shared" ref="D131:D194" si="15">IF(E131="female","F",IF(E131="Femal","F",IF(E131="Male","M",E131)))</f>
        <v>F</v>
      </c>
      <c r="E131" t="s">
        <v>20</v>
      </c>
      <c r="F131" t="s">
        <v>31</v>
      </c>
      <c r="G131" s="4" t="str">
        <f t="shared" si="13"/>
        <v>282986,39</v>
      </c>
      <c r="H131" s="5">
        <v>282986.39</v>
      </c>
      <c r="I131" s="9">
        <v>282986.39</v>
      </c>
      <c r="J131">
        <v>25317</v>
      </c>
      <c r="K131">
        <v>71</v>
      </c>
      <c r="L131" s="2">
        <v>0</v>
      </c>
      <c r="M131" s="2" t="str">
        <f t="shared" ref="M131:M194" si="16">LEFT(N131,9)</f>
        <v xml:space="preserve">Personal </v>
      </c>
      <c r="N131" t="s">
        <v>16</v>
      </c>
      <c r="O131" t="s">
        <v>24</v>
      </c>
      <c r="P131" t="str">
        <f t="shared" ref="P131:P194" si="17">SUBSTITUTE(Q131,"%"," ")</f>
        <v>50,422181</v>
      </c>
      <c r="Q131" s="7">
        <v>50.422181000000002</v>
      </c>
      <c r="R131" s="2">
        <v>35050.422181000002</v>
      </c>
      <c r="S131" t="str">
        <f t="shared" ref="S131:S194" si="18">IF(O131="SUV","4 puertas",IF(O131="Luxury SUV","4 puertas","2 puertas"))</f>
        <v>2 puertas</v>
      </c>
      <c r="T131" s="4">
        <f t="shared" ref="T131:T194" si="19">X133-R131</f>
        <v>-35050.422181000002</v>
      </c>
    </row>
    <row r="132" spans="1:20" x14ac:dyDescent="0.35">
      <c r="A132" t="s">
        <v>168</v>
      </c>
      <c r="B132" t="s">
        <v>61</v>
      </c>
      <c r="C132" t="str">
        <f t="shared" si="14"/>
        <v>AZ</v>
      </c>
      <c r="D132" t="str">
        <f t="shared" si="15"/>
        <v>NA</v>
      </c>
      <c r="E132" t="s">
        <v>14</v>
      </c>
      <c r="F132" t="s">
        <v>31</v>
      </c>
      <c r="G132" s="4" t="str">
        <f t="shared" ref="G132:G195" si="20">SUBSTITUTE(H132,"%"," ")</f>
        <v>430580,83</v>
      </c>
      <c r="H132" s="5">
        <v>430580.83</v>
      </c>
      <c r="I132" s="9">
        <v>430580.83</v>
      </c>
      <c r="J132">
        <v>24188</v>
      </c>
      <c r="K132">
        <v>109</v>
      </c>
      <c r="L132" s="2">
        <v>0</v>
      </c>
      <c r="M132" s="2" t="str">
        <f t="shared" si="16"/>
        <v xml:space="preserve">Personal </v>
      </c>
      <c r="N132" t="s">
        <v>16</v>
      </c>
      <c r="O132" t="s">
        <v>78</v>
      </c>
      <c r="P132" t="str">
        <f t="shared" si="17"/>
        <v>523,2</v>
      </c>
      <c r="Q132" s="7">
        <v>523.20000000000005</v>
      </c>
      <c r="R132" s="2">
        <v>35523.199999999997</v>
      </c>
      <c r="S132" t="str">
        <f t="shared" si="18"/>
        <v>2 puertas</v>
      </c>
      <c r="T132" s="4">
        <f t="shared" si="19"/>
        <v>-35523.199999999997</v>
      </c>
    </row>
    <row r="133" spans="1:20" x14ac:dyDescent="0.35">
      <c r="A133" t="s">
        <v>169</v>
      </c>
      <c r="B133" t="s">
        <v>23</v>
      </c>
      <c r="C133" t="str">
        <f t="shared" si="14"/>
        <v>NV</v>
      </c>
      <c r="D133" t="str">
        <f t="shared" si="15"/>
        <v>NA</v>
      </c>
      <c r="E133" t="s">
        <v>14</v>
      </c>
      <c r="F133" t="s">
        <v>21</v>
      </c>
      <c r="G133" s="4" t="str">
        <f t="shared" si="20"/>
        <v>597397,69</v>
      </c>
      <c r="H133" s="5">
        <v>597397.68999999994</v>
      </c>
      <c r="I133" s="9">
        <v>597397.68999999994</v>
      </c>
      <c r="J133">
        <v>41611</v>
      </c>
      <c r="K133">
        <v>74</v>
      </c>
      <c r="L133" s="2">
        <v>0</v>
      </c>
      <c r="M133" s="2" t="str">
        <f>LEFT(N133,8)</f>
        <v xml:space="preserve">Special </v>
      </c>
      <c r="N133" t="s">
        <v>39</v>
      </c>
      <c r="O133" t="s">
        <v>17</v>
      </c>
      <c r="P133" t="str">
        <f t="shared" si="17"/>
        <v>113,801497</v>
      </c>
      <c r="Q133" s="7">
        <v>113.801497</v>
      </c>
      <c r="R133" s="2">
        <v>35113.801497</v>
      </c>
      <c r="S133" t="str">
        <f t="shared" si="18"/>
        <v>2 puertas</v>
      </c>
      <c r="T133" s="4">
        <f t="shared" si="19"/>
        <v>-35113.801497</v>
      </c>
    </row>
    <row r="134" spans="1:20" x14ac:dyDescent="0.35">
      <c r="A134" t="s">
        <v>170</v>
      </c>
      <c r="B134" t="s">
        <v>33</v>
      </c>
      <c r="C134" t="str">
        <f t="shared" si="14"/>
        <v>0R</v>
      </c>
      <c r="D134" t="str">
        <f t="shared" si="15"/>
        <v>NA</v>
      </c>
      <c r="E134" t="s">
        <v>14</v>
      </c>
      <c r="F134" t="s">
        <v>21</v>
      </c>
      <c r="G134" s="4" t="str">
        <f t="shared" si="20"/>
        <v>567044,24</v>
      </c>
      <c r="H134" s="5">
        <v>567044.24</v>
      </c>
      <c r="I134" s="9">
        <v>567044.24</v>
      </c>
      <c r="J134">
        <v>28406</v>
      </c>
      <c r="K134">
        <v>72</v>
      </c>
      <c r="L134" s="2">
        <v>36526</v>
      </c>
      <c r="M134" s="2" t="str">
        <f t="shared" si="16"/>
        <v xml:space="preserve">Personal </v>
      </c>
      <c r="N134" t="s">
        <v>16</v>
      </c>
      <c r="O134" t="s">
        <v>17</v>
      </c>
      <c r="P134" t="str">
        <f t="shared" si="17"/>
        <v>192,87572</v>
      </c>
      <c r="Q134" s="7">
        <v>192.87572</v>
      </c>
      <c r="R134" s="2">
        <v>35192.875719999996</v>
      </c>
      <c r="S134" t="str">
        <f t="shared" si="18"/>
        <v>2 puertas</v>
      </c>
      <c r="T134" s="4">
        <f t="shared" si="19"/>
        <v>-35192.875719999996</v>
      </c>
    </row>
    <row r="135" spans="1:20" x14ac:dyDescent="0.35">
      <c r="A135" t="s">
        <v>171</v>
      </c>
      <c r="B135" t="s">
        <v>61</v>
      </c>
      <c r="C135" t="str">
        <f t="shared" si="14"/>
        <v>AZ</v>
      </c>
      <c r="D135" t="str">
        <f t="shared" si="15"/>
        <v>NA</v>
      </c>
      <c r="E135" t="s">
        <v>14</v>
      </c>
      <c r="F135" t="s">
        <v>35</v>
      </c>
      <c r="G135" s="4" t="str">
        <f t="shared" si="20"/>
        <v>473174,93</v>
      </c>
      <c r="H135" s="5">
        <v>473174.93</v>
      </c>
      <c r="I135" s="9">
        <v>473174.93</v>
      </c>
      <c r="J135">
        <v>69833</v>
      </c>
      <c r="K135">
        <v>118</v>
      </c>
      <c r="L135" s="2">
        <v>0</v>
      </c>
      <c r="M135" s="2" t="str">
        <f t="shared" si="16"/>
        <v xml:space="preserve">Personal </v>
      </c>
      <c r="N135" t="s">
        <v>16</v>
      </c>
      <c r="O135" t="s">
        <v>17</v>
      </c>
      <c r="P135" t="str">
        <f t="shared" si="17"/>
        <v>828,662719</v>
      </c>
      <c r="Q135" s="7">
        <v>828.66271900000004</v>
      </c>
      <c r="R135" s="2">
        <v>35828.662719</v>
      </c>
      <c r="S135" t="str">
        <f t="shared" si="18"/>
        <v>2 puertas</v>
      </c>
      <c r="T135" s="4">
        <f t="shared" si="19"/>
        <v>-35828.662719</v>
      </c>
    </row>
    <row r="136" spans="1:20" x14ac:dyDescent="0.35">
      <c r="A136" t="s">
        <v>172</v>
      </c>
      <c r="B136" t="s">
        <v>61</v>
      </c>
      <c r="C136" t="str">
        <f t="shared" si="14"/>
        <v>AZ</v>
      </c>
      <c r="D136" t="str">
        <f t="shared" si="15"/>
        <v>NA</v>
      </c>
      <c r="E136" t="s">
        <v>14</v>
      </c>
      <c r="F136" t="s">
        <v>31</v>
      </c>
      <c r="G136" s="4" t="str">
        <f t="shared" si="20"/>
        <v>802637,96</v>
      </c>
      <c r="H136" s="5">
        <v>802637.96</v>
      </c>
      <c r="I136" s="9">
        <v>802637.96</v>
      </c>
      <c r="J136">
        <v>0</v>
      </c>
      <c r="K136">
        <v>74</v>
      </c>
      <c r="L136" s="2">
        <v>0</v>
      </c>
      <c r="M136" s="2" t="str">
        <f t="shared" si="16"/>
        <v>Corporate</v>
      </c>
      <c r="N136" t="s">
        <v>28</v>
      </c>
      <c r="O136" t="s">
        <v>17</v>
      </c>
      <c r="P136" t="str">
        <f t="shared" si="17"/>
        <v>532,8</v>
      </c>
      <c r="Q136" s="7">
        <v>532.79999999999995</v>
      </c>
      <c r="R136" s="2">
        <v>35532.800000000003</v>
      </c>
      <c r="S136" t="str">
        <f t="shared" si="18"/>
        <v>2 puertas</v>
      </c>
      <c r="T136" s="4">
        <f t="shared" si="19"/>
        <v>-35532.800000000003</v>
      </c>
    </row>
    <row r="137" spans="1:20" x14ac:dyDescent="0.35">
      <c r="A137" t="s">
        <v>173</v>
      </c>
      <c r="B137" t="s">
        <v>61</v>
      </c>
      <c r="C137" t="str">
        <f t="shared" si="14"/>
        <v>AZ</v>
      </c>
      <c r="D137" t="str">
        <f t="shared" si="15"/>
        <v>NA</v>
      </c>
      <c r="E137" t="s">
        <v>14</v>
      </c>
      <c r="F137" t="s">
        <v>31</v>
      </c>
      <c r="G137" s="4" t="str">
        <f t="shared" si="20"/>
        <v>402296,35</v>
      </c>
      <c r="H137" s="5">
        <v>402296.35</v>
      </c>
      <c r="I137" s="9">
        <v>402296.35</v>
      </c>
      <c r="J137">
        <v>0</v>
      </c>
      <c r="K137">
        <v>117</v>
      </c>
      <c r="L137" s="2">
        <v>0</v>
      </c>
      <c r="M137" s="2" t="str">
        <f t="shared" si="16"/>
        <v xml:space="preserve">Personal </v>
      </c>
      <c r="N137" t="s">
        <v>16</v>
      </c>
      <c r="O137" t="s">
        <v>29</v>
      </c>
      <c r="P137" t="str">
        <f t="shared" si="17"/>
        <v>975,107098</v>
      </c>
      <c r="Q137" s="7">
        <v>975.10709799999995</v>
      </c>
      <c r="R137" s="2">
        <v>35975.107098</v>
      </c>
      <c r="S137" t="str">
        <f t="shared" si="18"/>
        <v>4 puertas</v>
      </c>
      <c r="T137" s="4">
        <f t="shared" si="19"/>
        <v>-35975.107098</v>
      </c>
    </row>
    <row r="138" spans="1:20" x14ac:dyDescent="0.35">
      <c r="A138" t="s">
        <v>174</v>
      </c>
      <c r="B138" t="s">
        <v>33</v>
      </c>
      <c r="C138" t="str">
        <f t="shared" si="14"/>
        <v>0R</v>
      </c>
      <c r="D138" t="str">
        <f t="shared" si="15"/>
        <v>NA</v>
      </c>
      <c r="E138" t="s">
        <v>14</v>
      </c>
      <c r="F138" t="s">
        <v>31</v>
      </c>
      <c r="G138" s="4" t="str">
        <f t="shared" si="20"/>
        <v>961831,09</v>
      </c>
      <c r="H138" s="5">
        <v>961831.09</v>
      </c>
      <c r="I138" s="9">
        <v>961831.09</v>
      </c>
      <c r="J138">
        <v>80536</v>
      </c>
      <c r="K138">
        <v>119</v>
      </c>
      <c r="L138" s="2">
        <v>0</v>
      </c>
      <c r="M138" s="2" t="str">
        <f>LEFT(N138,8)</f>
        <v xml:space="preserve">Special </v>
      </c>
      <c r="N138" t="s">
        <v>39</v>
      </c>
      <c r="O138" t="s">
        <v>78</v>
      </c>
      <c r="P138" t="str">
        <f t="shared" si="17"/>
        <v>53,798708</v>
      </c>
      <c r="Q138" s="7">
        <v>53.798707999999998</v>
      </c>
      <c r="R138" s="2">
        <v>35053.798708000002</v>
      </c>
      <c r="S138" t="str">
        <f t="shared" si="18"/>
        <v>2 puertas</v>
      </c>
      <c r="T138" s="4">
        <f t="shared" si="19"/>
        <v>-35053.798708000002</v>
      </c>
    </row>
    <row r="139" spans="1:20" x14ac:dyDescent="0.35">
      <c r="A139" t="s">
        <v>175</v>
      </c>
      <c r="B139" t="s">
        <v>13</v>
      </c>
      <c r="C139" t="str">
        <f t="shared" si="14"/>
        <v>WA</v>
      </c>
      <c r="D139" t="str">
        <f t="shared" si="15"/>
        <v>F</v>
      </c>
      <c r="E139" t="s">
        <v>20</v>
      </c>
      <c r="F139" t="s">
        <v>53</v>
      </c>
      <c r="G139" s="4" t="str">
        <f t="shared" si="20"/>
        <v>725595,38</v>
      </c>
      <c r="H139" s="5">
        <v>725595.38</v>
      </c>
      <c r="I139" s="9">
        <v>725595.38</v>
      </c>
      <c r="J139">
        <v>88891</v>
      </c>
      <c r="K139">
        <v>89</v>
      </c>
      <c r="L139" s="2">
        <v>0</v>
      </c>
      <c r="M139" s="2" t="str">
        <f t="shared" si="16"/>
        <v xml:space="preserve">Personal </v>
      </c>
      <c r="N139" t="s">
        <v>16</v>
      </c>
      <c r="O139" t="s">
        <v>17</v>
      </c>
      <c r="P139" t="str">
        <f t="shared" si="17"/>
        <v>50,528355</v>
      </c>
      <c r="Q139" s="7">
        <v>50.528354999999998</v>
      </c>
      <c r="R139" s="2">
        <v>35050.528355000002</v>
      </c>
      <c r="S139" t="str">
        <f t="shared" si="18"/>
        <v>2 puertas</v>
      </c>
      <c r="T139" s="4">
        <f t="shared" si="19"/>
        <v>-35050.528355000002</v>
      </c>
    </row>
    <row r="140" spans="1:20" x14ac:dyDescent="0.35">
      <c r="A140" t="s">
        <v>176</v>
      </c>
      <c r="B140" t="s">
        <v>33</v>
      </c>
      <c r="C140" t="str">
        <f t="shared" si="14"/>
        <v>0R</v>
      </c>
      <c r="D140" t="str">
        <f t="shared" si="15"/>
        <v>NA</v>
      </c>
      <c r="E140" t="s">
        <v>14</v>
      </c>
      <c r="F140" t="s">
        <v>35</v>
      </c>
      <c r="G140" s="4" t="str">
        <f t="shared" si="20"/>
        <v>955292,69</v>
      </c>
      <c r="H140" s="5">
        <v>955292.69</v>
      </c>
      <c r="I140" s="9">
        <v>955292.69</v>
      </c>
      <c r="J140">
        <v>97732</v>
      </c>
      <c r="K140">
        <v>79</v>
      </c>
      <c r="L140" s="2">
        <v>0</v>
      </c>
      <c r="M140" s="2" t="str">
        <f t="shared" si="16"/>
        <v xml:space="preserve">Personal </v>
      </c>
      <c r="N140" t="s">
        <v>16</v>
      </c>
      <c r="O140" t="s">
        <v>17</v>
      </c>
      <c r="P140" t="str">
        <f t="shared" si="17"/>
        <v>289,9122</v>
      </c>
      <c r="Q140" s="7">
        <v>289.91219999999998</v>
      </c>
      <c r="R140" s="2">
        <v>35289.912199999999</v>
      </c>
      <c r="S140" t="str">
        <f t="shared" si="18"/>
        <v>2 puertas</v>
      </c>
      <c r="T140" s="4">
        <f t="shared" si="19"/>
        <v>-35289.912199999999</v>
      </c>
    </row>
    <row r="141" spans="1:20" x14ac:dyDescent="0.35">
      <c r="A141" t="s">
        <v>177</v>
      </c>
      <c r="B141" t="s">
        <v>61</v>
      </c>
      <c r="C141" t="str">
        <f t="shared" si="14"/>
        <v>AZ</v>
      </c>
      <c r="D141" t="str">
        <f t="shared" si="15"/>
        <v>F</v>
      </c>
      <c r="E141" t="s">
        <v>20</v>
      </c>
      <c r="F141" t="s">
        <v>21</v>
      </c>
      <c r="G141" s="4" t="str">
        <f t="shared" si="20"/>
        <v>1038855,32</v>
      </c>
      <c r="H141" s="5">
        <v>1038855.32</v>
      </c>
      <c r="I141" s="9">
        <v>1038855.32</v>
      </c>
      <c r="J141">
        <v>61222</v>
      </c>
      <c r="K141">
        <v>89</v>
      </c>
      <c r="L141" s="2">
        <v>0</v>
      </c>
      <c r="M141" s="2" t="str">
        <f>LEFT(N141,8)</f>
        <v xml:space="preserve">Special </v>
      </c>
      <c r="N141" t="s">
        <v>39</v>
      </c>
      <c r="O141" t="s">
        <v>17</v>
      </c>
      <c r="P141" t="str">
        <f t="shared" si="17"/>
        <v>392,604371</v>
      </c>
      <c r="Q141" s="7">
        <v>392.60437100000001</v>
      </c>
      <c r="R141" s="2">
        <v>35392.604371000001</v>
      </c>
      <c r="S141" t="str">
        <f t="shared" si="18"/>
        <v>2 puertas</v>
      </c>
      <c r="T141" s="4">
        <f t="shared" si="19"/>
        <v>-35392.604371000001</v>
      </c>
    </row>
    <row r="142" spans="1:20" x14ac:dyDescent="0.35">
      <c r="A142" t="s">
        <v>178</v>
      </c>
      <c r="B142" t="s">
        <v>33</v>
      </c>
      <c r="C142" t="str">
        <f t="shared" si="14"/>
        <v>0R</v>
      </c>
      <c r="D142" t="str">
        <f t="shared" si="15"/>
        <v>M</v>
      </c>
      <c r="E142" t="s">
        <v>27</v>
      </c>
      <c r="F142" t="s">
        <v>35</v>
      </c>
      <c r="G142" s="4" t="str">
        <f t="shared" si="20"/>
        <v>247012,12</v>
      </c>
      <c r="H142" s="5">
        <v>247012.12</v>
      </c>
      <c r="I142" s="9">
        <v>247012.12</v>
      </c>
      <c r="J142">
        <v>0</v>
      </c>
      <c r="K142">
        <v>74</v>
      </c>
      <c r="L142" s="2">
        <v>0</v>
      </c>
      <c r="M142" s="2" t="str">
        <f t="shared" si="16"/>
        <v xml:space="preserve">Personal </v>
      </c>
      <c r="N142" t="s">
        <v>16</v>
      </c>
      <c r="O142" t="s">
        <v>24</v>
      </c>
      <c r="P142" t="str">
        <f t="shared" si="17"/>
        <v>721,242206</v>
      </c>
      <c r="Q142" s="7">
        <v>721.24220600000001</v>
      </c>
      <c r="R142" s="2">
        <v>35721.242206000003</v>
      </c>
      <c r="S142" t="str">
        <f t="shared" si="18"/>
        <v>2 puertas</v>
      </c>
      <c r="T142" s="4">
        <f t="shared" si="19"/>
        <v>-35721.242206000003</v>
      </c>
    </row>
    <row r="143" spans="1:20" x14ac:dyDescent="0.35">
      <c r="A143" t="s">
        <v>179</v>
      </c>
      <c r="B143" t="s">
        <v>61</v>
      </c>
      <c r="C143" t="str">
        <f t="shared" si="14"/>
        <v>AZ</v>
      </c>
      <c r="D143" t="str">
        <f t="shared" si="15"/>
        <v>M</v>
      </c>
      <c r="E143" t="s">
        <v>27</v>
      </c>
      <c r="F143" t="s">
        <v>15</v>
      </c>
      <c r="G143" s="4" t="str">
        <f t="shared" si="20"/>
        <v>561906,85</v>
      </c>
      <c r="H143" s="5">
        <v>561906.85</v>
      </c>
      <c r="I143" s="9">
        <v>561906.85</v>
      </c>
      <c r="J143">
        <v>50335</v>
      </c>
      <c r="K143">
        <v>140</v>
      </c>
      <c r="L143" s="2">
        <v>0</v>
      </c>
      <c r="M143" s="2" t="str">
        <f t="shared" si="16"/>
        <v xml:space="preserve">Personal </v>
      </c>
      <c r="N143" t="s">
        <v>16</v>
      </c>
      <c r="O143" t="s">
        <v>29</v>
      </c>
      <c r="P143" t="str">
        <f t="shared" si="17"/>
        <v>456,52385</v>
      </c>
      <c r="Q143" s="7">
        <v>456.52384999999998</v>
      </c>
      <c r="R143" s="2">
        <v>35456.523849999998</v>
      </c>
      <c r="S143" t="str">
        <f t="shared" si="18"/>
        <v>4 puertas</v>
      </c>
      <c r="T143" s="4">
        <f t="shared" si="19"/>
        <v>-35456.523849999998</v>
      </c>
    </row>
    <row r="144" spans="1:20" x14ac:dyDescent="0.35">
      <c r="A144" t="s">
        <v>180</v>
      </c>
      <c r="B144" t="s">
        <v>26</v>
      </c>
      <c r="C144" t="str">
        <f t="shared" si="14"/>
        <v>CA</v>
      </c>
      <c r="D144" t="str">
        <f t="shared" si="15"/>
        <v>F</v>
      </c>
      <c r="E144" t="s">
        <v>20</v>
      </c>
      <c r="F144" t="s">
        <v>31</v>
      </c>
      <c r="G144" s="4" t="str">
        <f t="shared" si="20"/>
        <v>904711,92</v>
      </c>
      <c r="H144" s="5">
        <v>904711.92</v>
      </c>
      <c r="I144" s="9">
        <v>904711.92</v>
      </c>
      <c r="J144">
        <v>0</v>
      </c>
      <c r="K144">
        <v>127</v>
      </c>
      <c r="L144" s="2">
        <v>0</v>
      </c>
      <c r="M144" s="2" t="str">
        <f t="shared" si="16"/>
        <v xml:space="preserve">Personal </v>
      </c>
      <c r="N144" t="s">
        <v>16</v>
      </c>
      <c r="O144" t="s">
        <v>78</v>
      </c>
      <c r="P144" t="str">
        <f t="shared" si="17"/>
        <v>1087,995426</v>
      </c>
      <c r="Q144" s="7">
        <v>1087.995426</v>
      </c>
      <c r="R144" s="2">
        <v>36087.995426000001</v>
      </c>
      <c r="S144" t="str">
        <f t="shared" si="18"/>
        <v>2 puertas</v>
      </c>
      <c r="T144" s="4">
        <f t="shared" si="19"/>
        <v>-36087.995426000001</v>
      </c>
    </row>
    <row r="145" spans="1:20" x14ac:dyDescent="0.35">
      <c r="A145" t="s">
        <v>181</v>
      </c>
      <c r="B145" t="s">
        <v>13</v>
      </c>
      <c r="C145" t="str">
        <f t="shared" si="14"/>
        <v>WA</v>
      </c>
      <c r="D145" t="str">
        <f t="shared" si="15"/>
        <v>F</v>
      </c>
      <c r="E145" t="s">
        <v>20</v>
      </c>
      <c r="F145" t="s">
        <v>80</v>
      </c>
      <c r="G145" s="4" t="str">
        <f t="shared" si="20"/>
        <v>268731,41</v>
      </c>
      <c r="H145" s="5">
        <v>268731.40999999997</v>
      </c>
      <c r="I145" s="9">
        <v>268731.40999999997</v>
      </c>
      <c r="J145">
        <v>82210</v>
      </c>
      <c r="K145">
        <v>68</v>
      </c>
      <c r="L145" s="2">
        <v>36617</v>
      </c>
      <c r="M145" s="2" t="str">
        <f t="shared" si="16"/>
        <v xml:space="preserve">Personal </v>
      </c>
      <c r="N145" t="s">
        <v>16</v>
      </c>
      <c r="O145" t="s">
        <v>17</v>
      </c>
      <c r="P145" t="str">
        <f t="shared" si="17"/>
        <v>51,961915</v>
      </c>
      <c r="Q145" s="7">
        <v>51.961914999999998</v>
      </c>
      <c r="R145" s="2">
        <v>35051.961915</v>
      </c>
      <c r="S145" t="str">
        <f t="shared" si="18"/>
        <v>2 puertas</v>
      </c>
      <c r="T145" s="4">
        <f t="shared" si="19"/>
        <v>-35051.961915</v>
      </c>
    </row>
    <row r="146" spans="1:20" x14ac:dyDescent="0.35">
      <c r="A146" t="s">
        <v>182</v>
      </c>
      <c r="B146" t="s">
        <v>33</v>
      </c>
      <c r="C146" t="str">
        <f t="shared" si="14"/>
        <v>0R</v>
      </c>
      <c r="D146" t="str">
        <f t="shared" si="15"/>
        <v>F</v>
      </c>
      <c r="E146" t="s">
        <v>20</v>
      </c>
      <c r="F146" t="s">
        <v>31</v>
      </c>
      <c r="G146" s="4" t="str">
        <f t="shared" si="20"/>
        <v>373150,46</v>
      </c>
      <c r="H146" s="5">
        <v>373150.46</v>
      </c>
      <c r="I146" s="9">
        <v>373150.46</v>
      </c>
      <c r="J146">
        <v>0</v>
      </c>
      <c r="K146">
        <v>96</v>
      </c>
      <c r="L146" s="2">
        <v>0</v>
      </c>
      <c r="M146" s="2" t="str">
        <f t="shared" si="16"/>
        <v xml:space="preserve">Personal </v>
      </c>
      <c r="N146" t="s">
        <v>16</v>
      </c>
      <c r="O146" t="s">
        <v>17</v>
      </c>
      <c r="P146" t="str">
        <f t="shared" si="17"/>
        <v>460,8</v>
      </c>
      <c r="Q146" s="7">
        <v>460.8</v>
      </c>
      <c r="R146" s="2">
        <v>35460.800000000003</v>
      </c>
      <c r="S146" t="str">
        <f t="shared" si="18"/>
        <v>2 puertas</v>
      </c>
      <c r="T146" s="4">
        <f t="shared" si="19"/>
        <v>-35460.800000000003</v>
      </c>
    </row>
    <row r="147" spans="1:20" x14ac:dyDescent="0.35">
      <c r="A147" t="s">
        <v>183</v>
      </c>
      <c r="B147" t="s">
        <v>23</v>
      </c>
      <c r="C147" t="str">
        <f t="shared" si="14"/>
        <v>NV</v>
      </c>
      <c r="D147" t="str">
        <f t="shared" si="15"/>
        <v>M</v>
      </c>
      <c r="E147" t="s">
        <v>27</v>
      </c>
      <c r="F147" t="s">
        <v>21</v>
      </c>
      <c r="G147" s="4" t="str">
        <f t="shared" si="20"/>
        <v>366077,03</v>
      </c>
      <c r="H147" s="5">
        <v>366077.03</v>
      </c>
      <c r="I147" s="9">
        <v>366077.03</v>
      </c>
      <c r="J147">
        <v>64495</v>
      </c>
      <c r="K147">
        <v>92</v>
      </c>
      <c r="L147" s="2">
        <v>0</v>
      </c>
      <c r="M147" s="2" t="str">
        <f t="shared" si="16"/>
        <v>Corporate</v>
      </c>
      <c r="N147" t="s">
        <v>28</v>
      </c>
      <c r="O147" t="s">
        <v>17</v>
      </c>
      <c r="P147" t="str">
        <f t="shared" si="17"/>
        <v>251,992083</v>
      </c>
      <c r="Q147" s="7">
        <v>251.99208300000001</v>
      </c>
      <c r="R147" s="2">
        <v>35251.992082999997</v>
      </c>
      <c r="S147" t="str">
        <f t="shared" si="18"/>
        <v>2 puertas</v>
      </c>
      <c r="T147" s="4">
        <f t="shared" si="19"/>
        <v>-35251.992082999997</v>
      </c>
    </row>
    <row r="148" spans="1:20" x14ac:dyDescent="0.35">
      <c r="A148" t="s">
        <v>184</v>
      </c>
      <c r="B148" t="s">
        <v>26</v>
      </c>
      <c r="C148" t="str">
        <f t="shared" si="14"/>
        <v>CA</v>
      </c>
      <c r="D148" t="str">
        <f t="shared" si="15"/>
        <v>F</v>
      </c>
      <c r="E148" t="s">
        <v>20</v>
      </c>
      <c r="F148" t="s">
        <v>35</v>
      </c>
      <c r="G148" s="4" t="str">
        <f t="shared" si="20"/>
        <v>792882,93</v>
      </c>
      <c r="H148" s="5">
        <v>792882.93</v>
      </c>
      <c r="I148" s="9">
        <v>792882.93</v>
      </c>
      <c r="J148">
        <v>0</v>
      </c>
      <c r="K148">
        <v>72</v>
      </c>
      <c r="L148" s="2">
        <v>0</v>
      </c>
      <c r="M148" s="2" t="str">
        <f t="shared" si="16"/>
        <v>Corporate</v>
      </c>
      <c r="N148" t="s">
        <v>28</v>
      </c>
      <c r="O148" t="s">
        <v>17</v>
      </c>
      <c r="P148" t="str">
        <f t="shared" si="17"/>
        <v>345,6</v>
      </c>
      <c r="Q148" s="7">
        <v>345.6</v>
      </c>
      <c r="R148" s="2">
        <v>35345.599999999999</v>
      </c>
      <c r="S148" t="str">
        <f t="shared" si="18"/>
        <v>2 puertas</v>
      </c>
      <c r="T148" s="4">
        <f t="shared" si="19"/>
        <v>-35345.599999999999</v>
      </c>
    </row>
    <row r="149" spans="1:20" x14ac:dyDescent="0.35">
      <c r="A149" t="s">
        <v>185</v>
      </c>
      <c r="B149" t="s">
        <v>19</v>
      </c>
      <c r="C149" t="str">
        <f t="shared" si="14"/>
        <v>AR</v>
      </c>
      <c r="D149" t="str">
        <f t="shared" si="15"/>
        <v>F</v>
      </c>
      <c r="E149" t="s">
        <v>20</v>
      </c>
      <c r="F149" t="s">
        <v>21</v>
      </c>
      <c r="G149" s="4" t="str">
        <f t="shared" si="20"/>
        <v>501175,16</v>
      </c>
      <c r="H149" s="5">
        <v>501175.16</v>
      </c>
      <c r="I149" s="9">
        <v>501175.16</v>
      </c>
      <c r="J149">
        <v>28859</v>
      </c>
      <c r="K149">
        <v>67</v>
      </c>
      <c r="L149" s="2">
        <v>36586</v>
      </c>
      <c r="M149" s="2" t="str">
        <f t="shared" si="16"/>
        <v>Corporate</v>
      </c>
      <c r="N149" t="s">
        <v>28</v>
      </c>
      <c r="O149" t="s">
        <v>24</v>
      </c>
      <c r="P149" t="str">
        <f t="shared" si="17"/>
        <v>321,6</v>
      </c>
      <c r="Q149" s="7">
        <v>321.60000000000002</v>
      </c>
      <c r="R149" s="2">
        <v>35321.599999999999</v>
      </c>
      <c r="S149" t="str">
        <f t="shared" si="18"/>
        <v>2 puertas</v>
      </c>
      <c r="T149" s="4">
        <f t="shared" si="19"/>
        <v>-35321.599999999999</v>
      </c>
    </row>
    <row r="150" spans="1:20" x14ac:dyDescent="0.35">
      <c r="A150" t="s">
        <v>186</v>
      </c>
      <c r="B150" t="s">
        <v>19</v>
      </c>
      <c r="C150" t="str">
        <f t="shared" si="14"/>
        <v>AR</v>
      </c>
      <c r="D150" t="str">
        <f t="shared" si="15"/>
        <v>F</v>
      </c>
      <c r="E150" t="s">
        <v>20</v>
      </c>
      <c r="F150" t="s">
        <v>31</v>
      </c>
      <c r="G150" s="4" t="str">
        <f t="shared" si="20"/>
        <v>798825,83</v>
      </c>
      <c r="H150" s="5">
        <v>798825.83</v>
      </c>
      <c r="I150" s="9">
        <v>798825.83</v>
      </c>
      <c r="J150">
        <v>77330</v>
      </c>
      <c r="K150">
        <v>99</v>
      </c>
      <c r="L150" s="2">
        <v>0</v>
      </c>
      <c r="M150" s="2" t="str">
        <f t="shared" si="16"/>
        <v xml:space="preserve">Personal </v>
      </c>
      <c r="N150" t="s">
        <v>16</v>
      </c>
      <c r="O150" t="s">
        <v>17</v>
      </c>
      <c r="P150" t="str">
        <f t="shared" si="17"/>
        <v>99,257608</v>
      </c>
      <c r="Q150" s="7">
        <v>99.257608000000005</v>
      </c>
      <c r="R150" s="2">
        <v>35099.257608</v>
      </c>
      <c r="S150" t="str">
        <f t="shared" si="18"/>
        <v>2 puertas</v>
      </c>
      <c r="T150" s="4">
        <f t="shared" si="19"/>
        <v>-35099.257608</v>
      </c>
    </row>
    <row r="151" spans="1:20" x14ac:dyDescent="0.35">
      <c r="A151" t="s">
        <v>187</v>
      </c>
      <c r="B151" t="s">
        <v>33</v>
      </c>
      <c r="C151" t="str">
        <f t="shared" si="14"/>
        <v>0R</v>
      </c>
      <c r="D151" t="str">
        <f t="shared" si="15"/>
        <v>M</v>
      </c>
      <c r="E151" t="s">
        <v>27</v>
      </c>
      <c r="F151" t="s">
        <v>35</v>
      </c>
      <c r="G151" s="4" t="str">
        <f t="shared" si="20"/>
        <v>388545,64</v>
      </c>
      <c r="H151" s="5">
        <v>388545.64</v>
      </c>
      <c r="I151" s="9">
        <v>388545.64</v>
      </c>
      <c r="J151">
        <v>0</v>
      </c>
      <c r="K151">
        <v>105</v>
      </c>
      <c r="L151" s="2">
        <v>0</v>
      </c>
      <c r="M151" s="2" t="str">
        <f t="shared" si="16"/>
        <v>Corporate</v>
      </c>
      <c r="N151" t="s">
        <v>28</v>
      </c>
      <c r="O151" t="s">
        <v>17</v>
      </c>
      <c r="P151" t="str">
        <f t="shared" si="17"/>
        <v>504</v>
      </c>
      <c r="Q151" s="7">
        <v>504</v>
      </c>
      <c r="R151" s="2">
        <v>35504</v>
      </c>
      <c r="S151" t="str">
        <f t="shared" si="18"/>
        <v>2 puertas</v>
      </c>
      <c r="T151" s="4">
        <f t="shared" si="19"/>
        <v>-35504</v>
      </c>
    </row>
    <row r="152" spans="1:20" x14ac:dyDescent="0.35">
      <c r="A152" t="s">
        <v>188</v>
      </c>
      <c r="B152" t="s">
        <v>13</v>
      </c>
      <c r="C152" t="str">
        <f t="shared" si="14"/>
        <v>WA</v>
      </c>
      <c r="D152" t="str">
        <f t="shared" si="15"/>
        <v>F</v>
      </c>
      <c r="E152" t="s">
        <v>20</v>
      </c>
      <c r="F152" t="s">
        <v>31</v>
      </c>
      <c r="G152" s="4" t="str">
        <f t="shared" si="20"/>
        <v>935773,78</v>
      </c>
      <c r="H152" s="5">
        <v>935773.78</v>
      </c>
      <c r="I152" s="9">
        <v>935773.78</v>
      </c>
      <c r="J152">
        <v>33060</v>
      </c>
      <c r="K152">
        <v>117</v>
      </c>
      <c r="L152" s="2">
        <v>0</v>
      </c>
      <c r="M152" s="2" t="str">
        <f t="shared" si="16"/>
        <v xml:space="preserve">Personal </v>
      </c>
      <c r="N152" t="s">
        <v>16</v>
      </c>
      <c r="O152" t="s">
        <v>17</v>
      </c>
      <c r="P152" t="str">
        <f t="shared" si="17"/>
        <v>56,731578</v>
      </c>
      <c r="Q152" s="7">
        <v>56.731577999999999</v>
      </c>
      <c r="R152" s="2">
        <v>35056.731577999999</v>
      </c>
      <c r="S152" t="str">
        <f t="shared" si="18"/>
        <v>2 puertas</v>
      </c>
      <c r="T152" s="4">
        <f t="shared" si="19"/>
        <v>-35056.731577999999</v>
      </c>
    </row>
    <row r="153" spans="1:20" x14ac:dyDescent="0.35">
      <c r="A153" t="s">
        <v>189</v>
      </c>
      <c r="B153" t="s">
        <v>13</v>
      </c>
      <c r="C153" t="str">
        <f t="shared" si="14"/>
        <v>WA</v>
      </c>
      <c r="D153" t="str">
        <f t="shared" si="15"/>
        <v>M</v>
      </c>
      <c r="E153" t="s">
        <v>27</v>
      </c>
      <c r="F153" t="s">
        <v>15</v>
      </c>
      <c r="G153" s="4" t="str">
        <f t="shared" si="20"/>
        <v>254068,98</v>
      </c>
      <c r="H153" s="5">
        <v>254068.98</v>
      </c>
      <c r="I153" s="9">
        <v>254068.98</v>
      </c>
      <c r="J153">
        <v>42557</v>
      </c>
      <c r="K153">
        <v>65</v>
      </c>
      <c r="L153" s="2">
        <v>0</v>
      </c>
      <c r="M153" s="2" t="str">
        <f t="shared" si="16"/>
        <v xml:space="preserve">Personal </v>
      </c>
      <c r="N153" t="s">
        <v>16</v>
      </c>
      <c r="O153" t="s">
        <v>17</v>
      </c>
      <c r="P153" t="str">
        <f t="shared" si="17"/>
        <v>57,562324</v>
      </c>
      <c r="Q153" s="7">
        <v>57.562323999999997</v>
      </c>
      <c r="R153" s="2">
        <v>35057.562323999999</v>
      </c>
      <c r="S153" t="str">
        <f t="shared" si="18"/>
        <v>2 puertas</v>
      </c>
      <c r="T153" s="4">
        <f t="shared" si="19"/>
        <v>-35057.562323999999</v>
      </c>
    </row>
    <row r="154" spans="1:20" x14ac:dyDescent="0.35">
      <c r="A154" t="s">
        <v>190</v>
      </c>
      <c r="B154" t="s">
        <v>19</v>
      </c>
      <c r="C154" t="str">
        <f t="shared" si="14"/>
        <v>AR</v>
      </c>
      <c r="D154" t="str">
        <f t="shared" si="15"/>
        <v>M</v>
      </c>
      <c r="E154" t="s">
        <v>27</v>
      </c>
      <c r="F154" t="s">
        <v>31</v>
      </c>
      <c r="G154" s="4" t="str">
        <f t="shared" si="20"/>
        <v>488516,25</v>
      </c>
      <c r="H154" s="5">
        <v>488516.25</v>
      </c>
      <c r="I154" s="9">
        <v>488516.25</v>
      </c>
      <c r="J154">
        <v>26372</v>
      </c>
      <c r="K154">
        <v>126</v>
      </c>
      <c r="L154" s="2">
        <v>0</v>
      </c>
      <c r="M154" s="2" t="str">
        <f t="shared" si="16"/>
        <v xml:space="preserve">Personal </v>
      </c>
      <c r="N154" t="s">
        <v>16</v>
      </c>
      <c r="O154" t="s">
        <v>29</v>
      </c>
      <c r="P154" t="str">
        <f t="shared" si="17"/>
        <v>604,8</v>
      </c>
      <c r="Q154" s="7">
        <v>604.79999999999995</v>
      </c>
      <c r="R154" s="2">
        <v>35604.800000000003</v>
      </c>
      <c r="S154" t="str">
        <f t="shared" si="18"/>
        <v>4 puertas</v>
      </c>
      <c r="T154" s="4">
        <f t="shared" si="19"/>
        <v>-35604.800000000003</v>
      </c>
    </row>
    <row r="155" spans="1:20" x14ac:dyDescent="0.35">
      <c r="A155" t="s">
        <v>191</v>
      </c>
      <c r="B155" t="s">
        <v>19</v>
      </c>
      <c r="C155" t="str">
        <f t="shared" si="14"/>
        <v>AR</v>
      </c>
      <c r="D155" t="str">
        <f t="shared" si="15"/>
        <v>F</v>
      </c>
      <c r="E155" t="s">
        <v>20</v>
      </c>
      <c r="F155" t="s">
        <v>21</v>
      </c>
      <c r="G155" s="4" t="str">
        <f t="shared" si="20"/>
        <v>975330,71</v>
      </c>
      <c r="H155" s="5">
        <v>975330.71</v>
      </c>
      <c r="I155" s="9">
        <v>975330.71</v>
      </c>
      <c r="J155">
        <v>17514</v>
      </c>
      <c r="K155">
        <v>127</v>
      </c>
      <c r="L155" s="2">
        <v>0</v>
      </c>
      <c r="M155" s="2" t="str">
        <f t="shared" si="16"/>
        <v xml:space="preserve">Personal </v>
      </c>
      <c r="N155" t="s">
        <v>16</v>
      </c>
      <c r="O155" t="s">
        <v>29</v>
      </c>
      <c r="P155" t="str">
        <f t="shared" si="17"/>
        <v>8,312729</v>
      </c>
      <c r="Q155" s="7">
        <v>8.3127289999999991</v>
      </c>
      <c r="R155" s="2">
        <v>35008.312728999997</v>
      </c>
      <c r="S155" t="str">
        <f t="shared" si="18"/>
        <v>4 puertas</v>
      </c>
      <c r="T155" s="4">
        <f t="shared" si="19"/>
        <v>-35008.312728999997</v>
      </c>
    </row>
    <row r="156" spans="1:20" x14ac:dyDescent="0.35">
      <c r="A156" t="s">
        <v>192</v>
      </c>
      <c r="B156" t="s">
        <v>26</v>
      </c>
      <c r="C156" t="str">
        <f t="shared" si="14"/>
        <v>CA</v>
      </c>
      <c r="D156" t="str">
        <f t="shared" si="15"/>
        <v>F</v>
      </c>
      <c r="E156" t="s">
        <v>193</v>
      </c>
      <c r="F156" t="s">
        <v>21</v>
      </c>
      <c r="G156" s="4" t="str">
        <f t="shared" si="20"/>
        <v>294615,37</v>
      </c>
      <c r="H156" s="5">
        <v>294615.37</v>
      </c>
      <c r="I156" s="9">
        <v>294615.37</v>
      </c>
      <c r="J156">
        <v>89270</v>
      </c>
      <c r="K156">
        <v>74</v>
      </c>
      <c r="L156" s="2">
        <v>0</v>
      </c>
      <c r="M156" s="2" t="str">
        <f t="shared" si="16"/>
        <v xml:space="preserve">Personal </v>
      </c>
      <c r="N156" t="s">
        <v>16</v>
      </c>
      <c r="O156" t="s">
        <v>17</v>
      </c>
      <c r="P156" t="str">
        <f t="shared" si="17"/>
        <v>316,599228</v>
      </c>
      <c r="Q156" s="7">
        <v>316.59922799999998</v>
      </c>
      <c r="R156" s="2">
        <v>35316.599227999999</v>
      </c>
      <c r="S156" t="str">
        <f t="shared" si="18"/>
        <v>2 puertas</v>
      </c>
      <c r="T156" s="4">
        <f t="shared" si="19"/>
        <v>-35316.599227999999</v>
      </c>
    </row>
    <row r="157" spans="1:20" x14ac:dyDescent="0.35">
      <c r="A157" t="s">
        <v>194</v>
      </c>
      <c r="B157" t="s">
        <v>26</v>
      </c>
      <c r="C157" t="str">
        <f t="shared" si="14"/>
        <v>CA</v>
      </c>
      <c r="D157" t="str">
        <f t="shared" si="15"/>
        <v>M</v>
      </c>
      <c r="E157" t="s">
        <v>27</v>
      </c>
      <c r="F157" t="s">
        <v>31</v>
      </c>
      <c r="G157" s="4" t="str">
        <f t="shared" si="20"/>
        <v>258111,09</v>
      </c>
      <c r="H157" s="5">
        <v>258111.09</v>
      </c>
      <c r="I157" s="9">
        <v>258111.09</v>
      </c>
      <c r="J157">
        <v>29757</v>
      </c>
      <c r="K157">
        <v>65</v>
      </c>
      <c r="L157" s="2">
        <v>0</v>
      </c>
      <c r="M157" s="2" t="str">
        <f t="shared" si="16"/>
        <v xml:space="preserve">Personal </v>
      </c>
      <c r="N157" t="s">
        <v>16</v>
      </c>
      <c r="O157" t="s">
        <v>17</v>
      </c>
      <c r="P157" t="str">
        <f t="shared" si="17"/>
        <v>312</v>
      </c>
      <c r="Q157" s="7">
        <v>312</v>
      </c>
      <c r="R157" s="2">
        <v>35312</v>
      </c>
      <c r="S157" t="str">
        <f t="shared" si="18"/>
        <v>2 puertas</v>
      </c>
      <c r="T157" s="4">
        <f t="shared" si="19"/>
        <v>-35312</v>
      </c>
    </row>
    <row r="158" spans="1:20" x14ac:dyDescent="0.35">
      <c r="A158" t="s">
        <v>195</v>
      </c>
      <c r="B158" t="s">
        <v>33</v>
      </c>
      <c r="C158" t="str">
        <f t="shared" si="14"/>
        <v>0R</v>
      </c>
      <c r="D158" t="str">
        <f t="shared" si="15"/>
        <v>M</v>
      </c>
      <c r="E158" t="s">
        <v>27</v>
      </c>
      <c r="F158" t="s">
        <v>35</v>
      </c>
      <c r="G158" s="4" t="str">
        <f t="shared" si="20"/>
        <v>351738,58</v>
      </c>
      <c r="H158" s="5">
        <v>351738.58</v>
      </c>
      <c r="I158" s="9">
        <v>351738.58</v>
      </c>
      <c r="J158">
        <v>51814</v>
      </c>
      <c r="K158">
        <v>92</v>
      </c>
      <c r="L158" s="2">
        <v>0</v>
      </c>
      <c r="M158" s="2" t="str">
        <f t="shared" si="16"/>
        <v xml:space="preserve">Personal </v>
      </c>
      <c r="N158" t="s">
        <v>16</v>
      </c>
      <c r="O158" t="s">
        <v>17</v>
      </c>
      <c r="P158" t="str">
        <f t="shared" si="17"/>
        <v>56,300724</v>
      </c>
      <c r="Q158" s="7">
        <v>56.300724000000002</v>
      </c>
      <c r="R158" s="2">
        <v>35056.300724000001</v>
      </c>
      <c r="S158" t="str">
        <f t="shared" si="18"/>
        <v>2 puertas</v>
      </c>
      <c r="T158" s="4">
        <f t="shared" si="19"/>
        <v>-35056.300724000001</v>
      </c>
    </row>
    <row r="159" spans="1:20" x14ac:dyDescent="0.35">
      <c r="A159" t="s">
        <v>196</v>
      </c>
      <c r="B159" t="s">
        <v>33</v>
      </c>
      <c r="C159" t="str">
        <f t="shared" si="14"/>
        <v>0R</v>
      </c>
      <c r="D159" t="str">
        <f t="shared" si="15"/>
        <v>F</v>
      </c>
      <c r="E159" t="s">
        <v>20</v>
      </c>
      <c r="F159" t="s">
        <v>21</v>
      </c>
      <c r="G159" s="4" t="str">
        <f t="shared" si="20"/>
        <v>974335,01</v>
      </c>
      <c r="H159" s="5">
        <v>974335.01</v>
      </c>
      <c r="I159" s="9">
        <v>974335.01</v>
      </c>
      <c r="J159">
        <v>24028</v>
      </c>
      <c r="K159">
        <v>82</v>
      </c>
      <c r="L159" s="2">
        <v>0</v>
      </c>
      <c r="M159" s="2" t="str">
        <f t="shared" si="16"/>
        <v xml:space="preserve">Personal </v>
      </c>
      <c r="N159" t="s">
        <v>16</v>
      </c>
      <c r="O159" t="s">
        <v>17</v>
      </c>
      <c r="P159" t="str">
        <f t="shared" si="17"/>
        <v>393,6</v>
      </c>
      <c r="Q159" s="7">
        <v>393.6</v>
      </c>
      <c r="R159" s="2">
        <v>35393.599999999999</v>
      </c>
      <c r="S159" t="str">
        <f t="shared" si="18"/>
        <v>2 puertas</v>
      </c>
      <c r="T159" s="4">
        <f t="shared" si="19"/>
        <v>-35393.599999999999</v>
      </c>
    </row>
    <row r="160" spans="1:20" x14ac:dyDescent="0.35">
      <c r="A160" t="s">
        <v>197</v>
      </c>
      <c r="B160" t="s">
        <v>19</v>
      </c>
      <c r="C160" t="str">
        <f t="shared" si="14"/>
        <v>AR</v>
      </c>
      <c r="D160" t="str">
        <f t="shared" si="15"/>
        <v>M</v>
      </c>
      <c r="E160" t="s">
        <v>27</v>
      </c>
      <c r="F160" t="s">
        <v>35</v>
      </c>
      <c r="G160" s="4" t="str">
        <f t="shared" si="20"/>
        <v>387364,7</v>
      </c>
      <c r="H160" s="5">
        <v>387364.7</v>
      </c>
      <c r="I160" s="9">
        <v>387364.7</v>
      </c>
      <c r="J160">
        <v>28142</v>
      </c>
      <c r="K160">
        <v>105</v>
      </c>
      <c r="L160" s="2">
        <v>0</v>
      </c>
      <c r="M160" s="2" t="str">
        <f t="shared" si="16"/>
        <v xml:space="preserve">Personal </v>
      </c>
      <c r="N160" t="s">
        <v>16</v>
      </c>
      <c r="O160" t="s">
        <v>78</v>
      </c>
      <c r="P160" t="str">
        <f t="shared" si="17"/>
        <v>701,708239</v>
      </c>
      <c r="Q160" s="7">
        <v>701.70823900000005</v>
      </c>
      <c r="R160" s="2">
        <v>35701.708239</v>
      </c>
      <c r="S160" t="str">
        <f t="shared" si="18"/>
        <v>2 puertas</v>
      </c>
      <c r="T160" s="4">
        <f t="shared" si="19"/>
        <v>-35701.708239</v>
      </c>
    </row>
    <row r="161" spans="1:20" x14ac:dyDescent="0.35">
      <c r="A161" t="s">
        <v>198</v>
      </c>
      <c r="B161" t="s">
        <v>19</v>
      </c>
      <c r="C161" t="str">
        <f t="shared" si="14"/>
        <v>AR</v>
      </c>
      <c r="D161" t="str">
        <f t="shared" si="15"/>
        <v>F</v>
      </c>
      <c r="E161" t="s">
        <v>20</v>
      </c>
      <c r="F161" t="s">
        <v>21</v>
      </c>
      <c r="G161" s="4" t="str">
        <f t="shared" si="20"/>
        <v>764928,2</v>
      </c>
      <c r="H161" s="5">
        <v>764928.2</v>
      </c>
      <c r="I161" s="9">
        <v>764928.2</v>
      </c>
      <c r="J161">
        <v>52705</v>
      </c>
      <c r="K161">
        <v>64</v>
      </c>
      <c r="L161" s="2">
        <v>36526</v>
      </c>
      <c r="M161" s="2" t="str">
        <f t="shared" si="16"/>
        <v xml:space="preserve">Personal </v>
      </c>
      <c r="N161" t="s">
        <v>16</v>
      </c>
      <c r="O161" t="s">
        <v>24</v>
      </c>
      <c r="P161" t="str">
        <f t="shared" si="17"/>
        <v>128,705563</v>
      </c>
      <c r="Q161" s="7">
        <v>128.70556300000001</v>
      </c>
      <c r="R161" s="2">
        <v>35128.705563000003</v>
      </c>
      <c r="S161" t="str">
        <f t="shared" si="18"/>
        <v>2 puertas</v>
      </c>
      <c r="T161" s="4">
        <f t="shared" si="19"/>
        <v>-35128.705563000003</v>
      </c>
    </row>
    <row r="162" spans="1:20" x14ac:dyDescent="0.35">
      <c r="A162" t="s">
        <v>199</v>
      </c>
      <c r="B162" t="s">
        <v>26</v>
      </c>
      <c r="C162" t="str">
        <f t="shared" si="14"/>
        <v>CA</v>
      </c>
      <c r="D162" t="str">
        <f t="shared" si="15"/>
        <v>M</v>
      </c>
      <c r="E162" t="s">
        <v>27</v>
      </c>
      <c r="F162" t="s">
        <v>31</v>
      </c>
      <c r="G162" s="4" t="str">
        <f t="shared" si="20"/>
        <v>228759,69</v>
      </c>
      <c r="H162" s="5">
        <v>228759.69</v>
      </c>
      <c r="I162" s="9">
        <v>228759.69</v>
      </c>
      <c r="J162">
        <v>0</v>
      </c>
      <c r="K162">
        <v>63</v>
      </c>
      <c r="L162" s="2">
        <v>0</v>
      </c>
      <c r="M162" s="2" t="str">
        <f t="shared" si="16"/>
        <v>Corporate</v>
      </c>
      <c r="N162" t="s">
        <v>28</v>
      </c>
      <c r="O162" t="s">
        <v>24</v>
      </c>
      <c r="P162" t="str">
        <f t="shared" si="17"/>
        <v>679,368378</v>
      </c>
      <c r="Q162" s="7">
        <v>679.36837800000001</v>
      </c>
      <c r="R162" s="2">
        <v>35679.368377999999</v>
      </c>
      <c r="S162" t="str">
        <f t="shared" si="18"/>
        <v>2 puertas</v>
      </c>
      <c r="T162" s="4">
        <f t="shared" si="19"/>
        <v>-35679.368377999999</v>
      </c>
    </row>
    <row r="163" spans="1:20" x14ac:dyDescent="0.35">
      <c r="A163" t="s">
        <v>200</v>
      </c>
      <c r="B163" t="s">
        <v>13</v>
      </c>
      <c r="C163" t="str">
        <f t="shared" si="14"/>
        <v>WA</v>
      </c>
      <c r="D163" t="str">
        <f t="shared" si="15"/>
        <v>F</v>
      </c>
      <c r="E163" t="s">
        <v>20</v>
      </c>
      <c r="F163" t="s">
        <v>31</v>
      </c>
      <c r="G163" s="4" t="str">
        <f t="shared" si="20"/>
        <v>825576,39</v>
      </c>
      <c r="H163" s="5">
        <v>825576.39</v>
      </c>
      <c r="I163" s="9">
        <v>825576.39</v>
      </c>
      <c r="J163">
        <v>54040</v>
      </c>
      <c r="K163">
        <v>103</v>
      </c>
      <c r="L163" s="2">
        <v>0</v>
      </c>
      <c r="M163" s="2" t="str">
        <f t="shared" si="16"/>
        <v xml:space="preserve">Personal </v>
      </c>
      <c r="N163" t="s">
        <v>16</v>
      </c>
      <c r="O163" t="s">
        <v>29</v>
      </c>
      <c r="P163" t="str">
        <f t="shared" si="17"/>
        <v>59,987126</v>
      </c>
      <c r="Q163" s="7">
        <v>59.987126000000004</v>
      </c>
      <c r="R163" s="2">
        <v>35059.987126</v>
      </c>
      <c r="S163" t="str">
        <f t="shared" si="18"/>
        <v>4 puertas</v>
      </c>
      <c r="T163" s="4">
        <f t="shared" si="19"/>
        <v>-35059.987126</v>
      </c>
    </row>
    <row r="164" spans="1:20" x14ac:dyDescent="0.35">
      <c r="A164" t="s">
        <v>201</v>
      </c>
      <c r="B164" t="s">
        <v>26</v>
      </c>
      <c r="C164" t="str">
        <f t="shared" si="14"/>
        <v>CA</v>
      </c>
      <c r="D164" t="str">
        <f t="shared" si="15"/>
        <v>F</v>
      </c>
      <c r="E164" t="s">
        <v>20</v>
      </c>
      <c r="F164" t="s">
        <v>35</v>
      </c>
      <c r="G164" s="4" t="str">
        <f t="shared" si="20"/>
        <v>871492,21</v>
      </c>
      <c r="H164" s="5">
        <v>871492.21</v>
      </c>
      <c r="I164" s="9">
        <v>871492.21</v>
      </c>
      <c r="J164">
        <v>0</v>
      </c>
      <c r="K164">
        <v>118</v>
      </c>
      <c r="L164" s="2">
        <v>0</v>
      </c>
      <c r="M164" s="2" t="str">
        <f t="shared" si="16"/>
        <v xml:space="preserve">Personal </v>
      </c>
      <c r="N164" t="s">
        <v>16</v>
      </c>
      <c r="O164" t="s">
        <v>29</v>
      </c>
      <c r="P164" t="str">
        <f t="shared" si="17"/>
        <v>566,4</v>
      </c>
      <c r="Q164" s="7">
        <v>566.4</v>
      </c>
      <c r="R164" s="2">
        <v>35566.400000000001</v>
      </c>
      <c r="S164" t="str">
        <f t="shared" si="18"/>
        <v>4 puertas</v>
      </c>
      <c r="T164" s="4">
        <f t="shared" si="19"/>
        <v>-35566.400000000001</v>
      </c>
    </row>
    <row r="165" spans="1:20" x14ac:dyDescent="0.35">
      <c r="A165" t="s">
        <v>202</v>
      </c>
      <c r="B165" t="s">
        <v>13</v>
      </c>
      <c r="C165" t="str">
        <f t="shared" si="14"/>
        <v>WA</v>
      </c>
      <c r="D165" t="str">
        <f t="shared" si="15"/>
        <v>F</v>
      </c>
      <c r="E165" t="s">
        <v>20</v>
      </c>
      <c r="F165" t="s">
        <v>80</v>
      </c>
      <c r="G165" s="4" t="str">
        <f t="shared" si="20"/>
        <v>681923,12</v>
      </c>
      <c r="H165" s="5">
        <v>681923.12</v>
      </c>
      <c r="I165" s="9">
        <v>681923.12</v>
      </c>
      <c r="J165">
        <v>22492</v>
      </c>
      <c r="K165">
        <v>85</v>
      </c>
      <c r="L165" s="2">
        <v>0</v>
      </c>
      <c r="M165" s="2" t="str">
        <f t="shared" si="16"/>
        <v xml:space="preserve">Personal </v>
      </c>
      <c r="N165" t="s">
        <v>16</v>
      </c>
      <c r="O165" t="s">
        <v>24</v>
      </c>
      <c r="P165" t="str">
        <f t="shared" si="17"/>
        <v>61,654262</v>
      </c>
      <c r="Q165" s="7">
        <v>61.654262000000003</v>
      </c>
      <c r="R165" s="2">
        <v>35061.654261999996</v>
      </c>
      <c r="S165" t="str">
        <f t="shared" si="18"/>
        <v>2 puertas</v>
      </c>
      <c r="T165" s="4">
        <f t="shared" si="19"/>
        <v>-35061.654261999996</v>
      </c>
    </row>
    <row r="166" spans="1:20" x14ac:dyDescent="0.35">
      <c r="A166" t="s">
        <v>203</v>
      </c>
      <c r="B166" t="s">
        <v>26</v>
      </c>
      <c r="C166" t="str">
        <f t="shared" si="14"/>
        <v>CA</v>
      </c>
      <c r="D166" t="str">
        <f t="shared" si="15"/>
        <v>M</v>
      </c>
      <c r="E166" t="s">
        <v>27</v>
      </c>
      <c r="F166" t="s">
        <v>21</v>
      </c>
      <c r="G166" s="4" t="str">
        <f t="shared" si="20"/>
        <v>741619,73</v>
      </c>
      <c r="H166" s="5">
        <v>741619.73</v>
      </c>
      <c r="I166" s="9">
        <v>741619.73</v>
      </c>
      <c r="J166">
        <v>0</v>
      </c>
      <c r="K166">
        <v>77</v>
      </c>
      <c r="L166" s="2">
        <v>36557</v>
      </c>
      <c r="M166" s="2" t="str">
        <f t="shared" si="16"/>
        <v xml:space="preserve">Personal </v>
      </c>
      <c r="N166" t="s">
        <v>16</v>
      </c>
      <c r="O166" t="s">
        <v>17</v>
      </c>
      <c r="P166" t="str">
        <f t="shared" si="17"/>
        <v>554,4</v>
      </c>
      <c r="Q166" s="7">
        <v>554.4</v>
      </c>
      <c r="R166" s="2">
        <v>35554.400000000001</v>
      </c>
      <c r="S166" t="str">
        <f t="shared" si="18"/>
        <v>2 puertas</v>
      </c>
      <c r="T166" s="4">
        <f t="shared" si="19"/>
        <v>-35554.400000000001</v>
      </c>
    </row>
    <row r="167" spans="1:20" x14ac:dyDescent="0.35">
      <c r="A167" t="s">
        <v>204</v>
      </c>
      <c r="B167" t="s">
        <v>33</v>
      </c>
      <c r="C167" t="str">
        <f t="shared" si="14"/>
        <v>0R</v>
      </c>
      <c r="D167" t="str">
        <f t="shared" si="15"/>
        <v>M</v>
      </c>
      <c r="E167" t="s">
        <v>27</v>
      </c>
      <c r="F167" t="s">
        <v>15</v>
      </c>
      <c r="G167" s="4" t="str">
        <f t="shared" si="20"/>
        <v>777115,9</v>
      </c>
      <c r="H167" s="5">
        <v>777115.9</v>
      </c>
      <c r="I167" s="9">
        <v>777115.9</v>
      </c>
      <c r="J167">
        <v>21876</v>
      </c>
      <c r="K167">
        <v>68</v>
      </c>
      <c r="L167" s="2">
        <v>0</v>
      </c>
      <c r="M167" s="2" t="str">
        <f t="shared" si="16"/>
        <v xml:space="preserve">Personal </v>
      </c>
      <c r="N167" t="s">
        <v>16</v>
      </c>
      <c r="O167" t="s">
        <v>17</v>
      </c>
      <c r="P167" t="str">
        <f t="shared" si="17"/>
        <v>465,41477</v>
      </c>
      <c r="Q167" s="7">
        <v>465.41476999999998</v>
      </c>
      <c r="R167" s="2">
        <v>35465.414770000003</v>
      </c>
      <c r="S167" t="str">
        <f t="shared" si="18"/>
        <v>2 puertas</v>
      </c>
      <c r="T167" s="4">
        <f t="shared" si="19"/>
        <v>-35465.414770000003</v>
      </c>
    </row>
    <row r="168" spans="1:20" x14ac:dyDescent="0.35">
      <c r="A168" t="s">
        <v>205</v>
      </c>
      <c r="B168" t="s">
        <v>26</v>
      </c>
      <c r="C168" t="str">
        <f t="shared" si="14"/>
        <v>CA</v>
      </c>
      <c r="D168" t="str">
        <f t="shared" si="15"/>
        <v>F</v>
      </c>
      <c r="E168" t="s">
        <v>20</v>
      </c>
      <c r="F168" t="s">
        <v>21</v>
      </c>
      <c r="G168" s="4" t="str">
        <f t="shared" si="20"/>
        <v>696834,19</v>
      </c>
      <c r="H168" s="5">
        <v>696834.19</v>
      </c>
      <c r="I168" s="9">
        <v>696834.19</v>
      </c>
      <c r="J168">
        <v>0</v>
      </c>
      <c r="K168">
        <v>69</v>
      </c>
      <c r="L168" s="2">
        <v>36526</v>
      </c>
      <c r="M168" s="2" t="str">
        <f t="shared" si="16"/>
        <v xml:space="preserve">Personal </v>
      </c>
      <c r="N168" t="s">
        <v>16</v>
      </c>
      <c r="O168" t="s">
        <v>17</v>
      </c>
      <c r="P168" t="str">
        <f t="shared" si="17"/>
        <v>496,8</v>
      </c>
      <c r="Q168" s="7">
        <v>496.8</v>
      </c>
      <c r="R168" s="2">
        <v>35496.800000000003</v>
      </c>
      <c r="S168" t="str">
        <f t="shared" si="18"/>
        <v>2 puertas</v>
      </c>
      <c r="T168" s="4">
        <f t="shared" si="19"/>
        <v>-35496.800000000003</v>
      </c>
    </row>
    <row r="169" spans="1:20" x14ac:dyDescent="0.35">
      <c r="A169" t="s">
        <v>206</v>
      </c>
      <c r="B169" t="s">
        <v>26</v>
      </c>
      <c r="C169" t="str">
        <f t="shared" si="14"/>
        <v>CA</v>
      </c>
      <c r="D169" t="str">
        <f t="shared" si="15"/>
        <v>F</v>
      </c>
      <c r="E169" t="s">
        <v>20</v>
      </c>
      <c r="F169" t="s">
        <v>31</v>
      </c>
      <c r="G169" s="4" t="str">
        <f t="shared" si="20"/>
        <v>425028,26</v>
      </c>
      <c r="H169" s="5">
        <v>425028.26</v>
      </c>
      <c r="I169" s="9">
        <v>425028.26</v>
      </c>
      <c r="J169">
        <v>0</v>
      </c>
      <c r="K169">
        <v>61</v>
      </c>
      <c r="L169" s="2">
        <v>36526</v>
      </c>
      <c r="M169" s="2" t="str">
        <f t="shared" si="16"/>
        <v xml:space="preserve">Personal </v>
      </c>
      <c r="N169" t="s">
        <v>16</v>
      </c>
      <c r="O169" t="s">
        <v>17</v>
      </c>
      <c r="P169" t="str">
        <f t="shared" si="17"/>
        <v>292,8</v>
      </c>
      <c r="Q169" s="7">
        <v>292.8</v>
      </c>
      <c r="R169" s="2">
        <v>35292.800000000003</v>
      </c>
      <c r="S169" t="str">
        <f t="shared" si="18"/>
        <v>2 puertas</v>
      </c>
      <c r="T169" s="4">
        <f t="shared" si="19"/>
        <v>-35292.800000000003</v>
      </c>
    </row>
    <row r="170" spans="1:20" x14ac:dyDescent="0.35">
      <c r="A170" t="s">
        <v>207</v>
      </c>
      <c r="B170" t="s">
        <v>33</v>
      </c>
      <c r="C170" t="str">
        <f t="shared" si="14"/>
        <v>0R</v>
      </c>
      <c r="D170" t="str">
        <f t="shared" si="15"/>
        <v>F</v>
      </c>
      <c r="E170" t="s">
        <v>20</v>
      </c>
      <c r="F170" t="s">
        <v>31</v>
      </c>
      <c r="G170" s="4" t="str">
        <f t="shared" si="20"/>
        <v>1977656,65</v>
      </c>
      <c r="H170" s="5">
        <v>1977656.65</v>
      </c>
      <c r="I170" s="9">
        <v>1977656.65</v>
      </c>
      <c r="J170">
        <v>70699</v>
      </c>
      <c r="K170">
        <v>82</v>
      </c>
      <c r="L170" s="2">
        <v>0</v>
      </c>
      <c r="M170" s="2" t="str">
        <f t="shared" si="16"/>
        <v xml:space="preserve">Personal </v>
      </c>
      <c r="N170" t="s">
        <v>16</v>
      </c>
      <c r="O170" t="s">
        <v>17</v>
      </c>
      <c r="P170" t="str">
        <f t="shared" si="17"/>
        <v>256,813837</v>
      </c>
      <c r="Q170" s="7">
        <v>256.81383699999998</v>
      </c>
      <c r="R170" s="2">
        <v>35256.813837000002</v>
      </c>
      <c r="S170" t="str">
        <f t="shared" si="18"/>
        <v>2 puertas</v>
      </c>
      <c r="T170" s="4">
        <f t="shared" si="19"/>
        <v>-35256.813837000002</v>
      </c>
    </row>
    <row r="171" spans="1:20" x14ac:dyDescent="0.35">
      <c r="A171" t="s">
        <v>208</v>
      </c>
      <c r="B171" t="s">
        <v>26</v>
      </c>
      <c r="C171" t="str">
        <f t="shared" si="14"/>
        <v>CA</v>
      </c>
      <c r="D171" t="str">
        <f t="shared" si="15"/>
        <v>F</v>
      </c>
      <c r="E171" t="s">
        <v>20</v>
      </c>
      <c r="F171" t="s">
        <v>31</v>
      </c>
      <c r="G171" s="4" t="str">
        <f t="shared" si="20"/>
        <v>2134346,6</v>
      </c>
      <c r="H171" s="5">
        <v>2134346.6</v>
      </c>
      <c r="I171" s="9">
        <v>2134346.6</v>
      </c>
      <c r="J171">
        <v>0</v>
      </c>
      <c r="K171">
        <v>74</v>
      </c>
      <c r="L171" s="2">
        <v>36526</v>
      </c>
      <c r="M171" s="2" t="str">
        <f t="shared" si="16"/>
        <v xml:space="preserve">Personal </v>
      </c>
      <c r="N171" t="s">
        <v>16</v>
      </c>
      <c r="O171" t="s">
        <v>17</v>
      </c>
      <c r="P171" t="str">
        <f t="shared" si="17"/>
        <v>355,2</v>
      </c>
      <c r="Q171" s="7">
        <v>355.2</v>
      </c>
      <c r="R171" s="2">
        <v>35355.199999999997</v>
      </c>
      <c r="S171" t="str">
        <f t="shared" si="18"/>
        <v>2 puertas</v>
      </c>
      <c r="T171" s="4">
        <f t="shared" si="19"/>
        <v>-35355.199999999997</v>
      </c>
    </row>
    <row r="172" spans="1:20" x14ac:dyDescent="0.35">
      <c r="A172" t="s">
        <v>209</v>
      </c>
      <c r="B172" t="s">
        <v>26</v>
      </c>
      <c r="C172" t="str">
        <f t="shared" si="14"/>
        <v>CA</v>
      </c>
      <c r="D172" t="str">
        <f t="shared" si="15"/>
        <v>M</v>
      </c>
      <c r="E172" t="s">
        <v>27</v>
      </c>
      <c r="F172" t="s">
        <v>35</v>
      </c>
      <c r="G172" s="4" t="str">
        <f t="shared" si="20"/>
        <v>241313,97</v>
      </c>
      <c r="H172" s="5">
        <v>241313.97</v>
      </c>
      <c r="I172" s="9">
        <v>241313.97</v>
      </c>
      <c r="J172">
        <v>27501</v>
      </c>
      <c r="K172">
        <v>63</v>
      </c>
      <c r="L172" s="2">
        <v>0</v>
      </c>
      <c r="M172" s="2" t="str">
        <f t="shared" si="16"/>
        <v xml:space="preserve">Personal </v>
      </c>
      <c r="N172" t="s">
        <v>16</v>
      </c>
      <c r="O172" t="s">
        <v>17</v>
      </c>
      <c r="P172" t="str">
        <f t="shared" si="17"/>
        <v>542,319401</v>
      </c>
      <c r="Q172" s="7">
        <v>542.31940099999997</v>
      </c>
      <c r="R172" s="2">
        <v>35542.319401000001</v>
      </c>
      <c r="S172" t="str">
        <f t="shared" si="18"/>
        <v>2 puertas</v>
      </c>
      <c r="T172" s="4">
        <f t="shared" si="19"/>
        <v>-35542.319401000001</v>
      </c>
    </row>
    <row r="173" spans="1:20" x14ac:dyDescent="0.35">
      <c r="A173" t="s">
        <v>210</v>
      </c>
      <c r="B173" t="s">
        <v>33</v>
      </c>
      <c r="C173" t="str">
        <f t="shared" si="14"/>
        <v>0R</v>
      </c>
      <c r="D173" t="str">
        <f t="shared" si="15"/>
        <v>F</v>
      </c>
      <c r="E173" t="s">
        <v>20</v>
      </c>
      <c r="F173" t="s">
        <v>80</v>
      </c>
      <c r="G173" s="4" t="str">
        <f t="shared" si="20"/>
        <v>1536384,72</v>
      </c>
      <c r="H173" s="5">
        <v>1536384.72</v>
      </c>
      <c r="I173" s="9">
        <v>1536384.72</v>
      </c>
      <c r="J173">
        <v>15897</v>
      </c>
      <c r="K173">
        <v>101</v>
      </c>
      <c r="L173" s="2">
        <v>0</v>
      </c>
      <c r="M173" s="2" t="str">
        <f t="shared" si="16"/>
        <v xml:space="preserve">Personal </v>
      </c>
      <c r="N173" t="s">
        <v>16</v>
      </c>
      <c r="O173" t="s">
        <v>17</v>
      </c>
      <c r="P173" t="str">
        <f t="shared" si="17"/>
        <v>303,148399</v>
      </c>
      <c r="Q173" s="7">
        <v>303.14839899999998</v>
      </c>
      <c r="R173" s="2">
        <v>35303.148398999998</v>
      </c>
      <c r="S173" t="str">
        <f t="shared" si="18"/>
        <v>2 puertas</v>
      </c>
      <c r="T173" s="4">
        <f t="shared" si="19"/>
        <v>-35303.148398999998</v>
      </c>
    </row>
    <row r="174" spans="1:20" x14ac:dyDescent="0.35">
      <c r="A174" t="s">
        <v>211</v>
      </c>
      <c r="B174" t="s">
        <v>23</v>
      </c>
      <c r="C174" t="str">
        <f t="shared" si="14"/>
        <v>NV</v>
      </c>
      <c r="D174" t="str">
        <f t="shared" si="15"/>
        <v>F</v>
      </c>
      <c r="E174" t="s">
        <v>20</v>
      </c>
      <c r="F174" t="s">
        <v>35</v>
      </c>
      <c r="G174" s="4" t="str">
        <f t="shared" si="20"/>
        <v>845696,19</v>
      </c>
      <c r="H174" s="5">
        <v>845696.19</v>
      </c>
      <c r="I174" s="9">
        <v>845696.19</v>
      </c>
      <c r="J174">
        <v>25141</v>
      </c>
      <c r="K174">
        <v>73</v>
      </c>
      <c r="L174" s="2">
        <v>36526</v>
      </c>
      <c r="M174" s="2" t="str">
        <f t="shared" si="16"/>
        <v xml:space="preserve">Personal </v>
      </c>
      <c r="N174" t="s">
        <v>16</v>
      </c>
      <c r="O174" t="s">
        <v>17</v>
      </c>
      <c r="P174" t="str">
        <f t="shared" si="17"/>
        <v>25,438063</v>
      </c>
      <c r="Q174" s="7">
        <v>25.438063</v>
      </c>
      <c r="R174" s="2">
        <v>35025.438063000001</v>
      </c>
      <c r="S174" t="str">
        <f t="shared" si="18"/>
        <v>2 puertas</v>
      </c>
      <c r="T174" s="4">
        <f t="shared" si="19"/>
        <v>-35025.438063000001</v>
      </c>
    </row>
    <row r="175" spans="1:20" x14ac:dyDescent="0.35">
      <c r="A175" t="s">
        <v>212</v>
      </c>
      <c r="B175" t="s">
        <v>23</v>
      </c>
      <c r="C175" t="str">
        <f t="shared" si="14"/>
        <v>NV</v>
      </c>
      <c r="D175" t="str">
        <f t="shared" si="15"/>
        <v>F</v>
      </c>
      <c r="E175" t="s">
        <v>20</v>
      </c>
      <c r="F175" t="s">
        <v>35</v>
      </c>
      <c r="G175" s="4" t="str">
        <f t="shared" si="20"/>
        <v>218964,25</v>
      </c>
      <c r="H175" s="5">
        <v>218964.25</v>
      </c>
      <c r="I175" s="9">
        <v>218964.25</v>
      </c>
      <c r="J175">
        <v>0</v>
      </c>
      <c r="K175">
        <v>61</v>
      </c>
      <c r="L175" s="2">
        <v>36586</v>
      </c>
      <c r="M175" s="2" t="str">
        <f t="shared" si="16"/>
        <v xml:space="preserve">Personal </v>
      </c>
      <c r="N175" t="s">
        <v>16</v>
      </c>
      <c r="O175" t="s">
        <v>17</v>
      </c>
      <c r="P175" t="str">
        <f t="shared" si="17"/>
        <v>292,8</v>
      </c>
      <c r="Q175" s="7">
        <v>292.8</v>
      </c>
      <c r="R175" s="2">
        <v>35292.800000000003</v>
      </c>
      <c r="S175" t="str">
        <f t="shared" si="18"/>
        <v>2 puertas</v>
      </c>
      <c r="T175" s="4">
        <f t="shared" si="19"/>
        <v>-35292.800000000003</v>
      </c>
    </row>
    <row r="176" spans="1:20" x14ac:dyDescent="0.35">
      <c r="A176" t="s">
        <v>213</v>
      </c>
      <c r="B176" t="s">
        <v>26</v>
      </c>
      <c r="C176" t="str">
        <f t="shared" si="14"/>
        <v>CA</v>
      </c>
      <c r="D176" t="str">
        <f t="shared" si="15"/>
        <v>M</v>
      </c>
      <c r="E176" t="s">
        <v>27</v>
      </c>
      <c r="F176" t="s">
        <v>31</v>
      </c>
      <c r="G176" s="4" t="str">
        <f t="shared" si="20"/>
        <v>578018,22</v>
      </c>
      <c r="H176" s="5">
        <v>578018.22</v>
      </c>
      <c r="I176" s="9">
        <v>578018.22</v>
      </c>
      <c r="J176">
        <v>51066</v>
      </c>
      <c r="K176">
        <v>74</v>
      </c>
      <c r="L176" s="2">
        <v>0</v>
      </c>
      <c r="M176" s="2" t="str">
        <f t="shared" si="16"/>
        <v xml:space="preserve">Personal </v>
      </c>
      <c r="N176" t="s">
        <v>16</v>
      </c>
      <c r="O176" t="s">
        <v>17</v>
      </c>
      <c r="P176" t="str">
        <f t="shared" si="17"/>
        <v>787,993313</v>
      </c>
      <c r="Q176" s="7">
        <v>787.99331299999994</v>
      </c>
      <c r="R176" s="2">
        <v>35787.993312999999</v>
      </c>
      <c r="S176" t="str">
        <f t="shared" si="18"/>
        <v>2 puertas</v>
      </c>
      <c r="T176" s="4">
        <f t="shared" si="19"/>
        <v>-35787.993312999999</v>
      </c>
    </row>
    <row r="177" spans="1:20" x14ac:dyDescent="0.35">
      <c r="A177" t="s">
        <v>214</v>
      </c>
      <c r="B177" t="s">
        <v>26</v>
      </c>
      <c r="C177" t="str">
        <f t="shared" si="14"/>
        <v>CA</v>
      </c>
      <c r="D177" t="str">
        <f t="shared" si="15"/>
        <v>F</v>
      </c>
      <c r="E177" t="s">
        <v>20</v>
      </c>
      <c r="F177" t="s">
        <v>21</v>
      </c>
      <c r="G177" s="4" t="str">
        <f t="shared" si="20"/>
        <v>463998,16</v>
      </c>
      <c r="H177" s="5">
        <v>463998.16</v>
      </c>
      <c r="I177" s="9">
        <v>463998.16</v>
      </c>
      <c r="J177">
        <v>28358</v>
      </c>
      <c r="K177">
        <v>117</v>
      </c>
      <c r="L177" s="2">
        <v>0</v>
      </c>
      <c r="M177" s="2" t="str">
        <f t="shared" si="16"/>
        <v xml:space="preserve">Personal </v>
      </c>
      <c r="N177" t="s">
        <v>16</v>
      </c>
      <c r="O177" t="s">
        <v>78</v>
      </c>
      <c r="P177" t="str">
        <f t="shared" si="17"/>
        <v>84,024413</v>
      </c>
      <c r="Q177" s="7">
        <v>84.024412999999996</v>
      </c>
      <c r="R177" s="2">
        <v>35084.024412999999</v>
      </c>
      <c r="S177" t="str">
        <f t="shared" si="18"/>
        <v>2 puertas</v>
      </c>
      <c r="T177" s="4">
        <f t="shared" si="19"/>
        <v>-35084.024412999999</v>
      </c>
    </row>
    <row r="178" spans="1:20" x14ac:dyDescent="0.35">
      <c r="A178" t="s">
        <v>215</v>
      </c>
      <c r="B178" t="s">
        <v>13</v>
      </c>
      <c r="C178" t="str">
        <f t="shared" si="14"/>
        <v>WA</v>
      </c>
      <c r="D178" t="str">
        <f t="shared" si="15"/>
        <v>F</v>
      </c>
      <c r="E178" t="s">
        <v>20</v>
      </c>
      <c r="F178" t="s">
        <v>80</v>
      </c>
      <c r="G178" s="4" t="str">
        <f t="shared" si="20"/>
        <v>382443,13</v>
      </c>
      <c r="H178" s="5">
        <v>382443.13</v>
      </c>
      <c r="I178" s="9">
        <v>382443.13</v>
      </c>
      <c r="J178">
        <v>62530</v>
      </c>
      <c r="K178">
        <v>95</v>
      </c>
      <c r="L178" s="2">
        <v>0</v>
      </c>
      <c r="M178" s="2" t="str">
        <f t="shared" si="16"/>
        <v xml:space="preserve">Personal </v>
      </c>
      <c r="N178" t="s">
        <v>16</v>
      </c>
      <c r="O178" t="s">
        <v>17</v>
      </c>
      <c r="P178" t="str">
        <f t="shared" si="17"/>
        <v>61,693771</v>
      </c>
      <c r="Q178" s="7">
        <v>61.693770999999998</v>
      </c>
      <c r="R178" s="2">
        <v>35061.693770999998</v>
      </c>
      <c r="S178" t="str">
        <f t="shared" si="18"/>
        <v>2 puertas</v>
      </c>
      <c r="T178" s="4">
        <f t="shared" si="19"/>
        <v>-35061.693770999998</v>
      </c>
    </row>
    <row r="179" spans="1:20" x14ac:dyDescent="0.35">
      <c r="A179" t="s">
        <v>216</v>
      </c>
      <c r="B179" t="s">
        <v>19</v>
      </c>
      <c r="C179" t="str">
        <f t="shared" si="14"/>
        <v>AR</v>
      </c>
      <c r="D179" t="str">
        <f t="shared" si="15"/>
        <v>F</v>
      </c>
      <c r="E179" t="s">
        <v>20</v>
      </c>
      <c r="F179" t="s">
        <v>21</v>
      </c>
      <c r="G179" s="4" t="str">
        <f t="shared" si="20"/>
        <v>596811,89</v>
      </c>
      <c r="H179" s="5">
        <v>596811.89</v>
      </c>
      <c r="I179" s="9">
        <v>596811.89</v>
      </c>
      <c r="J179">
        <v>90972</v>
      </c>
      <c r="K179">
        <v>74</v>
      </c>
      <c r="L179" s="2">
        <v>0</v>
      </c>
      <c r="M179" s="2" t="str">
        <f t="shared" si="16"/>
        <v xml:space="preserve">Personal </v>
      </c>
      <c r="N179" t="s">
        <v>16</v>
      </c>
      <c r="O179" t="s">
        <v>24</v>
      </c>
      <c r="P179" t="str">
        <f t="shared" si="17"/>
        <v>232,926145</v>
      </c>
      <c r="Q179" s="7">
        <v>232.92614499999999</v>
      </c>
      <c r="R179" s="2">
        <v>35232.926144999998</v>
      </c>
      <c r="S179" t="str">
        <f t="shared" si="18"/>
        <v>2 puertas</v>
      </c>
      <c r="T179" s="4">
        <f t="shared" si="19"/>
        <v>-35232.926144999998</v>
      </c>
    </row>
    <row r="180" spans="1:20" x14ac:dyDescent="0.35">
      <c r="A180" t="s">
        <v>217</v>
      </c>
      <c r="B180" t="s">
        <v>13</v>
      </c>
      <c r="C180" t="str">
        <f t="shared" si="14"/>
        <v>WA</v>
      </c>
      <c r="D180" t="str">
        <f t="shared" si="15"/>
        <v>F</v>
      </c>
      <c r="E180" t="s">
        <v>20</v>
      </c>
      <c r="F180" t="s">
        <v>21</v>
      </c>
      <c r="G180" s="4" t="str">
        <f t="shared" si="20"/>
        <v>859033,5</v>
      </c>
      <c r="H180" s="5">
        <v>859033.5</v>
      </c>
      <c r="I180" s="9">
        <v>859033.5</v>
      </c>
      <c r="J180">
        <v>63110</v>
      </c>
      <c r="K180">
        <v>72</v>
      </c>
      <c r="L180" s="2">
        <v>0</v>
      </c>
      <c r="M180" s="2" t="str">
        <f t="shared" si="16"/>
        <v xml:space="preserve">Personal </v>
      </c>
      <c r="N180" t="s">
        <v>16</v>
      </c>
      <c r="O180" t="s">
        <v>17</v>
      </c>
      <c r="P180" t="str">
        <f t="shared" si="17"/>
        <v>68,179721</v>
      </c>
      <c r="Q180" s="7">
        <v>68.179721000000001</v>
      </c>
      <c r="R180" s="2">
        <v>35068.179721</v>
      </c>
      <c r="S180" t="str">
        <f t="shared" si="18"/>
        <v>2 puertas</v>
      </c>
      <c r="T180" s="4">
        <f t="shared" si="19"/>
        <v>-35068.179721</v>
      </c>
    </row>
    <row r="181" spans="1:20" x14ac:dyDescent="0.35">
      <c r="A181" t="s">
        <v>218</v>
      </c>
      <c r="B181" t="s">
        <v>26</v>
      </c>
      <c r="C181" t="str">
        <f t="shared" si="14"/>
        <v>CA</v>
      </c>
      <c r="D181" t="str">
        <f t="shared" si="15"/>
        <v>F</v>
      </c>
      <c r="E181" t="s">
        <v>20</v>
      </c>
      <c r="F181" t="s">
        <v>21</v>
      </c>
      <c r="G181" s="4" t="str">
        <f t="shared" si="20"/>
        <v>407663,47</v>
      </c>
      <c r="H181" s="5">
        <v>407663.47</v>
      </c>
      <c r="I181" s="9">
        <v>407663.47</v>
      </c>
      <c r="J181">
        <v>29549</v>
      </c>
      <c r="K181">
        <v>104</v>
      </c>
      <c r="L181" s="2">
        <v>0</v>
      </c>
      <c r="M181" s="2" t="str">
        <f t="shared" si="16"/>
        <v xml:space="preserve">Personal </v>
      </c>
      <c r="N181" t="s">
        <v>16</v>
      </c>
      <c r="O181" t="s">
        <v>78</v>
      </c>
      <c r="P181" t="str">
        <f t="shared" si="17"/>
        <v>710,433775</v>
      </c>
      <c r="Q181" s="7">
        <v>710.43377499999997</v>
      </c>
      <c r="R181" s="2">
        <v>35710.433774999998</v>
      </c>
      <c r="S181" t="str">
        <f t="shared" si="18"/>
        <v>2 puertas</v>
      </c>
      <c r="T181" s="4">
        <f t="shared" si="19"/>
        <v>-35710.433774999998</v>
      </c>
    </row>
    <row r="182" spans="1:20" x14ac:dyDescent="0.35">
      <c r="A182" t="s">
        <v>219</v>
      </c>
      <c r="B182" t="s">
        <v>26</v>
      </c>
      <c r="C182" t="str">
        <f t="shared" si="14"/>
        <v>CA</v>
      </c>
      <c r="D182" t="str">
        <f t="shared" si="15"/>
        <v>F</v>
      </c>
      <c r="E182" t="s">
        <v>20</v>
      </c>
      <c r="F182" t="s">
        <v>21</v>
      </c>
      <c r="G182" s="4" t="str">
        <f t="shared" si="20"/>
        <v>1225260,18</v>
      </c>
      <c r="H182" s="5">
        <v>1225260.18</v>
      </c>
      <c r="I182" s="9">
        <v>1225260.18</v>
      </c>
      <c r="J182">
        <v>0</v>
      </c>
      <c r="K182">
        <v>115</v>
      </c>
      <c r="L182" s="2">
        <v>36526</v>
      </c>
      <c r="M182" s="2" t="str">
        <f t="shared" si="16"/>
        <v xml:space="preserve">Personal </v>
      </c>
      <c r="N182" t="s">
        <v>16</v>
      </c>
      <c r="O182" t="s">
        <v>17</v>
      </c>
      <c r="P182" t="str">
        <f t="shared" si="17"/>
        <v>552</v>
      </c>
      <c r="Q182" s="7">
        <v>552</v>
      </c>
      <c r="R182" s="2">
        <v>35552</v>
      </c>
      <c r="S182" t="str">
        <f t="shared" si="18"/>
        <v>2 puertas</v>
      </c>
      <c r="T182" s="4">
        <f t="shared" si="19"/>
        <v>-35552</v>
      </c>
    </row>
    <row r="183" spans="1:20" x14ac:dyDescent="0.35">
      <c r="A183" t="s">
        <v>220</v>
      </c>
      <c r="B183" t="s">
        <v>23</v>
      </c>
      <c r="C183" t="str">
        <f t="shared" si="14"/>
        <v>NV</v>
      </c>
      <c r="D183" t="str">
        <f t="shared" si="15"/>
        <v>F</v>
      </c>
      <c r="E183" t="s">
        <v>20</v>
      </c>
      <c r="F183" t="s">
        <v>21</v>
      </c>
      <c r="G183" s="4" t="str">
        <f t="shared" si="20"/>
        <v>1693627,15</v>
      </c>
      <c r="H183" s="5">
        <v>1693627.15</v>
      </c>
      <c r="I183" s="9">
        <v>1693627.15</v>
      </c>
      <c r="J183">
        <v>39411</v>
      </c>
      <c r="K183">
        <v>217</v>
      </c>
      <c r="L183" s="2">
        <v>36557</v>
      </c>
      <c r="M183" s="2" t="str">
        <f t="shared" si="16"/>
        <v xml:space="preserve">Personal </v>
      </c>
      <c r="N183" t="s">
        <v>16</v>
      </c>
      <c r="O183" t="s">
        <v>117</v>
      </c>
      <c r="P183" t="str">
        <f t="shared" si="17"/>
        <v>1122,658899</v>
      </c>
      <c r="Q183" s="7">
        <v>1122.658899</v>
      </c>
      <c r="R183" s="2">
        <v>36122.658899000002</v>
      </c>
      <c r="S183" t="str">
        <f t="shared" si="18"/>
        <v>2 puertas</v>
      </c>
      <c r="T183" s="4">
        <f t="shared" si="19"/>
        <v>-36122.658899000002</v>
      </c>
    </row>
    <row r="184" spans="1:20" x14ac:dyDescent="0.35">
      <c r="A184" t="s">
        <v>221</v>
      </c>
      <c r="B184" t="s">
        <v>33</v>
      </c>
      <c r="C184" t="str">
        <f t="shared" si="14"/>
        <v>0R</v>
      </c>
      <c r="D184" t="str">
        <f t="shared" si="15"/>
        <v>M</v>
      </c>
      <c r="E184" t="s">
        <v>27</v>
      </c>
      <c r="F184" t="s">
        <v>31</v>
      </c>
      <c r="G184" s="4" t="str">
        <f t="shared" si="20"/>
        <v>489243,55</v>
      </c>
      <c r="H184" s="5">
        <v>489243.55</v>
      </c>
      <c r="I184" s="9">
        <v>489243.55</v>
      </c>
      <c r="J184">
        <v>21709</v>
      </c>
      <c r="K184">
        <v>62</v>
      </c>
      <c r="L184" s="2">
        <v>0</v>
      </c>
      <c r="M184" s="2" t="str">
        <f t="shared" si="16"/>
        <v xml:space="preserve">Personal </v>
      </c>
      <c r="N184" t="s">
        <v>16</v>
      </c>
      <c r="O184" t="s">
        <v>17</v>
      </c>
      <c r="P184" t="str">
        <f t="shared" si="17"/>
        <v>408,374746</v>
      </c>
      <c r="Q184" s="7">
        <v>408.37474600000002</v>
      </c>
      <c r="R184" s="2">
        <v>35408.374746000001</v>
      </c>
      <c r="S184" t="str">
        <f t="shared" si="18"/>
        <v>2 puertas</v>
      </c>
      <c r="T184" s="4">
        <f t="shared" si="19"/>
        <v>-35408.374746000001</v>
      </c>
    </row>
    <row r="185" spans="1:20" x14ac:dyDescent="0.35">
      <c r="A185" t="s">
        <v>222</v>
      </c>
      <c r="B185" t="s">
        <v>23</v>
      </c>
      <c r="C185" t="str">
        <f t="shared" si="14"/>
        <v>NV</v>
      </c>
      <c r="D185" t="str">
        <f t="shared" si="15"/>
        <v>M</v>
      </c>
      <c r="E185" t="s">
        <v>27</v>
      </c>
      <c r="F185" t="s">
        <v>21</v>
      </c>
      <c r="G185" s="4" t="str">
        <f t="shared" si="20"/>
        <v>994230,48</v>
      </c>
      <c r="H185" s="5">
        <v>994230.48</v>
      </c>
      <c r="I185" s="9">
        <v>994230.48</v>
      </c>
      <c r="J185">
        <v>67890</v>
      </c>
      <c r="K185">
        <v>85</v>
      </c>
      <c r="L185" s="2">
        <v>0</v>
      </c>
      <c r="M185" s="2" t="str">
        <f t="shared" si="16"/>
        <v xml:space="preserve">Personal </v>
      </c>
      <c r="N185" t="s">
        <v>16</v>
      </c>
      <c r="O185" t="s">
        <v>17</v>
      </c>
      <c r="P185" t="str">
        <f t="shared" si="17"/>
        <v>408</v>
      </c>
      <c r="Q185" s="7">
        <v>408</v>
      </c>
      <c r="R185" s="2">
        <v>35408</v>
      </c>
      <c r="S185" t="str">
        <f t="shared" si="18"/>
        <v>2 puertas</v>
      </c>
      <c r="T185" s="4">
        <f t="shared" si="19"/>
        <v>-35408</v>
      </c>
    </row>
    <row r="186" spans="1:20" x14ac:dyDescent="0.35">
      <c r="A186" t="s">
        <v>223</v>
      </c>
      <c r="B186" t="s">
        <v>26</v>
      </c>
      <c r="C186" t="str">
        <f t="shared" si="14"/>
        <v>CA</v>
      </c>
      <c r="D186" t="str">
        <f t="shared" si="15"/>
        <v>M</v>
      </c>
      <c r="E186" t="s">
        <v>27</v>
      </c>
      <c r="F186" t="s">
        <v>21</v>
      </c>
      <c r="G186" s="4" t="str">
        <f t="shared" si="20"/>
        <v>373583,81</v>
      </c>
      <c r="H186" s="5">
        <v>373583.81</v>
      </c>
      <c r="I186" s="9">
        <v>373583.81</v>
      </c>
      <c r="J186">
        <v>0</v>
      </c>
      <c r="K186">
        <v>110</v>
      </c>
      <c r="L186" s="2">
        <v>0</v>
      </c>
      <c r="M186" s="2" t="str">
        <f t="shared" si="16"/>
        <v xml:space="preserve">Personal </v>
      </c>
      <c r="N186" t="s">
        <v>16</v>
      </c>
      <c r="O186" t="s">
        <v>29</v>
      </c>
      <c r="P186" t="str">
        <f t="shared" si="17"/>
        <v>792</v>
      </c>
      <c r="Q186" s="7">
        <v>792</v>
      </c>
      <c r="R186" s="2">
        <v>35792</v>
      </c>
      <c r="S186" t="str">
        <f t="shared" si="18"/>
        <v>4 puertas</v>
      </c>
      <c r="T186" s="4">
        <f t="shared" si="19"/>
        <v>-35792</v>
      </c>
    </row>
    <row r="187" spans="1:20" x14ac:dyDescent="0.35">
      <c r="A187" t="s">
        <v>224</v>
      </c>
      <c r="B187" t="s">
        <v>26</v>
      </c>
      <c r="C187" t="str">
        <f t="shared" si="14"/>
        <v>CA</v>
      </c>
      <c r="D187" t="str">
        <f t="shared" si="15"/>
        <v>F</v>
      </c>
      <c r="E187" t="s">
        <v>20</v>
      </c>
      <c r="F187" t="s">
        <v>31</v>
      </c>
      <c r="G187" s="4" t="str">
        <f t="shared" si="20"/>
        <v>1311752,22</v>
      </c>
      <c r="H187" s="5">
        <v>1311752.22</v>
      </c>
      <c r="I187" s="9">
        <v>1311752.22</v>
      </c>
      <c r="J187">
        <v>84311</v>
      </c>
      <c r="K187">
        <v>111</v>
      </c>
      <c r="L187" s="2">
        <v>36617</v>
      </c>
      <c r="M187" s="2" t="str">
        <f t="shared" si="16"/>
        <v xml:space="preserve">Personal </v>
      </c>
      <c r="N187" t="s">
        <v>16</v>
      </c>
      <c r="O187" t="s">
        <v>29</v>
      </c>
      <c r="P187" t="str">
        <f t="shared" si="17"/>
        <v>532,8</v>
      </c>
      <c r="Q187" s="7">
        <v>532.79999999999995</v>
      </c>
      <c r="R187" s="2">
        <v>35532.800000000003</v>
      </c>
      <c r="S187" t="str">
        <f t="shared" si="18"/>
        <v>4 puertas</v>
      </c>
      <c r="T187" s="4">
        <f t="shared" si="19"/>
        <v>-35532.800000000003</v>
      </c>
    </row>
    <row r="188" spans="1:20" x14ac:dyDescent="0.35">
      <c r="A188" t="s">
        <v>225</v>
      </c>
      <c r="B188" t="s">
        <v>26</v>
      </c>
      <c r="C188" t="str">
        <f t="shared" si="14"/>
        <v>CA</v>
      </c>
      <c r="D188" t="str">
        <f t="shared" si="15"/>
        <v>F</v>
      </c>
      <c r="E188" t="s">
        <v>20</v>
      </c>
      <c r="F188" t="s">
        <v>35</v>
      </c>
      <c r="G188" s="4" t="str">
        <f t="shared" si="20"/>
        <v>457452,41</v>
      </c>
      <c r="H188" s="5">
        <v>457452.41</v>
      </c>
      <c r="I188" s="9">
        <v>457452.41</v>
      </c>
      <c r="J188">
        <v>99316</v>
      </c>
      <c r="K188">
        <v>114</v>
      </c>
      <c r="L188" s="2">
        <v>0</v>
      </c>
      <c r="M188" s="2" t="str">
        <f t="shared" si="16"/>
        <v>Corporate</v>
      </c>
      <c r="N188" t="s">
        <v>28</v>
      </c>
      <c r="O188" t="s">
        <v>29</v>
      </c>
      <c r="P188" t="str">
        <f t="shared" si="17"/>
        <v>754,358929</v>
      </c>
      <c r="Q188" s="7">
        <v>754.35892899999999</v>
      </c>
      <c r="R188" s="2">
        <v>35754.358929000002</v>
      </c>
      <c r="S188" t="str">
        <f t="shared" si="18"/>
        <v>4 puertas</v>
      </c>
      <c r="T188" s="4">
        <f t="shared" si="19"/>
        <v>-35754.358929000002</v>
      </c>
    </row>
    <row r="189" spans="1:20" x14ac:dyDescent="0.35">
      <c r="A189" t="s">
        <v>226</v>
      </c>
      <c r="B189" t="s">
        <v>19</v>
      </c>
      <c r="C189" t="str">
        <f t="shared" si="14"/>
        <v>AR</v>
      </c>
      <c r="D189" t="str">
        <f t="shared" si="15"/>
        <v>F</v>
      </c>
      <c r="E189" t="s">
        <v>20</v>
      </c>
      <c r="F189" t="s">
        <v>21</v>
      </c>
      <c r="G189" s="4" t="str">
        <f t="shared" si="20"/>
        <v>547006,06</v>
      </c>
      <c r="H189" s="5">
        <v>547006.06000000006</v>
      </c>
      <c r="I189" s="9">
        <v>547006.06000000006</v>
      </c>
      <c r="J189">
        <v>54507</v>
      </c>
      <c r="K189">
        <v>138</v>
      </c>
      <c r="L189" s="2">
        <v>0</v>
      </c>
      <c r="M189" s="2" t="str">
        <f t="shared" si="16"/>
        <v xml:space="preserve">Personal </v>
      </c>
      <c r="N189" t="s">
        <v>16</v>
      </c>
      <c r="O189" t="s">
        <v>29</v>
      </c>
      <c r="P189" t="str">
        <f t="shared" si="17"/>
        <v>702,990032</v>
      </c>
      <c r="Q189" s="7">
        <v>702.99003200000004</v>
      </c>
      <c r="R189" s="2">
        <v>35702.990032000002</v>
      </c>
      <c r="S189" t="str">
        <f t="shared" si="18"/>
        <v>4 puertas</v>
      </c>
      <c r="T189" s="4">
        <f t="shared" si="19"/>
        <v>-35702.990032000002</v>
      </c>
    </row>
    <row r="190" spans="1:20" x14ac:dyDescent="0.35">
      <c r="A190" t="s">
        <v>227</v>
      </c>
      <c r="B190" t="s">
        <v>26</v>
      </c>
      <c r="C190" t="str">
        <f t="shared" si="14"/>
        <v>CA</v>
      </c>
      <c r="D190" t="str">
        <f t="shared" si="15"/>
        <v>F</v>
      </c>
      <c r="E190" t="s">
        <v>20</v>
      </c>
      <c r="F190" t="s">
        <v>21</v>
      </c>
      <c r="G190" s="4" t="str">
        <f t="shared" si="20"/>
        <v>297884,6</v>
      </c>
      <c r="H190" s="5">
        <v>297884.59999999998</v>
      </c>
      <c r="I190" s="9">
        <v>297884.59999999998</v>
      </c>
      <c r="J190">
        <v>64586</v>
      </c>
      <c r="K190">
        <v>76</v>
      </c>
      <c r="L190" s="2">
        <v>0</v>
      </c>
      <c r="M190" s="2" t="str">
        <f t="shared" si="16"/>
        <v xml:space="preserve">Personal </v>
      </c>
      <c r="N190" t="s">
        <v>16</v>
      </c>
      <c r="O190" t="s">
        <v>17</v>
      </c>
      <c r="P190" t="str">
        <f t="shared" si="17"/>
        <v>206,837111</v>
      </c>
      <c r="Q190" s="7">
        <v>206.83711099999999</v>
      </c>
      <c r="R190" s="2">
        <v>35206.837111000001</v>
      </c>
      <c r="S190" t="str">
        <f t="shared" si="18"/>
        <v>2 puertas</v>
      </c>
      <c r="T190" s="4">
        <f t="shared" si="19"/>
        <v>-35206.837111000001</v>
      </c>
    </row>
    <row r="191" spans="1:20" x14ac:dyDescent="0.35">
      <c r="A191" t="s">
        <v>228</v>
      </c>
      <c r="B191" t="s">
        <v>33</v>
      </c>
      <c r="C191" t="str">
        <f t="shared" si="14"/>
        <v>0R</v>
      </c>
      <c r="D191" t="str">
        <f t="shared" si="15"/>
        <v>M</v>
      </c>
      <c r="E191" t="s">
        <v>27</v>
      </c>
      <c r="F191" t="s">
        <v>35</v>
      </c>
      <c r="G191" s="4" t="str">
        <f t="shared" si="20"/>
        <v>641096,75</v>
      </c>
      <c r="H191" s="5">
        <v>641096.75</v>
      </c>
      <c r="I191" s="9">
        <v>641096.75</v>
      </c>
      <c r="J191">
        <v>61709</v>
      </c>
      <c r="K191">
        <v>82</v>
      </c>
      <c r="L191" s="2">
        <v>36557</v>
      </c>
      <c r="M191" s="2" t="str">
        <f t="shared" si="16"/>
        <v xml:space="preserve">Personal </v>
      </c>
      <c r="N191" t="s">
        <v>16</v>
      </c>
      <c r="O191" t="s">
        <v>17</v>
      </c>
      <c r="P191" t="str">
        <f t="shared" si="17"/>
        <v>275,395894</v>
      </c>
      <c r="Q191" s="7">
        <v>275.395894</v>
      </c>
      <c r="R191" s="2">
        <v>35275.395894000001</v>
      </c>
      <c r="S191" t="str">
        <f t="shared" si="18"/>
        <v>2 puertas</v>
      </c>
      <c r="T191" s="4">
        <f t="shared" si="19"/>
        <v>-35275.395894000001</v>
      </c>
    </row>
    <row r="192" spans="1:20" x14ac:dyDescent="0.35">
      <c r="A192" t="s">
        <v>229</v>
      </c>
      <c r="B192" t="s">
        <v>26</v>
      </c>
      <c r="C192" t="str">
        <f t="shared" si="14"/>
        <v>CA</v>
      </c>
      <c r="D192" t="str">
        <f t="shared" si="15"/>
        <v>M</v>
      </c>
      <c r="E192" t="s">
        <v>27</v>
      </c>
      <c r="F192" t="s">
        <v>15</v>
      </c>
      <c r="G192" s="4" t="str">
        <f t="shared" si="20"/>
        <v>447902,31</v>
      </c>
      <c r="H192" s="5">
        <v>447902.31</v>
      </c>
      <c r="I192" s="9">
        <v>447902.31</v>
      </c>
      <c r="J192">
        <v>94656</v>
      </c>
      <c r="K192">
        <v>111</v>
      </c>
      <c r="L192" s="2">
        <v>36526</v>
      </c>
      <c r="M192" s="2" t="str">
        <f t="shared" ref="M192:M193" si="21">LEFT(N192,8)</f>
        <v xml:space="preserve">Special </v>
      </c>
      <c r="N192" t="s">
        <v>39</v>
      </c>
      <c r="O192" t="s">
        <v>29</v>
      </c>
      <c r="P192" t="str">
        <f t="shared" si="17"/>
        <v>459,738128</v>
      </c>
      <c r="Q192" s="7">
        <v>459.73812800000002</v>
      </c>
      <c r="R192" s="2">
        <v>35459.738127999997</v>
      </c>
      <c r="S192" t="str">
        <f t="shared" si="18"/>
        <v>4 puertas</v>
      </c>
      <c r="T192" s="4">
        <f t="shared" si="19"/>
        <v>-35459.738127999997</v>
      </c>
    </row>
    <row r="193" spans="1:20" x14ac:dyDescent="0.35">
      <c r="A193" t="s">
        <v>230</v>
      </c>
      <c r="B193" t="s">
        <v>26</v>
      </c>
      <c r="C193" t="str">
        <f t="shared" si="14"/>
        <v>CA</v>
      </c>
      <c r="D193" t="str">
        <f t="shared" si="15"/>
        <v>F</v>
      </c>
      <c r="E193" t="s">
        <v>20</v>
      </c>
      <c r="F193" t="s">
        <v>31</v>
      </c>
      <c r="G193" s="4" t="str">
        <f t="shared" si="20"/>
        <v>238373,19</v>
      </c>
      <c r="H193" s="5">
        <v>238373.19</v>
      </c>
      <c r="I193" s="9">
        <v>238373.19</v>
      </c>
      <c r="J193">
        <v>0</v>
      </c>
      <c r="K193">
        <v>69</v>
      </c>
      <c r="L193" s="2">
        <v>0</v>
      </c>
      <c r="M193" s="2" t="str">
        <f t="shared" si="21"/>
        <v xml:space="preserve">Special </v>
      </c>
      <c r="N193" t="s">
        <v>39</v>
      </c>
      <c r="O193" t="s">
        <v>24</v>
      </c>
      <c r="P193" t="str">
        <f t="shared" si="17"/>
        <v>496,8</v>
      </c>
      <c r="Q193" s="7">
        <v>496.8</v>
      </c>
      <c r="R193" s="2">
        <v>35496.800000000003</v>
      </c>
      <c r="S193" t="str">
        <f t="shared" si="18"/>
        <v>2 puertas</v>
      </c>
      <c r="T193" s="4">
        <f t="shared" si="19"/>
        <v>-35496.800000000003</v>
      </c>
    </row>
    <row r="194" spans="1:20" x14ac:dyDescent="0.35">
      <c r="A194" t="s">
        <v>231</v>
      </c>
      <c r="B194" t="s">
        <v>26</v>
      </c>
      <c r="C194" t="str">
        <f t="shared" ref="C194:C257" si="22">IF(B194="Washington","WA",IF(B194="Arizona","AR",IF(B194="Nevada","NV",IF(B194="Cali","CA",IF(B194="California","CA",IF(B194="Oregon","0R",B194))))))</f>
        <v>CA</v>
      </c>
      <c r="D194" t="str">
        <f t="shared" si="15"/>
        <v>M</v>
      </c>
      <c r="E194" t="s">
        <v>27</v>
      </c>
      <c r="F194" t="s">
        <v>21</v>
      </c>
      <c r="G194" s="4" t="str">
        <f t="shared" si="20"/>
        <v>276449,37</v>
      </c>
      <c r="H194" s="5">
        <v>276449.37</v>
      </c>
      <c r="I194" s="9">
        <v>276449.37</v>
      </c>
      <c r="J194">
        <v>61085</v>
      </c>
      <c r="K194">
        <v>70</v>
      </c>
      <c r="L194" s="2">
        <v>36526</v>
      </c>
      <c r="M194" s="2" t="str">
        <f t="shared" si="16"/>
        <v xml:space="preserve">Personal </v>
      </c>
      <c r="N194" t="s">
        <v>16</v>
      </c>
      <c r="O194" t="s">
        <v>24</v>
      </c>
      <c r="P194" t="str">
        <f t="shared" si="17"/>
        <v>336</v>
      </c>
      <c r="Q194" s="7">
        <v>336</v>
      </c>
      <c r="R194" s="2">
        <v>35336</v>
      </c>
      <c r="S194" t="str">
        <f t="shared" si="18"/>
        <v>2 puertas</v>
      </c>
      <c r="T194" s="4">
        <f t="shared" si="19"/>
        <v>-35336</v>
      </c>
    </row>
    <row r="195" spans="1:20" x14ac:dyDescent="0.35">
      <c r="A195" t="s">
        <v>232</v>
      </c>
      <c r="B195" t="s">
        <v>33</v>
      </c>
      <c r="C195" t="str">
        <f t="shared" si="22"/>
        <v>0R</v>
      </c>
      <c r="D195" t="str">
        <f t="shared" ref="D195:D258" si="23">IF(E195="female","F",IF(E195="Femal","F",IF(E195="Male","M",E195)))</f>
        <v>F</v>
      </c>
      <c r="E195" t="s">
        <v>20</v>
      </c>
      <c r="F195" t="s">
        <v>21</v>
      </c>
      <c r="G195" s="4" t="str">
        <f t="shared" si="20"/>
        <v>792010,54</v>
      </c>
      <c r="H195" s="5">
        <v>792010.54</v>
      </c>
      <c r="I195" s="9">
        <v>792010.54</v>
      </c>
      <c r="J195">
        <v>89284</v>
      </c>
      <c r="K195">
        <v>67</v>
      </c>
      <c r="L195" s="2">
        <v>36586</v>
      </c>
      <c r="M195" s="2" t="str">
        <f t="shared" ref="M195:M258" si="24">LEFT(N195,9)</f>
        <v xml:space="preserve">Personal </v>
      </c>
      <c r="N195" t="s">
        <v>16</v>
      </c>
      <c r="O195" t="s">
        <v>24</v>
      </c>
      <c r="P195" t="str">
        <f t="shared" ref="P195:P258" si="25">SUBSTITUTE(Q195,"%"," ")</f>
        <v>321,6</v>
      </c>
      <c r="Q195" s="7">
        <v>321.60000000000002</v>
      </c>
      <c r="R195" s="2">
        <v>35321.599999999999</v>
      </c>
      <c r="S195" t="str">
        <f t="shared" ref="S195:S258" si="26">IF(O195="SUV","4 puertas",IF(O195="Luxury SUV","4 puertas","2 puertas"))</f>
        <v>2 puertas</v>
      </c>
      <c r="T195" s="4">
        <f t="shared" ref="T195:T258" si="27">X197-R195</f>
        <v>-35321.599999999999</v>
      </c>
    </row>
    <row r="196" spans="1:20" x14ac:dyDescent="0.35">
      <c r="A196" t="s">
        <v>233</v>
      </c>
      <c r="B196" t="s">
        <v>19</v>
      </c>
      <c r="C196" t="str">
        <f t="shared" si="22"/>
        <v>AR</v>
      </c>
      <c r="D196" t="str">
        <f t="shared" si="23"/>
        <v>F</v>
      </c>
      <c r="E196" t="s">
        <v>20</v>
      </c>
      <c r="F196" t="s">
        <v>31</v>
      </c>
      <c r="G196" s="4" t="str">
        <f t="shared" ref="G196:G259" si="28">SUBSTITUTE(H196,"%"," ")</f>
        <v>688909,8</v>
      </c>
      <c r="H196" s="5">
        <v>688909.8</v>
      </c>
      <c r="I196" s="9">
        <v>688909.8</v>
      </c>
      <c r="J196">
        <v>0</v>
      </c>
      <c r="K196">
        <v>63</v>
      </c>
      <c r="L196" s="2">
        <v>0</v>
      </c>
      <c r="M196" s="2" t="str">
        <f t="shared" si="24"/>
        <v xml:space="preserve">Personal </v>
      </c>
      <c r="N196" t="s">
        <v>16</v>
      </c>
      <c r="O196" t="s">
        <v>17</v>
      </c>
      <c r="P196" t="str">
        <f t="shared" si="25"/>
        <v>302,4</v>
      </c>
      <c r="Q196" s="7">
        <v>302.39999999999998</v>
      </c>
      <c r="R196" s="2">
        <v>35302.400000000001</v>
      </c>
      <c r="S196" t="str">
        <f t="shared" si="26"/>
        <v>2 puertas</v>
      </c>
      <c r="T196" s="4">
        <f t="shared" si="27"/>
        <v>-35302.400000000001</v>
      </c>
    </row>
    <row r="197" spans="1:20" x14ac:dyDescent="0.35">
      <c r="A197" t="s">
        <v>234</v>
      </c>
      <c r="B197" t="s">
        <v>102</v>
      </c>
      <c r="C197" t="str">
        <f t="shared" si="22"/>
        <v>WA</v>
      </c>
      <c r="D197" t="str">
        <f t="shared" si="23"/>
        <v>F</v>
      </c>
      <c r="E197" t="s">
        <v>20</v>
      </c>
      <c r="F197" t="s">
        <v>21</v>
      </c>
      <c r="G197" s="4" t="str">
        <f t="shared" si="28"/>
        <v>327419,46</v>
      </c>
      <c r="H197" s="5">
        <v>327419.46000000002</v>
      </c>
      <c r="I197" s="9">
        <v>327419.46000000002</v>
      </c>
      <c r="J197">
        <v>31686</v>
      </c>
      <c r="K197">
        <v>81</v>
      </c>
      <c r="L197" s="2">
        <v>0</v>
      </c>
      <c r="M197" s="2" t="str">
        <f t="shared" si="24"/>
        <v xml:space="preserve">Personal </v>
      </c>
      <c r="N197" t="s">
        <v>16</v>
      </c>
      <c r="O197" t="s">
        <v>17</v>
      </c>
      <c r="P197" t="str">
        <f t="shared" si="25"/>
        <v>430,994107</v>
      </c>
      <c r="Q197" s="7">
        <v>430.99410699999999</v>
      </c>
      <c r="R197" s="2">
        <v>35430.994106999999</v>
      </c>
      <c r="S197" t="str">
        <f t="shared" si="26"/>
        <v>2 puertas</v>
      </c>
      <c r="T197" s="4">
        <f t="shared" si="27"/>
        <v>-35430.994106999999</v>
      </c>
    </row>
    <row r="198" spans="1:20" x14ac:dyDescent="0.35">
      <c r="A198" t="s">
        <v>235</v>
      </c>
      <c r="B198" t="s">
        <v>33</v>
      </c>
      <c r="C198" t="str">
        <f t="shared" si="22"/>
        <v>0R</v>
      </c>
      <c r="D198" t="str">
        <f t="shared" si="23"/>
        <v>M</v>
      </c>
      <c r="E198" t="s">
        <v>27</v>
      </c>
      <c r="F198" t="s">
        <v>31</v>
      </c>
      <c r="G198" s="4" t="str">
        <f t="shared" si="28"/>
        <v>995170,77</v>
      </c>
      <c r="H198" s="5">
        <v>995170.77</v>
      </c>
      <c r="I198" s="9">
        <v>995170.77</v>
      </c>
      <c r="J198">
        <v>56855</v>
      </c>
      <c r="K198">
        <v>255</v>
      </c>
      <c r="L198" s="2">
        <v>0</v>
      </c>
      <c r="M198" s="2" t="str">
        <f t="shared" si="24"/>
        <v>Corporate</v>
      </c>
      <c r="N198" t="s">
        <v>28</v>
      </c>
      <c r="O198" t="s">
        <v>65</v>
      </c>
      <c r="P198" t="str">
        <f t="shared" si="25"/>
        <v>1836</v>
      </c>
      <c r="Q198" s="7">
        <v>1836</v>
      </c>
      <c r="R198" s="2">
        <v>36836</v>
      </c>
      <c r="S198" t="str">
        <f t="shared" si="26"/>
        <v>4 puertas</v>
      </c>
      <c r="T198" s="4">
        <f t="shared" si="27"/>
        <v>-36836</v>
      </c>
    </row>
    <row r="199" spans="1:20" x14ac:dyDescent="0.35">
      <c r="A199" t="s">
        <v>236</v>
      </c>
      <c r="B199" t="s">
        <v>33</v>
      </c>
      <c r="C199" t="str">
        <f t="shared" si="22"/>
        <v>0R</v>
      </c>
      <c r="D199" t="str">
        <f t="shared" si="23"/>
        <v>M</v>
      </c>
      <c r="E199" t="s">
        <v>27</v>
      </c>
      <c r="F199" t="s">
        <v>21</v>
      </c>
      <c r="G199" s="4" t="str">
        <f t="shared" si="28"/>
        <v>252155,57</v>
      </c>
      <c r="H199" s="5">
        <v>252155.57</v>
      </c>
      <c r="I199" s="9">
        <v>252155.57</v>
      </c>
      <c r="J199">
        <v>53703</v>
      </c>
      <c r="K199">
        <v>67</v>
      </c>
      <c r="L199" s="2">
        <v>36557</v>
      </c>
      <c r="M199" s="2" t="str">
        <f>LEFT(N199,8)</f>
        <v xml:space="preserve">Special </v>
      </c>
      <c r="N199" t="s">
        <v>39</v>
      </c>
      <c r="O199" t="s">
        <v>17</v>
      </c>
      <c r="P199" t="str">
        <f t="shared" si="25"/>
        <v>67,632476</v>
      </c>
      <c r="Q199" s="7">
        <v>67.632475999999997</v>
      </c>
      <c r="R199" s="2">
        <v>35067.632475999999</v>
      </c>
      <c r="S199" t="str">
        <f t="shared" si="26"/>
        <v>2 puertas</v>
      </c>
      <c r="T199" s="4">
        <f t="shared" si="27"/>
        <v>-35067.632475999999</v>
      </c>
    </row>
    <row r="200" spans="1:20" x14ac:dyDescent="0.35">
      <c r="A200" t="s">
        <v>237</v>
      </c>
      <c r="B200" t="s">
        <v>102</v>
      </c>
      <c r="C200" t="str">
        <f t="shared" si="22"/>
        <v>WA</v>
      </c>
      <c r="D200" t="str">
        <f t="shared" si="23"/>
        <v>F</v>
      </c>
      <c r="E200" t="s">
        <v>20</v>
      </c>
      <c r="F200" t="s">
        <v>31</v>
      </c>
      <c r="G200" s="4" t="str">
        <f t="shared" si="28"/>
        <v>2370611,34</v>
      </c>
      <c r="H200" s="5">
        <v>2370611.34</v>
      </c>
      <c r="I200" s="9">
        <v>2370611.34</v>
      </c>
      <c r="J200">
        <v>0</v>
      </c>
      <c r="K200">
        <v>96</v>
      </c>
      <c r="L200" s="2">
        <v>36526</v>
      </c>
      <c r="M200" s="2" t="str">
        <f t="shared" si="24"/>
        <v xml:space="preserve">Personal </v>
      </c>
      <c r="N200" t="s">
        <v>16</v>
      </c>
      <c r="O200" t="s">
        <v>24</v>
      </c>
      <c r="P200" t="str">
        <f t="shared" si="25"/>
        <v>844,481918</v>
      </c>
      <c r="Q200" s="7">
        <v>844.48191799999995</v>
      </c>
      <c r="R200" s="2">
        <v>35844.481917999998</v>
      </c>
      <c r="S200" t="str">
        <f t="shared" si="26"/>
        <v>2 puertas</v>
      </c>
      <c r="T200" s="4">
        <f t="shared" si="27"/>
        <v>-35844.481917999998</v>
      </c>
    </row>
    <row r="201" spans="1:20" x14ac:dyDescent="0.35">
      <c r="A201" t="s">
        <v>238</v>
      </c>
      <c r="B201" t="s">
        <v>26</v>
      </c>
      <c r="C201" t="str">
        <f t="shared" si="22"/>
        <v>CA</v>
      </c>
      <c r="D201" t="str">
        <f t="shared" si="23"/>
        <v>M</v>
      </c>
      <c r="E201" t="s">
        <v>27</v>
      </c>
      <c r="F201" t="s">
        <v>35</v>
      </c>
      <c r="G201" s="4" t="str">
        <f t="shared" si="28"/>
        <v>604702,52</v>
      </c>
      <c r="H201" s="5">
        <v>604702.52</v>
      </c>
      <c r="I201" s="9">
        <v>604702.52</v>
      </c>
      <c r="J201">
        <v>20396</v>
      </c>
      <c r="K201">
        <v>76</v>
      </c>
      <c r="L201" s="2">
        <v>36526</v>
      </c>
      <c r="M201" s="2" t="str">
        <f t="shared" si="24"/>
        <v xml:space="preserve">Personal </v>
      </c>
      <c r="N201" t="s">
        <v>16</v>
      </c>
      <c r="O201" t="s">
        <v>17</v>
      </c>
      <c r="P201" t="str">
        <f t="shared" si="25"/>
        <v>364,8</v>
      </c>
      <c r="Q201" s="7">
        <v>364.8</v>
      </c>
      <c r="R201" s="2">
        <v>35364.800000000003</v>
      </c>
      <c r="S201" t="str">
        <f t="shared" si="26"/>
        <v>2 puertas</v>
      </c>
      <c r="T201" s="4">
        <f t="shared" si="27"/>
        <v>-35364.800000000003</v>
      </c>
    </row>
    <row r="202" spans="1:20" x14ac:dyDescent="0.35">
      <c r="A202" t="s">
        <v>239</v>
      </c>
      <c r="B202" t="s">
        <v>26</v>
      </c>
      <c r="C202" t="str">
        <f t="shared" si="22"/>
        <v>CA</v>
      </c>
      <c r="D202" t="str">
        <f t="shared" si="23"/>
        <v>F</v>
      </c>
      <c r="E202" t="s">
        <v>20</v>
      </c>
      <c r="F202" t="s">
        <v>15</v>
      </c>
      <c r="G202" s="4" t="str">
        <f t="shared" si="28"/>
        <v>1114030,25</v>
      </c>
      <c r="H202" s="5">
        <v>1114030.25</v>
      </c>
      <c r="I202" s="9">
        <v>1114030.25</v>
      </c>
      <c r="J202">
        <v>27679</v>
      </c>
      <c r="K202">
        <v>150</v>
      </c>
      <c r="L202" s="2">
        <v>0</v>
      </c>
      <c r="M202" s="2" t="str">
        <f t="shared" si="24"/>
        <v xml:space="preserve">Personal </v>
      </c>
      <c r="N202" t="s">
        <v>16</v>
      </c>
      <c r="O202" t="s">
        <v>29</v>
      </c>
      <c r="P202" t="str">
        <f t="shared" si="25"/>
        <v>722,486994</v>
      </c>
      <c r="Q202" s="7">
        <v>722.48699399999998</v>
      </c>
      <c r="R202" s="2">
        <v>35722.486993999999</v>
      </c>
      <c r="S202" t="str">
        <f t="shared" si="26"/>
        <v>4 puertas</v>
      </c>
      <c r="T202" s="4">
        <f t="shared" si="27"/>
        <v>-35722.486993999999</v>
      </c>
    </row>
    <row r="203" spans="1:20" x14ac:dyDescent="0.35">
      <c r="A203" t="s">
        <v>240</v>
      </c>
      <c r="B203" t="s">
        <v>23</v>
      </c>
      <c r="C203" t="str">
        <f t="shared" si="22"/>
        <v>NV</v>
      </c>
      <c r="D203" t="str">
        <f t="shared" si="23"/>
        <v>F</v>
      </c>
      <c r="E203" t="s">
        <v>20</v>
      </c>
      <c r="F203" t="s">
        <v>21</v>
      </c>
      <c r="G203" s="4" t="str">
        <f t="shared" si="28"/>
        <v>433406,41</v>
      </c>
      <c r="H203" s="5">
        <v>433406.41</v>
      </c>
      <c r="I203" s="9">
        <v>433406.41</v>
      </c>
      <c r="J203">
        <v>23904</v>
      </c>
      <c r="K203">
        <v>123</v>
      </c>
      <c r="L203" s="2">
        <v>36586</v>
      </c>
      <c r="M203" s="2" t="str">
        <f t="shared" si="24"/>
        <v xml:space="preserve">Personal </v>
      </c>
      <c r="N203" t="s">
        <v>16</v>
      </c>
      <c r="O203" t="s">
        <v>29</v>
      </c>
      <c r="P203" t="str">
        <f t="shared" si="25"/>
        <v>590,4</v>
      </c>
      <c r="Q203" s="7">
        <v>590.4</v>
      </c>
      <c r="R203" s="2">
        <v>35590.400000000001</v>
      </c>
      <c r="S203" t="str">
        <f t="shared" si="26"/>
        <v>4 puertas</v>
      </c>
      <c r="T203" s="4">
        <f t="shared" si="27"/>
        <v>-35590.400000000001</v>
      </c>
    </row>
    <row r="204" spans="1:20" x14ac:dyDescent="0.35">
      <c r="A204" t="s">
        <v>241</v>
      </c>
      <c r="B204" t="s">
        <v>19</v>
      </c>
      <c r="C204" t="str">
        <f t="shared" si="22"/>
        <v>AR</v>
      </c>
      <c r="D204" t="str">
        <f t="shared" si="23"/>
        <v>F</v>
      </c>
      <c r="E204" t="s">
        <v>20</v>
      </c>
      <c r="F204" t="s">
        <v>31</v>
      </c>
      <c r="G204" s="4" t="str">
        <f t="shared" si="28"/>
        <v>279974,79</v>
      </c>
      <c r="H204" s="5">
        <v>279974.78999999998</v>
      </c>
      <c r="I204" s="9">
        <v>279974.78999999998</v>
      </c>
      <c r="J204">
        <v>65351</v>
      </c>
      <c r="K204">
        <v>69</v>
      </c>
      <c r="L204" s="2">
        <v>0</v>
      </c>
      <c r="M204" s="2" t="str">
        <f t="shared" si="24"/>
        <v>Corporate</v>
      </c>
      <c r="N204" t="s">
        <v>28</v>
      </c>
      <c r="O204" t="s">
        <v>17</v>
      </c>
      <c r="P204" t="str">
        <f t="shared" si="25"/>
        <v>481,027516</v>
      </c>
      <c r="Q204" s="7">
        <v>481.02751599999999</v>
      </c>
      <c r="R204" s="2">
        <v>35481.027516000002</v>
      </c>
      <c r="S204" t="str">
        <f t="shared" si="26"/>
        <v>2 puertas</v>
      </c>
      <c r="T204" s="4">
        <f t="shared" si="27"/>
        <v>-35481.027516000002</v>
      </c>
    </row>
    <row r="205" spans="1:20" x14ac:dyDescent="0.35">
      <c r="A205" t="s">
        <v>242</v>
      </c>
      <c r="B205" t="s">
        <v>26</v>
      </c>
      <c r="C205" t="str">
        <f t="shared" si="22"/>
        <v>CA</v>
      </c>
      <c r="D205" t="str">
        <f t="shared" si="23"/>
        <v>M</v>
      </c>
      <c r="E205" t="s">
        <v>27</v>
      </c>
      <c r="F205" t="s">
        <v>35</v>
      </c>
      <c r="G205" s="4" t="str">
        <f t="shared" si="28"/>
        <v>792313,66</v>
      </c>
      <c r="H205" s="5">
        <v>792313.66</v>
      </c>
      <c r="I205" s="9">
        <v>792313.66</v>
      </c>
      <c r="J205">
        <v>0</v>
      </c>
      <c r="K205">
        <v>113</v>
      </c>
      <c r="L205" s="2">
        <v>0</v>
      </c>
      <c r="M205" s="2" t="str">
        <f t="shared" si="24"/>
        <v xml:space="preserve">Personal </v>
      </c>
      <c r="N205" t="s">
        <v>16</v>
      </c>
      <c r="O205" t="s">
        <v>29</v>
      </c>
      <c r="P205" t="str">
        <f t="shared" si="25"/>
        <v>1124,427734</v>
      </c>
      <c r="Q205" s="7">
        <v>1124.4277340000001</v>
      </c>
      <c r="R205" s="2">
        <v>36124.427733999997</v>
      </c>
      <c r="S205" t="str">
        <f t="shared" si="26"/>
        <v>4 puertas</v>
      </c>
      <c r="T205" s="4">
        <f t="shared" si="27"/>
        <v>-36124.427733999997</v>
      </c>
    </row>
    <row r="206" spans="1:20" x14ac:dyDescent="0.35">
      <c r="A206" t="s">
        <v>243</v>
      </c>
      <c r="B206" t="s">
        <v>26</v>
      </c>
      <c r="C206" t="str">
        <f t="shared" si="22"/>
        <v>CA</v>
      </c>
      <c r="D206" t="str">
        <f t="shared" si="23"/>
        <v>M</v>
      </c>
      <c r="E206" t="s">
        <v>27</v>
      </c>
      <c r="F206" t="s">
        <v>31</v>
      </c>
      <c r="G206" s="4" t="str">
        <f t="shared" si="28"/>
        <v>368811,09</v>
      </c>
      <c r="H206" s="5">
        <v>368811.09</v>
      </c>
      <c r="I206" s="9">
        <v>368811.09</v>
      </c>
      <c r="J206">
        <v>0</v>
      </c>
      <c r="K206">
        <v>63</v>
      </c>
      <c r="L206" s="2">
        <v>36586</v>
      </c>
      <c r="M206" s="2" t="str">
        <f t="shared" si="24"/>
        <v xml:space="preserve">Personal </v>
      </c>
      <c r="N206" t="s">
        <v>16</v>
      </c>
      <c r="O206" t="s">
        <v>17</v>
      </c>
      <c r="P206" t="str">
        <f t="shared" si="25"/>
        <v>669,682001</v>
      </c>
      <c r="Q206" s="7">
        <v>669.68200100000001</v>
      </c>
      <c r="R206" s="2">
        <v>35669.682001000001</v>
      </c>
      <c r="S206" t="str">
        <f t="shared" si="26"/>
        <v>2 puertas</v>
      </c>
      <c r="T206" s="4">
        <f t="shared" si="27"/>
        <v>-35669.682001000001</v>
      </c>
    </row>
    <row r="207" spans="1:20" x14ac:dyDescent="0.35">
      <c r="A207" t="s">
        <v>244</v>
      </c>
      <c r="B207" t="s">
        <v>26</v>
      </c>
      <c r="C207" t="str">
        <f t="shared" si="22"/>
        <v>CA</v>
      </c>
      <c r="D207" t="str">
        <f t="shared" si="23"/>
        <v>M</v>
      </c>
      <c r="E207" t="s">
        <v>27</v>
      </c>
      <c r="F207" t="s">
        <v>35</v>
      </c>
      <c r="G207" s="4" t="str">
        <f t="shared" si="28"/>
        <v>1206745,6</v>
      </c>
      <c r="H207" s="5">
        <v>1206745.6000000001</v>
      </c>
      <c r="I207" s="9">
        <v>1206745.6000000001</v>
      </c>
      <c r="J207">
        <v>0</v>
      </c>
      <c r="K207">
        <v>116</v>
      </c>
      <c r="L207" s="2">
        <v>0</v>
      </c>
      <c r="M207" s="2" t="str">
        <f t="shared" si="24"/>
        <v xml:space="preserve">Personal </v>
      </c>
      <c r="N207" t="s">
        <v>16</v>
      </c>
      <c r="O207" t="s">
        <v>29</v>
      </c>
      <c r="P207" t="str">
        <f t="shared" si="25"/>
        <v>1284,093173</v>
      </c>
      <c r="Q207" s="7">
        <v>1284.093173</v>
      </c>
      <c r="R207" s="2">
        <v>36284.093173000001</v>
      </c>
      <c r="S207" t="str">
        <f t="shared" si="26"/>
        <v>4 puertas</v>
      </c>
      <c r="T207" s="4">
        <f t="shared" si="27"/>
        <v>-36284.093173000001</v>
      </c>
    </row>
    <row r="208" spans="1:20" x14ac:dyDescent="0.35">
      <c r="A208" t="s">
        <v>245</v>
      </c>
      <c r="B208" t="s">
        <v>26</v>
      </c>
      <c r="C208" t="str">
        <f t="shared" si="22"/>
        <v>CA</v>
      </c>
      <c r="D208" t="str">
        <f t="shared" si="23"/>
        <v>F</v>
      </c>
      <c r="E208" t="s">
        <v>20</v>
      </c>
      <c r="F208" t="s">
        <v>35</v>
      </c>
      <c r="G208" s="4" t="str">
        <f t="shared" si="28"/>
        <v>292497,67</v>
      </c>
      <c r="H208" s="5">
        <v>292497.67</v>
      </c>
      <c r="I208" s="9">
        <v>292497.67</v>
      </c>
      <c r="J208">
        <v>64459</v>
      </c>
      <c r="K208">
        <v>72</v>
      </c>
      <c r="L208" s="2">
        <v>0</v>
      </c>
      <c r="M208" s="2" t="str">
        <f t="shared" si="24"/>
        <v xml:space="preserve">Personal </v>
      </c>
      <c r="N208" t="s">
        <v>16</v>
      </c>
      <c r="O208" t="s">
        <v>17</v>
      </c>
      <c r="P208" t="str">
        <f t="shared" si="25"/>
        <v>240,259479</v>
      </c>
      <c r="Q208" s="7">
        <v>240.259479</v>
      </c>
      <c r="R208" s="2">
        <v>35240.259479</v>
      </c>
      <c r="S208" t="str">
        <f t="shared" si="26"/>
        <v>2 puertas</v>
      </c>
      <c r="T208" s="4">
        <f t="shared" si="27"/>
        <v>-35240.259479</v>
      </c>
    </row>
    <row r="209" spans="1:20" x14ac:dyDescent="0.35">
      <c r="A209" t="s">
        <v>246</v>
      </c>
      <c r="B209" t="s">
        <v>26</v>
      </c>
      <c r="C209" t="str">
        <f t="shared" si="22"/>
        <v>CA</v>
      </c>
      <c r="D209" t="str">
        <f t="shared" si="23"/>
        <v>M</v>
      </c>
      <c r="E209" t="s">
        <v>27</v>
      </c>
      <c r="F209" t="s">
        <v>35</v>
      </c>
      <c r="G209" s="4" t="str">
        <f t="shared" si="28"/>
        <v>1501409,27</v>
      </c>
      <c r="H209" s="5">
        <v>1501409.27</v>
      </c>
      <c r="I209" s="9">
        <v>1501409.27</v>
      </c>
      <c r="J209">
        <v>32961</v>
      </c>
      <c r="K209">
        <v>190</v>
      </c>
      <c r="L209" s="2">
        <v>0</v>
      </c>
      <c r="M209" s="2" t="str">
        <f t="shared" si="24"/>
        <v>Corporate</v>
      </c>
      <c r="N209" t="s">
        <v>28</v>
      </c>
      <c r="O209" t="s">
        <v>29</v>
      </c>
      <c r="P209" t="str">
        <f t="shared" si="25"/>
        <v>912</v>
      </c>
      <c r="Q209" s="7">
        <v>912</v>
      </c>
      <c r="R209" s="2">
        <v>35912</v>
      </c>
      <c r="S209" t="str">
        <f t="shared" si="26"/>
        <v>4 puertas</v>
      </c>
      <c r="T209" s="4">
        <f t="shared" si="27"/>
        <v>-35912</v>
      </c>
    </row>
    <row r="210" spans="1:20" x14ac:dyDescent="0.35">
      <c r="A210" t="s">
        <v>247</v>
      </c>
      <c r="B210" t="s">
        <v>33</v>
      </c>
      <c r="C210" t="str">
        <f t="shared" si="22"/>
        <v>0R</v>
      </c>
      <c r="D210" t="str">
        <f t="shared" si="23"/>
        <v>F</v>
      </c>
      <c r="E210" t="s">
        <v>20</v>
      </c>
      <c r="F210" t="s">
        <v>31</v>
      </c>
      <c r="G210" s="4" t="str">
        <f t="shared" si="28"/>
        <v>927723,38</v>
      </c>
      <c r="H210" s="5">
        <v>927723.38</v>
      </c>
      <c r="I210" s="9">
        <v>927723.38</v>
      </c>
      <c r="J210">
        <v>71416</v>
      </c>
      <c r="K210">
        <v>116</v>
      </c>
      <c r="L210" s="2">
        <v>0</v>
      </c>
      <c r="M210" s="2" t="str">
        <f t="shared" si="24"/>
        <v>Corporate</v>
      </c>
      <c r="N210" t="s">
        <v>28</v>
      </c>
      <c r="O210" t="s">
        <v>29</v>
      </c>
      <c r="P210" t="str">
        <f t="shared" si="25"/>
        <v>556,8</v>
      </c>
      <c r="Q210" s="7">
        <v>556.79999999999995</v>
      </c>
      <c r="R210" s="2">
        <v>35556.800000000003</v>
      </c>
      <c r="S210" t="str">
        <f t="shared" si="26"/>
        <v>4 puertas</v>
      </c>
      <c r="T210" s="4">
        <f t="shared" si="27"/>
        <v>-35556.800000000003</v>
      </c>
    </row>
    <row r="211" spans="1:20" x14ac:dyDescent="0.35">
      <c r="A211" t="s">
        <v>248</v>
      </c>
      <c r="B211" t="s">
        <v>102</v>
      </c>
      <c r="C211" t="str">
        <f t="shared" si="22"/>
        <v>WA</v>
      </c>
      <c r="D211" t="str">
        <f t="shared" si="23"/>
        <v>F</v>
      </c>
      <c r="E211" t="s">
        <v>20</v>
      </c>
      <c r="F211" t="s">
        <v>21</v>
      </c>
      <c r="G211" s="4" t="str">
        <f t="shared" si="28"/>
        <v>627412,39</v>
      </c>
      <c r="H211" s="5">
        <v>627412.39</v>
      </c>
      <c r="I211" s="9">
        <v>627412.39</v>
      </c>
      <c r="J211">
        <v>68964</v>
      </c>
      <c r="K211">
        <v>78</v>
      </c>
      <c r="L211" s="2">
        <v>0</v>
      </c>
      <c r="M211" s="2" t="str">
        <f t="shared" si="24"/>
        <v xml:space="preserve">Personal </v>
      </c>
      <c r="N211" t="s">
        <v>16</v>
      </c>
      <c r="O211" t="s">
        <v>17</v>
      </c>
      <c r="P211" t="str">
        <f t="shared" si="25"/>
        <v>115,086827</v>
      </c>
      <c r="Q211" s="7">
        <v>115.086827</v>
      </c>
      <c r="R211" s="2">
        <v>35115.086826999999</v>
      </c>
      <c r="S211" t="str">
        <f t="shared" si="26"/>
        <v>2 puertas</v>
      </c>
      <c r="T211" s="4">
        <f t="shared" si="27"/>
        <v>-35115.086826999999</v>
      </c>
    </row>
    <row r="212" spans="1:20" x14ac:dyDescent="0.35">
      <c r="A212" t="s">
        <v>249</v>
      </c>
      <c r="B212" t="s">
        <v>48</v>
      </c>
      <c r="C212" t="str">
        <f t="shared" si="22"/>
        <v>CA</v>
      </c>
      <c r="D212" t="str">
        <f t="shared" si="23"/>
        <v>M</v>
      </c>
      <c r="E212" t="s">
        <v>27</v>
      </c>
      <c r="F212" t="s">
        <v>31</v>
      </c>
      <c r="G212" s="4" t="str">
        <f t="shared" si="28"/>
        <v>388664,74</v>
      </c>
      <c r="H212" s="5">
        <v>388664.74</v>
      </c>
      <c r="I212" s="9">
        <v>388664.74</v>
      </c>
      <c r="J212">
        <v>78108</v>
      </c>
      <c r="K212">
        <v>98</v>
      </c>
      <c r="L212" s="2">
        <v>0</v>
      </c>
      <c r="M212" s="2" t="str">
        <f t="shared" si="24"/>
        <v xml:space="preserve">Personal </v>
      </c>
      <c r="N212" t="s">
        <v>16</v>
      </c>
      <c r="O212" t="s">
        <v>24</v>
      </c>
      <c r="P212" t="str">
        <f t="shared" si="25"/>
        <v>470,4</v>
      </c>
      <c r="Q212" s="7">
        <v>470.4</v>
      </c>
      <c r="R212" s="2">
        <v>35470.400000000001</v>
      </c>
      <c r="S212" t="str">
        <f t="shared" si="26"/>
        <v>2 puertas</v>
      </c>
      <c r="T212" s="4">
        <f t="shared" si="27"/>
        <v>-35470.400000000001</v>
      </c>
    </row>
    <row r="213" spans="1:20" x14ac:dyDescent="0.35">
      <c r="A213" t="s">
        <v>250</v>
      </c>
      <c r="B213" t="s">
        <v>48</v>
      </c>
      <c r="C213" t="str">
        <f t="shared" si="22"/>
        <v>CA</v>
      </c>
      <c r="D213" t="str">
        <f t="shared" si="23"/>
        <v>M</v>
      </c>
      <c r="E213" t="s">
        <v>27</v>
      </c>
      <c r="F213" t="s">
        <v>35</v>
      </c>
      <c r="G213" s="4" t="str">
        <f t="shared" si="28"/>
        <v>438627,76</v>
      </c>
      <c r="H213" s="5">
        <v>438627.76</v>
      </c>
      <c r="I213" s="9">
        <v>438627.76</v>
      </c>
      <c r="J213">
        <v>10621</v>
      </c>
      <c r="K213">
        <v>67</v>
      </c>
      <c r="L213" s="2">
        <v>0</v>
      </c>
      <c r="M213" s="2" t="str">
        <f>LEFT(N213,8)</f>
        <v xml:space="preserve">Special </v>
      </c>
      <c r="N213" t="s">
        <v>39</v>
      </c>
      <c r="O213" t="s">
        <v>17</v>
      </c>
      <c r="P213" t="str">
        <f t="shared" si="25"/>
        <v>321,6</v>
      </c>
      <c r="Q213" s="7">
        <v>321.60000000000002</v>
      </c>
      <c r="R213" s="2">
        <v>35321.599999999999</v>
      </c>
      <c r="S213" t="str">
        <f t="shared" si="26"/>
        <v>2 puertas</v>
      </c>
      <c r="T213" s="4">
        <f t="shared" si="27"/>
        <v>-35321.599999999999</v>
      </c>
    </row>
    <row r="214" spans="1:20" x14ac:dyDescent="0.35">
      <c r="A214" t="s">
        <v>251</v>
      </c>
      <c r="B214" t="s">
        <v>102</v>
      </c>
      <c r="C214" t="str">
        <f t="shared" si="22"/>
        <v>WA</v>
      </c>
      <c r="D214" t="str">
        <f t="shared" si="23"/>
        <v>M</v>
      </c>
      <c r="E214" t="s">
        <v>27</v>
      </c>
      <c r="F214" t="s">
        <v>35</v>
      </c>
      <c r="G214" s="4" t="str">
        <f t="shared" si="28"/>
        <v>1136526,77</v>
      </c>
      <c r="H214" s="5">
        <v>1136526.77</v>
      </c>
      <c r="I214" s="9">
        <v>1136526.77</v>
      </c>
      <c r="J214">
        <v>84910</v>
      </c>
      <c r="K214">
        <v>95</v>
      </c>
      <c r="L214" s="2">
        <v>0</v>
      </c>
      <c r="M214" s="2" t="str">
        <f t="shared" si="24"/>
        <v>Corporate</v>
      </c>
      <c r="N214" t="s">
        <v>28</v>
      </c>
      <c r="O214" t="s">
        <v>24</v>
      </c>
      <c r="P214" t="str">
        <f t="shared" si="25"/>
        <v>383,167471</v>
      </c>
      <c r="Q214" s="7">
        <v>383.16747099999998</v>
      </c>
      <c r="R214" s="2">
        <v>35383.167471000001</v>
      </c>
      <c r="S214" t="str">
        <f t="shared" si="26"/>
        <v>2 puertas</v>
      </c>
      <c r="T214" s="4">
        <f t="shared" si="27"/>
        <v>-35383.167471000001</v>
      </c>
    </row>
    <row r="215" spans="1:20" x14ac:dyDescent="0.35">
      <c r="A215" t="s">
        <v>252</v>
      </c>
      <c r="B215" t="s">
        <v>48</v>
      </c>
      <c r="C215" t="str">
        <f t="shared" si="22"/>
        <v>CA</v>
      </c>
      <c r="D215" t="str">
        <f t="shared" si="23"/>
        <v>F</v>
      </c>
      <c r="E215" t="s">
        <v>193</v>
      </c>
      <c r="F215" t="s">
        <v>31</v>
      </c>
      <c r="G215" s="4" t="str">
        <f t="shared" si="28"/>
        <v>561096,43</v>
      </c>
      <c r="H215" s="5">
        <v>561096.43000000005</v>
      </c>
      <c r="I215" s="9">
        <v>561096.43000000005</v>
      </c>
      <c r="J215">
        <v>77493</v>
      </c>
      <c r="K215">
        <v>70</v>
      </c>
      <c r="L215" s="2">
        <v>0</v>
      </c>
      <c r="M215" s="2" t="str">
        <f>LEFT(N215,8)</f>
        <v xml:space="preserve">Special </v>
      </c>
      <c r="N215" t="s">
        <v>39</v>
      </c>
      <c r="O215" t="s">
        <v>17</v>
      </c>
      <c r="P215" t="str">
        <f t="shared" si="25"/>
        <v>307,963291</v>
      </c>
      <c r="Q215" s="7">
        <v>307.96329100000003</v>
      </c>
      <c r="R215" s="2">
        <v>35307.963291</v>
      </c>
      <c r="S215" t="str">
        <f t="shared" si="26"/>
        <v>2 puertas</v>
      </c>
      <c r="T215" s="4">
        <f t="shared" si="27"/>
        <v>-35307.963291</v>
      </c>
    </row>
    <row r="216" spans="1:20" x14ac:dyDescent="0.35">
      <c r="A216" t="s">
        <v>253</v>
      </c>
      <c r="B216" t="s">
        <v>19</v>
      </c>
      <c r="C216" t="str">
        <f t="shared" si="22"/>
        <v>AR</v>
      </c>
      <c r="D216" t="str">
        <f t="shared" si="23"/>
        <v>M</v>
      </c>
      <c r="E216" t="s">
        <v>27</v>
      </c>
      <c r="F216" t="s">
        <v>35</v>
      </c>
      <c r="G216" s="4" t="str">
        <f t="shared" si="28"/>
        <v>291289,2</v>
      </c>
      <c r="H216" s="5">
        <v>291289.2</v>
      </c>
      <c r="I216" s="9">
        <v>291289.2</v>
      </c>
      <c r="J216">
        <v>81097</v>
      </c>
      <c r="K216">
        <v>74</v>
      </c>
      <c r="L216" s="2">
        <v>0</v>
      </c>
      <c r="M216" s="2" t="str">
        <f t="shared" si="24"/>
        <v xml:space="preserve">Personal </v>
      </c>
      <c r="N216" t="s">
        <v>16</v>
      </c>
      <c r="O216" t="s">
        <v>17</v>
      </c>
      <c r="P216" t="str">
        <f t="shared" si="25"/>
        <v>355,2</v>
      </c>
      <c r="Q216" s="7">
        <v>355.2</v>
      </c>
      <c r="R216" s="2">
        <v>35355.199999999997</v>
      </c>
      <c r="S216" t="str">
        <f t="shared" si="26"/>
        <v>2 puertas</v>
      </c>
      <c r="T216" s="4">
        <f t="shared" si="27"/>
        <v>-35355.199999999997</v>
      </c>
    </row>
    <row r="217" spans="1:20" x14ac:dyDescent="0.35">
      <c r="A217" t="s">
        <v>254</v>
      </c>
      <c r="B217" t="s">
        <v>33</v>
      </c>
      <c r="C217" t="str">
        <f t="shared" si="22"/>
        <v>0R</v>
      </c>
      <c r="D217" t="str">
        <f t="shared" si="23"/>
        <v>F</v>
      </c>
      <c r="E217" t="s">
        <v>193</v>
      </c>
      <c r="F217" t="s">
        <v>35</v>
      </c>
      <c r="G217" s="4" t="str">
        <f t="shared" si="28"/>
        <v>691572,99</v>
      </c>
      <c r="H217" s="5">
        <v>691572.99</v>
      </c>
      <c r="I217" s="9">
        <v>691572.99</v>
      </c>
      <c r="J217">
        <v>96610</v>
      </c>
      <c r="K217">
        <v>85</v>
      </c>
      <c r="L217" s="2">
        <v>0</v>
      </c>
      <c r="M217" s="2" t="str">
        <f t="shared" si="24"/>
        <v>Corporate</v>
      </c>
      <c r="N217" t="s">
        <v>28</v>
      </c>
      <c r="O217" t="s">
        <v>17</v>
      </c>
      <c r="P217" t="str">
        <f t="shared" si="25"/>
        <v>520,364752</v>
      </c>
      <c r="Q217" s="7">
        <v>520.36475199999995</v>
      </c>
      <c r="R217" s="2">
        <v>35520.364752000001</v>
      </c>
      <c r="S217" t="str">
        <f t="shared" si="26"/>
        <v>2 puertas</v>
      </c>
      <c r="T217" s="4">
        <f t="shared" si="27"/>
        <v>-35520.364752000001</v>
      </c>
    </row>
    <row r="218" spans="1:20" x14ac:dyDescent="0.35">
      <c r="A218" t="s">
        <v>255</v>
      </c>
      <c r="B218" t="s">
        <v>33</v>
      </c>
      <c r="C218" t="str">
        <f t="shared" si="22"/>
        <v>0R</v>
      </c>
      <c r="D218" t="str">
        <f t="shared" si="23"/>
        <v>M</v>
      </c>
      <c r="E218" t="s">
        <v>27</v>
      </c>
      <c r="F218" t="s">
        <v>35</v>
      </c>
      <c r="G218" s="4" t="str">
        <f t="shared" si="28"/>
        <v>626266,33</v>
      </c>
      <c r="H218" s="5">
        <v>626266.32999999996</v>
      </c>
      <c r="I218" s="9">
        <v>626266.32999999996</v>
      </c>
      <c r="J218">
        <v>30110</v>
      </c>
      <c r="K218">
        <v>159</v>
      </c>
      <c r="L218" s="2">
        <v>0</v>
      </c>
      <c r="M218" s="2" t="str">
        <f t="shared" si="24"/>
        <v>Corporate</v>
      </c>
      <c r="N218" t="s">
        <v>28</v>
      </c>
      <c r="O218" t="s">
        <v>78</v>
      </c>
      <c r="P218" t="str">
        <f t="shared" si="25"/>
        <v>466,436375</v>
      </c>
      <c r="Q218" s="7">
        <v>466.436375</v>
      </c>
      <c r="R218" s="2">
        <v>35466.436374999997</v>
      </c>
      <c r="S218" t="str">
        <f t="shared" si="26"/>
        <v>2 puertas</v>
      </c>
      <c r="T218" s="4">
        <f t="shared" si="27"/>
        <v>-35466.436374999997</v>
      </c>
    </row>
    <row r="219" spans="1:20" x14ac:dyDescent="0.35">
      <c r="A219" t="s">
        <v>256</v>
      </c>
      <c r="B219" t="s">
        <v>33</v>
      </c>
      <c r="C219" t="str">
        <f t="shared" si="22"/>
        <v>0R</v>
      </c>
      <c r="D219" t="str">
        <f t="shared" si="23"/>
        <v>F</v>
      </c>
      <c r="E219" t="s">
        <v>193</v>
      </c>
      <c r="F219" t="s">
        <v>31</v>
      </c>
      <c r="G219" s="4" t="str">
        <f t="shared" si="28"/>
        <v>650339,7</v>
      </c>
      <c r="H219" s="5">
        <v>650339.69999999995</v>
      </c>
      <c r="I219" s="9">
        <v>650339.69999999995</v>
      </c>
      <c r="J219">
        <v>22081</v>
      </c>
      <c r="K219">
        <v>84</v>
      </c>
      <c r="L219" s="2">
        <v>0</v>
      </c>
      <c r="M219" s="2" t="str">
        <f>LEFT(N219,8)</f>
        <v xml:space="preserve">Special </v>
      </c>
      <c r="N219" t="s">
        <v>39</v>
      </c>
      <c r="O219" t="s">
        <v>24</v>
      </c>
      <c r="P219" t="str">
        <f t="shared" si="25"/>
        <v>451,670309</v>
      </c>
      <c r="Q219" s="7">
        <v>451.67030899999997</v>
      </c>
      <c r="R219" s="2">
        <v>35451.670309000001</v>
      </c>
      <c r="S219" t="str">
        <f t="shared" si="26"/>
        <v>2 puertas</v>
      </c>
      <c r="T219" s="4">
        <f t="shared" si="27"/>
        <v>-35451.670309000001</v>
      </c>
    </row>
    <row r="220" spans="1:20" x14ac:dyDescent="0.35">
      <c r="A220" t="s">
        <v>257</v>
      </c>
      <c r="B220" t="s">
        <v>102</v>
      </c>
      <c r="C220" t="str">
        <f t="shared" si="22"/>
        <v>WA</v>
      </c>
      <c r="D220" t="str">
        <f t="shared" si="23"/>
        <v>F</v>
      </c>
      <c r="E220" t="s">
        <v>193</v>
      </c>
      <c r="F220" t="s">
        <v>31</v>
      </c>
      <c r="G220" s="4" t="str">
        <f t="shared" si="28"/>
        <v>800739,94</v>
      </c>
      <c r="H220" s="5">
        <v>800739.94</v>
      </c>
      <c r="I220" s="9">
        <v>800739.94</v>
      </c>
      <c r="J220">
        <v>0</v>
      </c>
      <c r="K220">
        <v>112</v>
      </c>
      <c r="L220" s="2">
        <v>0</v>
      </c>
      <c r="M220" s="2" t="str">
        <f t="shared" si="24"/>
        <v xml:space="preserve">Personal </v>
      </c>
      <c r="N220" t="s">
        <v>16</v>
      </c>
      <c r="O220" t="s">
        <v>78</v>
      </c>
      <c r="P220" t="str">
        <f t="shared" si="25"/>
        <v>537,6</v>
      </c>
      <c r="Q220" s="7">
        <v>537.6</v>
      </c>
      <c r="R220" s="2">
        <v>35537.599999999999</v>
      </c>
      <c r="S220" t="str">
        <f t="shared" si="26"/>
        <v>2 puertas</v>
      </c>
      <c r="T220" s="4">
        <f t="shared" si="27"/>
        <v>-35537.599999999999</v>
      </c>
    </row>
    <row r="221" spans="1:20" x14ac:dyDescent="0.35">
      <c r="A221" t="s">
        <v>258</v>
      </c>
      <c r="B221" t="s">
        <v>48</v>
      </c>
      <c r="C221" t="str">
        <f t="shared" si="22"/>
        <v>CA</v>
      </c>
      <c r="D221" t="str">
        <f t="shared" si="23"/>
        <v>M</v>
      </c>
      <c r="E221" t="s">
        <v>27</v>
      </c>
      <c r="F221" t="s">
        <v>35</v>
      </c>
      <c r="G221" s="4" t="str">
        <f t="shared" si="28"/>
        <v>292991,65</v>
      </c>
      <c r="H221" s="5">
        <v>292991.65000000002</v>
      </c>
      <c r="I221" s="9">
        <v>292991.65000000002</v>
      </c>
      <c r="J221">
        <v>98473</v>
      </c>
      <c r="K221">
        <v>72</v>
      </c>
      <c r="L221" s="2">
        <v>0</v>
      </c>
      <c r="M221" s="2" t="str">
        <f t="shared" si="24"/>
        <v xml:space="preserve">Personal </v>
      </c>
      <c r="N221" t="s">
        <v>16</v>
      </c>
      <c r="O221" t="s">
        <v>17</v>
      </c>
      <c r="P221" t="str">
        <f t="shared" si="25"/>
        <v>345,6</v>
      </c>
      <c r="Q221" s="7">
        <v>345.6</v>
      </c>
      <c r="R221" s="2">
        <v>35345.599999999999</v>
      </c>
      <c r="S221" t="str">
        <f t="shared" si="26"/>
        <v>2 puertas</v>
      </c>
      <c r="T221" s="4">
        <f t="shared" si="27"/>
        <v>-35345.599999999999</v>
      </c>
    </row>
    <row r="222" spans="1:20" x14ac:dyDescent="0.35">
      <c r="A222" t="s">
        <v>259</v>
      </c>
      <c r="B222" t="s">
        <v>33</v>
      </c>
      <c r="C222" t="str">
        <f t="shared" si="22"/>
        <v>0R</v>
      </c>
      <c r="D222" t="str">
        <f t="shared" si="23"/>
        <v>F</v>
      </c>
      <c r="E222" t="s">
        <v>193</v>
      </c>
      <c r="F222" t="s">
        <v>21</v>
      </c>
      <c r="G222" s="4" t="str">
        <f t="shared" si="28"/>
        <v>596955,3</v>
      </c>
      <c r="H222" s="5">
        <v>596955.30000000005</v>
      </c>
      <c r="I222" s="9">
        <v>596955.30000000005</v>
      </c>
      <c r="J222">
        <v>97431</v>
      </c>
      <c r="K222">
        <v>74</v>
      </c>
      <c r="L222" s="2">
        <v>0</v>
      </c>
      <c r="M222" s="2" t="str">
        <f t="shared" si="24"/>
        <v xml:space="preserve">Personal </v>
      </c>
      <c r="N222" t="s">
        <v>16</v>
      </c>
      <c r="O222" t="s">
        <v>17</v>
      </c>
      <c r="P222" t="str">
        <f t="shared" si="25"/>
        <v>355,2</v>
      </c>
      <c r="Q222" s="7">
        <v>355.2</v>
      </c>
      <c r="R222" s="2">
        <v>35355.199999999997</v>
      </c>
      <c r="S222" t="str">
        <f t="shared" si="26"/>
        <v>2 puertas</v>
      </c>
      <c r="T222" s="4">
        <f t="shared" si="27"/>
        <v>-35355.199999999997</v>
      </c>
    </row>
    <row r="223" spans="1:20" x14ac:dyDescent="0.35">
      <c r="A223" t="s">
        <v>260</v>
      </c>
      <c r="B223" t="s">
        <v>48</v>
      </c>
      <c r="C223" t="str">
        <f t="shared" si="22"/>
        <v>CA</v>
      </c>
      <c r="D223" t="str">
        <f t="shared" si="23"/>
        <v>M</v>
      </c>
      <c r="E223" t="s">
        <v>27</v>
      </c>
      <c r="F223" t="s">
        <v>21</v>
      </c>
      <c r="G223" s="4" t="str">
        <f t="shared" si="28"/>
        <v>547315,99</v>
      </c>
      <c r="H223" s="5">
        <v>547315.99</v>
      </c>
      <c r="I223" s="9">
        <v>547315.99</v>
      </c>
      <c r="J223">
        <v>93870</v>
      </c>
      <c r="K223">
        <v>69</v>
      </c>
      <c r="L223" s="2">
        <v>0</v>
      </c>
      <c r="M223" s="2" t="str">
        <f t="shared" si="24"/>
        <v xml:space="preserve">Personal </v>
      </c>
      <c r="N223" t="s">
        <v>16</v>
      </c>
      <c r="O223" t="s">
        <v>17</v>
      </c>
      <c r="P223" t="str">
        <f t="shared" si="25"/>
        <v>331,2</v>
      </c>
      <c r="Q223" s="7">
        <v>331.2</v>
      </c>
      <c r="R223" s="2">
        <v>35331.199999999997</v>
      </c>
      <c r="S223" t="str">
        <f t="shared" si="26"/>
        <v>2 puertas</v>
      </c>
      <c r="T223" s="4">
        <f t="shared" si="27"/>
        <v>-35331.199999999997</v>
      </c>
    </row>
    <row r="224" spans="1:20" x14ac:dyDescent="0.35">
      <c r="A224" t="s">
        <v>261</v>
      </c>
      <c r="B224" t="s">
        <v>23</v>
      </c>
      <c r="C224" t="str">
        <f t="shared" si="22"/>
        <v>NV</v>
      </c>
      <c r="D224" t="str">
        <f t="shared" si="23"/>
        <v>M</v>
      </c>
      <c r="E224" t="s">
        <v>27</v>
      </c>
      <c r="F224" t="s">
        <v>31</v>
      </c>
      <c r="G224" s="4" t="str">
        <f t="shared" si="28"/>
        <v>564539,67</v>
      </c>
      <c r="H224" s="5">
        <v>564539.67000000004</v>
      </c>
      <c r="I224" s="9">
        <v>564539.67000000004</v>
      </c>
      <c r="J224">
        <v>50366</v>
      </c>
      <c r="K224">
        <v>72</v>
      </c>
      <c r="L224" s="2">
        <v>0</v>
      </c>
      <c r="M224" s="2" t="str">
        <f t="shared" si="24"/>
        <v xml:space="preserve">Personal </v>
      </c>
      <c r="N224" t="s">
        <v>16</v>
      </c>
      <c r="O224" t="s">
        <v>17</v>
      </c>
      <c r="P224" t="str">
        <f t="shared" si="25"/>
        <v>428,734656</v>
      </c>
      <c r="Q224" s="7">
        <v>428.73465599999997</v>
      </c>
      <c r="R224" s="2">
        <v>35428.734656000001</v>
      </c>
      <c r="S224" t="str">
        <f t="shared" si="26"/>
        <v>2 puertas</v>
      </c>
      <c r="T224" s="4">
        <f t="shared" si="27"/>
        <v>-35428.734656000001</v>
      </c>
    </row>
    <row r="225" spans="1:20" x14ac:dyDescent="0.35">
      <c r="A225" t="s">
        <v>262</v>
      </c>
      <c r="B225" t="s">
        <v>102</v>
      </c>
      <c r="C225" t="str">
        <f t="shared" si="22"/>
        <v>WA</v>
      </c>
      <c r="D225" t="str">
        <f t="shared" si="23"/>
        <v>M</v>
      </c>
      <c r="E225" t="s">
        <v>27</v>
      </c>
      <c r="F225" t="s">
        <v>31</v>
      </c>
      <c r="G225" s="4" t="str">
        <f t="shared" si="28"/>
        <v>636926,24</v>
      </c>
      <c r="H225" s="5">
        <v>636926.24</v>
      </c>
      <c r="I225" s="9">
        <v>636926.24</v>
      </c>
      <c r="J225">
        <v>34498</v>
      </c>
      <c r="K225">
        <v>83</v>
      </c>
      <c r="L225" s="2">
        <v>0</v>
      </c>
      <c r="M225" s="2" t="str">
        <f t="shared" si="24"/>
        <v xml:space="preserve">Personal </v>
      </c>
      <c r="N225" t="s">
        <v>16</v>
      </c>
      <c r="O225" t="s">
        <v>24</v>
      </c>
      <c r="P225" t="str">
        <f t="shared" si="25"/>
        <v>398,4</v>
      </c>
      <c r="Q225" s="7">
        <v>398.4</v>
      </c>
      <c r="R225" s="2">
        <v>35398.400000000001</v>
      </c>
      <c r="S225" t="str">
        <f t="shared" si="26"/>
        <v>2 puertas</v>
      </c>
      <c r="T225" s="4">
        <f t="shared" si="27"/>
        <v>-35398.400000000001</v>
      </c>
    </row>
    <row r="226" spans="1:20" x14ac:dyDescent="0.35">
      <c r="A226" t="s">
        <v>263</v>
      </c>
      <c r="B226" t="s">
        <v>33</v>
      </c>
      <c r="C226" t="str">
        <f t="shared" si="22"/>
        <v>0R</v>
      </c>
      <c r="D226" t="str">
        <f t="shared" si="23"/>
        <v>F</v>
      </c>
      <c r="E226" t="s">
        <v>193</v>
      </c>
      <c r="F226" t="s">
        <v>35</v>
      </c>
      <c r="G226" s="4" t="str">
        <f t="shared" si="28"/>
        <v>1183376,73</v>
      </c>
      <c r="H226" s="5">
        <v>1183376.73</v>
      </c>
      <c r="I226" s="9">
        <v>1183376.73</v>
      </c>
      <c r="J226">
        <v>16552</v>
      </c>
      <c r="K226">
        <v>103</v>
      </c>
      <c r="L226" s="2">
        <v>0</v>
      </c>
      <c r="M226" s="2" t="str">
        <f t="shared" si="24"/>
        <v xml:space="preserve">Personal </v>
      </c>
      <c r="N226" t="s">
        <v>16</v>
      </c>
      <c r="O226" t="s">
        <v>29</v>
      </c>
      <c r="P226" t="str">
        <f t="shared" si="25"/>
        <v>494,4</v>
      </c>
      <c r="Q226" s="7">
        <v>494.4</v>
      </c>
      <c r="R226" s="2">
        <v>35494.400000000001</v>
      </c>
      <c r="S226" t="str">
        <f t="shared" si="26"/>
        <v>4 puertas</v>
      </c>
      <c r="T226" s="4">
        <f t="shared" si="27"/>
        <v>-35494.400000000001</v>
      </c>
    </row>
    <row r="227" spans="1:20" x14ac:dyDescent="0.35">
      <c r="A227" t="s">
        <v>264</v>
      </c>
      <c r="B227" t="s">
        <v>33</v>
      </c>
      <c r="C227" t="str">
        <f t="shared" si="22"/>
        <v>0R</v>
      </c>
      <c r="D227" t="str">
        <f t="shared" si="23"/>
        <v>F</v>
      </c>
      <c r="E227" t="s">
        <v>193</v>
      </c>
      <c r="F227" t="s">
        <v>35</v>
      </c>
      <c r="G227" s="4" t="str">
        <f t="shared" si="28"/>
        <v>612110,79</v>
      </c>
      <c r="H227" s="5">
        <v>612110.79</v>
      </c>
      <c r="I227" s="9">
        <v>612110.79</v>
      </c>
      <c r="J227">
        <v>26787</v>
      </c>
      <c r="K227">
        <v>77</v>
      </c>
      <c r="L227" s="2">
        <v>0</v>
      </c>
      <c r="M227" s="2" t="str">
        <f t="shared" si="24"/>
        <v xml:space="preserve">Personal </v>
      </c>
      <c r="N227" t="s">
        <v>16</v>
      </c>
      <c r="O227" t="s">
        <v>17</v>
      </c>
      <c r="P227" t="str">
        <f t="shared" si="25"/>
        <v>369,6</v>
      </c>
      <c r="Q227" s="7">
        <v>369.6</v>
      </c>
      <c r="R227" s="2">
        <v>35369.599999999999</v>
      </c>
      <c r="S227" t="str">
        <f t="shared" si="26"/>
        <v>2 puertas</v>
      </c>
      <c r="T227" s="4">
        <f t="shared" si="27"/>
        <v>-35369.599999999999</v>
      </c>
    </row>
    <row r="228" spans="1:20" x14ac:dyDescent="0.35">
      <c r="A228" t="s">
        <v>265</v>
      </c>
      <c r="B228" t="s">
        <v>23</v>
      </c>
      <c r="C228" t="str">
        <f t="shared" si="22"/>
        <v>NV</v>
      </c>
      <c r="D228" t="str">
        <f t="shared" si="23"/>
        <v>M</v>
      </c>
      <c r="E228" t="s">
        <v>27</v>
      </c>
      <c r="F228" t="s">
        <v>35</v>
      </c>
      <c r="G228" s="4" t="str">
        <f t="shared" si="28"/>
        <v>515936,97</v>
      </c>
      <c r="H228" s="5">
        <v>515936.97</v>
      </c>
      <c r="I228" s="9">
        <v>515936.97</v>
      </c>
      <c r="J228">
        <v>0</v>
      </c>
      <c r="K228">
        <v>74</v>
      </c>
      <c r="L228" s="2">
        <v>0</v>
      </c>
      <c r="M228" s="2" t="str">
        <f t="shared" si="24"/>
        <v xml:space="preserve">Personal </v>
      </c>
      <c r="N228" t="s">
        <v>16</v>
      </c>
      <c r="O228" t="s">
        <v>24</v>
      </c>
      <c r="P228" t="str">
        <f t="shared" si="25"/>
        <v>831,752839</v>
      </c>
      <c r="Q228" s="7">
        <v>831.75283899999999</v>
      </c>
      <c r="R228" s="2">
        <v>35831.752839000001</v>
      </c>
      <c r="S228" t="str">
        <f t="shared" si="26"/>
        <v>2 puertas</v>
      </c>
      <c r="T228" s="4">
        <f t="shared" si="27"/>
        <v>-35831.752839000001</v>
      </c>
    </row>
    <row r="229" spans="1:20" x14ac:dyDescent="0.35">
      <c r="A229" t="s">
        <v>266</v>
      </c>
      <c r="B229" t="s">
        <v>23</v>
      </c>
      <c r="C229" t="str">
        <f t="shared" si="22"/>
        <v>NV</v>
      </c>
      <c r="D229" t="str">
        <f t="shared" si="23"/>
        <v>F</v>
      </c>
      <c r="E229" t="s">
        <v>193</v>
      </c>
      <c r="F229" t="s">
        <v>31</v>
      </c>
      <c r="G229" s="4" t="str">
        <f t="shared" si="28"/>
        <v>251459,2</v>
      </c>
      <c r="H229" s="5">
        <v>251459.20000000001</v>
      </c>
      <c r="I229" s="9">
        <v>251459.20000000001</v>
      </c>
      <c r="J229">
        <v>43860</v>
      </c>
      <c r="K229">
        <v>65</v>
      </c>
      <c r="L229" s="2">
        <v>0</v>
      </c>
      <c r="M229" s="2" t="str">
        <f t="shared" si="24"/>
        <v>Corporate</v>
      </c>
      <c r="N229" t="s">
        <v>28</v>
      </c>
      <c r="O229" t="s">
        <v>17</v>
      </c>
      <c r="P229" t="str">
        <f t="shared" si="25"/>
        <v>156,124914</v>
      </c>
      <c r="Q229" s="7">
        <v>156.12491399999999</v>
      </c>
      <c r="R229" s="2">
        <v>35156.124914</v>
      </c>
      <c r="S229" t="str">
        <f t="shared" si="26"/>
        <v>2 puertas</v>
      </c>
      <c r="T229" s="4">
        <f t="shared" si="27"/>
        <v>-35156.124914</v>
      </c>
    </row>
    <row r="230" spans="1:20" x14ac:dyDescent="0.35">
      <c r="A230" t="s">
        <v>267</v>
      </c>
      <c r="B230" t="s">
        <v>19</v>
      </c>
      <c r="C230" t="str">
        <f t="shared" si="22"/>
        <v>AR</v>
      </c>
      <c r="D230" t="str">
        <f t="shared" si="23"/>
        <v>M</v>
      </c>
      <c r="E230" t="s">
        <v>27</v>
      </c>
      <c r="F230" t="s">
        <v>31</v>
      </c>
      <c r="G230" s="4" t="str">
        <f t="shared" si="28"/>
        <v>866861,13</v>
      </c>
      <c r="H230" s="5">
        <v>866861.13</v>
      </c>
      <c r="I230" s="9">
        <v>866861.13</v>
      </c>
      <c r="J230">
        <v>21474</v>
      </c>
      <c r="K230">
        <v>114</v>
      </c>
      <c r="L230" s="2">
        <v>36557</v>
      </c>
      <c r="M230" s="2" t="str">
        <f t="shared" si="24"/>
        <v>Corporate</v>
      </c>
      <c r="N230" t="s">
        <v>28</v>
      </c>
      <c r="O230" t="s">
        <v>29</v>
      </c>
      <c r="P230" t="str">
        <f t="shared" si="25"/>
        <v>373,428187</v>
      </c>
      <c r="Q230" s="7">
        <v>373.42818699999998</v>
      </c>
      <c r="R230" s="2">
        <v>35373.428186999998</v>
      </c>
      <c r="S230" t="str">
        <f t="shared" si="26"/>
        <v>4 puertas</v>
      </c>
      <c r="T230" s="4">
        <f t="shared" si="27"/>
        <v>-35373.428186999998</v>
      </c>
    </row>
    <row r="231" spans="1:20" x14ac:dyDescent="0.35">
      <c r="A231" t="s">
        <v>268</v>
      </c>
      <c r="B231" t="s">
        <v>48</v>
      </c>
      <c r="C231" t="str">
        <f t="shared" si="22"/>
        <v>CA</v>
      </c>
      <c r="D231" t="str">
        <f t="shared" si="23"/>
        <v>M</v>
      </c>
      <c r="E231" t="s">
        <v>27</v>
      </c>
      <c r="F231" t="s">
        <v>21</v>
      </c>
      <c r="G231" s="4" t="str">
        <f t="shared" si="28"/>
        <v>496096,54</v>
      </c>
      <c r="H231" s="5">
        <v>496096.54</v>
      </c>
      <c r="I231" s="9">
        <v>496096.54</v>
      </c>
      <c r="J231">
        <v>18174</v>
      </c>
      <c r="K231">
        <v>66</v>
      </c>
      <c r="L231" s="2">
        <v>0</v>
      </c>
      <c r="M231" s="2" t="str">
        <f t="shared" si="24"/>
        <v>Corporate</v>
      </c>
      <c r="N231" t="s">
        <v>28</v>
      </c>
      <c r="O231" t="s">
        <v>17</v>
      </c>
      <c r="P231" t="str">
        <f t="shared" si="25"/>
        <v>395,934815</v>
      </c>
      <c r="Q231" s="7">
        <v>395.93481500000001</v>
      </c>
      <c r="R231" s="2">
        <v>35395.934815000001</v>
      </c>
      <c r="S231" t="str">
        <f t="shared" si="26"/>
        <v>2 puertas</v>
      </c>
      <c r="T231" s="4">
        <f t="shared" si="27"/>
        <v>-35395.934815000001</v>
      </c>
    </row>
    <row r="232" spans="1:20" x14ac:dyDescent="0.35">
      <c r="A232" t="s">
        <v>269</v>
      </c>
      <c r="B232" t="s">
        <v>19</v>
      </c>
      <c r="C232" t="str">
        <f t="shared" si="22"/>
        <v>AR</v>
      </c>
      <c r="D232" t="str">
        <f t="shared" si="23"/>
        <v>F</v>
      </c>
      <c r="E232" t="s">
        <v>193</v>
      </c>
      <c r="F232" t="s">
        <v>21</v>
      </c>
      <c r="G232" s="4" t="str">
        <f t="shared" si="28"/>
        <v>550413,9</v>
      </c>
      <c r="H232" s="5">
        <v>550413.9</v>
      </c>
      <c r="I232" s="9">
        <v>550413.9</v>
      </c>
      <c r="J232">
        <v>0</v>
      </c>
      <c r="K232">
        <v>73</v>
      </c>
      <c r="L232" s="2">
        <v>0</v>
      </c>
      <c r="M232" s="2" t="str">
        <f t="shared" si="24"/>
        <v>Corporate</v>
      </c>
      <c r="N232" t="s">
        <v>28</v>
      </c>
      <c r="O232" t="s">
        <v>17</v>
      </c>
      <c r="P232" t="str">
        <f t="shared" si="25"/>
        <v>350,4</v>
      </c>
      <c r="Q232" s="7">
        <v>350.4</v>
      </c>
      <c r="R232" s="2">
        <v>35350.400000000001</v>
      </c>
      <c r="S232" t="str">
        <f t="shared" si="26"/>
        <v>2 puertas</v>
      </c>
      <c r="T232" s="4">
        <f t="shared" si="27"/>
        <v>-35350.400000000001</v>
      </c>
    </row>
    <row r="233" spans="1:20" x14ac:dyDescent="0.35">
      <c r="A233" t="s">
        <v>270</v>
      </c>
      <c r="B233" t="s">
        <v>19</v>
      </c>
      <c r="C233" t="str">
        <f t="shared" si="22"/>
        <v>AR</v>
      </c>
      <c r="D233" t="str">
        <f t="shared" si="23"/>
        <v>M</v>
      </c>
      <c r="E233" t="s">
        <v>271</v>
      </c>
      <c r="F233" t="s">
        <v>35</v>
      </c>
      <c r="G233" s="4" t="str">
        <f t="shared" si="28"/>
        <v>750745,54</v>
      </c>
      <c r="H233" s="5">
        <v>750745.54</v>
      </c>
      <c r="I233" s="9">
        <v>750745.54</v>
      </c>
      <c r="J233">
        <v>60920</v>
      </c>
      <c r="K233">
        <v>64</v>
      </c>
      <c r="L233" s="2">
        <v>0</v>
      </c>
      <c r="M233" s="2" t="str">
        <f t="shared" si="24"/>
        <v xml:space="preserve">Personal </v>
      </c>
      <c r="N233" t="s">
        <v>16</v>
      </c>
      <c r="O233" t="s">
        <v>24</v>
      </c>
      <c r="P233" t="str">
        <f t="shared" si="25"/>
        <v>231,201886</v>
      </c>
      <c r="Q233" s="7">
        <v>231.201886</v>
      </c>
      <c r="R233" s="2">
        <v>35231.201886000003</v>
      </c>
      <c r="S233" t="str">
        <f t="shared" si="26"/>
        <v>2 puertas</v>
      </c>
      <c r="T233" s="4">
        <f t="shared" si="27"/>
        <v>-35231.201886000003</v>
      </c>
    </row>
    <row r="234" spans="1:20" x14ac:dyDescent="0.35">
      <c r="A234" t="s">
        <v>272</v>
      </c>
      <c r="B234" t="s">
        <v>19</v>
      </c>
      <c r="C234" t="str">
        <f t="shared" si="22"/>
        <v>AR</v>
      </c>
      <c r="D234" t="str">
        <f t="shared" si="23"/>
        <v>M</v>
      </c>
      <c r="E234" t="s">
        <v>271</v>
      </c>
      <c r="F234" t="s">
        <v>31</v>
      </c>
      <c r="G234" s="4" t="str">
        <f t="shared" si="28"/>
        <v>3226985,14</v>
      </c>
      <c r="H234" s="5">
        <v>3226985.14</v>
      </c>
      <c r="I234" s="9">
        <v>3226985.14</v>
      </c>
      <c r="J234">
        <v>41520</v>
      </c>
      <c r="K234">
        <v>90</v>
      </c>
      <c r="L234" s="2">
        <v>0</v>
      </c>
      <c r="M234" s="2" t="str">
        <f t="shared" si="24"/>
        <v xml:space="preserve">Personal </v>
      </c>
      <c r="N234" t="s">
        <v>16</v>
      </c>
      <c r="O234" t="s">
        <v>17</v>
      </c>
      <c r="P234" t="str">
        <f t="shared" si="25"/>
        <v>289,904105</v>
      </c>
      <c r="Q234" s="7">
        <v>289.90410500000002</v>
      </c>
      <c r="R234" s="2">
        <v>35289.904105000001</v>
      </c>
      <c r="S234" t="str">
        <f t="shared" si="26"/>
        <v>2 puertas</v>
      </c>
      <c r="T234" s="4">
        <f t="shared" si="27"/>
        <v>-35289.904105000001</v>
      </c>
    </row>
    <row r="235" spans="1:20" x14ac:dyDescent="0.35">
      <c r="A235" t="s">
        <v>273</v>
      </c>
      <c r="B235" t="s">
        <v>33</v>
      </c>
      <c r="C235" t="str">
        <f t="shared" si="22"/>
        <v>0R</v>
      </c>
      <c r="D235" t="str">
        <f t="shared" si="23"/>
        <v>F</v>
      </c>
      <c r="E235" t="s">
        <v>193</v>
      </c>
      <c r="F235" t="s">
        <v>21</v>
      </c>
      <c r="G235" s="4" t="str">
        <f t="shared" si="28"/>
        <v>565703,16</v>
      </c>
      <c r="H235" s="5">
        <v>565703.16</v>
      </c>
      <c r="I235" s="9">
        <v>565703.16</v>
      </c>
      <c r="J235">
        <v>0</v>
      </c>
      <c r="K235">
        <v>152</v>
      </c>
      <c r="L235" s="2">
        <v>0</v>
      </c>
      <c r="M235" s="2" t="str">
        <f t="shared" si="24"/>
        <v xml:space="preserve">Personal </v>
      </c>
      <c r="N235" t="s">
        <v>16</v>
      </c>
      <c r="O235" t="s">
        <v>29</v>
      </c>
      <c r="P235" t="str">
        <f t="shared" si="25"/>
        <v>729,6</v>
      </c>
      <c r="Q235" s="7">
        <v>729.6</v>
      </c>
      <c r="R235" s="2">
        <v>35729.599999999999</v>
      </c>
      <c r="S235" t="str">
        <f t="shared" si="26"/>
        <v>4 puertas</v>
      </c>
      <c r="T235" s="4">
        <f t="shared" si="27"/>
        <v>-35729.599999999999</v>
      </c>
    </row>
    <row r="236" spans="1:20" x14ac:dyDescent="0.35">
      <c r="A236" t="s">
        <v>274</v>
      </c>
      <c r="B236" t="s">
        <v>19</v>
      </c>
      <c r="C236" t="str">
        <f t="shared" si="22"/>
        <v>AR</v>
      </c>
      <c r="D236" t="str">
        <f t="shared" si="23"/>
        <v>M</v>
      </c>
      <c r="E236" t="s">
        <v>271</v>
      </c>
      <c r="F236" t="s">
        <v>31</v>
      </c>
      <c r="G236" s="4" t="str">
        <f t="shared" si="28"/>
        <v>506175,79</v>
      </c>
      <c r="H236" s="5">
        <v>506175.79</v>
      </c>
      <c r="I236" s="9">
        <v>506175.79</v>
      </c>
      <c r="J236">
        <v>0</v>
      </c>
      <c r="K236">
        <v>68</v>
      </c>
      <c r="L236" s="2">
        <v>0</v>
      </c>
      <c r="M236" s="2" t="str">
        <f t="shared" si="24"/>
        <v xml:space="preserve">Personal </v>
      </c>
      <c r="N236" t="s">
        <v>16</v>
      </c>
      <c r="O236" t="s">
        <v>24</v>
      </c>
      <c r="P236" t="str">
        <f t="shared" si="25"/>
        <v>326,4</v>
      </c>
      <c r="Q236" s="7">
        <v>326.39999999999998</v>
      </c>
      <c r="R236" s="2">
        <v>35326.400000000001</v>
      </c>
      <c r="S236" t="str">
        <f t="shared" si="26"/>
        <v>2 puertas</v>
      </c>
      <c r="T236" s="4">
        <f t="shared" si="27"/>
        <v>-35326.400000000001</v>
      </c>
    </row>
    <row r="237" spans="1:20" x14ac:dyDescent="0.35">
      <c r="A237" t="s">
        <v>275</v>
      </c>
      <c r="B237" t="s">
        <v>48</v>
      </c>
      <c r="C237" t="str">
        <f t="shared" si="22"/>
        <v>CA</v>
      </c>
      <c r="D237" t="str">
        <f t="shared" si="23"/>
        <v>M</v>
      </c>
      <c r="E237" t="s">
        <v>271</v>
      </c>
      <c r="F237" t="s">
        <v>21</v>
      </c>
      <c r="G237" s="4" t="str">
        <f t="shared" si="28"/>
        <v>591278,38</v>
      </c>
      <c r="H237" s="5">
        <v>591278.38</v>
      </c>
      <c r="I237" s="9">
        <v>591278.38</v>
      </c>
      <c r="J237">
        <v>72208</v>
      </c>
      <c r="K237">
        <v>73</v>
      </c>
      <c r="L237" s="2">
        <v>0</v>
      </c>
      <c r="M237" s="2" t="str">
        <f t="shared" si="24"/>
        <v xml:space="preserve">Personal </v>
      </c>
      <c r="N237" t="s">
        <v>16</v>
      </c>
      <c r="O237" t="s">
        <v>24</v>
      </c>
      <c r="P237" t="str">
        <f t="shared" si="25"/>
        <v>350,4</v>
      </c>
      <c r="Q237" s="7">
        <v>350.4</v>
      </c>
      <c r="R237" s="2">
        <v>35350.400000000001</v>
      </c>
      <c r="S237" t="str">
        <f t="shared" si="26"/>
        <v>2 puertas</v>
      </c>
      <c r="T237" s="4">
        <f t="shared" si="27"/>
        <v>-35350.400000000001</v>
      </c>
    </row>
    <row r="238" spans="1:20" x14ac:dyDescent="0.35">
      <c r="A238" t="s">
        <v>276</v>
      </c>
      <c r="B238" t="s">
        <v>48</v>
      </c>
      <c r="C238" t="str">
        <f t="shared" si="22"/>
        <v>CA</v>
      </c>
      <c r="D238" t="str">
        <f t="shared" si="23"/>
        <v>F</v>
      </c>
      <c r="E238" t="s">
        <v>193</v>
      </c>
      <c r="F238" t="s">
        <v>21</v>
      </c>
      <c r="G238" s="4" t="str">
        <f t="shared" si="28"/>
        <v>1518227,98</v>
      </c>
      <c r="H238" s="5">
        <v>1518227.98</v>
      </c>
      <c r="I238" s="9">
        <v>1518227.98</v>
      </c>
      <c r="J238">
        <v>53863</v>
      </c>
      <c r="K238">
        <v>63</v>
      </c>
      <c r="L238" s="2">
        <v>0</v>
      </c>
      <c r="M238" s="2" t="str">
        <f t="shared" si="24"/>
        <v xml:space="preserve">Personal </v>
      </c>
      <c r="N238" t="s">
        <v>16</v>
      </c>
      <c r="O238" t="s">
        <v>17</v>
      </c>
      <c r="P238" t="str">
        <f t="shared" si="25"/>
        <v>105,765111</v>
      </c>
      <c r="Q238" s="7">
        <v>105.765111</v>
      </c>
      <c r="R238" s="2">
        <v>35105.765111000001</v>
      </c>
      <c r="S238" t="str">
        <f t="shared" si="26"/>
        <v>2 puertas</v>
      </c>
      <c r="T238" s="4">
        <f t="shared" si="27"/>
        <v>-35105.765111000001</v>
      </c>
    </row>
    <row r="239" spans="1:20" x14ac:dyDescent="0.35">
      <c r="A239" t="s">
        <v>277</v>
      </c>
      <c r="B239" t="s">
        <v>102</v>
      </c>
      <c r="C239" t="str">
        <f t="shared" si="22"/>
        <v>WA</v>
      </c>
      <c r="D239" t="str">
        <f t="shared" si="23"/>
        <v>M</v>
      </c>
      <c r="E239" t="s">
        <v>271</v>
      </c>
      <c r="F239" t="s">
        <v>35</v>
      </c>
      <c r="G239" s="4" t="str">
        <f t="shared" si="28"/>
        <v>1074703,09</v>
      </c>
      <c r="H239" s="5">
        <v>1074703.0900000001</v>
      </c>
      <c r="I239" s="9">
        <v>1074703.0900000001</v>
      </c>
      <c r="J239">
        <v>66446</v>
      </c>
      <c r="K239">
        <v>136</v>
      </c>
      <c r="L239" s="2">
        <v>0</v>
      </c>
      <c r="M239" s="2" t="str">
        <f t="shared" si="24"/>
        <v>Corporate</v>
      </c>
      <c r="N239" t="s">
        <v>28</v>
      </c>
      <c r="O239" t="s">
        <v>29</v>
      </c>
      <c r="P239" t="str">
        <f t="shared" si="25"/>
        <v>639,464548</v>
      </c>
      <c r="Q239" s="7">
        <v>639.46454800000004</v>
      </c>
      <c r="R239" s="2">
        <v>35639.464548000004</v>
      </c>
      <c r="S239" t="str">
        <f t="shared" si="26"/>
        <v>4 puertas</v>
      </c>
      <c r="T239" s="4">
        <f t="shared" si="27"/>
        <v>-35639.464548000004</v>
      </c>
    </row>
    <row r="240" spans="1:20" x14ac:dyDescent="0.35">
      <c r="A240" t="s">
        <v>278</v>
      </c>
      <c r="B240" t="s">
        <v>102</v>
      </c>
      <c r="C240" t="str">
        <f t="shared" si="22"/>
        <v>WA</v>
      </c>
      <c r="D240" t="str">
        <f t="shared" si="23"/>
        <v>M</v>
      </c>
      <c r="E240" t="s">
        <v>271</v>
      </c>
      <c r="F240" t="s">
        <v>35</v>
      </c>
      <c r="G240" s="4" t="str">
        <f t="shared" si="28"/>
        <v>205062,35</v>
      </c>
      <c r="H240" s="5">
        <v>205062.35</v>
      </c>
      <c r="I240" s="9">
        <v>205062.35</v>
      </c>
      <c r="J240">
        <v>0</v>
      </c>
      <c r="K240">
        <v>61</v>
      </c>
      <c r="L240" s="2">
        <v>0</v>
      </c>
      <c r="M240" s="2" t="str">
        <f t="shared" si="24"/>
        <v xml:space="preserve">Personal </v>
      </c>
      <c r="N240" t="s">
        <v>16</v>
      </c>
      <c r="O240" t="s">
        <v>17</v>
      </c>
      <c r="P240" t="str">
        <f t="shared" si="25"/>
        <v>292,8</v>
      </c>
      <c r="Q240" s="7">
        <v>292.8</v>
      </c>
      <c r="R240" s="2">
        <v>35292.800000000003</v>
      </c>
      <c r="S240" t="str">
        <f t="shared" si="26"/>
        <v>2 puertas</v>
      </c>
      <c r="T240" s="4">
        <f t="shared" si="27"/>
        <v>-35292.800000000003</v>
      </c>
    </row>
    <row r="241" spans="1:20" x14ac:dyDescent="0.35">
      <c r="A241" t="s">
        <v>279</v>
      </c>
      <c r="B241" t="s">
        <v>102</v>
      </c>
      <c r="C241" t="str">
        <f t="shared" si="22"/>
        <v>WA</v>
      </c>
      <c r="D241" t="str">
        <f t="shared" si="23"/>
        <v>F</v>
      </c>
      <c r="E241" t="s">
        <v>193</v>
      </c>
      <c r="F241" t="s">
        <v>21</v>
      </c>
      <c r="G241" s="4" t="str">
        <f t="shared" si="28"/>
        <v>246544,49</v>
      </c>
      <c r="H241" s="5">
        <v>246544.49</v>
      </c>
      <c r="I241" s="9">
        <v>246544.49</v>
      </c>
      <c r="J241">
        <v>64997</v>
      </c>
      <c r="K241">
        <v>63</v>
      </c>
      <c r="L241" s="2">
        <v>36526</v>
      </c>
      <c r="M241" s="2" t="str">
        <f t="shared" si="24"/>
        <v xml:space="preserve">Personal </v>
      </c>
      <c r="N241" t="s">
        <v>16</v>
      </c>
      <c r="O241" t="s">
        <v>17</v>
      </c>
      <c r="P241" t="str">
        <f t="shared" si="25"/>
        <v>383,442328</v>
      </c>
      <c r="Q241" s="7">
        <v>383.44232799999997</v>
      </c>
      <c r="R241" s="2">
        <v>35383.442327999997</v>
      </c>
      <c r="S241" t="str">
        <f t="shared" si="26"/>
        <v>2 puertas</v>
      </c>
      <c r="T241" s="4">
        <f t="shared" si="27"/>
        <v>-35383.442327999997</v>
      </c>
    </row>
    <row r="242" spans="1:20" x14ac:dyDescent="0.35">
      <c r="A242" t="s">
        <v>280</v>
      </c>
      <c r="B242" t="s">
        <v>23</v>
      </c>
      <c r="C242" t="str">
        <f t="shared" si="22"/>
        <v>NV</v>
      </c>
      <c r="D242" t="str">
        <f t="shared" si="23"/>
        <v>F</v>
      </c>
      <c r="E242" t="s">
        <v>193</v>
      </c>
      <c r="F242" t="s">
        <v>31</v>
      </c>
      <c r="G242" s="4" t="str">
        <f t="shared" si="28"/>
        <v>534312,13</v>
      </c>
      <c r="H242" s="5">
        <v>534312.13</v>
      </c>
      <c r="I242" s="9">
        <v>534312.13</v>
      </c>
      <c r="J242">
        <v>64460</v>
      </c>
      <c r="K242">
        <v>66</v>
      </c>
      <c r="L242" s="2">
        <v>0</v>
      </c>
      <c r="M242" s="2" t="str">
        <f t="shared" si="24"/>
        <v>Corporate</v>
      </c>
      <c r="N242" t="s">
        <v>28</v>
      </c>
      <c r="O242" t="s">
        <v>24</v>
      </c>
      <c r="P242" t="str">
        <f t="shared" si="25"/>
        <v>316,8</v>
      </c>
      <c r="Q242" s="7">
        <v>316.8</v>
      </c>
      <c r="R242" s="2">
        <v>35316.800000000003</v>
      </c>
      <c r="S242" t="str">
        <f t="shared" si="26"/>
        <v>2 puertas</v>
      </c>
      <c r="T242" s="4">
        <f t="shared" si="27"/>
        <v>-35316.800000000003</v>
      </c>
    </row>
    <row r="243" spans="1:20" x14ac:dyDescent="0.35">
      <c r="A243" t="s">
        <v>281</v>
      </c>
      <c r="B243" t="s">
        <v>19</v>
      </c>
      <c r="C243" t="str">
        <f t="shared" si="22"/>
        <v>AR</v>
      </c>
      <c r="D243" t="str">
        <f t="shared" si="23"/>
        <v>F</v>
      </c>
      <c r="E243" t="s">
        <v>193</v>
      </c>
      <c r="F243" t="s">
        <v>35</v>
      </c>
      <c r="G243" s="4" t="str">
        <f t="shared" si="28"/>
        <v>811982,91</v>
      </c>
      <c r="H243" s="5">
        <v>811982.91</v>
      </c>
      <c r="I243" s="9">
        <v>811982.91</v>
      </c>
      <c r="J243">
        <v>46618</v>
      </c>
      <c r="K243">
        <v>67</v>
      </c>
      <c r="L243" s="2">
        <v>0</v>
      </c>
      <c r="M243" s="2" t="str">
        <f t="shared" si="24"/>
        <v xml:space="preserve">Personal </v>
      </c>
      <c r="N243" t="s">
        <v>16</v>
      </c>
      <c r="O243" t="s">
        <v>17</v>
      </c>
      <c r="P243" t="str">
        <f t="shared" si="25"/>
        <v>99,085943</v>
      </c>
      <c r="Q243" s="7">
        <v>99.085943</v>
      </c>
      <c r="R243" s="2">
        <v>35099.085942999998</v>
      </c>
      <c r="S243" t="str">
        <f t="shared" si="26"/>
        <v>2 puertas</v>
      </c>
      <c r="T243" s="4">
        <f t="shared" si="27"/>
        <v>-35099.085942999998</v>
      </c>
    </row>
    <row r="244" spans="1:20" x14ac:dyDescent="0.35">
      <c r="A244" t="s">
        <v>282</v>
      </c>
      <c r="B244" t="s">
        <v>33</v>
      </c>
      <c r="C244" t="str">
        <f t="shared" si="22"/>
        <v>0R</v>
      </c>
      <c r="D244" t="str">
        <f t="shared" si="23"/>
        <v>F</v>
      </c>
      <c r="E244" t="s">
        <v>193</v>
      </c>
      <c r="F244" t="s">
        <v>35</v>
      </c>
      <c r="G244" s="4" t="str">
        <f t="shared" si="28"/>
        <v>460526,52</v>
      </c>
      <c r="H244" s="5">
        <v>460526.52</v>
      </c>
      <c r="I244" s="9">
        <v>460526.52</v>
      </c>
      <c r="J244">
        <v>0</v>
      </c>
      <c r="K244">
        <v>64</v>
      </c>
      <c r="L244" s="2">
        <v>0</v>
      </c>
      <c r="M244" s="2" t="str">
        <f t="shared" si="24"/>
        <v>Corporate</v>
      </c>
      <c r="N244" t="s">
        <v>28</v>
      </c>
      <c r="O244" t="s">
        <v>17</v>
      </c>
      <c r="P244" t="str">
        <f t="shared" si="25"/>
        <v>307,2</v>
      </c>
      <c r="Q244" s="7">
        <v>307.2</v>
      </c>
      <c r="R244" s="2">
        <v>35307.199999999997</v>
      </c>
      <c r="S244" t="str">
        <f t="shared" si="26"/>
        <v>2 puertas</v>
      </c>
      <c r="T244" s="4">
        <f t="shared" si="27"/>
        <v>-35307.199999999997</v>
      </c>
    </row>
    <row r="245" spans="1:20" x14ac:dyDescent="0.35">
      <c r="A245" t="s">
        <v>283</v>
      </c>
      <c r="B245" t="s">
        <v>48</v>
      </c>
      <c r="C245" t="str">
        <f t="shared" si="22"/>
        <v>CA</v>
      </c>
      <c r="D245" t="str">
        <f t="shared" si="23"/>
        <v>M</v>
      </c>
      <c r="E245" t="s">
        <v>271</v>
      </c>
      <c r="F245" t="s">
        <v>35</v>
      </c>
      <c r="G245" s="4" t="str">
        <f t="shared" si="28"/>
        <v>640878,56</v>
      </c>
      <c r="H245" s="5">
        <v>640878.56000000006</v>
      </c>
      <c r="I245" s="9">
        <v>640878.56000000006</v>
      </c>
      <c r="J245">
        <v>49988</v>
      </c>
      <c r="K245">
        <v>84</v>
      </c>
      <c r="L245" s="2">
        <v>36647</v>
      </c>
      <c r="M245" s="2" t="str">
        <f t="shared" si="24"/>
        <v xml:space="preserve">Personal </v>
      </c>
      <c r="N245" t="s">
        <v>16</v>
      </c>
      <c r="O245" t="s">
        <v>24</v>
      </c>
      <c r="P245" t="str">
        <f t="shared" si="25"/>
        <v>566,935022</v>
      </c>
      <c r="Q245" s="7">
        <v>566.935022</v>
      </c>
      <c r="R245" s="2">
        <v>35566.935021999998</v>
      </c>
      <c r="S245" t="str">
        <f t="shared" si="26"/>
        <v>2 puertas</v>
      </c>
      <c r="T245" s="4">
        <f t="shared" si="27"/>
        <v>-35566.935021999998</v>
      </c>
    </row>
    <row r="246" spans="1:20" x14ac:dyDescent="0.35">
      <c r="A246" t="s">
        <v>284</v>
      </c>
      <c r="B246" t="s">
        <v>48</v>
      </c>
      <c r="C246" t="str">
        <f t="shared" si="22"/>
        <v>CA</v>
      </c>
      <c r="D246" t="str">
        <f t="shared" si="23"/>
        <v>F</v>
      </c>
      <c r="E246" t="s">
        <v>193</v>
      </c>
      <c r="F246" t="s">
        <v>35</v>
      </c>
      <c r="G246" s="4" t="str">
        <f t="shared" si="28"/>
        <v>237653,35</v>
      </c>
      <c r="H246" s="5">
        <v>237653.35</v>
      </c>
      <c r="I246" s="9">
        <v>237653.35</v>
      </c>
      <c r="J246">
        <v>0</v>
      </c>
      <c r="K246">
        <v>91</v>
      </c>
      <c r="L246" s="2">
        <v>36647</v>
      </c>
      <c r="M246" s="2" t="str">
        <f t="shared" si="24"/>
        <v xml:space="preserve">Personal </v>
      </c>
      <c r="N246" t="s">
        <v>16</v>
      </c>
      <c r="O246" t="s">
        <v>24</v>
      </c>
      <c r="P246" t="str">
        <f t="shared" si="25"/>
        <v>436,8</v>
      </c>
      <c r="Q246" s="7">
        <v>436.8</v>
      </c>
      <c r="R246" s="2">
        <v>35436.800000000003</v>
      </c>
      <c r="S246" t="str">
        <f t="shared" si="26"/>
        <v>2 puertas</v>
      </c>
      <c r="T246" s="4">
        <f t="shared" si="27"/>
        <v>-35436.800000000003</v>
      </c>
    </row>
    <row r="247" spans="1:20" x14ac:dyDescent="0.35">
      <c r="A247" t="s">
        <v>285</v>
      </c>
      <c r="B247" t="s">
        <v>48</v>
      </c>
      <c r="C247" t="str">
        <f t="shared" si="22"/>
        <v>CA</v>
      </c>
      <c r="D247" t="str">
        <f t="shared" si="23"/>
        <v>M</v>
      </c>
      <c r="E247" t="s">
        <v>27</v>
      </c>
      <c r="F247" t="s">
        <v>21</v>
      </c>
      <c r="G247" s="4" t="str">
        <f t="shared" si="28"/>
        <v>321107</v>
      </c>
      <c r="H247" s="5">
        <v>321107</v>
      </c>
      <c r="I247" s="9">
        <v>321107</v>
      </c>
      <c r="J247">
        <v>16269</v>
      </c>
      <c r="K247">
        <v>86</v>
      </c>
      <c r="L247" s="2">
        <v>0</v>
      </c>
      <c r="M247" s="2" t="str">
        <f t="shared" si="24"/>
        <v>Corporate</v>
      </c>
      <c r="N247" t="s">
        <v>28</v>
      </c>
      <c r="O247" t="s">
        <v>24</v>
      </c>
      <c r="P247" t="str">
        <f t="shared" si="25"/>
        <v>412,8</v>
      </c>
      <c r="Q247" s="7">
        <v>412.8</v>
      </c>
      <c r="R247" s="2">
        <v>35412.800000000003</v>
      </c>
      <c r="S247" t="str">
        <f t="shared" si="26"/>
        <v>2 puertas</v>
      </c>
      <c r="T247" s="4">
        <f t="shared" si="27"/>
        <v>-35412.800000000003</v>
      </c>
    </row>
    <row r="248" spans="1:20" x14ac:dyDescent="0.35">
      <c r="A248" t="s">
        <v>286</v>
      </c>
      <c r="B248" t="s">
        <v>19</v>
      </c>
      <c r="C248" t="str">
        <f t="shared" si="22"/>
        <v>AR</v>
      </c>
      <c r="D248" t="str">
        <f t="shared" si="23"/>
        <v>F</v>
      </c>
      <c r="E248" t="s">
        <v>20</v>
      </c>
      <c r="F248" t="s">
        <v>21</v>
      </c>
      <c r="G248" s="4" t="str">
        <f t="shared" si="28"/>
        <v>509452,23</v>
      </c>
      <c r="H248" s="5">
        <v>509452.23</v>
      </c>
      <c r="I248" s="9">
        <v>509452.23</v>
      </c>
      <c r="J248">
        <v>72006</v>
      </c>
      <c r="K248">
        <v>64</v>
      </c>
      <c r="L248" s="2">
        <v>0</v>
      </c>
      <c r="M248" s="2" t="str">
        <f t="shared" si="24"/>
        <v xml:space="preserve">Personal </v>
      </c>
      <c r="N248" t="s">
        <v>16</v>
      </c>
      <c r="O248" t="s">
        <v>17</v>
      </c>
      <c r="P248" t="str">
        <f t="shared" si="25"/>
        <v>307,2</v>
      </c>
      <c r="Q248" s="7">
        <v>307.2</v>
      </c>
      <c r="R248" s="2">
        <v>35307.199999999997</v>
      </c>
      <c r="S248" t="str">
        <f t="shared" si="26"/>
        <v>2 puertas</v>
      </c>
      <c r="T248" s="4">
        <f t="shared" si="27"/>
        <v>-35307.199999999997</v>
      </c>
    </row>
    <row r="249" spans="1:20" x14ac:dyDescent="0.35">
      <c r="A249" t="s">
        <v>287</v>
      </c>
      <c r="B249" t="s">
        <v>19</v>
      </c>
      <c r="C249" t="str">
        <f t="shared" si="22"/>
        <v>AR</v>
      </c>
      <c r="D249" t="str">
        <f t="shared" si="23"/>
        <v>F</v>
      </c>
      <c r="E249" t="s">
        <v>20</v>
      </c>
      <c r="F249" t="s">
        <v>31</v>
      </c>
      <c r="G249" s="4" t="str">
        <f t="shared" si="28"/>
        <v>2575527,82</v>
      </c>
      <c r="H249" s="5">
        <v>2575527.8199999998</v>
      </c>
      <c r="I249" s="9">
        <v>2575527.8199999998</v>
      </c>
      <c r="J249">
        <v>0</v>
      </c>
      <c r="K249">
        <v>81</v>
      </c>
      <c r="L249" s="2">
        <v>36557</v>
      </c>
      <c r="M249" s="2" t="str">
        <f t="shared" si="24"/>
        <v xml:space="preserve">Personal </v>
      </c>
      <c r="N249" t="s">
        <v>16</v>
      </c>
      <c r="O249" t="s">
        <v>17</v>
      </c>
      <c r="P249" t="str">
        <f t="shared" si="25"/>
        <v>388,8</v>
      </c>
      <c r="Q249" s="7">
        <v>388.8</v>
      </c>
      <c r="R249" s="2">
        <v>35388.800000000003</v>
      </c>
      <c r="S249" t="str">
        <f t="shared" si="26"/>
        <v>2 puertas</v>
      </c>
      <c r="T249" s="4">
        <f t="shared" si="27"/>
        <v>-35388.800000000003</v>
      </c>
    </row>
    <row r="250" spans="1:20" x14ac:dyDescent="0.35">
      <c r="A250" t="s">
        <v>288</v>
      </c>
      <c r="B250" t="s">
        <v>33</v>
      </c>
      <c r="C250" t="str">
        <f t="shared" si="22"/>
        <v>0R</v>
      </c>
      <c r="D250" t="str">
        <f t="shared" si="23"/>
        <v>M</v>
      </c>
      <c r="E250" t="s">
        <v>27</v>
      </c>
      <c r="F250" t="s">
        <v>21</v>
      </c>
      <c r="G250" s="4" t="str">
        <f t="shared" si="28"/>
        <v>867222,97</v>
      </c>
      <c r="H250" s="5">
        <v>867222.97</v>
      </c>
      <c r="I250" s="9">
        <v>867222.97</v>
      </c>
      <c r="J250">
        <v>0</v>
      </c>
      <c r="K250">
        <v>245</v>
      </c>
      <c r="L250" s="2">
        <v>0</v>
      </c>
      <c r="M250" s="2" t="str">
        <f t="shared" si="24"/>
        <v>Corporate</v>
      </c>
      <c r="N250" t="s">
        <v>28</v>
      </c>
      <c r="O250" t="s">
        <v>65</v>
      </c>
      <c r="P250" t="str">
        <f t="shared" si="25"/>
        <v>2345,413441</v>
      </c>
      <c r="Q250" s="7">
        <v>2345.4134410000001</v>
      </c>
      <c r="R250" s="2">
        <v>37345.413440999997</v>
      </c>
      <c r="S250" t="str">
        <f t="shared" si="26"/>
        <v>4 puertas</v>
      </c>
      <c r="T250" s="4">
        <f t="shared" si="27"/>
        <v>-37345.413440999997</v>
      </c>
    </row>
    <row r="251" spans="1:20" x14ac:dyDescent="0.35">
      <c r="A251" t="s">
        <v>289</v>
      </c>
      <c r="B251" t="s">
        <v>48</v>
      </c>
      <c r="C251" t="str">
        <f t="shared" si="22"/>
        <v>CA</v>
      </c>
      <c r="D251" t="str">
        <f t="shared" si="23"/>
        <v>M</v>
      </c>
      <c r="E251" t="s">
        <v>27</v>
      </c>
      <c r="F251" t="s">
        <v>15</v>
      </c>
      <c r="G251" s="4" t="str">
        <f t="shared" si="28"/>
        <v>804473,07</v>
      </c>
      <c r="H251" s="5">
        <v>804473.07</v>
      </c>
      <c r="I251" s="9">
        <v>804473.07</v>
      </c>
      <c r="J251">
        <v>44320</v>
      </c>
      <c r="K251">
        <v>67</v>
      </c>
      <c r="L251" s="2">
        <v>0</v>
      </c>
      <c r="M251" s="2" t="str">
        <f t="shared" si="24"/>
        <v xml:space="preserve">Personal </v>
      </c>
      <c r="N251" t="s">
        <v>16</v>
      </c>
      <c r="O251" t="s">
        <v>17</v>
      </c>
      <c r="P251" t="str">
        <f t="shared" si="25"/>
        <v>321,6</v>
      </c>
      <c r="Q251" s="7">
        <v>321.60000000000002</v>
      </c>
      <c r="R251" s="2">
        <v>35321.599999999999</v>
      </c>
      <c r="S251" t="str">
        <f t="shared" si="26"/>
        <v>2 puertas</v>
      </c>
      <c r="T251" s="4">
        <f t="shared" si="27"/>
        <v>-35321.599999999999</v>
      </c>
    </row>
    <row r="252" spans="1:20" x14ac:dyDescent="0.35">
      <c r="A252" t="s">
        <v>290</v>
      </c>
      <c r="B252" t="s">
        <v>19</v>
      </c>
      <c r="C252" t="str">
        <f t="shared" si="22"/>
        <v>AR</v>
      </c>
      <c r="D252" t="str">
        <f t="shared" si="23"/>
        <v>F</v>
      </c>
      <c r="E252" t="s">
        <v>20</v>
      </c>
      <c r="F252" t="s">
        <v>31</v>
      </c>
      <c r="G252" s="4" t="str">
        <f t="shared" si="28"/>
        <v>400151,91</v>
      </c>
      <c r="H252" s="5">
        <v>400151.91</v>
      </c>
      <c r="I252" s="9">
        <v>400151.91</v>
      </c>
      <c r="J252">
        <v>19782</v>
      </c>
      <c r="K252">
        <v>108</v>
      </c>
      <c r="L252" s="2">
        <v>0</v>
      </c>
      <c r="M252" s="2" t="str">
        <f t="shared" si="24"/>
        <v xml:space="preserve">Personal </v>
      </c>
      <c r="N252" t="s">
        <v>16</v>
      </c>
      <c r="O252" t="s">
        <v>24</v>
      </c>
      <c r="P252" t="str">
        <f t="shared" si="25"/>
        <v>773,470977</v>
      </c>
      <c r="Q252" s="7">
        <v>773.47097699999995</v>
      </c>
      <c r="R252" s="2">
        <v>35773.470976999997</v>
      </c>
      <c r="S252" t="str">
        <f t="shared" si="26"/>
        <v>2 puertas</v>
      </c>
      <c r="T252" s="4">
        <f t="shared" si="27"/>
        <v>-35773.470976999997</v>
      </c>
    </row>
    <row r="253" spans="1:20" x14ac:dyDescent="0.35">
      <c r="A253" t="s">
        <v>291</v>
      </c>
      <c r="B253" t="s">
        <v>23</v>
      </c>
      <c r="C253" t="str">
        <f t="shared" si="22"/>
        <v>NV</v>
      </c>
      <c r="D253" t="str">
        <f t="shared" si="23"/>
        <v>F</v>
      </c>
      <c r="E253" t="s">
        <v>20</v>
      </c>
      <c r="F253" t="s">
        <v>21</v>
      </c>
      <c r="G253" s="4" t="str">
        <f t="shared" si="28"/>
        <v>1670611,7</v>
      </c>
      <c r="H253" s="5">
        <v>1670611.7</v>
      </c>
      <c r="I253" s="9">
        <v>1670611.7</v>
      </c>
      <c r="J253">
        <v>63933</v>
      </c>
      <c r="K253">
        <v>70</v>
      </c>
      <c r="L253" s="2">
        <v>0</v>
      </c>
      <c r="M253" s="2" t="str">
        <f t="shared" si="24"/>
        <v xml:space="preserve">Personal </v>
      </c>
      <c r="N253" t="s">
        <v>16</v>
      </c>
      <c r="O253" t="s">
        <v>24</v>
      </c>
      <c r="P253" t="str">
        <f t="shared" si="25"/>
        <v>424,883448</v>
      </c>
      <c r="Q253" s="7">
        <v>424.88344799999999</v>
      </c>
      <c r="R253" s="2">
        <v>35424.883448</v>
      </c>
      <c r="S253" t="str">
        <f t="shared" si="26"/>
        <v>2 puertas</v>
      </c>
      <c r="T253" s="4">
        <f t="shared" si="27"/>
        <v>-35424.883448</v>
      </c>
    </row>
    <row r="254" spans="1:20" x14ac:dyDescent="0.35">
      <c r="A254" t="s">
        <v>292</v>
      </c>
      <c r="B254" t="s">
        <v>19</v>
      </c>
      <c r="C254" t="str">
        <f t="shared" si="22"/>
        <v>AR</v>
      </c>
      <c r="D254" t="str">
        <f t="shared" si="23"/>
        <v>M</v>
      </c>
      <c r="E254" t="s">
        <v>27</v>
      </c>
      <c r="F254" t="s">
        <v>80</v>
      </c>
      <c r="G254" s="4" t="str">
        <f t="shared" si="28"/>
        <v>854441,11</v>
      </c>
      <c r="H254" s="5">
        <v>854441.11</v>
      </c>
      <c r="I254" s="9">
        <v>854441.11</v>
      </c>
      <c r="J254">
        <v>28224</v>
      </c>
      <c r="K254">
        <v>109</v>
      </c>
      <c r="L254" s="2">
        <v>0</v>
      </c>
      <c r="M254" s="2" t="str">
        <f t="shared" si="24"/>
        <v xml:space="preserve">Personal </v>
      </c>
      <c r="N254" t="s">
        <v>16</v>
      </c>
      <c r="O254" t="s">
        <v>29</v>
      </c>
      <c r="P254" t="str">
        <f t="shared" si="25"/>
        <v>523,2</v>
      </c>
      <c r="Q254" s="7">
        <v>523.20000000000005</v>
      </c>
      <c r="R254" s="2">
        <v>35523.199999999997</v>
      </c>
      <c r="S254" t="str">
        <f t="shared" si="26"/>
        <v>4 puertas</v>
      </c>
      <c r="T254" s="4">
        <f t="shared" si="27"/>
        <v>-35523.199999999997</v>
      </c>
    </row>
    <row r="255" spans="1:20" x14ac:dyDescent="0.35">
      <c r="A255" t="s">
        <v>293</v>
      </c>
      <c r="B255" t="s">
        <v>102</v>
      </c>
      <c r="C255" t="str">
        <f t="shared" si="22"/>
        <v>WA</v>
      </c>
      <c r="D255" t="str">
        <f t="shared" si="23"/>
        <v>F</v>
      </c>
      <c r="E255" t="s">
        <v>20</v>
      </c>
      <c r="F255" t="s">
        <v>35</v>
      </c>
      <c r="G255" s="4" t="str">
        <f t="shared" si="28"/>
        <v>780531,29</v>
      </c>
      <c r="H255" s="5">
        <v>780531.29</v>
      </c>
      <c r="I255" s="9">
        <v>780531.29</v>
      </c>
      <c r="J255">
        <v>21073</v>
      </c>
      <c r="K255">
        <v>106</v>
      </c>
      <c r="L255" s="2">
        <v>36526</v>
      </c>
      <c r="M255" s="2" t="str">
        <f t="shared" si="24"/>
        <v xml:space="preserve">Personal </v>
      </c>
      <c r="N255" t="s">
        <v>16</v>
      </c>
      <c r="O255" t="s">
        <v>29</v>
      </c>
      <c r="P255" t="str">
        <f t="shared" si="25"/>
        <v>508,8</v>
      </c>
      <c r="Q255" s="7">
        <v>508.8</v>
      </c>
      <c r="R255" s="2">
        <v>35508.800000000003</v>
      </c>
      <c r="S255" t="str">
        <f t="shared" si="26"/>
        <v>4 puertas</v>
      </c>
      <c r="T255" s="4">
        <f t="shared" si="27"/>
        <v>-35508.800000000003</v>
      </c>
    </row>
    <row r="256" spans="1:20" x14ac:dyDescent="0.35">
      <c r="A256" t="s">
        <v>294</v>
      </c>
      <c r="B256" t="s">
        <v>33</v>
      </c>
      <c r="C256" t="str">
        <f t="shared" si="22"/>
        <v>0R</v>
      </c>
      <c r="D256" t="str">
        <f t="shared" si="23"/>
        <v>M</v>
      </c>
      <c r="E256" t="s">
        <v>27</v>
      </c>
      <c r="F256" t="s">
        <v>21</v>
      </c>
      <c r="G256" s="4" t="str">
        <f t="shared" si="28"/>
        <v>611275,69</v>
      </c>
      <c r="H256" s="5">
        <v>611275.68999999994</v>
      </c>
      <c r="I256" s="9">
        <v>611275.68999999994</v>
      </c>
      <c r="J256">
        <v>63243</v>
      </c>
      <c r="K256">
        <v>77</v>
      </c>
      <c r="L256" s="2">
        <v>0</v>
      </c>
      <c r="M256" s="2" t="str">
        <f t="shared" si="24"/>
        <v xml:space="preserve">Personal </v>
      </c>
      <c r="N256" t="s">
        <v>16</v>
      </c>
      <c r="O256" t="s">
        <v>17</v>
      </c>
      <c r="P256" t="str">
        <f t="shared" si="25"/>
        <v>364,240307</v>
      </c>
      <c r="Q256" s="7">
        <v>364.24030699999997</v>
      </c>
      <c r="R256" s="2">
        <v>35364.240307</v>
      </c>
      <c r="S256" t="str">
        <f t="shared" si="26"/>
        <v>2 puertas</v>
      </c>
      <c r="T256" s="4">
        <f t="shared" si="27"/>
        <v>-35364.240307</v>
      </c>
    </row>
    <row r="257" spans="1:20" x14ac:dyDescent="0.35">
      <c r="A257" t="s">
        <v>295</v>
      </c>
      <c r="B257" t="s">
        <v>23</v>
      </c>
      <c r="C257" t="str">
        <f t="shared" si="22"/>
        <v>NV</v>
      </c>
      <c r="D257" t="str">
        <f t="shared" si="23"/>
        <v>M</v>
      </c>
      <c r="E257" t="s">
        <v>27</v>
      </c>
      <c r="F257" t="s">
        <v>31</v>
      </c>
      <c r="G257" s="4" t="str">
        <f t="shared" si="28"/>
        <v>477294,38</v>
      </c>
      <c r="H257" s="5">
        <v>477294.38</v>
      </c>
      <c r="I257" s="9">
        <v>477294.38</v>
      </c>
      <c r="J257">
        <v>20993</v>
      </c>
      <c r="K257">
        <v>133</v>
      </c>
      <c r="L257" s="2">
        <v>0</v>
      </c>
      <c r="M257" s="2" t="str">
        <f t="shared" si="24"/>
        <v xml:space="preserve">Personal </v>
      </c>
      <c r="N257" t="s">
        <v>16</v>
      </c>
      <c r="O257" t="s">
        <v>29</v>
      </c>
      <c r="P257" t="str">
        <f t="shared" si="25"/>
        <v>638,4</v>
      </c>
      <c r="Q257" s="7">
        <v>638.4</v>
      </c>
      <c r="R257" s="2">
        <v>35638.400000000001</v>
      </c>
      <c r="S257" t="str">
        <f t="shared" si="26"/>
        <v>4 puertas</v>
      </c>
      <c r="T257" s="4">
        <f t="shared" si="27"/>
        <v>-35638.400000000001</v>
      </c>
    </row>
    <row r="258" spans="1:20" x14ac:dyDescent="0.35">
      <c r="A258" t="s">
        <v>296</v>
      </c>
      <c r="B258" t="s">
        <v>33</v>
      </c>
      <c r="C258" t="str">
        <f t="shared" ref="C258:C321" si="29">IF(B258="Washington","WA",IF(B258="Arizona","AR",IF(B258="Nevada","NV",IF(B258="Cali","CA",IF(B258="California","CA",IF(B258="Oregon","0R",B258))))))</f>
        <v>0R</v>
      </c>
      <c r="D258" t="str">
        <f t="shared" si="23"/>
        <v>F</v>
      </c>
      <c r="E258" t="s">
        <v>20</v>
      </c>
      <c r="F258" t="s">
        <v>21</v>
      </c>
      <c r="G258" s="4" t="str">
        <f t="shared" si="28"/>
        <v>1097909,56</v>
      </c>
      <c r="H258" s="5">
        <v>1097909.56</v>
      </c>
      <c r="I258" s="9">
        <v>1097909.56</v>
      </c>
      <c r="J258">
        <v>94827</v>
      </c>
      <c r="K258">
        <v>135</v>
      </c>
      <c r="L258" s="2">
        <v>0</v>
      </c>
      <c r="M258" s="2" t="str">
        <f t="shared" si="24"/>
        <v xml:space="preserve">Personal </v>
      </c>
      <c r="N258" t="s">
        <v>16</v>
      </c>
      <c r="O258" t="s">
        <v>29</v>
      </c>
      <c r="P258" t="str">
        <f t="shared" si="25"/>
        <v>354,729129</v>
      </c>
      <c r="Q258" s="7">
        <v>354.729129</v>
      </c>
      <c r="R258" s="2">
        <v>35354.729128999999</v>
      </c>
      <c r="S258" t="str">
        <f t="shared" si="26"/>
        <v>4 puertas</v>
      </c>
      <c r="T258" s="4">
        <f t="shared" si="27"/>
        <v>-35354.729128999999</v>
      </c>
    </row>
    <row r="259" spans="1:20" x14ac:dyDescent="0.35">
      <c r="A259" t="s">
        <v>297</v>
      </c>
      <c r="B259" t="s">
        <v>48</v>
      </c>
      <c r="C259" t="str">
        <f t="shared" si="29"/>
        <v>CA</v>
      </c>
      <c r="D259" t="str">
        <f t="shared" ref="D259:D322" si="30">IF(E259="female","F",IF(E259="Femal","F",IF(E259="Male","M",E259)))</f>
        <v>F</v>
      </c>
      <c r="E259" t="s">
        <v>20</v>
      </c>
      <c r="F259" t="s">
        <v>15</v>
      </c>
      <c r="G259" s="4" t="str">
        <f t="shared" si="28"/>
        <v>500426,38</v>
      </c>
      <c r="H259" s="5">
        <v>500426.38</v>
      </c>
      <c r="I259" s="9">
        <v>500426.38</v>
      </c>
      <c r="J259">
        <v>39161</v>
      </c>
      <c r="K259">
        <v>63</v>
      </c>
      <c r="L259" s="2">
        <v>36526</v>
      </c>
      <c r="M259" s="2" t="str">
        <f t="shared" ref="M259:M322" si="31">LEFT(N259,9)</f>
        <v xml:space="preserve">Personal </v>
      </c>
      <c r="N259" t="s">
        <v>16</v>
      </c>
      <c r="O259" t="s">
        <v>24</v>
      </c>
      <c r="P259" t="str">
        <f t="shared" ref="P259:P322" si="32">SUBSTITUTE(Q259,"%"," ")</f>
        <v>283,995953</v>
      </c>
      <c r="Q259" s="7">
        <v>283.99595299999999</v>
      </c>
      <c r="R259" s="2">
        <v>35283.995952999998</v>
      </c>
      <c r="S259" t="str">
        <f t="shared" ref="S259:S322" si="33">IF(O259="SUV","4 puertas",IF(O259="Luxury SUV","4 puertas","2 puertas"))</f>
        <v>2 puertas</v>
      </c>
      <c r="T259" s="4">
        <f t="shared" ref="T259:T322" si="34">X261-R259</f>
        <v>-35283.995952999998</v>
      </c>
    </row>
    <row r="260" spans="1:20" x14ac:dyDescent="0.35">
      <c r="A260" t="s">
        <v>298</v>
      </c>
      <c r="B260" t="s">
        <v>102</v>
      </c>
      <c r="C260" t="str">
        <f t="shared" si="29"/>
        <v>WA</v>
      </c>
      <c r="D260" t="str">
        <f t="shared" si="30"/>
        <v>M</v>
      </c>
      <c r="E260" t="s">
        <v>27</v>
      </c>
      <c r="F260" t="s">
        <v>21</v>
      </c>
      <c r="G260" s="4" t="str">
        <f t="shared" ref="G260:G323" si="35">SUBSTITUTE(H260,"%"," ")</f>
        <v>1322304,38</v>
      </c>
      <c r="H260" s="5">
        <v>1322304.3799999999</v>
      </c>
      <c r="I260" s="9">
        <v>1322304.3799999999</v>
      </c>
      <c r="J260">
        <v>37534</v>
      </c>
      <c r="K260">
        <v>84</v>
      </c>
      <c r="L260" s="2">
        <v>36557</v>
      </c>
      <c r="M260" s="2" t="str">
        <f t="shared" si="31"/>
        <v xml:space="preserve">Personal </v>
      </c>
      <c r="N260" t="s">
        <v>16</v>
      </c>
      <c r="O260" t="s">
        <v>17</v>
      </c>
      <c r="P260" t="str">
        <f t="shared" si="32"/>
        <v>403,2</v>
      </c>
      <c r="Q260" s="7">
        <v>403.2</v>
      </c>
      <c r="R260" s="2">
        <v>35403.199999999997</v>
      </c>
      <c r="S260" t="str">
        <f t="shared" si="33"/>
        <v>2 puertas</v>
      </c>
      <c r="T260" s="4">
        <f t="shared" si="34"/>
        <v>-35403.199999999997</v>
      </c>
    </row>
    <row r="261" spans="1:20" x14ac:dyDescent="0.35">
      <c r="A261" t="s">
        <v>299</v>
      </c>
      <c r="B261" t="s">
        <v>33</v>
      </c>
      <c r="C261" t="str">
        <f t="shared" si="29"/>
        <v>0R</v>
      </c>
      <c r="D261" t="str">
        <f t="shared" si="30"/>
        <v>F</v>
      </c>
      <c r="E261" t="s">
        <v>20</v>
      </c>
      <c r="F261" t="s">
        <v>21</v>
      </c>
      <c r="G261" s="4" t="str">
        <f t="shared" si="35"/>
        <v>262331,54</v>
      </c>
      <c r="H261" s="5">
        <v>262331.53999999998</v>
      </c>
      <c r="I261" s="9">
        <v>262331.53999999998</v>
      </c>
      <c r="J261">
        <v>80210</v>
      </c>
      <c r="K261">
        <v>65</v>
      </c>
      <c r="L261" s="2">
        <v>0</v>
      </c>
      <c r="M261" s="2" t="str">
        <f t="shared" si="31"/>
        <v>Corporate</v>
      </c>
      <c r="N261" t="s">
        <v>28</v>
      </c>
      <c r="O261" t="s">
        <v>17</v>
      </c>
      <c r="P261" t="str">
        <f t="shared" si="32"/>
        <v>20,543176</v>
      </c>
      <c r="Q261" s="7">
        <v>20.543175999999999</v>
      </c>
      <c r="R261" s="2">
        <v>35020.543175999999</v>
      </c>
      <c r="S261" t="str">
        <f t="shared" si="33"/>
        <v>2 puertas</v>
      </c>
      <c r="T261" s="4">
        <f t="shared" si="34"/>
        <v>-35020.543175999999</v>
      </c>
    </row>
    <row r="262" spans="1:20" x14ac:dyDescent="0.35">
      <c r="A262" t="s">
        <v>300</v>
      </c>
      <c r="B262" t="s">
        <v>48</v>
      </c>
      <c r="C262" t="str">
        <f t="shared" si="29"/>
        <v>CA</v>
      </c>
      <c r="D262" t="str">
        <f t="shared" si="30"/>
        <v>M</v>
      </c>
      <c r="E262" t="s">
        <v>27</v>
      </c>
      <c r="F262" t="s">
        <v>21</v>
      </c>
      <c r="G262" s="4" t="str">
        <f t="shared" si="35"/>
        <v>1784019,56</v>
      </c>
      <c r="H262" s="5">
        <v>1784019.56</v>
      </c>
      <c r="I262" s="9">
        <v>1784019.56</v>
      </c>
      <c r="J262">
        <v>0</v>
      </c>
      <c r="K262">
        <v>62</v>
      </c>
      <c r="L262" s="2">
        <v>0</v>
      </c>
      <c r="M262" s="2" t="str">
        <f t="shared" si="31"/>
        <v xml:space="preserve">Personal </v>
      </c>
      <c r="N262" t="s">
        <v>16</v>
      </c>
      <c r="O262" t="s">
        <v>17</v>
      </c>
      <c r="P262" t="str">
        <f t="shared" si="32"/>
        <v>385,115437</v>
      </c>
      <c r="Q262" s="7">
        <v>385.11543699999999</v>
      </c>
      <c r="R262" s="2">
        <v>35385.115437</v>
      </c>
      <c r="S262" t="str">
        <f t="shared" si="33"/>
        <v>2 puertas</v>
      </c>
      <c r="T262" s="4">
        <f t="shared" si="34"/>
        <v>-35385.115437</v>
      </c>
    </row>
    <row r="263" spans="1:20" x14ac:dyDescent="0.35">
      <c r="A263" t="s">
        <v>301</v>
      </c>
      <c r="B263" t="s">
        <v>48</v>
      </c>
      <c r="C263" t="str">
        <f t="shared" si="29"/>
        <v>CA</v>
      </c>
      <c r="D263" t="str">
        <f t="shared" si="30"/>
        <v>F</v>
      </c>
      <c r="E263" t="s">
        <v>20</v>
      </c>
      <c r="F263" t="s">
        <v>35</v>
      </c>
      <c r="G263" s="4" t="str">
        <f t="shared" si="35"/>
        <v>510611,18</v>
      </c>
      <c r="H263" s="5">
        <v>510611.18</v>
      </c>
      <c r="I263" s="9">
        <v>510611.18</v>
      </c>
      <c r="J263">
        <v>30110</v>
      </c>
      <c r="K263">
        <v>64</v>
      </c>
      <c r="L263" s="2">
        <v>0</v>
      </c>
      <c r="M263" s="2" t="str">
        <f t="shared" si="31"/>
        <v xml:space="preserve">Personal </v>
      </c>
      <c r="N263" t="s">
        <v>16</v>
      </c>
      <c r="O263" t="s">
        <v>17</v>
      </c>
      <c r="P263" t="str">
        <f t="shared" si="32"/>
        <v>140,165035</v>
      </c>
      <c r="Q263" s="7">
        <v>140.16503499999999</v>
      </c>
      <c r="R263" s="2">
        <v>35140.165034999998</v>
      </c>
      <c r="S263" t="str">
        <f t="shared" si="33"/>
        <v>2 puertas</v>
      </c>
      <c r="T263" s="4">
        <f t="shared" si="34"/>
        <v>-35140.165034999998</v>
      </c>
    </row>
    <row r="264" spans="1:20" x14ac:dyDescent="0.35">
      <c r="A264" t="s">
        <v>302</v>
      </c>
      <c r="B264" t="s">
        <v>19</v>
      </c>
      <c r="C264" t="str">
        <f t="shared" si="29"/>
        <v>AR</v>
      </c>
      <c r="D264" t="str">
        <f t="shared" si="30"/>
        <v>F</v>
      </c>
      <c r="E264" t="s">
        <v>20</v>
      </c>
      <c r="F264" t="s">
        <v>35</v>
      </c>
      <c r="G264" s="4" t="str">
        <f t="shared" si="35"/>
        <v>1793060,45</v>
      </c>
      <c r="H264" s="5">
        <v>1793060.45</v>
      </c>
      <c r="I264" s="9">
        <v>1793060.45</v>
      </c>
      <c r="J264">
        <v>21708</v>
      </c>
      <c r="K264">
        <v>68</v>
      </c>
      <c r="L264" s="2">
        <v>0</v>
      </c>
      <c r="M264" s="2" t="str">
        <f t="shared" si="31"/>
        <v xml:space="preserve">Personal </v>
      </c>
      <c r="N264" t="s">
        <v>16</v>
      </c>
      <c r="O264" t="s">
        <v>17</v>
      </c>
      <c r="P264" t="str">
        <f t="shared" si="32"/>
        <v>326,4</v>
      </c>
      <c r="Q264" s="7">
        <v>326.39999999999998</v>
      </c>
      <c r="R264" s="2">
        <v>35326.400000000001</v>
      </c>
      <c r="S264" t="str">
        <f t="shared" si="33"/>
        <v>2 puertas</v>
      </c>
      <c r="T264" s="4">
        <f t="shared" si="34"/>
        <v>-35326.400000000001</v>
      </c>
    </row>
    <row r="265" spans="1:20" x14ac:dyDescent="0.35">
      <c r="A265" t="s">
        <v>303</v>
      </c>
      <c r="B265" t="s">
        <v>19</v>
      </c>
      <c r="C265" t="str">
        <f t="shared" si="29"/>
        <v>AR</v>
      </c>
      <c r="D265" t="str">
        <f t="shared" si="30"/>
        <v>M</v>
      </c>
      <c r="E265" t="s">
        <v>27</v>
      </c>
      <c r="F265" t="s">
        <v>31</v>
      </c>
      <c r="G265" s="4" t="str">
        <f t="shared" si="35"/>
        <v>545734,26</v>
      </c>
      <c r="H265" s="5">
        <v>545734.26</v>
      </c>
      <c r="I265" s="9">
        <v>545734.26</v>
      </c>
      <c r="J265">
        <v>94731</v>
      </c>
      <c r="K265">
        <v>67</v>
      </c>
      <c r="L265" s="2">
        <v>0</v>
      </c>
      <c r="M265" s="2" t="str">
        <f t="shared" si="31"/>
        <v xml:space="preserve">Personal </v>
      </c>
      <c r="N265" t="s">
        <v>16</v>
      </c>
      <c r="O265" t="s">
        <v>17</v>
      </c>
      <c r="P265" t="str">
        <f t="shared" si="32"/>
        <v>321,6</v>
      </c>
      <c r="Q265" s="7">
        <v>321.60000000000002</v>
      </c>
      <c r="R265" s="2">
        <v>35321.599999999999</v>
      </c>
      <c r="S265" t="str">
        <f t="shared" si="33"/>
        <v>2 puertas</v>
      </c>
      <c r="T265" s="4">
        <f t="shared" si="34"/>
        <v>-35321.599999999999</v>
      </c>
    </row>
    <row r="266" spans="1:20" x14ac:dyDescent="0.35">
      <c r="A266" t="s">
        <v>304</v>
      </c>
      <c r="B266" t="s">
        <v>48</v>
      </c>
      <c r="C266" t="str">
        <f t="shared" si="29"/>
        <v>CA</v>
      </c>
      <c r="D266" t="str">
        <f t="shared" si="30"/>
        <v>M</v>
      </c>
      <c r="E266" t="s">
        <v>27</v>
      </c>
      <c r="F266" t="s">
        <v>21</v>
      </c>
      <c r="G266" s="4" t="str">
        <f t="shared" si="35"/>
        <v>656364,41</v>
      </c>
      <c r="H266" s="5">
        <v>656364.41</v>
      </c>
      <c r="I266" s="9">
        <v>656364.41</v>
      </c>
      <c r="J266">
        <v>32375</v>
      </c>
      <c r="K266">
        <v>83</v>
      </c>
      <c r="L266" s="2">
        <v>0</v>
      </c>
      <c r="M266" s="2" t="str">
        <f t="shared" si="31"/>
        <v xml:space="preserve">Personal </v>
      </c>
      <c r="N266" t="s">
        <v>16</v>
      </c>
      <c r="O266" t="s">
        <v>17</v>
      </c>
      <c r="P266" t="str">
        <f t="shared" si="32"/>
        <v>398,4</v>
      </c>
      <c r="Q266" s="7">
        <v>398.4</v>
      </c>
      <c r="R266" s="2">
        <v>35398.400000000001</v>
      </c>
      <c r="S266" t="str">
        <f t="shared" si="33"/>
        <v>2 puertas</v>
      </c>
      <c r="T266" s="4">
        <f t="shared" si="34"/>
        <v>-35398.400000000001</v>
      </c>
    </row>
    <row r="267" spans="1:20" x14ac:dyDescent="0.35">
      <c r="A267" t="s">
        <v>305</v>
      </c>
      <c r="B267" t="s">
        <v>33</v>
      </c>
      <c r="C267" t="str">
        <f t="shared" si="29"/>
        <v>0R</v>
      </c>
      <c r="D267" t="str">
        <f t="shared" si="30"/>
        <v>M</v>
      </c>
      <c r="E267" t="s">
        <v>27</v>
      </c>
      <c r="F267" t="s">
        <v>35</v>
      </c>
      <c r="G267" s="4" t="str">
        <f t="shared" si="35"/>
        <v>481252,52</v>
      </c>
      <c r="H267" s="5">
        <v>481252.52</v>
      </c>
      <c r="I267" s="9">
        <v>481252.52</v>
      </c>
      <c r="J267">
        <v>16531</v>
      </c>
      <c r="K267">
        <v>63</v>
      </c>
      <c r="L267" s="2">
        <v>0</v>
      </c>
      <c r="M267" s="2" t="str">
        <f t="shared" si="31"/>
        <v>Corporate</v>
      </c>
      <c r="N267" t="s">
        <v>28</v>
      </c>
      <c r="O267" t="s">
        <v>17</v>
      </c>
      <c r="P267" t="str">
        <f t="shared" si="32"/>
        <v>102,879769</v>
      </c>
      <c r="Q267" s="7">
        <v>102.879769</v>
      </c>
      <c r="R267" s="2">
        <v>35102.879768999999</v>
      </c>
      <c r="S267" t="str">
        <f t="shared" si="33"/>
        <v>2 puertas</v>
      </c>
      <c r="T267" s="4">
        <f t="shared" si="34"/>
        <v>-35102.879768999999</v>
      </c>
    </row>
    <row r="268" spans="1:20" x14ac:dyDescent="0.35">
      <c r="A268" t="s">
        <v>306</v>
      </c>
      <c r="B268" t="s">
        <v>19</v>
      </c>
      <c r="C268" t="str">
        <f t="shared" si="29"/>
        <v>AR</v>
      </c>
      <c r="D268" t="str">
        <f t="shared" si="30"/>
        <v>F</v>
      </c>
      <c r="E268" t="s">
        <v>20</v>
      </c>
      <c r="F268" t="s">
        <v>15</v>
      </c>
      <c r="G268" s="4" t="str">
        <f t="shared" si="35"/>
        <v>2932804,19</v>
      </c>
      <c r="H268" s="5">
        <v>2932804.19</v>
      </c>
      <c r="I268" s="9">
        <v>2932804.19</v>
      </c>
      <c r="J268">
        <v>32006</v>
      </c>
      <c r="K268">
        <v>94</v>
      </c>
      <c r="L268" s="2">
        <v>0</v>
      </c>
      <c r="M268" s="2" t="str">
        <f t="shared" si="31"/>
        <v>Corporate</v>
      </c>
      <c r="N268" t="s">
        <v>28</v>
      </c>
      <c r="O268" t="s">
        <v>17</v>
      </c>
      <c r="P268" t="str">
        <f t="shared" si="32"/>
        <v>56,868289</v>
      </c>
      <c r="Q268" s="7">
        <v>56.868288999999997</v>
      </c>
      <c r="R268" s="2">
        <v>35056.868288999998</v>
      </c>
      <c r="S268" t="str">
        <f t="shared" si="33"/>
        <v>2 puertas</v>
      </c>
      <c r="T268" s="4">
        <f t="shared" si="34"/>
        <v>-35056.868288999998</v>
      </c>
    </row>
    <row r="269" spans="1:20" x14ac:dyDescent="0.35">
      <c r="A269" t="s">
        <v>307</v>
      </c>
      <c r="B269" t="s">
        <v>19</v>
      </c>
      <c r="C269" t="str">
        <f t="shared" si="29"/>
        <v>AR</v>
      </c>
      <c r="D269" t="str">
        <f t="shared" si="30"/>
        <v>F</v>
      </c>
      <c r="E269" t="s">
        <v>20</v>
      </c>
      <c r="F269" t="s">
        <v>21</v>
      </c>
      <c r="G269" s="4" t="str">
        <f t="shared" si="35"/>
        <v>577352,07</v>
      </c>
      <c r="H269" s="5">
        <v>577352.06999999995</v>
      </c>
      <c r="I269" s="9">
        <v>577352.06999999995</v>
      </c>
      <c r="J269">
        <v>81676</v>
      </c>
      <c r="K269">
        <v>72</v>
      </c>
      <c r="L269" s="2">
        <v>0</v>
      </c>
      <c r="M269" s="2" t="str">
        <f t="shared" si="31"/>
        <v xml:space="preserve">Personal </v>
      </c>
      <c r="N269" t="s">
        <v>16</v>
      </c>
      <c r="O269" t="s">
        <v>24</v>
      </c>
      <c r="P269" t="str">
        <f t="shared" si="32"/>
        <v>463,158502</v>
      </c>
      <c r="Q269" s="7">
        <v>463.158502</v>
      </c>
      <c r="R269" s="2">
        <v>35463.158501999998</v>
      </c>
      <c r="S269" t="str">
        <f t="shared" si="33"/>
        <v>2 puertas</v>
      </c>
      <c r="T269" s="4">
        <f t="shared" si="34"/>
        <v>-35463.158501999998</v>
      </c>
    </row>
    <row r="270" spans="1:20" x14ac:dyDescent="0.35">
      <c r="A270" t="s">
        <v>308</v>
      </c>
      <c r="B270" t="s">
        <v>48</v>
      </c>
      <c r="C270" t="str">
        <f t="shared" si="29"/>
        <v>CA</v>
      </c>
      <c r="D270" t="str">
        <f t="shared" si="30"/>
        <v>M</v>
      </c>
      <c r="E270" t="s">
        <v>27</v>
      </c>
      <c r="F270" t="s">
        <v>35</v>
      </c>
      <c r="G270" s="4" t="str">
        <f t="shared" si="35"/>
        <v>684711,89</v>
      </c>
      <c r="H270" s="5">
        <v>684711.89</v>
      </c>
      <c r="I270" s="9">
        <v>684711.89</v>
      </c>
      <c r="J270">
        <v>71038</v>
      </c>
      <c r="K270">
        <v>86</v>
      </c>
      <c r="L270" s="2">
        <v>0</v>
      </c>
      <c r="M270" s="2" t="str">
        <f t="shared" si="31"/>
        <v>Corporate</v>
      </c>
      <c r="N270" t="s">
        <v>28</v>
      </c>
      <c r="O270" t="s">
        <v>17</v>
      </c>
      <c r="P270" t="str">
        <f t="shared" si="32"/>
        <v>205,444066</v>
      </c>
      <c r="Q270" s="7">
        <v>205.44406599999999</v>
      </c>
      <c r="R270" s="2">
        <v>35205.444065999996</v>
      </c>
      <c r="S270" t="str">
        <f t="shared" si="33"/>
        <v>2 puertas</v>
      </c>
      <c r="T270" s="4">
        <f t="shared" si="34"/>
        <v>-35205.444065999996</v>
      </c>
    </row>
    <row r="271" spans="1:20" x14ac:dyDescent="0.35">
      <c r="A271" t="s">
        <v>309</v>
      </c>
      <c r="B271" t="s">
        <v>19</v>
      </c>
      <c r="C271" t="str">
        <f t="shared" si="29"/>
        <v>AR</v>
      </c>
      <c r="D271" t="str">
        <f t="shared" si="30"/>
        <v>F</v>
      </c>
      <c r="E271" t="s">
        <v>20</v>
      </c>
      <c r="F271" t="s">
        <v>31</v>
      </c>
      <c r="G271" s="4" t="str">
        <f t="shared" si="35"/>
        <v>359531,29</v>
      </c>
      <c r="H271" s="5">
        <v>359531.29</v>
      </c>
      <c r="I271" s="9">
        <v>359531.29</v>
      </c>
      <c r="J271">
        <v>0</v>
      </c>
      <c r="K271">
        <v>103</v>
      </c>
      <c r="L271" s="2">
        <v>0</v>
      </c>
      <c r="M271" s="2" t="str">
        <f t="shared" si="31"/>
        <v>Corporate</v>
      </c>
      <c r="N271" t="s">
        <v>28</v>
      </c>
      <c r="O271" t="s">
        <v>78</v>
      </c>
      <c r="P271" t="str">
        <f t="shared" si="32"/>
        <v>741,6</v>
      </c>
      <c r="Q271" s="7">
        <v>741.6</v>
      </c>
      <c r="R271" s="2">
        <v>35741.599999999999</v>
      </c>
      <c r="S271" t="str">
        <f t="shared" si="33"/>
        <v>2 puertas</v>
      </c>
      <c r="T271" s="4">
        <f t="shared" si="34"/>
        <v>-35741.599999999999</v>
      </c>
    </row>
    <row r="272" spans="1:20" x14ac:dyDescent="0.35">
      <c r="A272" t="s">
        <v>310</v>
      </c>
      <c r="B272" t="s">
        <v>23</v>
      </c>
      <c r="C272" t="str">
        <f t="shared" si="29"/>
        <v>NV</v>
      </c>
      <c r="D272" t="str">
        <f t="shared" si="30"/>
        <v>F</v>
      </c>
      <c r="E272" t="s">
        <v>20</v>
      </c>
      <c r="F272" t="s">
        <v>15</v>
      </c>
      <c r="G272" s="4" t="str">
        <f t="shared" si="35"/>
        <v>2285561,21</v>
      </c>
      <c r="H272" s="5">
        <v>2285561.21</v>
      </c>
      <c r="I272" s="9">
        <v>2285561.21</v>
      </c>
      <c r="J272">
        <v>20832</v>
      </c>
      <c r="K272">
        <v>65</v>
      </c>
      <c r="L272" s="2">
        <v>0</v>
      </c>
      <c r="M272" s="2" t="str">
        <f t="shared" si="31"/>
        <v xml:space="preserve">Personal </v>
      </c>
      <c r="N272" t="s">
        <v>16</v>
      </c>
      <c r="O272" t="s">
        <v>24</v>
      </c>
      <c r="P272" t="str">
        <f t="shared" si="32"/>
        <v>56,371967</v>
      </c>
      <c r="Q272" s="7">
        <v>56.371966999999998</v>
      </c>
      <c r="R272" s="2">
        <v>35056.371966999999</v>
      </c>
      <c r="S272" t="str">
        <f t="shared" si="33"/>
        <v>2 puertas</v>
      </c>
      <c r="T272" s="4">
        <f t="shared" si="34"/>
        <v>-35056.371966999999</v>
      </c>
    </row>
    <row r="273" spans="1:20" x14ac:dyDescent="0.35">
      <c r="A273" t="s">
        <v>311</v>
      </c>
      <c r="B273" t="s">
        <v>102</v>
      </c>
      <c r="C273" t="str">
        <f t="shared" si="29"/>
        <v>WA</v>
      </c>
      <c r="D273" t="str">
        <f t="shared" si="30"/>
        <v>M</v>
      </c>
      <c r="E273" t="s">
        <v>27</v>
      </c>
      <c r="F273" t="s">
        <v>31</v>
      </c>
      <c r="G273" s="4" t="str">
        <f t="shared" si="35"/>
        <v>785941,46</v>
      </c>
      <c r="H273" s="5">
        <v>785941.46</v>
      </c>
      <c r="I273" s="9">
        <v>785941.46</v>
      </c>
      <c r="J273">
        <v>0</v>
      </c>
      <c r="K273">
        <v>113</v>
      </c>
      <c r="L273" s="2">
        <v>0</v>
      </c>
      <c r="M273" s="2" t="str">
        <f t="shared" si="31"/>
        <v xml:space="preserve">Personal </v>
      </c>
      <c r="N273" t="s">
        <v>16</v>
      </c>
      <c r="O273" t="s">
        <v>29</v>
      </c>
      <c r="P273" t="str">
        <f t="shared" si="32"/>
        <v>813,6</v>
      </c>
      <c r="Q273" s="7">
        <v>813.6</v>
      </c>
      <c r="R273" s="2">
        <v>35813.599999999999</v>
      </c>
      <c r="S273" t="str">
        <f t="shared" si="33"/>
        <v>4 puertas</v>
      </c>
      <c r="T273" s="4">
        <f t="shared" si="34"/>
        <v>-35813.599999999999</v>
      </c>
    </row>
    <row r="274" spans="1:20" x14ac:dyDescent="0.35">
      <c r="A274" t="s">
        <v>312</v>
      </c>
      <c r="B274" t="s">
        <v>33</v>
      </c>
      <c r="C274" t="str">
        <f t="shared" si="29"/>
        <v>0R</v>
      </c>
      <c r="D274" t="str">
        <f t="shared" si="30"/>
        <v>M</v>
      </c>
      <c r="E274" t="s">
        <v>27</v>
      </c>
      <c r="F274" t="s">
        <v>31</v>
      </c>
      <c r="G274" s="4" t="str">
        <f t="shared" si="35"/>
        <v>411557,74</v>
      </c>
      <c r="H274" s="5">
        <v>411557.74</v>
      </c>
      <c r="I274" s="9">
        <v>411557.74</v>
      </c>
      <c r="J274">
        <v>52405</v>
      </c>
      <c r="K274">
        <v>103</v>
      </c>
      <c r="L274" s="2">
        <v>0</v>
      </c>
      <c r="M274" s="2" t="str">
        <f t="shared" si="31"/>
        <v xml:space="preserve">Personal </v>
      </c>
      <c r="N274" t="s">
        <v>16</v>
      </c>
      <c r="O274" t="s">
        <v>17</v>
      </c>
      <c r="P274" t="str">
        <f t="shared" si="32"/>
        <v>494,4</v>
      </c>
      <c r="Q274" s="7">
        <v>494.4</v>
      </c>
      <c r="R274" s="2">
        <v>35494.400000000001</v>
      </c>
      <c r="S274" t="str">
        <f t="shared" si="33"/>
        <v>2 puertas</v>
      </c>
      <c r="T274" s="4">
        <f t="shared" si="34"/>
        <v>-35494.400000000001</v>
      </c>
    </row>
    <row r="275" spans="1:20" x14ac:dyDescent="0.35">
      <c r="A275" t="s">
        <v>313</v>
      </c>
      <c r="B275" t="s">
        <v>19</v>
      </c>
      <c r="C275" t="str">
        <f t="shared" si="29"/>
        <v>AR</v>
      </c>
      <c r="D275" t="str">
        <f t="shared" si="30"/>
        <v>F</v>
      </c>
      <c r="E275" t="s">
        <v>20</v>
      </c>
      <c r="F275" t="s">
        <v>31</v>
      </c>
      <c r="G275" s="4" t="str">
        <f t="shared" si="35"/>
        <v>502963,88</v>
      </c>
      <c r="H275" s="5">
        <v>502963.88</v>
      </c>
      <c r="I275" s="9">
        <v>502963.88</v>
      </c>
      <c r="J275">
        <v>0</v>
      </c>
      <c r="K275">
        <v>133</v>
      </c>
      <c r="L275" s="2">
        <v>0</v>
      </c>
      <c r="M275" s="2" t="str">
        <f t="shared" si="31"/>
        <v xml:space="preserve">Personal </v>
      </c>
      <c r="N275" t="s">
        <v>16</v>
      </c>
      <c r="O275" t="s">
        <v>78</v>
      </c>
      <c r="P275" t="str">
        <f t="shared" si="32"/>
        <v>795,864079</v>
      </c>
      <c r="Q275" s="7">
        <v>795.86407899999995</v>
      </c>
      <c r="R275" s="2">
        <v>35795.864078999999</v>
      </c>
      <c r="S275" t="str">
        <f t="shared" si="33"/>
        <v>2 puertas</v>
      </c>
      <c r="T275" s="4">
        <f t="shared" si="34"/>
        <v>-35795.864078999999</v>
      </c>
    </row>
    <row r="276" spans="1:20" x14ac:dyDescent="0.35">
      <c r="A276" t="s">
        <v>314</v>
      </c>
      <c r="B276" t="s">
        <v>102</v>
      </c>
      <c r="C276" t="str">
        <f t="shared" si="29"/>
        <v>WA</v>
      </c>
      <c r="D276" t="str">
        <f t="shared" si="30"/>
        <v>F</v>
      </c>
      <c r="E276" t="s">
        <v>20</v>
      </c>
      <c r="F276" t="s">
        <v>21</v>
      </c>
      <c r="G276" s="4" t="str">
        <f t="shared" si="35"/>
        <v>482141,85</v>
      </c>
      <c r="H276" s="5">
        <v>482141.85</v>
      </c>
      <c r="I276" s="9">
        <v>482141.85</v>
      </c>
      <c r="J276">
        <v>26583</v>
      </c>
      <c r="K276">
        <v>1005</v>
      </c>
      <c r="L276" s="2">
        <v>36617</v>
      </c>
      <c r="M276" s="2" t="str">
        <f t="shared" si="31"/>
        <v xml:space="preserve">Personal </v>
      </c>
      <c r="N276" t="s">
        <v>16</v>
      </c>
      <c r="O276" t="s">
        <v>29</v>
      </c>
      <c r="P276" t="str">
        <f t="shared" si="32"/>
        <v>614,4</v>
      </c>
      <c r="Q276" s="7">
        <v>614.4</v>
      </c>
      <c r="R276" s="2">
        <v>35614.400000000001</v>
      </c>
      <c r="S276" t="str">
        <f t="shared" si="33"/>
        <v>4 puertas</v>
      </c>
      <c r="T276" s="4">
        <f t="shared" si="34"/>
        <v>-35614.400000000001</v>
      </c>
    </row>
    <row r="277" spans="1:20" x14ac:dyDescent="0.35">
      <c r="A277" t="s">
        <v>315</v>
      </c>
      <c r="B277" t="s">
        <v>33</v>
      </c>
      <c r="C277" t="str">
        <f t="shared" si="29"/>
        <v>0R</v>
      </c>
      <c r="D277" t="str">
        <f t="shared" si="30"/>
        <v>M</v>
      </c>
      <c r="E277" t="s">
        <v>27</v>
      </c>
      <c r="F277" t="s">
        <v>15</v>
      </c>
      <c r="G277" s="4" t="str">
        <f t="shared" si="35"/>
        <v>500431,05</v>
      </c>
      <c r="H277" s="5">
        <v>500431.05</v>
      </c>
      <c r="I277" s="9">
        <v>500431.05</v>
      </c>
      <c r="J277">
        <v>25486</v>
      </c>
      <c r="K277">
        <v>65</v>
      </c>
      <c r="L277" s="2">
        <v>0</v>
      </c>
      <c r="M277" s="2" t="str">
        <f>LEFT(N277,8)</f>
        <v xml:space="preserve">Special </v>
      </c>
      <c r="N277" t="s">
        <v>39</v>
      </c>
      <c r="O277" t="s">
        <v>24</v>
      </c>
      <c r="P277" t="str">
        <f t="shared" si="32"/>
        <v>72,438681</v>
      </c>
      <c r="Q277" s="7">
        <v>72.438681000000003</v>
      </c>
      <c r="R277" s="2">
        <v>35072.438681</v>
      </c>
      <c r="S277" t="str">
        <f t="shared" si="33"/>
        <v>2 puertas</v>
      </c>
      <c r="T277" s="4">
        <f t="shared" si="34"/>
        <v>-35072.438681</v>
      </c>
    </row>
    <row r="278" spans="1:20" x14ac:dyDescent="0.35">
      <c r="A278" t="s">
        <v>316</v>
      </c>
      <c r="B278" t="s">
        <v>19</v>
      </c>
      <c r="C278" t="str">
        <f t="shared" si="29"/>
        <v>AR</v>
      </c>
      <c r="D278" t="str">
        <f t="shared" si="30"/>
        <v>M</v>
      </c>
      <c r="E278" t="s">
        <v>27</v>
      </c>
      <c r="F278" t="s">
        <v>35</v>
      </c>
      <c r="G278" s="4" t="str">
        <f t="shared" si="35"/>
        <v>863005,39</v>
      </c>
      <c r="H278" s="5">
        <v>863005.39</v>
      </c>
      <c r="I278" s="9">
        <v>863005.39</v>
      </c>
      <c r="J278">
        <v>24065</v>
      </c>
      <c r="K278">
        <v>111</v>
      </c>
      <c r="L278" s="2">
        <v>0</v>
      </c>
      <c r="M278" s="2" t="str">
        <f t="shared" si="31"/>
        <v>Corporate</v>
      </c>
      <c r="N278" t="s">
        <v>28</v>
      </c>
      <c r="O278" t="s">
        <v>17</v>
      </c>
      <c r="P278" t="str">
        <f t="shared" si="32"/>
        <v>532,8</v>
      </c>
      <c r="Q278" s="7">
        <v>532.79999999999995</v>
      </c>
      <c r="R278" s="2">
        <v>35532.800000000003</v>
      </c>
      <c r="S278" t="str">
        <f t="shared" si="33"/>
        <v>2 puertas</v>
      </c>
      <c r="T278" s="4">
        <f t="shared" si="34"/>
        <v>-35532.800000000003</v>
      </c>
    </row>
    <row r="279" spans="1:20" x14ac:dyDescent="0.35">
      <c r="A279" t="s">
        <v>317</v>
      </c>
      <c r="B279" t="s">
        <v>19</v>
      </c>
      <c r="C279" t="str">
        <f t="shared" si="29"/>
        <v>AR</v>
      </c>
      <c r="D279" t="str">
        <f t="shared" si="30"/>
        <v>F</v>
      </c>
      <c r="E279" t="s">
        <v>20</v>
      </c>
      <c r="F279" t="s">
        <v>31</v>
      </c>
      <c r="G279" s="4" t="str">
        <f t="shared" si="35"/>
        <v>932208,51</v>
      </c>
      <c r="H279" s="5">
        <v>932208.51</v>
      </c>
      <c r="I279" s="9">
        <v>932208.51</v>
      </c>
      <c r="J279">
        <v>70435</v>
      </c>
      <c r="K279">
        <v>116</v>
      </c>
      <c r="L279" s="2">
        <v>0</v>
      </c>
      <c r="M279" s="2" t="str">
        <f t="shared" si="31"/>
        <v xml:space="preserve">Personal </v>
      </c>
      <c r="N279" t="s">
        <v>16</v>
      </c>
      <c r="O279" t="s">
        <v>17</v>
      </c>
      <c r="P279" t="str">
        <f t="shared" si="32"/>
        <v>67,881546</v>
      </c>
      <c r="Q279" s="7">
        <v>67.881546</v>
      </c>
      <c r="R279" s="2">
        <v>35067.881545999997</v>
      </c>
      <c r="S279" t="str">
        <f t="shared" si="33"/>
        <v>2 puertas</v>
      </c>
      <c r="T279" s="4">
        <f t="shared" si="34"/>
        <v>-35067.881545999997</v>
      </c>
    </row>
    <row r="280" spans="1:20" x14ac:dyDescent="0.35">
      <c r="A280" t="s">
        <v>318</v>
      </c>
      <c r="B280" t="s">
        <v>48</v>
      </c>
      <c r="C280" t="str">
        <f t="shared" si="29"/>
        <v>CA</v>
      </c>
      <c r="D280" t="str">
        <f t="shared" si="30"/>
        <v>M</v>
      </c>
      <c r="E280" t="s">
        <v>27</v>
      </c>
      <c r="F280" t="s">
        <v>35</v>
      </c>
      <c r="G280" s="4" t="str">
        <f t="shared" si="35"/>
        <v>1672756,06</v>
      </c>
      <c r="H280" s="5">
        <v>1672756.06</v>
      </c>
      <c r="I280" s="9">
        <v>1672756.06</v>
      </c>
      <c r="J280">
        <v>0</v>
      </c>
      <c r="K280">
        <v>76</v>
      </c>
      <c r="L280" s="2">
        <v>36557</v>
      </c>
      <c r="M280" s="2" t="str">
        <f t="shared" si="31"/>
        <v xml:space="preserve">Personal </v>
      </c>
      <c r="N280" t="s">
        <v>16</v>
      </c>
      <c r="O280" t="s">
        <v>24</v>
      </c>
      <c r="P280" t="str">
        <f t="shared" si="32"/>
        <v>402,636829</v>
      </c>
      <c r="Q280" s="7">
        <v>402.63682899999998</v>
      </c>
      <c r="R280" s="2">
        <v>35402.636829000003</v>
      </c>
      <c r="S280" t="str">
        <f t="shared" si="33"/>
        <v>2 puertas</v>
      </c>
      <c r="T280" s="4">
        <f t="shared" si="34"/>
        <v>-35402.636829000003</v>
      </c>
    </row>
    <row r="281" spans="1:20" x14ac:dyDescent="0.35">
      <c r="A281" t="s">
        <v>319</v>
      </c>
      <c r="B281" t="s">
        <v>33</v>
      </c>
      <c r="C281" t="str">
        <f t="shared" si="29"/>
        <v>0R</v>
      </c>
      <c r="D281" t="str">
        <f t="shared" si="30"/>
        <v>F</v>
      </c>
      <c r="E281" t="s">
        <v>20</v>
      </c>
      <c r="F281" t="s">
        <v>31</v>
      </c>
      <c r="G281" s="4" t="str">
        <f t="shared" si="35"/>
        <v>365253,24</v>
      </c>
      <c r="H281" s="5">
        <v>365253.24</v>
      </c>
      <c r="I281" s="9">
        <v>365253.24</v>
      </c>
      <c r="J281">
        <v>39679</v>
      </c>
      <c r="K281">
        <v>92</v>
      </c>
      <c r="L281" s="2">
        <v>0</v>
      </c>
      <c r="M281" s="2" t="str">
        <f t="shared" si="31"/>
        <v xml:space="preserve">Personal </v>
      </c>
      <c r="N281" t="s">
        <v>16</v>
      </c>
      <c r="O281" t="s">
        <v>24</v>
      </c>
      <c r="P281" t="str">
        <f t="shared" si="32"/>
        <v>641,388616</v>
      </c>
      <c r="Q281" s="7">
        <v>641.38861599999996</v>
      </c>
      <c r="R281" s="2">
        <v>35641.388615999997</v>
      </c>
      <c r="S281" t="str">
        <f t="shared" si="33"/>
        <v>2 puertas</v>
      </c>
      <c r="T281" s="4">
        <f t="shared" si="34"/>
        <v>-35641.388615999997</v>
      </c>
    </row>
    <row r="282" spans="1:20" x14ac:dyDescent="0.35">
      <c r="A282" t="s">
        <v>320</v>
      </c>
      <c r="B282" t="s">
        <v>23</v>
      </c>
      <c r="C282" t="str">
        <f t="shared" si="29"/>
        <v>NV</v>
      </c>
      <c r="D282" t="str">
        <f t="shared" si="30"/>
        <v>M</v>
      </c>
      <c r="E282" t="s">
        <v>27</v>
      </c>
      <c r="F282" t="s">
        <v>35</v>
      </c>
      <c r="G282" s="4" t="str">
        <f t="shared" si="35"/>
        <v>615860,12</v>
      </c>
      <c r="H282" s="5">
        <v>615860.12</v>
      </c>
      <c r="I282" s="9">
        <v>615860.12</v>
      </c>
      <c r="J282">
        <v>0</v>
      </c>
      <c r="K282">
        <v>89</v>
      </c>
      <c r="L282" s="2">
        <v>0</v>
      </c>
      <c r="M282" s="2" t="str">
        <f t="shared" si="31"/>
        <v xml:space="preserve">Personal </v>
      </c>
      <c r="N282" t="s">
        <v>16</v>
      </c>
      <c r="O282" t="s">
        <v>17</v>
      </c>
      <c r="P282" t="str">
        <f t="shared" si="32"/>
        <v>342,481173</v>
      </c>
      <c r="Q282" s="7">
        <v>342.48117300000001</v>
      </c>
      <c r="R282" s="2">
        <v>35342.481173</v>
      </c>
      <c r="S282" t="str">
        <f t="shared" si="33"/>
        <v>2 puertas</v>
      </c>
      <c r="T282" s="4">
        <f t="shared" si="34"/>
        <v>-35342.481173</v>
      </c>
    </row>
    <row r="283" spans="1:20" x14ac:dyDescent="0.35">
      <c r="A283" t="s">
        <v>321</v>
      </c>
      <c r="B283" t="s">
        <v>48</v>
      </c>
      <c r="C283" t="str">
        <f t="shared" si="29"/>
        <v>CA</v>
      </c>
      <c r="D283" t="str">
        <f t="shared" si="30"/>
        <v>M</v>
      </c>
      <c r="E283" t="s">
        <v>27</v>
      </c>
      <c r="F283" t="s">
        <v>21</v>
      </c>
      <c r="G283" s="4" t="str">
        <f t="shared" si="35"/>
        <v>437608,4</v>
      </c>
      <c r="H283" s="5">
        <v>437608.4</v>
      </c>
      <c r="I283" s="9">
        <v>437608.4</v>
      </c>
      <c r="J283">
        <v>0</v>
      </c>
      <c r="K283">
        <v>69</v>
      </c>
      <c r="L283" s="2">
        <v>36617</v>
      </c>
      <c r="M283" s="2" t="str">
        <f t="shared" si="31"/>
        <v xml:space="preserve">Personal </v>
      </c>
      <c r="N283" t="s">
        <v>16</v>
      </c>
      <c r="O283" t="s">
        <v>24</v>
      </c>
      <c r="P283" t="str">
        <f t="shared" si="32"/>
        <v>331,2</v>
      </c>
      <c r="Q283" s="7">
        <v>331.2</v>
      </c>
      <c r="R283" s="2">
        <v>35331.199999999997</v>
      </c>
      <c r="S283" t="str">
        <f t="shared" si="33"/>
        <v>2 puertas</v>
      </c>
      <c r="T283" s="4">
        <f t="shared" si="34"/>
        <v>-35331.199999999997</v>
      </c>
    </row>
    <row r="284" spans="1:20" x14ac:dyDescent="0.35">
      <c r="A284" t="s">
        <v>322</v>
      </c>
      <c r="B284" t="s">
        <v>23</v>
      </c>
      <c r="C284" t="str">
        <f t="shared" si="29"/>
        <v>NV</v>
      </c>
      <c r="D284" t="str">
        <f t="shared" si="30"/>
        <v>M</v>
      </c>
      <c r="E284" t="s">
        <v>27</v>
      </c>
      <c r="F284" t="s">
        <v>31</v>
      </c>
      <c r="G284" s="4" t="str">
        <f t="shared" si="35"/>
        <v>556945,62</v>
      </c>
      <c r="H284" s="5">
        <v>556945.62</v>
      </c>
      <c r="I284" s="9">
        <v>556945.62</v>
      </c>
      <c r="J284">
        <v>53565</v>
      </c>
      <c r="K284">
        <v>71</v>
      </c>
      <c r="L284" s="2">
        <v>36526</v>
      </c>
      <c r="M284" s="2" t="str">
        <f t="shared" si="31"/>
        <v xml:space="preserve">Personal </v>
      </c>
      <c r="N284" t="s">
        <v>16</v>
      </c>
      <c r="O284" t="s">
        <v>17</v>
      </c>
      <c r="P284" t="str">
        <f t="shared" si="32"/>
        <v>340,8</v>
      </c>
      <c r="Q284" s="7">
        <v>340.8</v>
      </c>
      <c r="R284" s="2">
        <v>35340.800000000003</v>
      </c>
      <c r="S284" t="str">
        <f t="shared" si="33"/>
        <v>2 puertas</v>
      </c>
      <c r="T284" s="4">
        <f t="shared" si="34"/>
        <v>-35340.800000000003</v>
      </c>
    </row>
    <row r="285" spans="1:20" x14ac:dyDescent="0.35">
      <c r="A285" t="s">
        <v>323</v>
      </c>
      <c r="B285" t="s">
        <v>102</v>
      </c>
      <c r="C285" t="str">
        <f t="shared" si="29"/>
        <v>WA</v>
      </c>
      <c r="D285" t="str">
        <f t="shared" si="30"/>
        <v>M</v>
      </c>
      <c r="E285" t="s">
        <v>27</v>
      </c>
      <c r="F285" t="s">
        <v>21</v>
      </c>
      <c r="G285" s="4" t="str">
        <f t="shared" si="35"/>
        <v>257651,3</v>
      </c>
      <c r="H285" s="5">
        <v>257651.3</v>
      </c>
      <c r="I285" s="9">
        <v>257651.3</v>
      </c>
      <c r="J285">
        <v>37574</v>
      </c>
      <c r="K285">
        <v>66</v>
      </c>
      <c r="L285" s="2">
        <v>36526</v>
      </c>
      <c r="M285" s="2" t="str">
        <f t="shared" si="31"/>
        <v xml:space="preserve">Personal </v>
      </c>
      <c r="N285" t="s">
        <v>16</v>
      </c>
      <c r="O285" t="s">
        <v>24</v>
      </c>
      <c r="P285" t="str">
        <f t="shared" si="32"/>
        <v>412,101933</v>
      </c>
      <c r="Q285" s="7">
        <v>412.10193299999997</v>
      </c>
      <c r="R285" s="2">
        <v>35412.101932999998</v>
      </c>
      <c r="S285" t="str">
        <f t="shared" si="33"/>
        <v>2 puertas</v>
      </c>
      <c r="T285" s="4">
        <f t="shared" si="34"/>
        <v>-35412.101932999998</v>
      </c>
    </row>
    <row r="286" spans="1:20" x14ac:dyDescent="0.35">
      <c r="A286" t="s">
        <v>324</v>
      </c>
      <c r="B286" t="s">
        <v>102</v>
      </c>
      <c r="C286" t="str">
        <f t="shared" si="29"/>
        <v>WA</v>
      </c>
      <c r="D286" t="str">
        <f t="shared" si="30"/>
        <v>M</v>
      </c>
      <c r="E286" t="s">
        <v>27</v>
      </c>
      <c r="F286" t="s">
        <v>21</v>
      </c>
      <c r="G286" s="4" t="str">
        <f t="shared" si="35"/>
        <v>834698,32</v>
      </c>
      <c r="H286" s="5">
        <v>834698.32</v>
      </c>
      <c r="I286" s="9">
        <v>834698.32</v>
      </c>
      <c r="J286">
        <v>48259</v>
      </c>
      <c r="K286">
        <v>108</v>
      </c>
      <c r="L286" s="2">
        <v>0</v>
      </c>
      <c r="M286" s="2" t="str">
        <f t="shared" si="31"/>
        <v xml:space="preserve">Personal </v>
      </c>
      <c r="N286" t="s">
        <v>16</v>
      </c>
      <c r="O286" t="s">
        <v>24</v>
      </c>
      <c r="P286" t="str">
        <f t="shared" si="32"/>
        <v>73,700573</v>
      </c>
      <c r="Q286" s="7">
        <v>73.700573000000006</v>
      </c>
      <c r="R286" s="2">
        <v>35073.700573000002</v>
      </c>
      <c r="S286" t="str">
        <f t="shared" si="33"/>
        <v>2 puertas</v>
      </c>
      <c r="T286" s="4">
        <f t="shared" si="34"/>
        <v>-35073.700573000002</v>
      </c>
    </row>
    <row r="287" spans="1:20" x14ac:dyDescent="0.35">
      <c r="A287" t="s">
        <v>325</v>
      </c>
      <c r="B287" t="s">
        <v>19</v>
      </c>
      <c r="C287" t="str">
        <f t="shared" si="29"/>
        <v>AR</v>
      </c>
      <c r="D287" t="str">
        <f t="shared" si="30"/>
        <v>F</v>
      </c>
      <c r="E287" t="s">
        <v>20</v>
      </c>
      <c r="F287" t="s">
        <v>31</v>
      </c>
      <c r="G287" s="4" t="str">
        <f t="shared" si="35"/>
        <v>632392,39</v>
      </c>
      <c r="H287" s="5">
        <v>632392.39</v>
      </c>
      <c r="I287" s="9">
        <v>632392.39</v>
      </c>
      <c r="J287">
        <v>78532</v>
      </c>
      <c r="K287">
        <v>78</v>
      </c>
      <c r="L287" s="2">
        <v>0</v>
      </c>
      <c r="M287" s="2" t="str">
        <f t="shared" si="31"/>
        <v xml:space="preserve">Personal </v>
      </c>
      <c r="N287" t="s">
        <v>16</v>
      </c>
      <c r="O287" t="s">
        <v>17</v>
      </c>
      <c r="P287" t="str">
        <f t="shared" si="32"/>
        <v>374,4</v>
      </c>
      <c r="Q287" s="7">
        <v>374.4</v>
      </c>
      <c r="R287" s="2">
        <v>35374.400000000001</v>
      </c>
      <c r="S287" t="str">
        <f t="shared" si="33"/>
        <v>2 puertas</v>
      </c>
      <c r="T287" s="4">
        <f t="shared" si="34"/>
        <v>-35374.400000000001</v>
      </c>
    </row>
    <row r="288" spans="1:20" x14ac:dyDescent="0.35">
      <c r="A288" t="s">
        <v>326</v>
      </c>
      <c r="B288" t="s">
        <v>19</v>
      </c>
      <c r="C288" t="str">
        <f t="shared" si="29"/>
        <v>AR</v>
      </c>
      <c r="D288" t="str">
        <f t="shared" si="30"/>
        <v>F</v>
      </c>
      <c r="E288" t="s">
        <v>20</v>
      </c>
      <c r="F288" t="s">
        <v>21</v>
      </c>
      <c r="G288" s="4" t="str">
        <f t="shared" si="35"/>
        <v>597314,34</v>
      </c>
      <c r="H288" s="5">
        <v>597314.34</v>
      </c>
      <c r="I288" s="9">
        <v>597314.34</v>
      </c>
      <c r="J288">
        <v>96163</v>
      </c>
      <c r="K288">
        <v>73</v>
      </c>
      <c r="L288" s="2">
        <v>0</v>
      </c>
      <c r="M288" s="2" t="str">
        <f t="shared" si="31"/>
        <v>Corporate</v>
      </c>
      <c r="N288" t="s">
        <v>28</v>
      </c>
      <c r="O288" t="s">
        <v>17</v>
      </c>
      <c r="P288" t="str">
        <f t="shared" si="32"/>
        <v>350,4</v>
      </c>
      <c r="Q288" s="7">
        <v>350.4</v>
      </c>
      <c r="R288" s="2">
        <v>35350.400000000001</v>
      </c>
      <c r="S288" t="str">
        <f t="shared" si="33"/>
        <v>2 puertas</v>
      </c>
      <c r="T288" s="4">
        <f t="shared" si="34"/>
        <v>-35350.400000000001</v>
      </c>
    </row>
    <row r="289" spans="1:20" x14ac:dyDescent="0.35">
      <c r="A289" t="s">
        <v>327</v>
      </c>
      <c r="B289" t="s">
        <v>48</v>
      </c>
      <c r="C289" t="str">
        <f t="shared" si="29"/>
        <v>CA</v>
      </c>
      <c r="D289" t="str">
        <f t="shared" si="30"/>
        <v>M</v>
      </c>
      <c r="E289" t="s">
        <v>27</v>
      </c>
      <c r="F289" t="s">
        <v>21</v>
      </c>
      <c r="G289" s="4" t="str">
        <f t="shared" si="35"/>
        <v>470667,7</v>
      </c>
      <c r="H289" s="5">
        <v>470667.7</v>
      </c>
      <c r="I289" s="9">
        <v>470667.7</v>
      </c>
      <c r="J289">
        <v>0</v>
      </c>
      <c r="K289">
        <v>72</v>
      </c>
      <c r="L289" s="2">
        <v>0</v>
      </c>
      <c r="M289" s="2" t="str">
        <f t="shared" si="31"/>
        <v xml:space="preserve">Personal </v>
      </c>
      <c r="N289" t="s">
        <v>16</v>
      </c>
      <c r="O289" t="s">
        <v>17</v>
      </c>
      <c r="P289" t="str">
        <f t="shared" si="32"/>
        <v>345,6</v>
      </c>
      <c r="Q289" s="7">
        <v>345.6</v>
      </c>
      <c r="R289" s="2">
        <v>35345.599999999999</v>
      </c>
      <c r="S289" t="str">
        <f t="shared" si="33"/>
        <v>2 puertas</v>
      </c>
      <c r="T289" s="4">
        <f t="shared" si="34"/>
        <v>-35345.599999999999</v>
      </c>
    </row>
    <row r="290" spans="1:20" x14ac:dyDescent="0.35">
      <c r="A290" t="s">
        <v>328</v>
      </c>
      <c r="B290" t="s">
        <v>48</v>
      </c>
      <c r="C290" t="str">
        <f t="shared" si="29"/>
        <v>CA</v>
      </c>
      <c r="D290" t="str">
        <f t="shared" si="30"/>
        <v>M</v>
      </c>
      <c r="E290" t="s">
        <v>271</v>
      </c>
      <c r="F290" t="s">
        <v>31</v>
      </c>
      <c r="G290" s="4" t="str">
        <f t="shared" si="35"/>
        <v>809341,03</v>
      </c>
      <c r="H290" s="5">
        <v>809341.03</v>
      </c>
      <c r="I290" s="9">
        <v>809341.03</v>
      </c>
      <c r="J290">
        <v>0</v>
      </c>
      <c r="K290">
        <v>114</v>
      </c>
      <c r="L290" s="2">
        <v>36526</v>
      </c>
      <c r="M290" s="2" t="str">
        <f t="shared" si="31"/>
        <v xml:space="preserve">Personal </v>
      </c>
      <c r="N290" t="s">
        <v>16</v>
      </c>
      <c r="O290" t="s">
        <v>78</v>
      </c>
      <c r="P290" t="str">
        <f t="shared" si="32"/>
        <v>722,024742</v>
      </c>
      <c r="Q290" s="7">
        <v>722.02474199999995</v>
      </c>
      <c r="R290" s="2">
        <v>35722.024742000001</v>
      </c>
      <c r="S290" t="str">
        <f t="shared" si="33"/>
        <v>2 puertas</v>
      </c>
      <c r="T290" s="4">
        <f t="shared" si="34"/>
        <v>-35722.024742000001</v>
      </c>
    </row>
    <row r="291" spans="1:20" x14ac:dyDescent="0.35">
      <c r="A291" t="s">
        <v>329</v>
      </c>
      <c r="B291" t="s">
        <v>102</v>
      </c>
      <c r="C291" t="str">
        <f t="shared" si="29"/>
        <v>WA</v>
      </c>
      <c r="D291" t="str">
        <f t="shared" si="30"/>
        <v>M</v>
      </c>
      <c r="E291" t="s">
        <v>271</v>
      </c>
      <c r="F291" t="s">
        <v>35</v>
      </c>
      <c r="G291" s="4" t="str">
        <f t="shared" si="35"/>
        <v>503574,46</v>
      </c>
      <c r="H291" s="5">
        <v>503574.46</v>
      </c>
      <c r="I291" s="9">
        <v>503574.46</v>
      </c>
      <c r="J291">
        <v>72672</v>
      </c>
      <c r="K291">
        <v>63</v>
      </c>
      <c r="L291" s="2">
        <v>0</v>
      </c>
      <c r="M291" s="2" t="str">
        <f t="shared" si="31"/>
        <v xml:space="preserve">Personal </v>
      </c>
      <c r="N291" t="s">
        <v>16</v>
      </c>
      <c r="O291" t="s">
        <v>17</v>
      </c>
      <c r="P291" t="str">
        <f t="shared" si="32"/>
        <v>259,361117</v>
      </c>
      <c r="Q291" s="7">
        <v>259.36111699999998</v>
      </c>
      <c r="R291" s="2">
        <v>35259.361117</v>
      </c>
      <c r="S291" t="str">
        <f t="shared" si="33"/>
        <v>2 puertas</v>
      </c>
      <c r="T291" s="4">
        <f t="shared" si="34"/>
        <v>-35259.361117</v>
      </c>
    </row>
    <row r="292" spans="1:20" x14ac:dyDescent="0.35">
      <c r="A292" t="s">
        <v>330</v>
      </c>
      <c r="B292" t="s">
        <v>33</v>
      </c>
      <c r="C292" t="str">
        <f t="shared" si="29"/>
        <v>0R</v>
      </c>
      <c r="D292" t="str">
        <f t="shared" si="30"/>
        <v>F</v>
      </c>
      <c r="E292" t="s">
        <v>20</v>
      </c>
      <c r="F292" t="s">
        <v>21</v>
      </c>
      <c r="G292" s="4" t="str">
        <f t="shared" si="35"/>
        <v>902786,72</v>
      </c>
      <c r="H292" s="5">
        <v>902786.72</v>
      </c>
      <c r="I292" s="9">
        <v>902786.72</v>
      </c>
      <c r="J292">
        <v>99002</v>
      </c>
      <c r="K292">
        <v>112</v>
      </c>
      <c r="L292" s="2">
        <v>36526</v>
      </c>
      <c r="M292" s="2" t="str">
        <f t="shared" si="31"/>
        <v xml:space="preserve">Personal </v>
      </c>
      <c r="N292" t="s">
        <v>16</v>
      </c>
      <c r="O292" t="s">
        <v>17</v>
      </c>
      <c r="P292" t="str">
        <f t="shared" si="32"/>
        <v>537,6</v>
      </c>
      <c r="Q292" s="7">
        <v>537.6</v>
      </c>
      <c r="R292" s="2">
        <v>35537.599999999999</v>
      </c>
      <c r="S292" t="str">
        <f t="shared" si="33"/>
        <v>2 puertas</v>
      </c>
      <c r="T292" s="4">
        <f t="shared" si="34"/>
        <v>-35537.599999999999</v>
      </c>
    </row>
    <row r="293" spans="1:20" x14ac:dyDescent="0.35">
      <c r="A293" t="s">
        <v>331</v>
      </c>
      <c r="B293" t="s">
        <v>26</v>
      </c>
      <c r="C293" t="str">
        <f t="shared" si="29"/>
        <v>CA</v>
      </c>
      <c r="D293" t="str">
        <f t="shared" si="30"/>
        <v>M</v>
      </c>
      <c r="E293" t="s">
        <v>271</v>
      </c>
      <c r="F293" t="s">
        <v>31</v>
      </c>
      <c r="G293" s="4" t="str">
        <f t="shared" si="35"/>
        <v>728888,48</v>
      </c>
      <c r="H293" s="5">
        <v>728888.48</v>
      </c>
      <c r="I293" s="9">
        <v>728888.48</v>
      </c>
      <c r="J293">
        <v>79494</v>
      </c>
      <c r="K293">
        <v>91</v>
      </c>
      <c r="L293" s="2">
        <v>0</v>
      </c>
      <c r="M293" s="2" t="str">
        <f t="shared" si="31"/>
        <v xml:space="preserve">Personal </v>
      </c>
      <c r="N293" t="s">
        <v>16</v>
      </c>
      <c r="O293" t="s">
        <v>17</v>
      </c>
      <c r="P293" t="str">
        <f t="shared" si="32"/>
        <v>396,295614</v>
      </c>
      <c r="Q293" s="7">
        <v>396.295614</v>
      </c>
      <c r="R293" s="2">
        <v>35396.295614000002</v>
      </c>
      <c r="S293" t="str">
        <f t="shared" si="33"/>
        <v>2 puertas</v>
      </c>
      <c r="T293" s="4">
        <f t="shared" si="34"/>
        <v>-35396.295614000002</v>
      </c>
    </row>
    <row r="294" spans="1:20" x14ac:dyDescent="0.35">
      <c r="A294" t="s">
        <v>332</v>
      </c>
      <c r="B294" t="s">
        <v>33</v>
      </c>
      <c r="C294" t="str">
        <f t="shared" si="29"/>
        <v>0R</v>
      </c>
      <c r="D294" t="str">
        <f t="shared" si="30"/>
        <v>M</v>
      </c>
      <c r="E294" t="s">
        <v>271</v>
      </c>
      <c r="F294" t="s">
        <v>15</v>
      </c>
      <c r="G294" s="4" t="str">
        <f t="shared" si="35"/>
        <v>1804247,94</v>
      </c>
      <c r="H294" s="5">
        <v>1804247.94</v>
      </c>
      <c r="I294" s="9">
        <v>1804247.94</v>
      </c>
      <c r="J294">
        <v>35704</v>
      </c>
      <c r="K294">
        <v>225</v>
      </c>
      <c r="L294" s="2">
        <v>0</v>
      </c>
      <c r="M294" s="2" t="str">
        <f t="shared" si="31"/>
        <v xml:space="preserve">Personal </v>
      </c>
      <c r="N294" t="s">
        <v>16</v>
      </c>
      <c r="O294" t="s">
        <v>117</v>
      </c>
      <c r="P294" t="str">
        <f t="shared" si="32"/>
        <v>358,281562</v>
      </c>
      <c r="Q294" s="7">
        <v>358.28156200000001</v>
      </c>
      <c r="R294" s="2">
        <v>35358.281561999996</v>
      </c>
      <c r="S294" t="str">
        <f t="shared" si="33"/>
        <v>2 puertas</v>
      </c>
      <c r="T294" s="4">
        <f t="shared" si="34"/>
        <v>-35358.281561999996</v>
      </c>
    </row>
    <row r="295" spans="1:20" x14ac:dyDescent="0.35">
      <c r="A295" t="s">
        <v>333</v>
      </c>
      <c r="B295" t="s">
        <v>19</v>
      </c>
      <c r="C295" t="str">
        <f t="shared" si="29"/>
        <v>AR</v>
      </c>
      <c r="D295" t="str">
        <f t="shared" si="30"/>
        <v>F</v>
      </c>
      <c r="E295" t="s">
        <v>20</v>
      </c>
      <c r="F295" t="s">
        <v>21</v>
      </c>
      <c r="G295" s="4" t="str">
        <f t="shared" si="35"/>
        <v>499206,3</v>
      </c>
      <c r="H295" s="5">
        <v>499206.3</v>
      </c>
      <c r="I295" s="9">
        <v>499206.3</v>
      </c>
      <c r="J295">
        <v>0</v>
      </c>
      <c r="K295">
        <v>71</v>
      </c>
      <c r="L295" s="2">
        <v>0</v>
      </c>
      <c r="M295" s="2" t="str">
        <f t="shared" si="31"/>
        <v>Corporate</v>
      </c>
      <c r="N295" t="s">
        <v>28</v>
      </c>
      <c r="O295" t="s">
        <v>17</v>
      </c>
      <c r="P295" t="str">
        <f t="shared" si="32"/>
        <v>653,388564</v>
      </c>
      <c r="Q295" s="7">
        <v>653.38856399999997</v>
      </c>
      <c r="R295" s="2">
        <v>35653.388564000001</v>
      </c>
      <c r="S295" t="str">
        <f t="shared" si="33"/>
        <v>2 puertas</v>
      </c>
      <c r="T295" s="4">
        <f t="shared" si="34"/>
        <v>-35653.388564000001</v>
      </c>
    </row>
    <row r="296" spans="1:20" x14ac:dyDescent="0.35">
      <c r="A296" t="s">
        <v>334</v>
      </c>
      <c r="B296" t="s">
        <v>33</v>
      </c>
      <c r="C296" t="str">
        <f t="shared" si="29"/>
        <v>0R</v>
      </c>
      <c r="D296" t="str">
        <f t="shared" si="30"/>
        <v>F</v>
      </c>
      <c r="E296" t="s">
        <v>20</v>
      </c>
      <c r="F296" t="s">
        <v>31</v>
      </c>
      <c r="G296" s="4" t="str">
        <f t="shared" si="35"/>
        <v>910226,78</v>
      </c>
      <c r="H296" s="5">
        <v>910226.78</v>
      </c>
      <c r="I296" s="9">
        <v>910226.78</v>
      </c>
      <c r="J296">
        <v>26049</v>
      </c>
      <c r="K296">
        <v>118</v>
      </c>
      <c r="L296" s="2">
        <v>0</v>
      </c>
      <c r="M296" s="2" t="str">
        <f t="shared" si="31"/>
        <v xml:space="preserve">Personal </v>
      </c>
      <c r="N296" t="s">
        <v>16</v>
      </c>
      <c r="O296" t="s">
        <v>24</v>
      </c>
      <c r="P296" t="str">
        <f t="shared" si="32"/>
        <v>121,032372</v>
      </c>
      <c r="Q296" s="7">
        <v>121.032372</v>
      </c>
      <c r="R296" s="2">
        <v>35121.032372000001</v>
      </c>
      <c r="S296" t="str">
        <f t="shared" si="33"/>
        <v>2 puertas</v>
      </c>
      <c r="T296" s="4">
        <f t="shared" si="34"/>
        <v>-35121.032372000001</v>
      </c>
    </row>
    <row r="297" spans="1:20" x14ac:dyDescent="0.35">
      <c r="A297" t="s">
        <v>335</v>
      </c>
      <c r="B297" t="s">
        <v>19</v>
      </c>
      <c r="C297" t="str">
        <f t="shared" si="29"/>
        <v>AR</v>
      </c>
      <c r="D297" t="str">
        <f t="shared" si="30"/>
        <v>M</v>
      </c>
      <c r="E297" t="s">
        <v>271</v>
      </c>
      <c r="F297" t="s">
        <v>80</v>
      </c>
      <c r="G297" s="4" t="str">
        <f t="shared" si="35"/>
        <v>254040,77</v>
      </c>
      <c r="H297" s="5">
        <v>254040.77</v>
      </c>
      <c r="I297" s="9">
        <v>254040.77</v>
      </c>
      <c r="J297">
        <v>70125</v>
      </c>
      <c r="K297">
        <v>64</v>
      </c>
      <c r="L297" s="2">
        <v>0</v>
      </c>
      <c r="M297" s="2" t="str">
        <f>LEFT(N297,8)</f>
        <v xml:space="preserve">Special </v>
      </c>
      <c r="N297" t="s">
        <v>39</v>
      </c>
      <c r="O297" t="s">
        <v>17</v>
      </c>
      <c r="P297" t="str">
        <f t="shared" si="32"/>
        <v>92,813396</v>
      </c>
      <c r="Q297" s="7">
        <v>92.813395999999997</v>
      </c>
      <c r="R297" s="2">
        <v>35092.813395999998</v>
      </c>
      <c r="S297" t="str">
        <f t="shared" si="33"/>
        <v>2 puertas</v>
      </c>
      <c r="T297" s="4">
        <f t="shared" si="34"/>
        <v>-35092.813395999998</v>
      </c>
    </row>
    <row r="298" spans="1:20" x14ac:dyDescent="0.35">
      <c r="A298" t="s">
        <v>336</v>
      </c>
      <c r="B298" t="s">
        <v>26</v>
      </c>
      <c r="C298" t="str">
        <f t="shared" si="29"/>
        <v>CA</v>
      </c>
      <c r="D298" t="str">
        <f t="shared" si="30"/>
        <v>M</v>
      </c>
      <c r="E298" t="s">
        <v>271</v>
      </c>
      <c r="F298" t="s">
        <v>35</v>
      </c>
      <c r="G298" s="4" t="str">
        <f t="shared" si="35"/>
        <v>1294189,19</v>
      </c>
      <c r="H298" s="5">
        <v>1294189.19</v>
      </c>
      <c r="I298" s="9">
        <v>1294189.19</v>
      </c>
      <c r="J298">
        <v>52369</v>
      </c>
      <c r="K298">
        <v>110</v>
      </c>
      <c r="L298" s="2">
        <v>36526</v>
      </c>
      <c r="M298" s="2" t="str">
        <f t="shared" si="31"/>
        <v xml:space="preserve">Personal </v>
      </c>
      <c r="N298" t="s">
        <v>16</v>
      </c>
      <c r="O298" t="s">
        <v>29</v>
      </c>
      <c r="P298" t="str">
        <f t="shared" si="32"/>
        <v>528</v>
      </c>
      <c r="Q298" s="7">
        <v>528</v>
      </c>
      <c r="R298" s="2">
        <v>35528</v>
      </c>
      <c r="S298" t="str">
        <f t="shared" si="33"/>
        <v>4 puertas</v>
      </c>
      <c r="T298" s="4">
        <f t="shared" si="34"/>
        <v>-35528</v>
      </c>
    </row>
    <row r="299" spans="1:20" x14ac:dyDescent="0.35">
      <c r="A299" t="s">
        <v>337</v>
      </c>
      <c r="B299" t="s">
        <v>102</v>
      </c>
      <c r="C299" t="str">
        <f t="shared" si="29"/>
        <v>WA</v>
      </c>
      <c r="D299" t="str">
        <f t="shared" si="30"/>
        <v>F</v>
      </c>
      <c r="E299" t="s">
        <v>338</v>
      </c>
      <c r="F299" t="s">
        <v>21</v>
      </c>
      <c r="G299" s="4" t="str">
        <f t="shared" si="35"/>
        <v>236534,86</v>
      </c>
      <c r="H299" s="5">
        <v>236534.86</v>
      </c>
      <c r="I299" s="9">
        <v>236534.86</v>
      </c>
      <c r="J299">
        <v>0</v>
      </c>
      <c r="K299">
        <v>66</v>
      </c>
      <c r="L299" s="2">
        <v>36557</v>
      </c>
      <c r="M299" s="2" t="str">
        <f>LEFT(N299,8)</f>
        <v xml:space="preserve">Special </v>
      </c>
      <c r="N299" t="s">
        <v>39</v>
      </c>
      <c r="O299" t="s">
        <v>17</v>
      </c>
      <c r="P299" t="str">
        <f t="shared" si="32"/>
        <v>159,636956</v>
      </c>
      <c r="Q299" s="7">
        <v>159.636956</v>
      </c>
      <c r="R299" s="2">
        <v>35159.636956000002</v>
      </c>
      <c r="S299" t="str">
        <f t="shared" si="33"/>
        <v>2 puertas</v>
      </c>
      <c r="T299" s="4">
        <f t="shared" si="34"/>
        <v>-35159.636956000002</v>
      </c>
    </row>
    <row r="300" spans="1:20" x14ac:dyDescent="0.35">
      <c r="A300" t="s">
        <v>339</v>
      </c>
      <c r="B300" t="s">
        <v>19</v>
      </c>
      <c r="C300" t="str">
        <f t="shared" si="29"/>
        <v>AR</v>
      </c>
      <c r="D300" t="str">
        <f t="shared" si="30"/>
        <v>M</v>
      </c>
      <c r="E300" t="s">
        <v>271</v>
      </c>
      <c r="F300" t="s">
        <v>35</v>
      </c>
      <c r="G300" s="4" t="str">
        <f t="shared" si="35"/>
        <v>572076,51</v>
      </c>
      <c r="H300" s="5">
        <v>572076.51</v>
      </c>
      <c r="I300" s="9">
        <v>572076.51</v>
      </c>
      <c r="J300">
        <v>41770</v>
      </c>
      <c r="K300">
        <v>72</v>
      </c>
      <c r="L300" s="2">
        <v>0</v>
      </c>
      <c r="M300" s="2" t="str">
        <f t="shared" si="31"/>
        <v xml:space="preserve">Personal </v>
      </c>
      <c r="N300" t="s">
        <v>16</v>
      </c>
      <c r="O300" t="s">
        <v>17</v>
      </c>
      <c r="P300" t="str">
        <f t="shared" si="32"/>
        <v>476,156957</v>
      </c>
      <c r="Q300" s="7">
        <v>476.15695699999998</v>
      </c>
      <c r="R300" s="2">
        <v>35476.156956999999</v>
      </c>
      <c r="S300" t="str">
        <f t="shared" si="33"/>
        <v>2 puertas</v>
      </c>
      <c r="T300" s="4">
        <f t="shared" si="34"/>
        <v>-35476.156956999999</v>
      </c>
    </row>
    <row r="301" spans="1:20" x14ac:dyDescent="0.35">
      <c r="A301" t="s">
        <v>340</v>
      </c>
      <c r="B301" t="s">
        <v>33</v>
      </c>
      <c r="C301" t="str">
        <f t="shared" si="29"/>
        <v>0R</v>
      </c>
      <c r="D301" t="str">
        <f t="shared" si="30"/>
        <v>M</v>
      </c>
      <c r="E301" t="s">
        <v>271</v>
      </c>
      <c r="F301" t="s">
        <v>31</v>
      </c>
      <c r="G301" s="4" t="str">
        <f t="shared" si="35"/>
        <v>703553,41</v>
      </c>
      <c r="H301" s="5">
        <v>703553.41</v>
      </c>
      <c r="I301" s="9">
        <v>703553.41</v>
      </c>
      <c r="J301">
        <v>0</v>
      </c>
      <c r="K301">
        <v>101</v>
      </c>
      <c r="L301" s="2">
        <v>0</v>
      </c>
      <c r="M301" s="2" t="str">
        <f t="shared" si="31"/>
        <v>Corporate</v>
      </c>
      <c r="N301" t="s">
        <v>28</v>
      </c>
      <c r="O301" t="s">
        <v>17</v>
      </c>
      <c r="P301" t="str">
        <f t="shared" si="32"/>
        <v>727,2</v>
      </c>
      <c r="Q301" s="7">
        <v>727.2</v>
      </c>
      <c r="R301" s="2">
        <v>35727.199999999997</v>
      </c>
      <c r="S301" t="str">
        <f t="shared" si="33"/>
        <v>2 puertas</v>
      </c>
      <c r="T301" s="4">
        <f t="shared" si="34"/>
        <v>-35727.199999999997</v>
      </c>
    </row>
    <row r="302" spans="1:20" x14ac:dyDescent="0.35">
      <c r="A302" t="s">
        <v>341</v>
      </c>
      <c r="B302" t="s">
        <v>26</v>
      </c>
      <c r="C302" t="str">
        <f t="shared" si="29"/>
        <v>CA</v>
      </c>
      <c r="D302" t="str">
        <f t="shared" si="30"/>
        <v>M</v>
      </c>
      <c r="E302" t="s">
        <v>27</v>
      </c>
      <c r="F302" t="s">
        <v>35</v>
      </c>
      <c r="G302" s="4" t="str">
        <f t="shared" si="35"/>
        <v>263697,77</v>
      </c>
      <c r="H302" s="5">
        <v>263697.77</v>
      </c>
      <c r="I302" s="9">
        <v>263697.77</v>
      </c>
      <c r="J302">
        <v>31911</v>
      </c>
      <c r="K302">
        <v>67</v>
      </c>
      <c r="L302" s="2">
        <v>0</v>
      </c>
      <c r="M302" s="2" t="str">
        <f t="shared" si="31"/>
        <v xml:space="preserve">Personal </v>
      </c>
      <c r="N302" t="s">
        <v>16</v>
      </c>
      <c r="O302" t="s">
        <v>17</v>
      </c>
      <c r="P302" t="str">
        <f t="shared" si="32"/>
        <v>321,6</v>
      </c>
      <c r="Q302" s="7">
        <v>321.60000000000002</v>
      </c>
      <c r="R302" s="2">
        <v>35321.599999999999</v>
      </c>
      <c r="S302" t="str">
        <f t="shared" si="33"/>
        <v>2 puertas</v>
      </c>
      <c r="T302" s="4">
        <f t="shared" si="34"/>
        <v>-35321.599999999999</v>
      </c>
    </row>
    <row r="303" spans="1:20" x14ac:dyDescent="0.35">
      <c r="A303" t="s">
        <v>342</v>
      </c>
      <c r="B303" t="s">
        <v>23</v>
      </c>
      <c r="C303" t="str">
        <f t="shared" si="29"/>
        <v>NV</v>
      </c>
      <c r="D303" t="str">
        <f t="shared" si="30"/>
        <v>M</v>
      </c>
      <c r="E303" t="s">
        <v>27</v>
      </c>
      <c r="F303" t="s">
        <v>21</v>
      </c>
      <c r="G303" s="4" t="str">
        <f t="shared" si="35"/>
        <v>539583,2</v>
      </c>
      <c r="H303" s="5">
        <v>539583.19999999995</v>
      </c>
      <c r="I303" s="9">
        <v>539583.19999999995</v>
      </c>
      <c r="J303">
        <v>70051</v>
      </c>
      <c r="K303">
        <v>68</v>
      </c>
      <c r="L303" s="2">
        <v>0</v>
      </c>
      <c r="M303" s="2" t="str">
        <f t="shared" si="31"/>
        <v>Corporate</v>
      </c>
      <c r="N303" t="s">
        <v>28</v>
      </c>
      <c r="O303" t="s">
        <v>17</v>
      </c>
      <c r="P303" t="str">
        <f t="shared" si="32"/>
        <v>42,078345</v>
      </c>
      <c r="Q303" s="7">
        <v>42.078344999999999</v>
      </c>
      <c r="R303" s="2">
        <v>35042.078345000002</v>
      </c>
      <c r="S303" t="str">
        <f t="shared" si="33"/>
        <v>2 puertas</v>
      </c>
      <c r="T303" s="4">
        <f t="shared" si="34"/>
        <v>-35042.078345000002</v>
      </c>
    </row>
    <row r="304" spans="1:20" x14ac:dyDescent="0.35">
      <c r="A304" t="s">
        <v>343</v>
      </c>
      <c r="B304" t="s">
        <v>33</v>
      </c>
      <c r="C304" t="str">
        <f t="shared" si="29"/>
        <v>0R</v>
      </c>
      <c r="D304" t="str">
        <f t="shared" si="30"/>
        <v>M</v>
      </c>
      <c r="E304" t="s">
        <v>27</v>
      </c>
      <c r="F304" t="s">
        <v>31</v>
      </c>
      <c r="G304" s="4" t="str">
        <f t="shared" si="35"/>
        <v>838263,01</v>
      </c>
      <c r="H304" s="5">
        <v>838263.01</v>
      </c>
      <c r="I304" s="9">
        <v>838263.01</v>
      </c>
      <c r="J304">
        <v>19683</v>
      </c>
      <c r="K304">
        <v>117</v>
      </c>
      <c r="L304" s="2">
        <v>36526</v>
      </c>
      <c r="M304" s="2" t="str">
        <f t="shared" si="31"/>
        <v xml:space="preserve">Personal </v>
      </c>
      <c r="N304" t="s">
        <v>16</v>
      </c>
      <c r="O304" t="s">
        <v>78</v>
      </c>
      <c r="P304" t="str">
        <f t="shared" si="32"/>
        <v>561,6</v>
      </c>
      <c r="Q304" s="7">
        <v>561.6</v>
      </c>
      <c r="R304" s="2">
        <v>35561.599999999999</v>
      </c>
      <c r="S304" t="str">
        <f t="shared" si="33"/>
        <v>2 puertas</v>
      </c>
      <c r="T304" s="4">
        <f t="shared" si="34"/>
        <v>-35561.599999999999</v>
      </c>
    </row>
    <row r="305" spans="1:20" x14ac:dyDescent="0.35">
      <c r="A305" t="s">
        <v>344</v>
      </c>
      <c r="B305" t="s">
        <v>102</v>
      </c>
      <c r="C305" t="str">
        <f t="shared" si="29"/>
        <v>WA</v>
      </c>
      <c r="D305" t="str">
        <f t="shared" si="30"/>
        <v>F</v>
      </c>
      <c r="E305" t="s">
        <v>20</v>
      </c>
      <c r="F305" t="s">
        <v>35</v>
      </c>
      <c r="G305" s="4" t="str">
        <f t="shared" si="35"/>
        <v>3116174,52</v>
      </c>
      <c r="H305" s="5">
        <v>3116174.52</v>
      </c>
      <c r="I305" s="9">
        <v>3116174.52</v>
      </c>
      <c r="J305">
        <v>30916</v>
      </c>
      <c r="K305">
        <v>112</v>
      </c>
      <c r="L305" s="2">
        <v>0</v>
      </c>
      <c r="M305" s="2" t="str">
        <f t="shared" si="31"/>
        <v xml:space="preserve">Personal </v>
      </c>
      <c r="N305" t="s">
        <v>16</v>
      </c>
      <c r="O305" t="s">
        <v>29</v>
      </c>
      <c r="P305" t="str">
        <f t="shared" si="32"/>
        <v>200,11606</v>
      </c>
      <c r="Q305" s="7">
        <v>200.11606</v>
      </c>
      <c r="R305" s="2">
        <v>35200.11606</v>
      </c>
      <c r="S305" t="str">
        <f t="shared" si="33"/>
        <v>4 puertas</v>
      </c>
      <c r="T305" s="4">
        <f t="shared" si="34"/>
        <v>-35200.11606</v>
      </c>
    </row>
    <row r="306" spans="1:20" x14ac:dyDescent="0.35">
      <c r="A306" t="s">
        <v>345</v>
      </c>
      <c r="B306" t="s">
        <v>33</v>
      </c>
      <c r="C306" t="str">
        <f t="shared" si="29"/>
        <v>0R</v>
      </c>
      <c r="D306" t="str">
        <f t="shared" si="30"/>
        <v>F</v>
      </c>
      <c r="E306" t="s">
        <v>20</v>
      </c>
      <c r="F306" t="s">
        <v>21</v>
      </c>
      <c r="G306" s="4" t="str">
        <f t="shared" si="35"/>
        <v>288774,23</v>
      </c>
      <c r="H306" s="5">
        <v>288774.23</v>
      </c>
      <c r="I306" s="9">
        <v>288774.23</v>
      </c>
      <c r="J306">
        <v>0</v>
      </c>
      <c r="K306">
        <v>80</v>
      </c>
      <c r="L306" s="2">
        <v>0</v>
      </c>
      <c r="M306" s="2" t="str">
        <f t="shared" si="31"/>
        <v xml:space="preserve">Personal </v>
      </c>
      <c r="N306" t="s">
        <v>16</v>
      </c>
      <c r="O306" t="s">
        <v>17</v>
      </c>
      <c r="P306" t="str">
        <f t="shared" si="32"/>
        <v>676,944023</v>
      </c>
      <c r="Q306" s="7">
        <v>676.94402300000002</v>
      </c>
      <c r="R306" s="2">
        <v>35676.944023000004</v>
      </c>
      <c r="S306" t="str">
        <f t="shared" si="33"/>
        <v>2 puertas</v>
      </c>
      <c r="T306" s="4">
        <f t="shared" si="34"/>
        <v>-35676.944023000004</v>
      </c>
    </row>
    <row r="307" spans="1:20" x14ac:dyDescent="0.35">
      <c r="A307" t="s">
        <v>346</v>
      </c>
      <c r="B307" t="s">
        <v>13</v>
      </c>
      <c r="C307" t="str">
        <f t="shared" si="29"/>
        <v>WA</v>
      </c>
      <c r="D307" t="str">
        <f t="shared" si="30"/>
        <v>M</v>
      </c>
      <c r="E307" t="s">
        <v>27</v>
      </c>
      <c r="F307" t="s">
        <v>35</v>
      </c>
      <c r="G307" s="4" t="str">
        <f t="shared" si="35"/>
        <v>742584,53</v>
      </c>
      <c r="H307" s="5">
        <v>742584.53</v>
      </c>
      <c r="I307" s="9">
        <v>742584.53</v>
      </c>
      <c r="J307">
        <v>84302</v>
      </c>
      <c r="K307">
        <v>62</v>
      </c>
      <c r="L307" s="2">
        <v>0</v>
      </c>
      <c r="M307" s="2" t="str">
        <f t="shared" si="31"/>
        <v xml:space="preserve">Personal </v>
      </c>
      <c r="N307" t="s">
        <v>16</v>
      </c>
      <c r="O307" t="s">
        <v>17</v>
      </c>
      <c r="P307" t="str">
        <f t="shared" si="32"/>
        <v>76,609295</v>
      </c>
      <c r="Q307" s="7">
        <v>76.609295000000003</v>
      </c>
      <c r="R307" s="2">
        <v>35076.609295000002</v>
      </c>
      <c r="S307" t="str">
        <f t="shared" si="33"/>
        <v>2 puertas</v>
      </c>
      <c r="T307" s="4">
        <f t="shared" si="34"/>
        <v>-35076.609295000002</v>
      </c>
    </row>
    <row r="308" spans="1:20" x14ac:dyDescent="0.35">
      <c r="A308" t="s">
        <v>347</v>
      </c>
      <c r="B308" t="s">
        <v>26</v>
      </c>
      <c r="C308" t="str">
        <f t="shared" si="29"/>
        <v>CA</v>
      </c>
      <c r="D308" t="str">
        <f t="shared" si="30"/>
        <v>M</v>
      </c>
      <c r="E308" t="s">
        <v>27</v>
      </c>
      <c r="F308" t="s">
        <v>21</v>
      </c>
      <c r="G308" s="4" t="str">
        <f t="shared" si="35"/>
        <v>2558572,78</v>
      </c>
      <c r="H308" s="5">
        <v>2558572.7799999998</v>
      </c>
      <c r="I308" s="9">
        <v>2558572.7799999998</v>
      </c>
      <c r="J308">
        <v>0</v>
      </c>
      <c r="K308">
        <v>116</v>
      </c>
      <c r="L308" s="2">
        <v>0</v>
      </c>
      <c r="M308" s="2" t="str">
        <f t="shared" si="31"/>
        <v>Corporate</v>
      </c>
      <c r="N308" t="s">
        <v>28</v>
      </c>
      <c r="O308" t="s">
        <v>29</v>
      </c>
      <c r="P308" t="str">
        <f t="shared" si="32"/>
        <v>830,623064</v>
      </c>
      <c r="Q308" s="7">
        <v>830.623064</v>
      </c>
      <c r="R308" s="2">
        <v>35830.623063999999</v>
      </c>
      <c r="S308" t="str">
        <f t="shared" si="33"/>
        <v>4 puertas</v>
      </c>
      <c r="T308" s="4">
        <f t="shared" si="34"/>
        <v>-35830.623063999999</v>
      </c>
    </row>
    <row r="309" spans="1:20" x14ac:dyDescent="0.35">
      <c r="A309" t="s">
        <v>348</v>
      </c>
      <c r="B309" t="s">
        <v>33</v>
      </c>
      <c r="C309" t="str">
        <f t="shared" si="29"/>
        <v>0R</v>
      </c>
      <c r="D309" t="str">
        <f t="shared" si="30"/>
        <v>M</v>
      </c>
      <c r="E309" t="s">
        <v>27</v>
      </c>
      <c r="F309" t="s">
        <v>35</v>
      </c>
      <c r="G309" s="4" t="str">
        <f t="shared" si="35"/>
        <v>1027260,82</v>
      </c>
      <c r="H309" s="5">
        <v>1027260.82</v>
      </c>
      <c r="I309" s="9">
        <v>1027260.82</v>
      </c>
      <c r="J309">
        <v>60145</v>
      </c>
      <c r="K309">
        <v>132</v>
      </c>
      <c r="L309" s="2">
        <v>0</v>
      </c>
      <c r="M309" s="2" t="str">
        <f t="shared" si="31"/>
        <v xml:space="preserve">Personal </v>
      </c>
      <c r="N309" t="s">
        <v>16</v>
      </c>
      <c r="O309" t="s">
        <v>29</v>
      </c>
      <c r="P309" t="str">
        <f t="shared" si="32"/>
        <v>580,473259</v>
      </c>
      <c r="Q309" s="7">
        <v>580.47325899999998</v>
      </c>
      <c r="R309" s="2">
        <v>35580.473258999999</v>
      </c>
      <c r="S309" t="str">
        <f t="shared" si="33"/>
        <v>4 puertas</v>
      </c>
      <c r="T309" s="4">
        <f t="shared" si="34"/>
        <v>-35580.473258999999</v>
      </c>
    </row>
    <row r="310" spans="1:20" x14ac:dyDescent="0.35">
      <c r="A310" t="s">
        <v>349</v>
      </c>
      <c r="B310" t="s">
        <v>33</v>
      </c>
      <c r="C310" t="str">
        <f t="shared" si="29"/>
        <v>0R</v>
      </c>
      <c r="D310" t="str">
        <f t="shared" si="30"/>
        <v>F</v>
      </c>
      <c r="E310" t="s">
        <v>20</v>
      </c>
      <c r="F310" t="s">
        <v>21</v>
      </c>
      <c r="G310" s="4" t="str">
        <f t="shared" si="35"/>
        <v>437636,36</v>
      </c>
      <c r="H310" s="5">
        <v>437636.36</v>
      </c>
      <c r="I310" s="9">
        <v>437636.36</v>
      </c>
      <c r="J310">
        <v>63774</v>
      </c>
      <c r="K310">
        <v>111</v>
      </c>
      <c r="L310" s="2">
        <v>0</v>
      </c>
      <c r="M310" s="2" t="str">
        <f t="shared" si="31"/>
        <v xml:space="preserve">Personal </v>
      </c>
      <c r="N310" t="s">
        <v>16</v>
      </c>
      <c r="O310" t="s">
        <v>17</v>
      </c>
      <c r="P310" t="str">
        <f t="shared" si="32"/>
        <v>60,036683</v>
      </c>
      <c r="Q310" s="7">
        <v>60.036682999999996</v>
      </c>
      <c r="R310" s="2">
        <v>35060.036682999998</v>
      </c>
      <c r="S310" t="str">
        <f t="shared" si="33"/>
        <v>2 puertas</v>
      </c>
      <c r="T310" s="4">
        <f t="shared" si="34"/>
        <v>-35060.036682999998</v>
      </c>
    </row>
    <row r="311" spans="1:20" x14ac:dyDescent="0.35">
      <c r="A311" t="s">
        <v>350</v>
      </c>
      <c r="B311" t="s">
        <v>26</v>
      </c>
      <c r="C311" t="str">
        <f t="shared" si="29"/>
        <v>CA</v>
      </c>
      <c r="D311" t="str">
        <f t="shared" si="30"/>
        <v>F</v>
      </c>
      <c r="E311" t="s">
        <v>20</v>
      </c>
      <c r="F311" t="s">
        <v>21</v>
      </c>
      <c r="G311" s="4" t="str">
        <f t="shared" si="35"/>
        <v>531889,66</v>
      </c>
      <c r="H311" s="5">
        <v>531889.66</v>
      </c>
      <c r="I311" s="9">
        <v>531889.66</v>
      </c>
      <c r="J311">
        <v>25134</v>
      </c>
      <c r="K311">
        <v>67</v>
      </c>
      <c r="L311" s="2">
        <v>0</v>
      </c>
      <c r="M311" s="2" t="str">
        <f t="shared" si="31"/>
        <v>Corporate</v>
      </c>
      <c r="N311" t="s">
        <v>28</v>
      </c>
      <c r="O311" t="s">
        <v>17</v>
      </c>
      <c r="P311" t="str">
        <f t="shared" si="32"/>
        <v>321,6</v>
      </c>
      <c r="Q311" s="7">
        <v>321.60000000000002</v>
      </c>
      <c r="R311" s="2">
        <v>35321.599999999999</v>
      </c>
      <c r="S311" t="str">
        <f t="shared" si="33"/>
        <v>2 puertas</v>
      </c>
      <c r="T311" s="4">
        <f t="shared" si="34"/>
        <v>-35321.599999999999</v>
      </c>
    </row>
    <row r="312" spans="1:20" x14ac:dyDescent="0.35">
      <c r="A312" t="s">
        <v>351</v>
      </c>
      <c r="B312" t="s">
        <v>33</v>
      </c>
      <c r="C312" t="str">
        <f t="shared" si="29"/>
        <v>0R</v>
      </c>
      <c r="D312" t="str">
        <f t="shared" si="30"/>
        <v>M</v>
      </c>
      <c r="E312" t="s">
        <v>27</v>
      </c>
      <c r="F312" t="s">
        <v>21</v>
      </c>
      <c r="G312" s="4" t="str">
        <f t="shared" si="35"/>
        <v>471976,22</v>
      </c>
      <c r="H312" s="5">
        <v>471976.22</v>
      </c>
      <c r="I312" s="9">
        <v>471976.22</v>
      </c>
      <c r="J312">
        <v>37057</v>
      </c>
      <c r="K312">
        <v>61</v>
      </c>
      <c r="L312" s="2">
        <v>36526</v>
      </c>
      <c r="M312" s="2" t="str">
        <f t="shared" si="31"/>
        <v xml:space="preserve">Personal </v>
      </c>
      <c r="N312" t="s">
        <v>16</v>
      </c>
      <c r="O312" t="s">
        <v>17</v>
      </c>
      <c r="P312" t="str">
        <f t="shared" si="32"/>
        <v>47,53101</v>
      </c>
      <c r="Q312" s="7">
        <v>47.531010000000002</v>
      </c>
      <c r="R312" s="2">
        <v>35047.531009999999</v>
      </c>
      <c r="S312" t="str">
        <f t="shared" si="33"/>
        <v>2 puertas</v>
      </c>
      <c r="T312" s="4">
        <f t="shared" si="34"/>
        <v>-35047.531009999999</v>
      </c>
    </row>
    <row r="313" spans="1:20" x14ac:dyDescent="0.35">
      <c r="A313" t="s">
        <v>352</v>
      </c>
      <c r="B313" t="s">
        <v>33</v>
      </c>
      <c r="C313" t="str">
        <f t="shared" si="29"/>
        <v>0R</v>
      </c>
      <c r="D313" t="str">
        <f t="shared" si="30"/>
        <v>F</v>
      </c>
      <c r="E313" t="s">
        <v>20</v>
      </c>
      <c r="F313" t="s">
        <v>31</v>
      </c>
      <c r="G313" s="4" t="str">
        <f t="shared" si="35"/>
        <v>442803,16</v>
      </c>
      <c r="H313" s="5">
        <v>442803.16</v>
      </c>
      <c r="I313" s="9">
        <v>442803.16</v>
      </c>
      <c r="J313">
        <v>58577</v>
      </c>
      <c r="K313">
        <v>110</v>
      </c>
      <c r="L313" s="2">
        <v>0</v>
      </c>
      <c r="M313" s="2" t="str">
        <f t="shared" si="31"/>
        <v xml:space="preserve">Personal </v>
      </c>
      <c r="N313" t="s">
        <v>16</v>
      </c>
      <c r="O313" t="s">
        <v>29</v>
      </c>
      <c r="P313" t="str">
        <f t="shared" si="32"/>
        <v>303,872752</v>
      </c>
      <c r="Q313" s="7">
        <v>303.87275199999999</v>
      </c>
      <c r="R313" s="2">
        <v>35303.872752000003</v>
      </c>
      <c r="S313" t="str">
        <f t="shared" si="33"/>
        <v>4 puertas</v>
      </c>
      <c r="T313" s="4">
        <f t="shared" si="34"/>
        <v>-35303.872752000003</v>
      </c>
    </row>
    <row r="314" spans="1:20" x14ac:dyDescent="0.35">
      <c r="A314" t="s">
        <v>353</v>
      </c>
      <c r="B314" t="s">
        <v>26</v>
      </c>
      <c r="C314" t="str">
        <f t="shared" si="29"/>
        <v>CA</v>
      </c>
      <c r="D314" t="str">
        <f t="shared" si="30"/>
        <v>M</v>
      </c>
      <c r="E314" t="s">
        <v>27</v>
      </c>
      <c r="F314" t="s">
        <v>31</v>
      </c>
      <c r="G314" s="4" t="str">
        <f t="shared" si="35"/>
        <v>587917,61</v>
      </c>
      <c r="H314" s="5">
        <v>587917.61</v>
      </c>
      <c r="I314" s="9">
        <v>587917.61</v>
      </c>
      <c r="J314">
        <v>85857</v>
      </c>
      <c r="K314">
        <v>73</v>
      </c>
      <c r="L314" s="2">
        <v>0</v>
      </c>
      <c r="M314" s="2" t="str">
        <f t="shared" si="31"/>
        <v>Corporate</v>
      </c>
      <c r="N314" t="s">
        <v>28</v>
      </c>
      <c r="O314" t="s">
        <v>17</v>
      </c>
      <c r="P314" t="str">
        <f t="shared" si="32"/>
        <v>100,620067</v>
      </c>
      <c r="Q314" s="7">
        <v>100.62006700000001</v>
      </c>
      <c r="R314" s="2">
        <v>35100.620067000003</v>
      </c>
      <c r="S314" t="str">
        <f t="shared" si="33"/>
        <v>2 puertas</v>
      </c>
      <c r="T314" s="4">
        <f t="shared" si="34"/>
        <v>-35100.620067000003</v>
      </c>
    </row>
    <row r="315" spans="1:20" x14ac:dyDescent="0.35">
      <c r="A315" t="s">
        <v>354</v>
      </c>
      <c r="B315" t="s">
        <v>33</v>
      </c>
      <c r="C315" t="str">
        <f t="shared" si="29"/>
        <v>0R</v>
      </c>
      <c r="D315" t="str">
        <f t="shared" si="30"/>
        <v>F</v>
      </c>
      <c r="E315" t="s">
        <v>20</v>
      </c>
      <c r="F315" t="s">
        <v>80</v>
      </c>
      <c r="G315" s="4" t="str">
        <f t="shared" si="35"/>
        <v>941690,85</v>
      </c>
      <c r="H315" s="5">
        <v>941690.85</v>
      </c>
      <c r="I315" s="9">
        <v>941690.85</v>
      </c>
      <c r="J315">
        <v>70602</v>
      </c>
      <c r="K315">
        <v>116</v>
      </c>
      <c r="L315" s="2">
        <v>0</v>
      </c>
      <c r="M315" s="2" t="str">
        <f t="shared" si="31"/>
        <v xml:space="preserve">Personal </v>
      </c>
      <c r="N315" t="s">
        <v>16</v>
      </c>
      <c r="O315" t="s">
        <v>29</v>
      </c>
      <c r="P315" t="str">
        <f t="shared" si="32"/>
        <v>481,339891</v>
      </c>
      <c r="Q315" s="7">
        <v>481.33989100000002</v>
      </c>
      <c r="R315" s="2">
        <v>35481.339891000003</v>
      </c>
      <c r="S315" t="str">
        <f t="shared" si="33"/>
        <v>4 puertas</v>
      </c>
      <c r="T315" s="4">
        <f t="shared" si="34"/>
        <v>-35481.339891000003</v>
      </c>
    </row>
    <row r="316" spans="1:20" x14ac:dyDescent="0.35">
      <c r="A316" t="s">
        <v>355</v>
      </c>
      <c r="B316" t="s">
        <v>33</v>
      </c>
      <c r="C316" t="str">
        <f t="shared" si="29"/>
        <v>0R</v>
      </c>
      <c r="D316" t="str">
        <f t="shared" si="30"/>
        <v>F</v>
      </c>
      <c r="E316" t="s">
        <v>20</v>
      </c>
      <c r="F316" t="s">
        <v>15</v>
      </c>
      <c r="G316" s="4" t="str">
        <f t="shared" si="35"/>
        <v>828815,56</v>
      </c>
      <c r="H316" s="5">
        <v>828815.56</v>
      </c>
      <c r="I316" s="9">
        <v>828815.56</v>
      </c>
      <c r="J316">
        <v>33816</v>
      </c>
      <c r="K316">
        <v>106</v>
      </c>
      <c r="L316" s="2">
        <v>36557</v>
      </c>
      <c r="M316" s="2" t="str">
        <f t="shared" si="31"/>
        <v>Corporate</v>
      </c>
      <c r="N316" t="s">
        <v>28</v>
      </c>
      <c r="O316" t="s">
        <v>17</v>
      </c>
      <c r="P316" t="str">
        <f t="shared" si="32"/>
        <v>508,8</v>
      </c>
      <c r="Q316" s="7">
        <v>508.8</v>
      </c>
      <c r="R316" s="2">
        <v>35508.800000000003</v>
      </c>
      <c r="S316" t="str">
        <f t="shared" si="33"/>
        <v>2 puertas</v>
      </c>
      <c r="T316" s="4">
        <f t="shared" si="34"/>
        <v>-35508.800000000003</v>
      </c>
    </row>
    <row r="317" spans="1:20" x14ac:dyDescent="0.35">
      <c r="A317" t="s">
        <v>356</v>
      </c>
      <c r="B317" t="s">
        <v>33</v>
      </c>
      <c r="C317" t="str">
        <f t="shared" si="29"/>
        <v>0R</v>
      </c>
      <c r="D317" t="str">
        <f t="shared" si="30"/>
        <v>M</v>
      </c>
      <c r="E317" t="s">
        <v>27</v>
      </c>
      <c r="F317" t="s">
        <v>21</v>
      </c>
      <c r="G317" s="4" t="str">
        <f t="shared" si="35"/>
        <v>3265483,83</v>
      </c>
      <c r="H317" s="5">
        <v>3265483.83</v>
      </c>
      <c r="I317" s="9">
        <v>3265483.83</v>
      </c>
      <c r="J317">
        <v>0</v>
      </c>
      <c r="K317">
        <v>153</v>
      </c>
      <c r="L317" s="2">
        <v>0</v>
      </c>
      <c r="M317" s="2" t="str">
        <f t="shared" si="31"/>
        <v xml:space="preserve">Personal </v>
      </c>
      <c r="N317" t="s">
        <v>16</v>
      </c>
      <c r="O317" t="s">
        <v>29</v>
      </c>
      <c r="P317" t="str">
        <f t="shared" si="32"/>
        <v>1101,6</v>
      </c>
      <c r="Q317" s="7">
        <v>1101.5999999999999</v>
      </c>
      <c r="R317" s="2">
        <v>36101.599999999999</v>
      </c>
      <c r="S317" t="str">
        <f t="shared" si="33"/>
        <v>4 puertas</v>
      </c>
      <c r="T317" s="4">
        <f t="shared" si="34"/>
        <v>-36101.599999999999</v>
      </c>
    </row>
    <row r="318" spans="1:20" x14ac:dyDescent="0.35">
      <c r="A318" t="s">
        <v>357</v>
      </c>
      <c r="B318" t="s">
        <v>33</v>
      </c>
      <c r="C318" t="str">
        <f t="shared" si="29"/>
        <v>0R</v>
      </c>
      <c r="D318" t="str">
        <f t="shared" si="30"/>
        <v>F</v>
      </c>
      <c r="E318" t="s">
        <v>20</v>
      </c>
      <c r="F318" t="s">
        <v>35</v>
      </c>
      <c r="G318" s="4" t="str">
        <f t="shared" si="35"/>
        <v>471945,01</v>
      </c>
      <c r="H318" s="5">
        <v>471945.01</v>
      </c>
      <c r="I318" s="9">
        <v>471945.01</v>
      </c>
      <c r="J318">
        <v>89642</v>
      </c>
      <c r="K318">
        <v>121</v>
      </c>
      <c r="L318" s="2">
        <v>36617</v>
      </c>
      <c r="M318" s="2" t="str">
        <f t="shared" si="31"/>
        <v>Corporate</v>
      </c>
      <c r="N318" t="s">
        <v>28</v>
      </c>
      <c r="O318" t="s">
        <v>29</v>
      </c>
      <c r="P318" t="str">
        <f t="shared" si="32"/>
        <v>86,320022</v>
      </c>
      <c r="Q318" s="7">
        <v>86.320021999999994</v>
      </c>
      <c r="R318" s="2">
        <v>35086.320022</v>
      </c>
      <c r="S318" t="str">
        <f t="shared" si="33"/>
        <v>4 puertas</v>
      </c>
      <c r="T318" s="4">
        <f t="shared" si="34"/>
        <v>-35086.320022</v>
      </c>
    </row>
    <row r="319" spans="1:20" x14ac:dyDescent="0.35">
      <c r="A319" t="s">
        <v>358</v>
      </c>
      <c r="B319" t="s">
        <v>26</v>
      </c>
      <c r="C319" t="str">
        <f t="shared" si="29"/>
        <v>CA</v>
      </c>
      <c r="D319" t="str">
        <f t="shared" si="30"/>
        <v>F</v>
      </c>
      <c r="E319" t="s">
        <v>20</v>
      </c>
      <c r="F319" t="s">
        <v>21</v>
      </c>
      <c r="G319" s="4" t="str">
        <f t="shared" si="35"/>
        <v>390347,48</v>
      </c>
      <c r="H319" s="5">
        <v>390347.48</v>
      </c>
      <c r="I319" s="9">
        <v>390347.48</v>
      </c>
      <c r="J319">
        <v>60068</v>
      </c>
      <c r="K319">
        <v>98</v>
      </c>
      <c r="L319" s="2">
        <v>0</v>
      </c>
      <c r="M319" s="2" t="str">
        <f t="shared" si="31"/>
        <v xml:space="preserve">Personal </v>
      </c>
      <c r="N319" t="s">
        <v>16</v>
      </c>
      <c r="O319" t="s">
        <v>24</v>
      </c>
      <c r="P319" t="str">
        <f t="shared" si="32"/>
        <v>470,4</v>
      </c>
      <c r="Q319" s="7">
        <v>470.4</v>
      </c>
      <c r="R319" s="2">
        <v>35470.400000000001</v>
      </c>
      <c r="S319" t="str">
        <f t="shared" si="33"/>
        <v>2 puertas</v>
      </c>
      <c r="T319" s="4">
        <f t="shared" si="34"/>
        <v>-35470.400000000001</v>
      </c>
    </row>
    <row r="320" spans="1:20" x14ac:dyDescent="0.35">
      <c r="A320" t="s">
        <v>359</v>
      </c>
      <c r="B320" t="s">
        <v>26</v>
      </c>
      <c r="C320" t="str">
        <f t="shared" si="29"/>
        <v>CA</v>
      </c>
      <c r="D320" t="str">
        <f t="shared" si="30"/>
        <v>F</v>
      </c>
      <c r="E320" t="s">
        <v>20</v>
      </c>
      <c r="F320" t="s">
        <v>21</v>
      </c>
      <c r="G320" s="4" t="str">
        <f t="shared" si="35"/>
        <v>545725,97</v>
      </c>
      <c r="H320" s="5">
        <v>545725.97</v>
      </c>
      <c r="I320" s="9">
        <v>545725.97</v>
      </c>
      <c r="J320">
        <v>50044</v>
      </c>
      <c r="K320">
        <v>139</v>
      </c>
      <c r="L320" s="2">
        <v>0</v>
      </c>
      <c r="M320" s="2" t="str">
        <f t="shared" si="31"/>
        <v xml:space="preserve">Personal </v>
      </c>
      <c r="N320" t="s">
        <v>16</v>
      </c>
      <c r="O320" t="s">
        <v>29</v>
      </c>
      <c r="P320" t="str">
        <f t="shared" si="32"/>
        <v>667,2</v>
      </c>
      <c r="Q320" s="7">
        <v>667.2</v>
      </c>
      <c r="R320" s="2">
        <v>35667.199999999997</v>
      </c>
      <c r="S320" t="str">
        <f t="shared" si="33"/>
        <v>4 puertas</v>
      </c>
      <c r="T320" s="4">
        <f t="shared" si="34"/>
        <v>-35667.199999999997</v>
      </c>
    </row>
    <row r="321" spans="1:20" x14ac:dyDescent="0.35">
      <c r="A321" t="s">
        <v>360</v>
      </c>
      <c r="B321" t="s">
        <v>26</v>
      </c>
      <c r="C321" t="str">
        <f t="shared" si="29"/>
        <v>CA</v>
      </c>
      <c r="D321" t="str">
        <f t="shared" si="30"/>
        <v>F</v>
      </c>
      <c r="E321" t="s">
        <v>20</v>
      </c>
      <c r="F321" t="s">
        <v>15</v>
      </c>
      <c r="G321" s="4" t="str">
        <f t="shared" si="35"/>
        <v>272535,64</v>
      </c>
      <c r="H321" s="5">
        <v>272535.64</v>
      </c>
      <c r="I321" s="9">
        <v>272535.64</v>
      </c>
      <c r="J321">
        <v>36650</v>
      </c>
      <c r="K321">
        <v>69</v>
      </c>
      <c r="L321" s="2">
        <v>36526</v>
      </c>
      <c r="M321" s="2" t="str">
        <f t="shared" si="31"/>
        <v xml:space="preserve">Personal </v>
      </c>
      <c r="N321" t="s">
        <v>16</v>
      </c>
      <c r="O321" t="s">
        <v>17</v>
      </c>
      <c r="P321" t="str">
        <f t="shared" si="32"/>
        <v>56,60333</v>
      </c>
      <c r="Q321" s="7">
        <v>56.60333</v>
      </c>
      <c r="R321" s="2">
        <v>35056.603329999998</v>
      </c>
      <c r="S321" t="str">
        <f t="shared" si="33"/>
        <v>2 puertas</v>
      </c>
      <c r="T321" s="4">
        <f t="shared" si="34"/>
        <v>-35056.603329999998</v>
      </c>
    </row>
    <row r="322" spans="1:20" x14ac:dyDescent="0.35">
      <c r="A322" t="s">
        <v>361</v>
      </c>
      <c r="B322" t="s">
        <v>19</v>
      </c>
      <c r="C322" t="str">
        <f t="shared" ref="C322:C385" si="36">IF(B322="Washington","WA",IF(B322="Arizona","AR",IF(B322="Nevada","NV",IF(B322="Cali","CA",IF(B322="California","CA",IF(B322="Oregon","0R",B322))))))</f>
        <v>AR</v>
      </c>
      <c r="D322" t="str">
        <f t="shared" si="30"/>
        <v>F</v>
      </c>
      <c r="E322" t="s">
        <v>20</v>
      </c>
      <c r="F322" t="s">
        <v>35</v>
      </c>
      <c r="G322" s="4" t="str">
        <f t="shared" si="35"/>
        <v>443397,37</v>
      </c>
      <c r="H322" s="5">
        <v>443397.37</v>
      </c>
      <c r="I322" s="9">
        <v>443397.37</v>
      </c>
      <c r="J322">
        <v>50653</v>
      </c>
      <c r="K322">
        <v>110</v>
      </c>
      <c r="L322" s="2">
        <v>0</v>
      </c>
      <c r="M322" s="2" t="str">
        <f t="shared" si="31"/>
        <v>Corporate</v>
      </c>
      <c r="N322" t="s">
        <v>28</v>
      </c>
      <c r="O322" t="s">
        <v>29</v>
      </c>
      <c r="P322" t="str">
        <f t="shared" si="32"/>
        <v>262,865172</v>
      </c>
      <c r="Q322" s="7">
        <v>262.86517199999997</v>
      </c>
      <c r="R322" s="2">
        <v>35262.865171999998</v>
      </c>
      <c r="S322" t="str">
        <f t="shared" si="33"/>
        <v>4 puertas</v>
      </c>
      <c r="T322" s="4">
        <f t="shared" si="34"/>
        <v>-35262.865171999998</v>
      </c>
    </row>
    <row r="323" spans="1:20" x14ac:dyDescent="0.35">
      <c r="A323" t="s">
        <v>362</v>
      </c>
      <c r="B323" t="s">
        <v>19</v>
      </c>
      <c r="C323" t="str">
        <f t="shared" si="36"/>
        <v>AR</v>
      </c>
      <c r="D323" t="str">
        <f t="shared" ref="D323:D386" si="37">IF(E323="female","F",IF(E323="Femal","F",IF(E323="Male","M",E323)))</f>
        <v>F</v>
      </c>
      <c r="E323" t="s">
        <v>20</v>
      </c>
      <c r="F323" t="s">
        <v>80</v>
      </c>
      <c r="G323" s="4" t="str">
        <f t="shared" si="35"/>
        <v>533246,27</v>
      </c>
      <c r="H323" s="5">
        <v>533246.27</v>
      </c>
      <c r="I323" s="9">
        <v>533246.27</v>
      </c>
      <c r="J323">
        <v>68931</v>
      </c>
      <c r="K323">
        <v>66</v>
      </c>
      <c r="L323" s="2">
        <v>0</v>
      </c>
      <c r="M323" s="2" t="str">
        <f t="shared" ref="M323:M386" si="38">LEFT(N323,9)</f>
        <v xml:space="preserve">Personal </v>
      </c>
      <c r="N323" t="s">
        <v>16</v>
      </c>
      <c r="O323" t="s">
        <v>17</v>
      </c>
      <c r="P323" t="str">
        <f t="shared" ref="P323:P386" si="39">SUBSTITUTE(Q323,"%"," ")</f>
        <v>309,577946</v>
      </c>
      <c r="Q323" s="7">
        <v>309.577946</v>
      </c>
      <c r="R323" s="2">
        <v>35309.577945999998</v>
      </c>
      <c r="S323" t="str">
        <f t="shared" ref="S323:S386" si="40">IF(O323="SUV","4 puertas",IF(O323="Luxury SUV","4 puertas","2 puertas"))</f>
        <v>2 puertas</v>
      </c>
      <c r="T323" s="4">
        <f t="shared" ref="T323:T386" si="41">X325-R323</f>
        <v>-35309.577945999998</v>
      </c>
    </row>
    <row r="324" spans="1:20" x14ac:dyDescent="0.35">
      <c r="A324" t="s">
        <v>363</v>
      </c>
      <c r="B324" t="s">
        <v>33</v>
      </c>
      <c r="C324" t="str">
        <f t="shared" si="36"/>
        <v>0R</v>
      </c>
      <c r="D324" t="str">
        <f t="shared" si="37"/>
        <v>M</v>
      </c>
      <c r="E324" t="s">
        <v>27</v>
      </c>
      <c r="F324" t="s">
        <v>21</v>
      </c>
      <c r="G324" s="4" t="str">
        <f t="shared" ref="G324:G387" si="42">SUBSTITUTE(H324,"%"," ")</f>
        <v>231509,5</v>
      </c>
      <c r="H324" s="5">
        <v>231509.5</v>
      </c>
      <c r="I324" s="9">
        <v>231509.5</v>
      </c>
      <c r="J324">
        <v>0</v>
      </c>
      <c r="K324">
        <v>73</v>
      </c>
      <c r="L324" s="2">
        <v>36526</v>
      </c>
      <c r="M324" s="2" t="str">
        <f t="shared" si="38"/>
        <v>Corporate</v>
      </c>
      <c r="N324" t="s">
        <v>28</v>
      </c>
      <c r="O324" t="s">
        <v>17</v>
      </c>
      <c r="P324" t="str">
        <f t="shared" si="39"/>
        <v>350,4</v>
      </c>
      <c r="Q324" s="7">
        <v>350.4</v>
      </c>
      <c r="R324" s="2">
        <v>35350.400000000001</v>
      </c>
      <c r="S324" t="str">
        <f t="shared" si="40"/>
        <v>2 puertas</v>
      </c>
      <c r="T324" s="4">
        <f t="shared" si="41"/>
        <v>-35350.400000000001</v>
      </c>
    </row>
    <row r="325" spans="1:20" x14ac:dyDescent="0.35">
      <c r="A325" t="s">
        <v>364</v>
      </c>
      <c r="B325" t="s">
        <v>26</v>
      </c>
      <c r="C325" t="str">
        <f t="shared" si="36"/>
        <v>CA</v>
      </c>
      <c r="D325" t="str">
        <f t="shared" si="37"/>
        <v>F</v>
      </c>
      <c r="E325" t="s">
        <v>20</v>
      </c>
      <c r="F325" t="s">
        <v>35</v>
      </c>
      <c r="G325" s="4" t="str">
        <f t="shared" si="42"/>
        <v>541195,37</v>
      </c>
      <c r="H325" s="5">
        <v>541195.37</v>
      </c>
      <c r="I325" s="9">
        <v>541195.37</v>
      </c>
      <c r="J325">
        <v>0</v>
      </c>
      <c r="K325">
        <v>73</v>
      </c>
      <c r="L325" s="2">
        <v>0</v>
      </c>
      <c r="M325" s="2" t="str">
        <f t="shared" si="38"/>
        <v xml:space="preserve">Personal </v>
      </c>
      <c r="N325" t="s">
        <v>16</v>
      </c>
      <c r="O325" t="s">
        <v>17</v>
      </c>
      <c r="P325" t="str">
        <f t="shared" si="39"/>
        <v>365,364581</v>
      </c>
      <c r="Q325" s="7">
        <v>365.36458099999999</v>
      </c>
      <c r="R325" s="2">
        <v>35365.364581000002</v>
      </c>
      <c r="S325" t="str">
        <f t="shared" si="40"/>
        <v>2 puertas</v>
      </c>
      <c r="T325" s="4">
        <f t="shared" si="41"/>
        <v>-35365.364581000002</v>
      </c>
    </row>
    <row r="326" spans="1:20" x14ac:dyDescent="0.35">
      <c r="A326" t="s">
        <v>365</v>
      </c>
      <c r="B326" t="s">
        <v>26</v>
      </c>
      <c r="C326" t="str">
        <f t="shared" si="36"/>
        <v>CA</v>
      </c>
      <c r="D326" t="str">
        <f t="shared" si="37"/>
        <v>M</v>
      </c>
      <c r="E326" t="s">
        <v>27</v>
      </c>
      <c r="F326" t="s">
        <v>21</v>
      </c>
      <c r="G326" s="4" t="str">
        <f t="shared" si="42"/>
        <v>958733,23</v>
      </c>
      <c r="H326" s="5">
        <v>958733.23</v>
      </c>
      <c r="I326" s="9">
        <v>958733.23</v>
      </c>
      <c r="J326">
        <v>39266</v>
      </c>
      <c r="K326">
        <v>80</v>
      </c>
      <c r="L326" s="2">
        <v>0</v>
      </c>
      <c r="M326" s="2" t="str">
        <f t="shared" si="38"/>
        <v xml:space="preserve">Personal </v>
      </c>
      <c r="N326" t="s">
        <v>16</v>
      </c>
      <c r="O326" t="s">
        <v>17</v>
      </c>
      <c r="P326" t="str">
        <f t="shared" si="39"/>
        <v>384</v>
      </c>
      <c r="Q326" s="7">
        <v>384</v>
      </c>
      <c r="R326" s="2">
        <v>35384</v>
      </c>
      <c r="S326" t="str">
        <f t="shared" si="40"/>
        <v>2 puertas</v>
      </c>
      <c r="T326" s="4">
        <f t="shared" si="41"/>
        <v>-35384</v>
      </c>
    </row>
    <row r="327" spans="1:20" x14ac:dyDescent="0.35">
      <c r="A327" t="s">
        <v>366</v>
      </c>
      <c r="B327" t="s">
        <v>26</v>
      </c>
      <c r="C327" t="str">
        <f t="shared" si="36"/>
        <v>CA</v>
      </c>
      <c r="D327" t="str">
        <f t="shared" si="37"/>
        <v>M</v>
      </c>
      <c r="E327" t="s">
        <v>27</v>
      </c>
      <c r="F327" t="s">
        <v>35</v>
      </c>
      <c r="G327" s="4" t="str">
        <f t="shared" si="42"/>
        <v>2210350,72</v>
      </c>
      <c r="H327" s="5">
        <v>2210350.7200000002</v>
      </c>
      <c r="I327" s="9">
        <v>2210350.7200000002</v>
      </c>
      <c r="J327">
        <v>0</v>
      </c>
      <c r="K327">
        <v>102</v>
      </c>
      <c r="L327" s="2">
        <v>0</v>
      </c>
      <c r="M327" s="2" t="str">
        <f t="shared" si="38"/>
        <v xml:space="preserve">Personal </v>
      </c>
      <c r="N327" t="s">
        <v>16</v>
      </c>
      <c r="O327" t="s">
        <v>29</v>
      </c>
      <c r="P327" t="str">
        <f t="shared" si="39"/>
        <v>489,6</v>
      </c>
      <c r="Q327" s="7">
        <v>489.6</v>
      </c>
      <c r="R327" s="2">
        <v>35489.599999999999</v>
      </c>
      <c r="S327" t="str">
        <f t="shared" si="40"/>
        <v>4 puertas</v>
      </c>
      <c r="T327" s="4">
        <f t="shared" si="41"/>
        <v>-35489.599999999999</v>
      </c>
    </row>
    <row r="328" spans="1:20" x14ac:dyDescent="0.35">
      <c r="A328" t="s">
        <v>367</v>
      </c>
      <c r="B328" t="s">
        <v>23</v>
      </c>
      <c r="C328" t="str">
        <f t="shared" si="36"/>
        <v>NV</v>
      </c>
      <c r="D328" t="str">
        <f t="shared" si="37"/>
        <v>F</v>
      </c>
      <c r="E328" t="s">
        <v>20</v>
      </c>
      <c r="F328" t="s">
        <v>31</v>
      </c>
      <c r="G328" s="4" t="str">
        <f t="shared" si="42"/>
        <v>976494,53</v>
      </c>
      <c r="H328" s="5">
        <v>976494.53</v>
      </c>
      <c r="I328" s="9">
        <v>976494.53</v>
      </c>
      <c r="J328">
        <v>0</v>
      </c>
      <c r="K328">
        <v>98</v>
      </c>
      <c r="L328" s="2">
        <v>36526</v>
      </c>
      <c r="M328" s="2" t="str">
        <f t="shared" si="38"/>
        <v xml:space="preserve">Personal </v>
      </c>
      <c r="N328" t="s">
        <v>16</v>
      </c>
      <c r="O328" t="s">
        <v>17</v>
      </c>
      <c r="P328" t="str">
        <f t="shared" si="39"/>
        <v>705,6</v>
      </c>
      <c r="Q328" s="7">
        <v>705.6</v>
      </c>
      <c r="R328" s="2">
        <v>35705.599999999999</v>
      </c>
      <c r="S328" t="str">
        <f t="shared" si="40"/>
        <v>2 puertas</v>
      </c>
      <c r="T328" s="4">
        <f t="shared" si="41"/>
        <v>-35705.599999999999</v>
      </c>
    </row>
    <row r="329" spans="1:20" x14ac:dyDescent="0.35">
      <c r="A329" t="s">
        <v>368</v>
      </c>
      <c r="B329" t="s">
        <v>23</v>
      </c>
      <c r="C329" t="str">
        <f t="shared" si="36"/>
        <v>NV</v>
      </c>
      <c r="D329" t="str">
        <f t="shared" si="37"/>
        <v>F</v>
      </c>
      <c r="E329" t="s">
        <v>20</v>
      </c>
      <c r="F329" t="s">
        <v>21</v>
      </c>
      <c r="G329" s="4" t="str">
        <f t="shared" si="42"/>
        <v>256715,15</v>
      </c>
      <c r="H329" s="5">
        <v>256715.15</v>
      </c>
      <c r="I329" s="9">
        <v>256715.15</v>
      </c>
      <c r="J329">
        <v>40864</v>
      </c>
      <c r="K329">
        <v>65</v>
      </c>
      <c r="L329" s="2">
        <v>0</v>
      </c>
      <c r="M329" s="2" t="str">
        <f t="shared" si="38"/>
        <v>Corporate</v>
      </c>
      <c r="N329" t="s">
        <v>28</v>
      </c>
      <c r="O329" t="s">
        <v>17</v>
      </c>
      <c r="P329" t="str">
        <f t="shared" si="39"/>
        <v>9,51528</v>
      </c>
      <c r="Q329" s="7">
        <v>9.5152800000000006</v>
      </c>
      <c r="R329" s="2">
        <v>35009.51528</v>
      </c>
      <c r="S329" t="str">
        <f t="shared" si="40"/>
        <v>2 puertas</v>
      </c>
      <c r="T329" s="4">
        <f t="shared" si="41"/>
        <v>-35009.51528</v>
      </c>
    </row>
    <row r="330" spans="1:20" x14ac:dyDescent="0.35">
      <c r="A330" t="s">
        <v>369</v>
      </c>
      <c r="B330" t="s">
        <v>33</v>
      </c>
      <c r="C330" t="str">
        <f t="shared" si="36"/>
        <v>0R</v>
      </c>
      <c r="D330" t="str">
        <f t="shared" si="37"/>
        <v>F</v>
      </c>
      <c r="E330" t="s">
        <v>20</v>
      </c>
      <c r="F330" t="s">
        <v>35</v>
      </c>
      <c r="G330" s="4" t="str">
        <f t="shared" si="42"/>
        <v>265062,28</v>
      </c>
      <c r="H330" s="5">
        <v>265062.28000000003</v>
      </c>
      <c r="I330" s="9">
        <v>265062.28000000003</v>
      </c>
      <c r="J330">
        <v>39035</v>
      </c>
      <c r="K330">
        <v>68</v>
      </c>
      <c r="L330" s="2">
        <v>0</v>
      </c>
      <c r="M330" s="2" t="str">
        <f t="shared" si="38"/>
        <v xml:space="preserve">Personal </v>
      </c>
      <c r="N330" t="s">
        <v>16</v>
      </c>
      <c r="O330" t="s">
        <v>17</v>
      </c>
      <c r="P330" t="str">
        <f t="shared" si="39"/>
        <v>244,564334</v>
      </c>
      <c r="Q330" s="7">
        <v>244.564334</v>
      </c>
      <c r="R330" s="2">
        <v>35244.564334000002</v>
      </c>
      <c r="S330" t="str">
        <f t="shared" si="40"/>
        <v>2 puertas</v>
      </c>
      <c r="T330" s="4">
        <f t="shared" si="41"/>
        <v>-35244.564334000002</v>
      </c>
    </row>
    <row r="331" spans="1:20" x14ac:dyDescent="0.35">
      <c r="A331" t="s">
        <v>370</v>
      </c>
      <c r="B331" t="s">
        <v>26</v>
      </c>
      <c r="C331" t="str">
        <f t="shared" si="36"/>
        <v>CA</v>
      </c>
      <c r="D331" t="str">
        <f t="shared" si="37"/>
        <v>M</v>
      </c>
      <c r="E331" t="s">
        <v>27</v>
      </c>
      <c r="F331" t="s">
        <v>21</v>
      </c>
      <c r="G331" s="4" t="str">
        <f t="shared" si="42"/>
        <v>1126436,33</v>
      </c>
      <c r="H331" s="5">
        <v>1126436.33</v>
      </c>
      <c r="I331" s="9">
        <v>1126436.33</v>
      </c>
      <c r="J331">
        <v>34923</v>
      </c>
      <c r="K331">
        <v>98</v>
      </c>
      <c r="L331" s="2">
        <v>0</v>
      </c>
      <c r="M331" s="2" t="str">
        <f t="shared" si="38"/>
        <v xml:space="preserve">Personal </v>
      </c>
      <c r="N331" t="s">
        <v>16</v>
      </c>
      <c r="O331" t="s">
        <v>24</v>
      </c>
      <c r="P331" t="str">
        <f t="shared" si="39"/>
        <v>639,105556</v>
      </c>
      <c r="Q331" s="7">
        <v>639.10555599999998</v>
      </c>
      <c r="R331" s="2">
        <v>35639.105556000002</v>
      </c>
      <c r="S331" t="str">
        <f t="shared" si="40"/>
        <v>2 puertas</v>
      </c>
      <c r="T331" s="4">
        <f t="shared" si="41"/>
        <v>-35639.105556000002</v>
      </c>
    </row>
    <row r="332" spans="1:20" x14ac:dyDescent="0.35">
      <c r="A332" t="s">
        <v>371</v>
      </c>
      <c r="B332" t="s">
        <v>26</v>
      </c>
      <c r="C332" t="str">
        <f t="shared" si="36"/>
        <v>CA</v>
      </c>
      <c r="D332" t="str">
        <f t="shared" si="37"/>
        <v>M</v>
      </c>
      <c r="E332" t="s">
        <v>27</v>
      </c>
      <c r="F332" t="s">
        <v>31</v>
      </c>
      <c r="G332" s="4" t="str">
        <f t="shared" si="42"/>
        <v>216852,35</v>
      </c>
      <c r="H332" s="5">
        <v>216852.35</v>
      </c>
      <c r="I332" s="9">
        <v>216852.35</v>
      </c>
      <c r="J332">
        <v>0</v>
      </c>
      <c r="K332">
        <v>63</v>
      </c>
      <c r="L332" s="2">
        <v>0</v>
      </c>
      <c r="M332" s="2" t="str">
        <f t="shared" si="38"/>
        <v xml:space="preserve">Personal </v>
      </c>
      <c r="N332" t="s">
        <v>16</v>
      </c>
      <c r="O332" t="s">
        <v>17</v>
      </c>
      <c r="P332" t="str">
        <f t="shared" si="39"/>
        <v>453,6</v>
      </c>
      <c r="Q332" s="7">
        <v>453.6</v>
      </c>
      <c r="R332" s="2">
        <v>35453.599999999999</v>
      </c>
      <c r="S332" t="str">
        <f t="shared" si="40"/>
        <v>2 puertas</v>
      </c>
      <c r="T332" s="4">
        <f t="shared" si="41"/>
        <v>-35453.599999999999</v>
      </c>
    </row>
    <row r="333" spans="1:20" x14ac:dyDescent="0.35">
      <c r="A333" t="s">
        <v>372</v>
      </c>
      <c r="B333" t="s">
        <v>26</v>
      </c>
      <c r="C333" t="str">
        <f t="shared" si="36"/>
        <v>CA</v>
      </c>
      <c r="D333" t="str">
        <f t="shared" si="37"/>
        <v>F</v>
      </c>
      <c r="E333" t="s">
        <v>20</v>
      </c>
      <c r="F333" t="s">
        <v>31</v>
      </c>
      <c r="G333" s="4" t="str">
        <f t="shared" si="42"/>
        <v>861066,75</v>
      </c>
      <c r="H333" s="5">
        <v>861066.75</v>
      </c>
      <c r="I333" s="9">
        <v>861066.75</v>
      </c>
      <c r="J333">
        <v>0</v>
      </c>
      <c r="K333">
        <v>111</v>
      </c>
      <c r="L333" s="2">
        <v>0</v>
      </c>
      <c r="M333" s="2" t="str">
        <f t="shared" si="38"/>
        <v>Corporate</v>
      </c>
      <c r="N333" t="s">
        <v>28</v>
      </c>
      <c r="O333" t="s">
        <v>29</v>
      </c>
      <c r="P333" t="str">
        <f t="shared" si="39"/>
        <v>532,8</v>
      </c>
      <c r="Q333" s="7">
        <v>532.79999999999995</v>
      </c>
      <c r="R333" s="2">
        <v>35532.800000000003</v>
      </c>
      <c r="S333" t="str">
        <f t="shared" si="40"/>
        <v>4 puertas</v>
      </c>
      <c r="T333" s="4">
        <f t="shared" si="41"/>
        <v>-35532.800000000003</v>
      </c>
    </row>
    <row r="334" spans="1:20" x14ac:dyDescent="0.35">
      <c r="A334" t="s">
        <v>373</v>
      </c>
      <c r="B334" t="s">
        <v>26</v>
      </c>
      <c r="C334" t="str">
        <f t="shared" si="36"/>
        <v>CA</v>
      </c>
      <c r="D334" t="str">
        <f t="shared" si="37"/>
        <v>F</v>
      </c>
      <c r="E334" t="s">
        <v>20</v>
      </c>
      <c r="F334" t="s">
        <v>35</v>
      </c>
      <c r="G334" s="4" t="str">
        <f t="shared" si="42"/>
        <v>283464,62</v>
      </c>
      <c r="H334" s="5">
        <v>283464.62</v>
      </c>
      <c r="I334" s="9">
        <v>283464.62</v>
      </c>
      <c r="J334">
        <v>24506</v>
      </c>
      <c r="K334">
        <v>71</v>
      </c>
      <c r="L334" s="2">
        <v>0</v>
      </c>
      <c r="M334" s="2" t="str">
        <f t="shared" si="38"/>
        <v xml:space="preserve">Personal </v>
      </c>
      <c r="N334" t="s">
        <v>16</v>
      </c>
      <c r="O334" t="s">
        <v>24</v>
      </c>
      <c r="P334" t="str">
        <f t="shared" si="39"/>
        <v>511,2</v>
      </c>
      <c r="Q334" s="7">
        <v>511.2</v>
      </c>
      <c r="R334" s="2">
        <v>35511.199999999997</v>
      </c>
      <c r="S334" t="str">
        <f t="shared" si="40"/>
        <v>2 puertas</v>
      </c>
      <c r="T334" s="4">
        <f t="shared" si="41"/>
        <v>-35511.199999999997</v>
      </c>
    </row>
    <row r="335" spans="1:20" x14ac:dyDescent="0.35">
      <c r="A335" t="s">
        <v>374</v>
      </c>
      <c r="B335" t="s">
        <v>33</v>
      </c>
      <c r="C335" t="str">
        <f t="shared" si="36"/>
        <v>0R</v>
      </c>
      <c r="D335" t="str">
        <f t="shared" si="37"/>
        <v>M</v>
      </c>
      <c r="E335" t="s">
        <v>27</v>
      </c>
      <c r="F335" t="s">
        <v>31</v>
      </c>
      <c r="G335" s="4" t="str">
        <f t="shared" si="42"/>
        <v>893013,97</v>
      </c>
      <c r="H335" s="5">
        <v>893013.97</v>
      </c>
      <c r="I335" s="9">
        <v>893013.97</v>
      </c>
      <c r="J335">
        <v>0</v>
      </c>
      <c r="K335">
        <v>82</v>
      </c>
      <c r="L335" s="2">
        <v>0</v>
      </c>
      <c r="M335" s="2" t="str">
        <f t="shared" si="38"/>
        <v xml:space="preserve">Personal </v>
      </c>
      <c r="N335" t="s">
        <v>16</v>
      </c>
      <c r="O335" t="s">
        <v>17</v>
      </c>
      <c r="P335" t="str">
        <f t="shared" si="39"/>
        <v>554,522969</v>
      </c>
      <c r="Q335" s="7">
        <v>554.52296899999999</v>
      </c>
      <c r="R335" s="2">
        <v>35554.522968999998</v>
      </c>
      <c r="S335" t="str">
        <f t="shared" si="40"/>
        <v>2 puertas</v>
      </c>
      <c r="T335" s="4">
        <f t="shared" si="41"/>
        <v>-35554.522968999998</v>
      </c>
    </row>
    <row r="336" spans="1:20" x14ac:dyDescent="0.35">
      <c r="A336" t="s">
        <v>375</v>
      </c>
      <c r="B336" t="s">
        <v>19</v>
      </c>
      <c r="C336" t="str">
        <f t="shared" si="36"/>
        <v>AR</v>
      </c>
      <c r="D336" t="str">
        <f t="shared" si="37"/>
        <v>F</v>
      </c>
      <c r="E336" t="s">
        <v>20</v>
      </c>
      <c r="F336" t="s">
        <v>35</v>
      </c>
      <c r="G336" s="4" t="str">
        <f t="shared" si="42"/>
        <v>553638,7</v>
      </c>
      <c r="H336" s="5">
        <v>553638.69999999995</v>
      </c>
      <c r="I336" s="9">
        <v>553638.69999999995</v>
      </c>
      <c r="J336">
        <v>52220</v>
      </c>
      <c r="K336">
        <v>70</v>
      </c>
      <c r="L336" s="2">
        <v>36526</v>
      </c>
      <c r="M336" s="2" t="str">
        <f t="shared" si="38"/>
        <v xml:space="preserve">Personal </v>
      </c>
      <c r="N336" t="s">
        <v>16</v>
      </c>
      <c r="O336" t="s">
        <v>17</v>
      </c>
      <c r="P336" t="str">
        <f t="shared" si="39"/>
        <v>336</v>
      </c>
      <c r="Q336" s="7">
        <v>336</v>
      </c>
      <c r="R336" s="2">
        <v>35336</v>
      </c>
      <c r="S336" t="str">
        <f t="shared" si="40"/>
        <v>2 puertas</v>
      </c>
      <c r="T336" s="4">
        <f t="shared" si="41"/>
        <v>-35336</v>
      </c>
    </row>
    <row r="337" spans="1:20" x14ac:dyDescent="0.35">
      <c r="A337" t="s">
        <v>376</v>
      </c>
      <c r="B337" t="s">
        <v>19</v>
      </c>
      <c r="C337" t="str">
        <f t="shared" si="36"/>
        <v>AR</v>
      </c>
      <c r="D337" t="str">
        <f t="shared" si="37"/>
        <v>M</v>
      </c>
      <c r="E337" t="s">
        <v>27</v>
      </c>
      <c r="F337" t="s">
        <v>31</v>
      </c>
      <c r="G337" s="4" t="str">
        <f t="shared" si="42"/>
        <v>284085,43</v>
      </c>
      <c r="H337" s="5">
        <v>284085.43</v>
      </c>
      <c r="I337" s="9">
        <v>284085.43</v>
      </c>
      <c r="J337">
        <v>0</v>
      </c>
      <c r="K337">
        <v>74</v>
      </c>
      <c r="L337" s="2">
        <v>0</v>
      </c>
      <c r="M337" s="2" t="str">
        <f t="shared" si="38"/>
        <v xml:space="preserve">Personal </v>
      </c>
      <c r="N337" t="s">
        <v>16</v>
      </c>
      <c r="O337" t="s">
        <v>24</v>
      </c>
      <c r="P337" t="str">
        <f t="shared" si="39"/>
        <v>402,449823</v>
      </c>
      <c r="Q337" s="7">
        <v>402.44982299999998</v>
      </c>
      <c r="R337" s="2">
        <v>35402.449823000003</v>
      </c>
      <c r="S337" t="str">
        <f t="shared" si="40"/>
        <v>2 puertas</v>
      </c>
      <c r="T337" s="4">
        <f t="shared" si="41"/>
        <v>-35402.449823000003</v>
      </c>
    </row>
    <row r="338" spans="1:20" x14ac:dyDescent="0.35">
      <c r="A338" t="s">
        <v>377</v>
      </c>
      <c r="B338" t="s">
        <v>26</v>
      </c>
      <c r="C338" t="str">
        <f t="shared" si="36"/>
        <v>CA</v>
      </c>
      <c r="D338" t="str">
        <f t="shared" si="37"/>
        <v>M</v>
      </c>
      <c r="E338" t="s">
        <v>27</v>
      </c>
      <c r="F338" t="s">
        <v>35</v>
      </c>
      <c r="G338" s="4" t="str">
        <f t="shared" si="42"/>
        <v>808288,1</v>
      </c>
      <c r="H338" s="5">
        <v>808288.1</v>
      </c>
      <c r="I338" s="9">
        <v>808288.1</v>
      </c>
      <c r="J338">
        <v>53554</v>
      </c>
      <c r="K338">
        <v>67</v>
      </c>
      <c r="L338" s="2">
        <v>0</v>
      </c>
      <c r="M338" s="2" t="str">
        <f t="shared" si="38"/>
        <v xml:space="preserve">Personal </v>
      </c>
      <c r="N338" t="s">
        <v>16</v>
      </c>
      <c r="O338" t="s">
        <v>17</v>
      </c>
      <c r="P338" t="str">
        <f t="shared" si="39"/>
        <v>327,020539</v>
      </c>
      <c r="Q338" s="7">
        <v>327.02053899999999</v>
      </c>
      <c r="R338" s="2">
        <v>35327.020538999997</v>
      </c>
      <c r="S338" t="str">
        <f t="shared" si="40"/>
        <v>2 puertas</v>
      </c>
      <c r="T338" s="4">
        <f t="shared" si="41"/>
        <v>-35327.020538999997</v>
      </c>
    </row>
    <row r="339" spans="1:20" x14ac:dyDescent="0.35">
      <c r="A339" t="s">
        <v>378</v>
      </c>
      <c r="B339" t="s">
        <v>26</v>
      </c>
      <c r="C339" t="str">
        <f t="shared" si="36"/>
        <v>CA</v>
      </c>
      <c r="D339" t="str">
        <f t="shared" si="37"/>
        <v>M</v>
      </c>
      <c r="E339" t="s">
        <v>27</v>
      </c>
      <c r="F339" t="s">
        <v>21</v>
      </c>
      <c r="G339" s="4" t="str">
        <f t="shared" si="42"/>
        <v>525473,43</v>
      </c>
      <c r="H339" s="5">
        <v>525473.43000000005</v>
      </c>
      <c r="I339" s="9">
        <v>525473.43000000005</v>
      </c>
      <c r="J339">
        <v>34476</v>
      </c>
      <c r="K339">
        <v>67</v>
      </c>
      <c r="L339" s="2">
        <v>36526</v>
      </c>
      <c r="M339" s="2" t="str">
        <f t="shared" si="38"/>
        <v>Corporate</v>
      </c>
      <c r="N339" t="s">
        <v>28</v>
      </c>
      <c r="O339" t="s">
        <v>17</v>
      </c>
      <c r="P339" t="str">
        <f t="shared" si="39"/>
        <v>5,3953</v>
      </c>
      <c r="Q339" s="7">
        <v>5.3952999999999998</v>
      </c>
      <c r="R339" s="2">
        <v>35005.395299999996</v>
      </c>
      <c r="S339" t="str">
        <f t="shared" si="40"/>
        <v>2 puertas</v>
      </c>
      <c r="T339" s="4">
        <f t="shared" si="41"/>
        <v>-35005.395299999996</v>
      </c>
    </row>
    <row r="340" spans="1:20" x14ac:dyDescent="0.35">
      <c r="A340" t="s">
        <v>379</v>
      </c>
      <c r="B340" t="s">
        <v>19</v>
      </c>
      <c r="C340" t="str">
        <f t="shared" si="36"/>
        <v>AR</v>
      </c>
      <c r="D340" t="str">
        <f t="shared" si="37"/>
        <v>F</v>
      </c>
      <c r="E340" t="s">
        <v>20</v>
      </c>
      <c r="F340" t="s">
        <v>21</v>
      </c>
      <c r="G340" s="4" t="str">
        <f t="shared" si="42"/>
        <v>511623,76</v>
      </c>
      <c r="H340" s="5">
        <v>511623.76</v>
      </c>
      <c r="I340" s="9">
        <v>511623.76</v>
      </c>
      <c r="J340">
        <v>0</v>
      </c>
      <c r="K340">
        <v>70</v>
      </c>
      <c r="L340" s="2">
        <v>0</v>
      </c>
      <c r="M340" s="2" t="str">
        <f t="shared" si="38"/>
        <v xml:space="preserve">Personal </v>
      </c>
      <c r="N340" t="s">
        <v>16</v>
      </c>
      <c r="O340" t="s">
        <v>17</v>
      </c>
      <c r="P340" t="str">
        <f t="shared" si="39"/>
        <v>131,401291</v>
      </c>
      <c r="Q340" s="7">
        <v>131.40129099999999</v>
      </c>
      <c r="R340" s="2">
        <v>35131.401291000002</v>
      </c>
      <c r="S340" t="str">
        <f t="shared" si="40"/>
        <v>2 puertas</v>
      </c>
      <c r="T340" s="4">
        <f t="shared" si="41"/>
        <v>-35131.401291000002</v>
      </c>
    </row>
    <row r="341" spans="1:20" x14ac:dyDescent="0.35">
      <c r="A341" t="s">
        <v>380</v>
      </c>
      <c r="B341" t="s">
        <v>26</v>
      </c>
      <c r="C341" t="str">
        <f t="shared" si="36"/>
        <v>CA</v>
      </c>
      <c r="D341" t="str">
        <f t="shared" si="37"/>
        <v>M</v>
      </c>
      <c r="E341" t="s">
        <v>27</v>
      </c>
      <c r="F341" t="s">
        <v>35</v>
      </c>
      <c r="G341" s="4" t="str">
        <f t="shared" si="42"/>
        <v>303464,7</v>
      </c>
      <c r="H341" s="5">
        <v>303464.7</v>
      </c>
      <c r="I341" s="9">
        <v>303464.7</v>
      </c>
      <c r="J341">
        <v>68205</v>
      </c>
      <c r="K341">
        <v>76</v>
      </c>
      <c r="L341" s="2">
        <v>0</v>
      </c>
      <c r="M341" s="2" t="str">
        <f t="shared" si="38"/>
        <v xml:space="preserve">Personal </v>
      </c>
      <c r="N341" t="s">
        <v>16</v>
      </c>
      <c r="O341" t="s">
        <v>24</v>
      </c>
      <c r="P341" t="str">
        <f t="shared" si="39"/>
        <v>99,382943</v>
      </c>
      <c r="Q341" s="7">
        <v>99.382942999999997</v>
      </c>
      <c r="R341" s="2">
        <v>35099.382942999997</v>
      </c>
      <c r="S341" t="str">
        <f t="shared" si="40"/>
        <v>2 puertas</v>
      </c>
      <c r="T341" s="4">
        <f t="shared" si="41"/>
        <v>-35099.382942999997</v>
      </c>
    </row>
    <row r="342" spans="1:20" x14ac:dyDescent="0.35">
      <c r="A342" t="s">
        <v>381</v>
      </c>
      <c r="B342" t="s">
        <v>26</v>
      </c>
      <c r="C342" t="str">
        <f t="shared" si="36"/>
        <v>CA</v>
      </c>
      <c r="D342" t="str">
        <f t="shared" si="37"/>
        <v>F</v>
      </c>
      <c r="E342" t="s">
        <v>338</v>
      </c>
      <c r="F342" t="s">
        <v>31</v>
      </c>
      <c r="G342" s="4" t="str">
        <f t="shared" si="42"/>
        <v>802489,99</v>
      </c>
      <c r="H342" s="5">
        <v>802489.99</v>
      </c>
      <c r="I342" s="9">
        <v>802489.99</v>
      </c>
      <c r="J342">
        <v>0</v>
      </c>
      <c r="K342">
        <v>119</v>
      </c>
      <c r="L342" s="2">
        <v>36526</v>
      </c>
      <c r="M342" s="2" t="str">
        <f t="shared" si="38"/>
        <v xml:space="preserve">Personal </v>
      </c>
      <c r="N342" t="s">
        <v>16</v>
      </c>
      <c r="O342" t="s">
        <v>29</v>
      </c>
      <c r="P342" t="str">
        <f t="shared" si="39"/>
        <v>856,8</v>
      </c>
      <c r="Q342" s="7">
        <v>856.8</v>
      </c>
      <c r="R342" s="2">
        <v>35856.800000000003</v>
      </c>
      <c r="S342" t="str">
        <f t="shared" si="40"/>
        <v>4 puertas</v>
      </c>
      <c r="T342" s="4">
        <f t="shared" si="41"/>
        <v>-35856.800000000003</v>
      </c>
    </row>
    <row r="343" spans="1:20" x14ac:dyDescent="0.35">
      <c r="A343" t="s">
        <v>382</v>
      </c>
      <c r="B343" t="s">
        <v>26</v>
      </c>
      <c r="C343" t="str">
        <f t="shared" si="36"/>
        <v>CA</v>
      </c>
      <c r="D343" t="str">
        <f t="shared" si="37"/>
        <v>M</v>
      </c>
      <c r="E343" t="s">
        <v>27</v>
      </c>
      <c r="F343" t="s">
        <v>31</v>
      </c>
      <c r="G343" s="4" t="str">
        <f t="shared" si="42"/>
        <v>1821114,32</v>
      </c>
      <c r="H343" s="5">
        <v>1821114.32</v>
      </c>
      <c r="I343" s="9">
        <v>1821114.32</v>
      </c>
      <c r="J343">
        <v>53690</v>
      </c>
      <c r="K343">
        <v>154</v>
      </c>
      <c r="L343" s="2">
        <v>0</v>
      </c>
      <c r="M343" s="2" t="str">
        <f t="shared" si="38"/>
        <v xml:space="preserve">Personal </v>
      </c>
      <c r="N343" t="s">
        <v>16</v>
      </c>
      <c r="O343" t="s">
        <v>29</v>
      </c>
      <c r="P343" t="str">
        <f t="shared" si="39"/>
        <v>739,2</v>
      </c>
      <c r="Q343" s="7">
        <v>739.2</v>
      </c>
      <c r="R343" s="2">
        <v>35739.199999999997</v>
      </c>
      <c r="S343" t="str">
        <f t="shared" si="40"/>
        <v>4 puertas</v>
      </c>
      <c r="T343" s="4">
        <f t="shared" si="41"/>
        <v>-35739.199999999997</v>
      </c>
    </row>
    <row r="344" spans="1:20" x14ac:dyDescent="0.35">
      <c r="A344" t="s">
        <v>383</v>
      </c>
      <c r="B344" t="s">
        <v>33</v>
      </c>
      <c r="C344" t="str">
        <f t="shared" si="36"/>
        <v>0R</v>
      </c>
      <c r="D344" t="str">
        <f t="shared" si="37"/>
        <v>M</v>
      </c>
      <c r="E344" t="s">
        <v>27</v>
      </c>
      <c r="F344" t="s">
        <v>31</v>
      </c>
      <c r="G344" s="4" t="str">
        <f t="shared" si="42"/>
        <v>512156,33</v>
      </c>
      <c r="H344" s="5">
        <v>512156.33</v>
      </c>
      <c r="I344" s="9">
        <v>512156.33</v>
      </c>
      <c r="J344">
        <v>0</v>
      </c>
      <c r="K344">
        <v>72</v>
      </c>
      <c r="L344" s="2">
        <v>0</v>
      </c>
      <c r="M344" s="2" t="str">
        <f t="shared" si="38"/>
        <v xml:space="preserve">Personal </v>
      </c>
      <c r="N344" t="s">
        <v>16</v>
      </c>
      <c r="O344" t="s">
        <v>17</v>
      </c>
      <c r="P344" t="str">
        <f t="shared" si="39"/>
        <v>518,4</v>
      </c>
      <c r="Q344" s="7">
        <v>518.4</v>
      </c>
      <c r="R344" s="2">
        <v>35518.400000000001</v>
      </c>
      <c r="S344" t="str">
        <f t="shared" si="40"/>
        <v>2 puertas</v>
      </c>
      <c r="T344" s="4">
        <f t="shared" si="41"/>
        <v>-35518.400000000001</v>
      </c>
    </row>
    <row r="345" spans="1:20" x14ac:dyDescent="0.35">
      <c r="A345" t="s">
        <v>384</v>
      </c>
      <c r="B345" t="s">
        <v>26</v>
      </c>
      <c r="C345" t="str">
        <f t="shared" si="36"/>
        <v>CA</v>
      </c>
      <c r="D345" t="str">
        <f t="shared" si="37"/>
        <v>F</v>
      </c>
      <c r="E345" t="s">
        <v>338</v>
      </c>
      <c r="F345" t="s">
        <v>31</v>
      </c>
      <c r="G345" s="4" t="str">
        <f t="shared" si="42"/>
        <v>215017,86</v>
      </c>
      <c r="H345" s="5">
        <v>215017.86</v>
      </c>
      <c r="I345" s="9">
        <v>215017.86</v>
      </c>
      <c r="J345">
        <v>0</v>
      </c>
      <c r="K345">
        <v>61</v>
      </c>
      <c r="L345" s="2">
        <v>0</v>
      </c>
      <c r="M345" s="2" t="str">
        <f t="shared" si="38"/>
        <v xml:space="preserve">Personal </v>
      </c>
      <c r="N345" t="s">
        <v>16</v>
      </c>
      <c r="O345" t="s">
        <v>17</v>
      </c>
      <c r="P345" t="str">
        <f t="shared" si="39"/>
        <v>292,8</v>
      </c>
      <c r="Q345" s="7">
        <v>292.8</v>
      </c>
      <c r="R345" s="2">
        <v>35292.800000000003</v>
      </c>
      <c r="S345" t="str">
        <f t="shared" si="40"/>
        <v>2 puertas</v>
      </c>
      <c r="T345" s="4">
        <f t="shared" si="41"/>
        <v>-35292.800000000003</v>
      </c>
    </row>
    <row r="346" spans="1:20" x14ac:dyDescent="0.35">
      <c r="A346" t="s">
        <v>385</v>
      </c>
      <c r="B346" t="s">
        <v>26</v>
      </c>
      <c r="C346" t="str">
        <f t="shared" si="36"/>
        <v>CA</v>
      </c>
      <c r="D346" t="str">
        <f t="shared" si="37"/>
        <v>F</v>
      </c>
      <c r="E346" t="s">
        <v>338</v>
      </c>
      <c r="F346" t="s">
        <v>31</v>
      </c>
      <c r="G346" s="4" t="str">
        <f t="shared" si="42"/>
        <v>559538,99</v>
      </c>
      <c r="H346" s="5">
        <v>559538.99</v>
      </c>
      <c r="I346" s="9">
        <v>559538.99</v>
      </c>
      <c r="J346">
        <v>74454</v>
      </c>
      <c r="K346">
        <v>71</v>
      </c>
      <c r="L346" s="2">
        <v>0</v>
      </c>
      <c r="M346" s="2" t="str">
        <f t="shared" si="38"/>
        <v xml:space="preserve">Personal </v>
      </c>
      <c r="N346" t="s">
        <v>16</v>
      </c>
      <c r="O346" t="s">
        <v>17</v>
      </c>
      <c r="P346" t="str">
        <f t="shared" si="39"/>
        <v>340,8</v>
      </c>
      <c r="Q346" s="7">
        <v>340.8</v>
      </c>
      <c r="R346" s="2">
        <v>35340.800000000003</v>
      </c>
      <c r="S346" t="str">
        <f t="shared" si="40"/>
        <v>2 puertas</v>
      </c>
      <c r="T346" s="4">
        <f t="shared" si="41"/>
        <v>-35340.800000000003</v>
      </c>
    </row>
    <row r="347" spans="1:20" x14ac:dyDescent="0.35">
      <c r="A347" t="s">
        <v>386</v>
      </c>
      <c r="B347" t="s">
        <v>23</v>
      </c>
      <c r="C347" t="str">
        <f t="shared" si="36"/>
        <v>NV</v>
      </c>
      <c r="D347" t="str">
        <f t="shared" si="37"/>
        <v>F</v>
      </c>
      <c r="E347" t="s">
        <v>338</v>
      </c>
      <c r="F347" t="s">
        <v>21</v>
      </c>
      <c r="G347" s="4" t="str">
        <f t="shared" si="42"/>
        <v>756282,4</v>
      </c>
      <c r="H347" s="5">
        <v>756282.4</v>
      </c>
      <c r="I347" s="9">
        <v>756282.4</v>
      </c>
      <c r="J347">
        <v>0</v>
      </c>
      <c r="K347">
        <v>73</v>
      </c>
      <c r="L347" s="2">
        <v>0</v>
      </c>
      <c r="M347" s="2" t="str">
        <f t="shared" si="38"/>
        <v xml:space="preserve">Personal </v>
      </c>
      <c r="N347" t="s">
        <v>16</v>
      </c>
      <c r="O347" t="s">
        <v>17</v>
      </c>
      <c r="P347" t="str">
        <f t="shared" si="39"/>
        <v>350,4</v>
      </c>
      <c r="Q347" s="7">
        <v>350.4</v>
      </c>
      <c r="R347" s="2">
        <v>35350.400000000001</v>
      </c>
      <c r="S347" t="str">
        <f t="shared" si="40"/>
        <v>2 puertas</v>
      </c>
      <c r="T347" s="4">
        <f t="shared" si="41"/>
        <v>-35350.400000000001</v>
      </c>
    </row>
    <row r="348" spans="1:20" x14ac:dyDescent="0.35">
      <c r="A348" t="s">
        <v>387</v>
      </c>
      <c r="B348" t="s">
        <v>33</v>
      </c>
      <c r="C348" t="str">
        <f t="shared" si="36"/>
        <v>0R</v>
      </c>
      <c r="D348" t="str">
        <f t="shared" si="37"/>
        <v>M</v>
      </c>
      <c r="E348" t="s">
        <v>27</v>
      </c>
      <c r="F348" t="s">
        <v>31</v>
      </c>
      <c r="G348" s="4" t="str">
        <f t="shared" si="42"/>
        <v>538585,32</v>
      </c>
      <c r="H348" s="5">
        <v>538585.31999999995</v>
      </c>
      <c r="I348" s="9">
        <v>538585.31999999995</v>
      </c>
      <c r="J348">
        <v>29664</v>
      </c>
      <c r="K348">
        <v>71</v>
      </c>
      <c r="L348" s="2">
        <v>0</v>
      </c>
      <c r="M348" s="2" t="str">
        <f t="shared" si="38"/>
        <v xml:space="preserve">Personal </v>
      </c>
      <c r="N348" t="s">
        <v>16</v>
      </c>
      <c r="O348" t="s">
        <v>17</v>
      </c>
      <c r="P348" t="str">
        <f t="shared" si="39"/>
        <v>340,8</v>
      </c>
      <c r="Q348" s="7">
        <v>340.8</v>
      </c>
      <c r="R348" s="2">
        <v>35340.800000000003</v>
      </c>
      <c r="S348" t="str">
        <f t="shared" si="40"/>
        <v>2 puertas</v>
      </c>
      <c r="T348" s="4">
        <f t="shared" si="41"/>
        <v>-35340.800000000003</v>
      </c>
    </row>
    <row r="349" spans="1:20" x14ac:dyDescent="0.35">
      <c r="A349" t="s">
        <v>388</v>
      </c>
      <c r="B349" t="s">
        <v>13</v>
      </c>
      <c r="C349" t="str">
        <f t="shared" si="36"/>
        <v>WA</v>
      </c>
      <c r="D349" t="str">
        <f t="shared" si="37"/>
        <v>F</v>
      </c>
      <c r="E349" t="s">
        <v>20</v>
      </c>
      <c r="F349" t="s">
        <v>80</v>
      </c>
      <c r="G349" s="4" t="str">
        <f t="shared" si="42"/>
        <v>267805,83</v>
      </c>
      <c r="H349" s="5">
        <v>267805.83</v>
      </c>
      <c r="I349" s="9">
        <v>267805.83</v>
      </c>
      <c r="J349">
        <v>72450</v>
      </c>
      <c r="K349">
        <v>66</v>
      </c>
      <c r="L349" s="2">
        <v>0</v>
      </c>
      <c r="M349" s="2" t="str">
        <f t="shared" si="38"/>
        <v>Corporate</v>
      </c>
      <c r="N349" t="s">
        <v>28</v>
      </c>
      <c r="O349" t="s">
        <v>17</v>
      </c>
      <c r="P349" t="str">
        <f t="shared" si="39"/>
        <v>84,218363</v>
      </c>
      <c r="Q349" s="7">
        <v>84.218362999999997</v>
      </c>
      <c r="R349" s="2">
        <v>35084.218363</v>
      </c>
      <c r="S349" t="str">
        <f t="shared" si="40"/>
        <v>2 puertas</v>
      </c>
      <c r="T349" s="4">
        <f t="shared" si="41"/>
        <v>-35084.218363</v>
      </c>
    </row>
    <row r="350" spans="1:20" x14ac:dyDescent="0.35">
      <c r="A350" t="s">
        <v>389</v>
      </c>
      <c r="B350" t="s">
        <v>23</v>
      </c>
      <c r="C350" t="str">
        <f t="shared" si="36"/>
        <v>NV</v>
      </c>
      <c r="D350" t="str">
        <f t="shared" si="37"/>
        <v>F</v>
      </c>
      <c r="E350" t="s">
        <v>338</v>
      </c>
      <c r="F350" t="s">
        <v>21</v>
      </c>
      <c r="G350" s="4" t="str">
        <f t="shared" si="42"/>
        <v>942256,79</v>
      </c>
      <c r="H350" s="5">
        <v>942256.79</v>
      </c>
      <c r="I350" s="9">
        <v>942256.79</v>
      </c>
      <c r="J350">
        <v>47272</v>
      </c>
      <c r="K350">
        <v>79</v>
      </c>
      <c r="L350" s="2">
        <v>36586</v>
      </c>
      <c r="M350" s="2" t="str">
        <f t="shared" si="38"/>
        <v xml:space="preserve">Personal </v>
      </c>
      <c r="N350" t="s">
        <v>16</v>
      </c>
      <c r="O350" t="s">
        <v>17</v>
      </c>
      <c r="P350" t="str">
        <f t="shared" si="39"/>
        <v>64,546877</v>
      </c>
      <c r="Q350" s="7">
        <v>64.546876999999995</v>
      </c>
      <c r="R350" s="2">
        <v>35064.546877000001</v>
      </c>
      <c r="S350" t="str">
        <f t="shared" si="40"/>
        <v>2 puertas</v>
      </c>
      <c r="T350" s="4">
        <f t="shared" si="41"/>
        <v>-35064.546877000001</v>
      </c>
    </row>
    <row r="351" spans="1:20" x14ac:dyDescent="0.35">
      <c r="A351" t="s">
        <v>390</v>
      </c>
      <c r="B351" t="s">
        <v>33</v>
      </c>
      <c r="C351" t="str">
        <f t="shared" si="36"/>
        <v>0R</v>
      </c>
      <c r="D351" t="str">
        <f t="shared" si="37"/>
        <v>F</v>
      </c>
      <c r="E351" t="s">
        <v>338</v>
      </c>
      <c r="F351" t="s">
        <v>35</v>
      </c>
      <c r="G351" s="4" t="str">
        <f t="shared" si="42"/>
        <v>360586,03</v>
      </c>
      <c r="H351" s="5">
        <v>360586.03</v>
      </c>
      <c r="I351" s="9">
        <v>360586.03</v>
      </c>
      <c r="J351">
        <v>21585</v>
      </c>
      <c r="K351">
        <v>92</v>
      </c>
      <c r="L351" s="2">
        <v>0</v>
      </c>
      <c r="M351" s="2" t="str">
        <f t="shared" si="38"/>
        <v>Corporate</v>
      </c>
      <c r="N351" t="s">
        <v>28</v>
      </c>
      <c r="O351" t="s">
        <v>17</v>
      </c>
      <c r="P351" t="str">
        <f t="shared" si="39"/>
        <v>441,6</v>
      </c>
      <c r="Q351" s="7">
        <v>441.6</v>
      </c>
      <c r="R351" s="2">
        <v>35441.599999999999</v>
      </c>
      <c r="S351" t="str">
        <f t="shared" si="40"/>
        <v>2 puertas</v>
      </c>
      <c r="T351" s="4">
        <f t="shared" si="41"/>
        <v>-35441.599999999999</v>
      </c>
    </row>
    <row r="352" spans="1:20" x14ac:dyDescent="0.35">
      <c r="A352" t="s">
        <v>391</v>
      </c>
      <c r="B352" t="s">
        <v>26</v>
      </c>
      <c r="C352" t="str">
        <f t="shared" si="36"/>
        <v>CA</v>
      </c>
      <c r="D352" t="str">
        <f t="shared" si="37"/>
        <v>F</v>
      </c>
      <c r="E352" t="s">
        <v>338</v>
      </c>
      <c r="F352" t="s">
        <v>35</v>
      </c>
      <c r="G352" s="4" t="str">
        <f t="shared" si="42"/>
        <v>776259,06</v>
      </c>
      <c r="H352" s="5">
        <v>776259.06</v>
      </c>
      <c r="I352" s="9">
        <v>776259.06</v>
      </c>
      <c r="J352">
        <v>23827</v>
      </c>
      <c r="K352">
        <v>106</v>
      </c>
      <c r="L352" s="2">
        <v>36557</v>
      </c>
      <c r="M352" s="2" t="str">
        <f t="shared" si="38"/>
        <v xml:space="preserve">Personal </v>
      </c>
      <c r="N352" t="s">
        <v>16</v>
      </c>
      <c r="O352" t="s">
        <v>17</v>
      </c>
      <c r="P352" t="str">
        <f t="shared" si="39"/>
        <v>37,910623</v>
      </c>
      <c r="Q352" s="7">
        <v>37.910623000000001</v>
      </c>
      <c r="R352" s="2">
        <v>35037.910623000003</v>
      </c>
      <c r="S352" t="str">
        <f t="shared" si="40"/>
        <v>2 puertas</v>
      </c>
      <c r="T352" s="4">
        <f t="shared" si="41"/>
        <v>-35037.910623000003</v>
      </c>
    </row>
    <row r="353" spans="1:20" x14ac:dyDescent="0.35">
      <c r="A353" t="s">
        <v>392</v>
      </c>
      <c r="B353" t="s">
        <v>19</v>
      </c>
      <c r="C353" t="str">
        <f t="shared" si="36"/>
        <v>AR</v>
      </c>
      <c r="D353" t="str">
        <f t="shared" si="37"/>
        <v>F</v>
      </c>
      <c r="E353" t="s">
        <v>338</v>
      </c>
      <c r="F353" t="s">
        <v>35</v>
      </c>
      <c r="G353" s="4" t="str">
        <f t="shared" si="42"/>
        <v>2344490,05</v>
      </c>
      <c r="H353" s="5">
        <v>2344490.0499999998</v>
      </c>
      <c r="I353" s="9">
        <v>2344490.0499999998</v>
      </c>
      <c r="J353">
        <v>69906</v>
      </c>
      <c r="K353">
        <v>74</v>
      </c>
      <c r="L353" s="2">
        <v>36557</v>
      </c>
      <c r="M353" s="2" t="str">
        <f t="shared" si="38"/>
        <v>Corporate</v>
      </c>
      <c r="N353" t="s">
        <v>28</v>
      </c>
      <c r="O353" t="s">
        <v>17</v>
      </c>
      <c r="P353" t="str">
        <f t="shared" si="39"/>
        <v>202,860399</v>
      </c>
      <c r="Q353" s="7">
        <v>202.860399</v>
      </c>
      <c r="R353" s="2">
        <v>35202.860398999997</v>
      </c>
      <c r="S353" t="str">
        <f t="shared" si="40"/>
        <v>2 puertas</v>
      </c>
      <c r="T353" s="4">
        <f t="shared" si="41"/>
        <v>-35202.860398999997</v>
      </c>
    </row>
    <row r="354" spans="1:20" x14ac:dyDescent="0.35">
      <c r="A354" t="s">
        <v>393</v>
      </c>
      <c r="B354" t="s">
        <v>26</v>
      </c>
      <c r="C354" t="str">
        <f t="shared" si="36"/>
        <v>CA</v>
      </c>
      <c r="D354" t="str">
        <f t="shared" si="37"/>
        <v>F</v>
      </c>
      <c r="E354" t="s">
        <v>338</v>
      </c>
      <c r="F354" t="s">
        <v>31</v>
      </c>
      <c r="G354" s="4" t="str">
        <f t="shared" si="42"/>
        <v>255817,82</v>
      </c>
      <c r="H354" s="5">
        <v>255817.82</v>
      </c>
      <c r="I354" s="9">
        <v>255817.82</v>
      </c>
      <c r="J354">
        <v>0</v>
      </c>
      <c r="K354">
        <v>72</v>
      </c>
      <c r="L354" s="2">
        <v>0</v>
      </c>
      <c r="M354" s="2" t="str">
        <f t="shared" si="38"/>
        <v>Corporate</v>
      </c>
      <c r="N354" t="s">
        <v>28</v>
      </c>
      <c r="O354" t="s">
        <v>17</v>
      </c>
      <c r="P354" t="str">
        <f t="shared" si="39"/>
        <v>345,6</v>
      </c>
      <c r="Q354" s="7">
        <v>345.6</v>
      </c>
      <c r="R354" s="2">
        <v>35345.599999999999</v>
      </c>
      <c r="S354" t="str">
        <f t="shared" si="40"/>
        <v>2 puertas</v>
      </c>
      <c r="T354" s="4">
        <f t="shared" si="41"/>
        <v>-35345.599999999999</v>
      </c>
    </row>
    <row r="355" spans="1:20" x14ac:dyDescent="0.35">
      <c r="A355" t="s">
        <v>394</v>
      </c>
      <c r="B355" t="s">
        <v>13</v>
      </c>
      <c r="C355" t="str">
        <f t="shared" si="36"/>
        <v>WA</v>
      </c>
      <c r="D355" t="str">
        <f t="shared" si="37"/>
        <v>M</v>
      </c>
      <c r="E355" t="s">
        <v>27</v>
      </c>
      <c r="F355" t="s">
        <v>15</v>
      </c>
      <c r="G355" s="4" t="str">
        <f t="shared" si="42"/>
        <v>265438,1</v>
      </c>
      <c r="H355" s="5">
        <v>265438.09999999998</v>
      </c>
      <c r="I355" s="9">
        <v>265438.09999999998</v>
      </c>
      <c r="J355">
        <v>73196</v>
      </c>
      <c r="K355">
        <v>66</v>
      </c>
      <c r="L355" s="2">
        <v>36526</v>
      </c>
      <c r="M355" s="2" t="str">
        <f t="shared" si="38"/>
        <v xml:space="preserve">Personal </v>
      </c>
      <c r="N355" t="s">
        <v>16</v>
      </c>
      <c r="O355" t="s">
        <v>17</v>
      </c>
      <c r="P355" t="str">
        <f t="shared" si="39"/>
        <v>85,809817</v>
      </c>
      <c r="Q355" s="7">
        <v>85.809816999999995</v>
      </c>
      <c r="R355" s="2">
        <v>35085.809817000001</v>
      </c>
      <c r="S355" t="str">
        <f t="shared" si="40"/>
        <v>2 puertas</v>
      </c>
      <c r="T355" s="4">
        <f t="shared" si="41"/>
        <v>-35085.809817000001</v>
      </c>
    </row>
    <row r="356" spans="1:20" x14ac:dyDescent="0.35">
      <c r="A356" t="s">
        <v>395</v>
      </c>
      <c r="B356" t="s">
        <v>13</v>
      </c>
      <c r="C356" t="str">
        <f t="shared" si="36"/>
        <v>WA</v>
      </c>
      <c r="D356" t="str">
        <f t="shared" si="37"/>
        <v>M</v>
      </c>
      <c r="E356" t="s">
        <v>27</v>
      </c>
      <c r="F356" t="s">
        <v>21</v>
      </c>
      <c r="G356" s="4" t="str">
        <f t="shared" si="42"/>
        <v>254978,61</v>
      </c>
      <c r="H356" s="5">
        <v>254978.61</v>
      </c>
      <c r="I356" s="9">
        <v>254978.61</v>
      </c>
      <c r="J356">
        <v>72217</v>
      </c>
      <c r="K356">
        <v>6464</v>
      </c>
      <c r="L356" s="2">
        <v>0</v>
      </c>
      <c r="M356" s="2" t="str">
        <f t="shared" si="38"/>
        <v xml:space="preserve">Personal </v>
      </c>
      <c r="N356" t="s">
        <v>16</v>
      </c>
      <c r="O356" t="s">
        <v>17</v>
      </c>
      <c r="P356" t="str">
        <f t="shared" si="39"/>
        <v>91,146661</v>
      </c>
      <c r="Q356" s="7">
        <v>91.146660999999995</v>
      </c>
      <c r="R356" s="2">
        <v>35091.146660999999</v>
      </c>
      <c r="S356" t="str">
        <f t="shared" si="40"/>
        <v>2 puertas</v>
      </c>
      <c r="T356" s="4">
        <f t="shared" si="41"/>
        <v>-35091.146660999999</v>
      </c>
    </row>
    <row r="357" spans="1:20" x14ac:dyDescent="0.35">
      <c r="A357" t="s">
        <v>396</v>
      </c>
      <c r="B357" t="s">
        <v>26</v>
      </c>
      <c r="C357" t="str">
        <f t="shared" si="36"/>
        <v>CA</v>
      </c>
      <c r="D357" t="str">
        <f t="shared" si="37"/>
        <v>M</v>
      </c>
      <c r="E357" t="s">
        <v>27</v>
      </c>
      <c r="F357" t="s">
        <v>31</v>
      </c>
      <c r="G357" s="4" t="str">
        <f t="shared" si="42"/>
        <v>296959,33</v>
      </c>
      <c r="H357" s="5">
        <v>296959.33</v>
      </c>
      <c r="I357" s="9">
        <v>296959.33</v>
      </c>
      <c r="J357">
        <v>46131</v>
      </c>
      <c r="K357">
        <v>74</v>
      </c>
      <c r="L357" s="2">
        <v>0</v>
      </c>
      <c r="M357" s="2" t="str">
        <f t="shared" si="38"/>
        <v xml:space="preserve">Personal </v>
      </c>
      <c r="N357" t="s">
        <v>16</v>
      </c>
      <c r="O357" t="s">
        <v>24</v>
      </c>
      <c r="P357" t="str">
        <f t="shared" si="39"/>
        <v>355,2</v>
      </c>
      <c r="Q357" s="7">
        <v>355.2</v>
      </c>
      <c r="R357" s="2">
        <v>35355.199999999997</v>
      </c>
      <c r="S357" t="str">
        <f t="shared" si="40"/>
        <v>2 puertas</v>
      </c>
      <c r="T357" s="4">
        <f t="shared" si="41"/>
        <v>-35355.199999999997</v>
      </c>
    </row>
    <row r="358" spans="1:20" x14ac:dyDescent="0.35">
      <c r="A358" t="s">
        <v>397</v>
      </c>
      <c r="B358" t="s">
        <v>33</v>
      </c>
      <c r="C358" t="str">
        <f t="shared" si="36"/>
        <v>0R</v>
      </c>
      <c r="D358" t="str">
        <f t="shared" si="37"/>
        <v>F</v>
      </c>
      <c r="E358" t="s">
        <v>338</v>
      </c>
      <c r="F358" t="s">
        <v>15</v>
      </c>
      <c r="G358" s="4" t="str">
        <f t="shared" si="42"/>
        <v>436312,46</v>
      </c>
      <c r="H358" s="5">
        <v>436312.46</v>
      </c>
      <c r="I358" s="9">
        <v>436312.46</v>
      </c>
      <c r="J358">
        <v>54514</v>
      </c>
      <c r="K358">
        <v>109</v>
      </c>
      <c r="L358" s="2">
        <v>36586</v>
      </c>
      <c r="M358" s="2" t="str">
        <f t="shared" si="38"/>
        <v xml:space="preserve">Personal </v>
      </c>
      <c r="N358" t="s">
        <v>16</v>
      </c>
      <c r="O358" t="s">
        <v>29</v>
      </c>
      <c r="P358" t="str">
        <f t="shared" si="39"/>
        <v>286,234931</v>
      </c>
      <c r="Q358" s="7">
        <v>286.23493100000002</v>
      </c>
      <c r="R358" s="2">
        <v>35286.234930999999</v>
      </c>
      <c r="S358" t="str">
        <f t="shared" si="40"/>
        <v>4 puertas</v>
      </c>
      <c r="T358" s="4">
        <f t="shared" si="41"/>
        <v>-35286.234930999999</v>
      </c>
    </row>
    <row r="359" spans="1:20" x14ac:dyDescent="0.35">
      <c r="A359" t="s">
        <v>398</v>
      </c>
      <c r="B359" t="s">
        <v>26</v>
      </c>
      <c r="C359" t="str">
        <f t="shared" si="36"/>
        <v>CA</v>
      </c>
      <c r="D359" t="str">
        <f t="shared" si="37"/>
        <v>F</v>
      </c>
      <c r="E359" t="s">
        <v>338</v>
      </c>
      <c r="F359" t="s">
        <v>31</v>
      </c>
      <c r="G359" s="4" t="str">
        <f t="shared" si="42"/>
        <v>588430,86</v>
      </c>
      <c r="H359" s="5">
        <v>588430.86</v>
      </c>
      <c r="I359" s="9">
        <v>588430.86</v>
      </c>
      <c r="J359">
        <v>0</v>
      </c>
      <c r="K359">
        <v>161</v>
      </c>
      <c r="L359" s="2">
        <v>0</v>
      </c>
      <c r="M359" s="2" t="str">
        <f t="shared" si="38"/>
        <v xml:space="preserve">Personal </v>
      </c>
      <c r="N359" t="s">
        <v>16</v>
      </c>
      <c r="O359" t="s">
        <v>29</v>
      </c>
      <c r="P359" t="str">
        <f t="shared" si="39"/>
        <v>1159,2</v>
      </c>
      <c r="Q359" s="7">
        <v>1159.2</v>
      </c>
      <c r="R359" s="2">
        <v>36159.199999999997</v>
      </c>
      <c r="S359" t="str">
        <f t="shared" si="40"/>
        <v>4 puertas</v>
      </c>
      <c r="T359" s="4">
        <f t="shared" si="41"/>
        <v>-36159.199999999997</v>
      </c>
    </row>
    <row r="360" spans="1:20" x14ac:dyDescent="0.35">
      <c r="A360" t="s">
        <v>399</v>
      </c>
      <c r="B360" t="s">
        <v>23</v>
      </c>
      <c r="C360" t="str">
        <f t="shared" si="36"/>
        <v>NV</v>
      </c>
      <c r="D360" t="str">
        <f t="shared" si="37"/>
        <v>F</v>
      </c>
      <c r="E360" t="s">
        <v>338</v>
      </c>
      <c r="F360" t="s">
        <v>35</v>
      </c>
      <c r="G360" s="4" t="str">
        <f t="shared" si="42"/>
        <v>527219,16</v>
      </c>
      <c r="H360" s="5">
        <v>527219.16</v>
      </c>
      <c r="I360" s="9">
        <v>527219.16</v>
      </c>
      <c r="J360">
        <v>96668</v>
      </c>
      <c r="K360">
        <v>66</v>
      </c>
      <c r="L360" s="2">
        <v>0</v>
      </c>
      <c r="M360" s="2" t="str">
        <f t="shared" si="38"/>
        <v xml:space="preserve">Personal </v>
      </c>
      <c r="N360" t="s">
        <v>16</v>
      </c>
      <c r="O360" t="s">
        <v>17</v>
      </c>
      <c r="P360" t="str">
        <f t="shared" si="39"/>
        <v>316,8</v>
      </c>
      <c r="Q360" s="7">
        <v>316.8</v>
      </c>
      <c r="R360" s="2">
        <v>35316.800000000003</v>
      </c>
      <c r="S360" t="str">
        <f t="shared" si="40"/>
        <v>2 puertas</v>
      </c>
      <c r="T360" s="4">
        <f t="shared" si="41"/>
        <v>-35316.800000000003</v>
      </c>
    </row>
    <row r="361" spans="1:20" x14ac:dyDescent="0.35">
      <c r="A361" t="s">
        <v>400</v>
      </c>
      <c r="B361" t="s">
        <v>26</v>
      </c>
      <c r="C361" t="str">
        <f t="shared" si="36"/>
        <v>CA</v>
      </c>
      <c r="D361" t="str">
        <f t="shared" si="37"/>
        <v>M</v>
      </c>
      <c r="E361" t="s">
        <v>27</v>
      </c>
      <c r="F361" t="s">
        <v>80</v>
      </c>
      <c r="G361" s="4" t="str">
        <f t="shared" si="42"/>
        <v>550989,57</v>
      </c>
      <c r="H361" s="5">
        <v>550989.56999999995</v>
      </c>
      <c r="I361" s="9">
        <v>550989.56999999995</v>
      </c>
      <c r="J361">
        <v>78879</v>
      </c>
      <c r="K361">
        <v>69</v>
      </c>
      <c r="L361" s="2">
        <v>36526</v>
      </c>
      <c r="M361" s="2" t="str">
        <f t="shared" si="38"/>
        <v xml:space="preserve">Personal </v>
      </c>
      <c r="N361" t="s">
        <v>16</v>
      </c>
      <c r="O361" t="s">
        <v>17</v>
      </c>
      <c r="P361" t="str">
        <f t="shared" si="39"/>
        <v>466,570791</v>
      </c>
      <c r="Q361" s="7">
        <v>466.57079099999999</v>
      </c>
      <c r="R361" s="2">
        <v>35466.570790999998</v>
      </c>
      <c r="S361" t="str">
        <f t="shared" si="40"/>
        <v>2 puertas</v>
      </c>
      <c r="T361" s="4">
        <f t="shared" si="41"/>
        <v>-35466.570790999998</v>
      </c>
    </row>
    <row r="362" spans="1:20" x14ac:dyDescent="0.35">
      <c r="A362" t="s">
        <v>401</v>
      </c>
      <c r="B362" t="s">
        <v>23</v>
      </c>
      <c r="C362" t="str">
        <f t="shared" si="36"/>
        <v>NV</v>
      </c>
      <c r="D362" t="str">
        <f t="shared" si="37"/>
        <v>M</v>
      </c>
      <c r="E362" t="s">
        <v>27</v>
      </c>
      <c r="F362" t="s">
        <v>35</v>
      </c>
      <c r="G362" s="4" t="str">
        <f t="shared" si="42"/>
        <v>1631368,35</v>
      </c>
      <c r="H362" s="5">
        <v>1631368.35</v>
      </c>
      <c r="I362" s="9">
        <v>1631368.35</v>
      </c>
      <c r="J362">
        <v>0</v>
      </c>
      <c r="K362">
        <v>69</v>
      </c>
      <c r="L362" s="2">
        <v>0</v>
      </c>
      <c r="M362" s="2" t="str">
        <f t="shared" si="38"/>
        <v xml:space="preserve">Personal </v>
      </c>
      <c r="N362" t="s">
        <v>16</v>
      </c>
      <c r="O362" t="s">
        <v>17</v>
      </c>
      <c r="P362" t="str">
        <f t="shared" si="39"/>
        <v>331,2</v>
      </c>
      <c r="Q362" s="7">
        <v>331.2</v>
      </c>
      <c r="R362" s="2">
        <v>35331.199999999997</v>
      </c>
      <c r="S362" t="str">
        <f t="shared" si="40"/>
        <v>2 puertas</v>
      </c>
      <c r="T362" s="4">
        <f t="shared" si="41"/>
        <v>-35331.199999999997</v>
      </c>
    </row>
    <row r="363" spans="1:20" x14ac:dyDescent="0.35">
      <c r="A363" t="s">
        <v>402</v>
      </c>
      <c r="B363" t="s">
        <v>19</v>
      </c>
      <c r="C363" t="str">
        <f t="shared" si="36"/>
        <v>AR</v>
      </c>
      <c r="D363" t="str">
        <f t="shared" si="37"/>
        <v>F</v>
      </c>
      <c r="E363" t="s">
        <v>338</v>
      </c>
      <c r="F363" t="s">
        <v>21</v>
      </c>
      <c r="G363" s="4" t="str">
        <f t="shared" si="42"/>
        <v>567805,02</v>
      </c>
      <c r="H363" s="5">
        <v>567805.02</v>
      </c>
      <c r="I363" s="9">
        <v>567805.02</v>
      </c>
      <c r="J363">
        <v>0</v>
      </c>
      <c r="K363">
        <v>76</v>
      </c>
      <c r="L363" s="2">
        <v>0</v>
      </c>
      <c r="M363" s="2" t="str">
        <f t="shared" si="38"/>
        <v xml:space="preserve">Personal </v>
      </c>
      <c r="N363" t="s">
        <v>16</v>
      </c>
      <c r="O363" t="s">
        <v>17</v>
      </c>
      <c r="P363" t="str">
        <f t="shared" si="39"/>
        <v>364,8</v>
      </c>
      <c r="Q363" s="7">
        <v>364.8</v>
      </c>
      <c r="R363" s="2">
        <v>35364.800000000003</v>
      </c>
      <c r="S363" t="str">
        <f t="shared" si="40"/>
        <v>2 puertas</v>
      </c>
      <c r="T363" s="4">
        <f t="shared" si="41"/>
        <v>-35364.800000000003</v>
      </c>
    </row>
    <row r="364" spans="1:20" x14ac:dyDescent="0.35">
      <c r="A364" t="s">
        <v>403</v>
      </c>
      <c r="B364" t="s">
        <v>26</v>
      </c>
      <c r="C364" t="str">
        <f t="shared" si="36"/>
        <v>CA</v>
      </c>
      <c r="D364" t="str">
        <f t="shared" si="37"/>
        <v>F</v>
      </c>
      <c r="E364" t="s">
        <v>338</v>
      </c>
      <c r="F364" t="s">
        <v>21</v>
      </c>
      <c r="G364" s="4" t="str">
        <f t="shared" si="42"/>
        <v>1210120,88</v>
      </c>
      <c r="H364" s="5">
        <v>1210120.8799999999</v>
      </c>
      <c r="I364" s="9">
        <v>1210120.8799999999</v>
      </c>
      <c r="J364">
        <v>0</v>
      </c>
      <c r="K364">
        <v>112</v>
      </c>
      <c r="L364" s="2">
        <v>0</v>
      </c>
      <c r="M364" s="2" t="str">
        <f t="shared" si="38"/>
        <v xml:space="preserve">Personal </v>
      </c>
      <c r="N364" t="s">
        <v>16</v>
      </c>
      <c r="O364" t="s">
        <v>78</v>
      </c>
      <c r="P364" t="str">
        <f t="shared" si="39"/>
        <v>1252,406235</v>
      </c>
      <c r="Q364" s="7">
        <v>1252.4062349999999</v>
      </c>
      <c r="R364" s="2">
        <v>36252.406235000002</v>
      </c>
      <c r="S364" t="str">
        <f t="shared" si="40"/>
        <v>2 puertas</v>
      </c>
      <c r="T364" s="4">
        <f t="shared" si="41"/>
        <v>-36252.406235000002</v>
      </c>
    </row>
    <row r="365" spans="1:20" x14ac:dyDescent="0.35">
      <c r="A365" t="s">
        <v>404</v>
      </c>
      <c r="B365" t="s">
        <v>33</v>
      </c>
      <c r="C365" t="str">
        <f t="shared" si="36"/>
        <v>0R</v>
      </c>
      <c r="D365" t="str">
        <f t="shared" si="37"/>
        <v>M</v>
      </c>
      <c r="E365" t="s">
        <v>27</v>
      </c>
      <c r="F365" t="s">
        <v>21</v>
      </c>
      <c r="G365" s="4" t="str">
        <f t="shared" si="42"/>
        <v>245357,08</v>
      </c>
      <c r="H365" s="5">
        <v>245357.08</v>
      </c>
      <c r="I365" s="9">
        <v>245357.08</v>
      </c>
      <c r="J365">
        <v>29735</v>
      </c>
      <c r="K365">
        <v>69</v>
      </c>
      <c r="L365" s="2">
        <v>0</v>
      </c>
      <c r="M365" s="2" t="str">
        <f t="shared" si="38"/>
        <v xml:space="preserve">Personal </v>
      </c>
      <c r="N365" t="s">
        <v>16</v>
      </c>
      <c r="O365" t="s">
        <v>17</v>
      </c>
      <c r="P365" t="str">
        <f t="shared" si="39"/>
        <v>331,2</v>
      </c>
      <c r="Q365" s="7">
        <v>331.2</v>
      </c>
      <c r="R365" s="2">
        <v>35331.199999999997</v>
      </c>
      <c r="S365" t="str">
        <f t="shared" si="40"/>
        <v>2 puertas</v>
      </c>
      <c r="T365" s="4">
        <f t="shared" si="41"/>
        <v>-35331.199999999997</v>
      </c>
    </row>
    <row r="366" spans="1:20" x14ac:dyDescent="0.35">
      <c r="A366" t="s">
        <v>405</v>
      </c>
      <c r="B366" t="s">
        <v>26</v>
      </c>
      <c r="C366" t="str">
        <f t="shared" si="36"/>
        <v>CA</v>
      </c>
      <c r="D366" t="str">
        <f t="shared" si="37"/>
        <v>M</v>
      </c>
      <c r="E366" t="s">
        <v>27</v>
      </c>
      <c r="F366" t="s">
        <v>31</v>
      </c>
      <c r="G366" s="4" t="str">
        <f t="shared" si="42"/>
        <v>507566,27</v>
      </c>
      <c r="H366" s="5">
        <v>507566.27</v>
      </c>
      <c r="I366" s="9">
        <v>507566.27</v>
      </c>
      <c r="J366">
        <v>23082</v>
      </c>
      <c r="K366">
        <v>65</v>
      </c>
      <c r="L366" s="2">
        <v>0</v>
      </c>
      <c r="M366" s="2" t="str">
        <f>LEFT(N366,8)</f>
        <v xml:space="preserve">Special </v>
      </c>
      <c r="N366" t="s">
        <v>39</v>
      </c>
      <c r="O366" t="s">
        <v>17</v>
      </c>
      <c r="P366" t="str">
        <f t="shared" si="39"/>
        <v>312</v>
      </c>
      <c r="Q366" s="7">
        <v>312</v>
      </c>
      <c r="R366" s="2">
        <v>35312</v>
      </c>
      <c r="S366" t="str">
        <f t="shared" si="40"/>
        <v>2 puertas</v>
      </c>
      <c r="T366" s="4">
        <f t="shared" si="41"/>
        <v>-35312</v>
      </c>
    </row>
    <row r="367" spans="1:20" x14ac:dyDescent="0.35">
      <c r="A367" t="s">
        <v>406</v>
      </c>
      <c r="B367" t="s">
        <v>19</v>
      </c>
      <c r="C367" t="str">
        <f t="shared" si="36"/>
        <v>AR</v>
      </c>
      <c r="D367" t="str">
        <f t="shared" si="37"/>
        <v>M</v>
      </c>
      <c r="E367" t="s">
        <v>27</v>
      </c>
      <c r="F367" t="s">
        <v>21</v>
      </c>
      <c r="G367" s="4" t="str">
        <f t="shared" si="42"/>
        <v>321497,94</v>
      </c>
      <c r="H367" s="5">
        <v>321497.94</v>
      </c>
      <c r="I367" s="9">
        <v>321497.94</v>
      </c>
      <c r="J367">
        <v>53984</v>
      </c>
      <c r="K367">
        <v>80</v>
      </c>
      <c r="L367" s="2">
        <v>0</v>
      </c>
      <c r="M367" s="2" t="str">
        <f t="shared" si="38"/>
        <v>Corporate</v>
      </c>
      <c r="N367" t="s">
        <v>28</v>
      </c>
      <c r="O367" t="s">
        <v>17</v>
      </c>
      <c r="P367" t="str">
        <f t="shared" si="39"/>
        <v>421,484456</v>
      </c>
      <c r="Q367" s="7">
        <v>421.48445600000002</v>
      </c>
      <c r="R367" s="2">
        <v>35421.484455999998</v>
      </c>
      <c r="S367" t="str">
        <f t="shared" si="40"/>
        <v>2 puertas</v>
      </c>
      <c r="T367" s="4">
        <f t="shared" si="41"/>
        <v>-35421.484455999998</v>
      </c>
    </row>
    <row r="368" spans="1:20" x14ac:dyDescent="0.35">
      <c r="A368" t="s">
        <v>407</v>
      </c>
      <c r="B368" t="s">
        <v>26</v>
      </c>
      <c r="C368" t="str">
        <f t="shared" si="36"/>
        <v>CA</v>
      </c>
      <c r="D368" t="str">
        <f t="shared" si="37"/>
        <v>F</v>
      </c>
      <c r="E368" t="s">
        <v>338</v>
      </c>
      <c r="F368" t="s">
        <v>35</v>
      </c>
      <c r="G368" s="4" t="str">
        <f t="shared" si="42"/>
        <v>1227534,31</v>
      </c>
      <c r="H368" s="5">
        <v>1227534.31</v>
      </c>
      <c r="I368" s="9">
        <v>1227534.31</v>
      </c>
      <c r="J368">
        <v>52135</v>
      </c>
      <c r="K368">
        <v>156</v>
      </c>
      <c r="L368" s="2">
        <v>0</v>
      </c>
      <c r="M368" s="2" t="str">
        <f t="shared" si="38"/>
        <v xml:space="preserve">Personal </v>
      </c>
      <c r="N368" t="s">
        <v>16</v>
      </c>
      <c r="O368" t="s">
        <v>29</v>
      </c>
      <c r="P368" t="str">
        <f t="shared" si="39"/>
        <v>430,505942</v>
      </c>
      <c r="Q368" s="7">
        <v>430.505942</v>
      </c>
      <c r="R368" s="2">
        <v>35430.505942000003</v>
      </c>
      <c r="S368" t="str">
        <f t="shared" si="40"/>
        <v>4 puertas</v>
      </c>
      <c r="T368" s="4">
        <f t="shared" si="41"/>
        <v>-35430.505942000003</v>
      </c>
    </row>
    <row r="369" spans="1:20" x14ac:dyDescent="0.35">
      <c r="A369" t="s">
        <v>408</v>
      </c>
      <c r="B369" t="s">
        <v>26</v>
      </c>
      <c r="C369" t="str">
        <f t="shared" si="36"/>
        <v>CA</v>
      </c>
      <c r="D369" t="str">
        <f t="shared" si="37"/>
        <v>F</v>
      </c>
      <c r="E369" t="s">
        <v>338</v>
      </c>
      <c r="F369" t="s">
        <v>35</v>
      </c>
      <c r="G369" s="4" t="str">
        <f t="shared" si="42"/>
        <v>272221,07</v>
      </c>
      <c r="H369" s="5">
        <v>272221.07</v>
      </c>
      <c r="I369" s="9">
        <v>272221.07</v>
      </c>
      <c r="J369">
        <v>17576</v>
      </c>
      <c r="K369">
        <v>71</v>
      </c>
      <c r="L369" s="2">
        <v>0</v>
      </c>
      <c r="M369" s="2" t="str">
        <f t="shared" si="38"/>
        <v>Corporate</v>
      </c>
      <c r="N369" t="s">
        <v>28</v>
      </c>
      <c r="O369" t="s">
        <v>17</v>
      </c>
      <c r="P369" t="str">
        <f t="shared" si="39"/>
        <v>398,502948</v>
      </c>
      <c r="Q369" s="7">
        <v>398.502948</v>
      </c>
      <c r="R369" s="2">
        <v>35398.502948000001</v>
      </c>
      <c r="S369" t="str">
        <f t="shared" si="40"/>
        <v>2 puertas</v>
      </c>
      <c r="T369" s="4">
        <f t="shared" si="41"/>
        <v>-35398.502948000001</v>
      </c>
    </row>
    <row r="370" spans="1:20" x14ac:dyDescent="0.35">
      <c r="A370" t="s">
        <v>409</v>
      </c>
      <c r="B370" t="s">
        <v>33</v>
      </c>
      <c r="C370" t="str">
        <f t="shared" si="36"/>
        <v>0R</v>
      </c>
      <c r="D370" t="str">
        <f t="shared" si="37"/>
        <v>F</v>
      </c>
      <c r="E370" t="s">
        <v>338</v>
      </c>
      <c r="F370" t="s">
        <v>21</v>
      </c>
      <c r="G370" s="4" t="str">
        <f t="shared" si="42"/>
        <v>245744,09</v>
      </c>
      <c r="H370" s="5">
        <v>245744.09</v>
      </c>
      <c r="I370" s="9">
        <v>245744.09</v>
      </c>
      <c r="J370">
        <v>29486</v>
      </c>
      <c r="K370">
        <v>62</v>
      </c>
      <c r="L370" s="2">
        <v>0</v>
      </c>
      <c r="M370" s="2" t="str">
        <f t="shared" si="38"/>
        <v xml:space="preserve">Personal </v>
      </c>
      <c r="N370" t="s">
        <v>16</v>
      </c>
      <c r="O370" t="s">
        <v>17</v>
      </c>
      <c r="P370" t="str">
        <f t="shared" si="39"/>
        <v>7,646763</v>
      </c>
      <c r="Q370" s="7">
        <v>7.646763</v>
      </c>
      <c r="R370" s="2">
        <v>35007.646762999997</v>
      </c>
      <c r="S370" t="str">
        <f t="shared" si="40"/>
        <v>2 puertas</v>
      </c>
      <c r="T370" s="4">
        <f t="shared" si="41"/>
        <v>-35007.646762999997</v>
      </c>
    </row>
    <row r="371" spans="1:20" x14ac:dyDescent="0.35">
      <c r="A371" t="s">
        <v>410</v>
      </c>
      <c r="B371" t="s">
        <v>33</v>
      </c>
      <c r="C371" t="str">
        <f t="shared" si="36"/>
        <v>0R</v>
      </c>
      <c r="D371" t="str">
        <f t="shared" si="37"/>
        <v>F</v>
      </c>
      <c r="E371" t="s">
        <v>338</v>
      </c>
      <c r="F371" t="s">
        <v>15</v>
      </c>
      <c r="G371" s="4" t="str">
        <f t="shared" si="42"/>
        <v>355484,53</v>
      </c>
      <c r="H371" s="5">
        <v>355484.53</v>
      </c>
      <c r="I371" s="9">
        <v>355484.53</v>
      </c>
      <c r="J371">
        <v>58557</v>
      </c>
      <c r="K371">
        <v>88</v>
      </c>
      <c r="L371" s="2">
        <v>0</v>
      </c>
      <c r="M371" s="2" t="str">
        <f t="shared" si="38"/>
        <v>Corporate</v>
      </c>
      <c r="N371" t="s">
        <v>28</v>
      </c>
      <c r="O371" t="s">
        <v>17</v>
      </c>
      <c r="P371" t="str">
        <f t="shared" si="39"/>
        <v>55,510526</v>
      </c>
      <c r="Q371" s="7">
        <v>55.510525999999999</v>
      </c>
      <c r="R371" s="2">
        <v>35055.510525999998</v>
      </c>
      <c r="S371" t="str">
        <f t="shared" si="40"/>
        <v>2 puertas</v>
      </c>
      <c r="T371" s="4">
        <f t="shared" si="41"/>
        <v>-35055.510525999998</v>
      </c>
    </row>
    <row r="372" spans="1:20" x14ac:dyDescent="0.35">
      <c r="A372" t="s">
        <v>411</v>
      </c>
      <c r="B372" t="s">
        <v>26</v>
      </c>
      <c r="C372" t="str">
        <f t="shared" si="36"/>
        <v>CA</v>
      </c>
      <c r="D372" t="str">
        <f t="shared" si="37"/>
        <v>M</v>
      </c>
      <c r="E372" t="s">
        <v>27</v>
      </c>
      <c r="F372" t="s">
        <v>21</v>
      </c>
      <c r="G372" s="4" t="str">
        <f t="shared" si="42"/>
        <v>492954,97</v>
      </c>
      <c r="H372" s="5">
        <v>492954.97</v>
      </c>
      <c r="I372" s="9">
        <v>492954.97</v>
      </c>
      <c r="J372">
        <v>25632</v>
      </c>
      <c r="K372">
        <v>63</v>
      </c>
      <c r="L372" s="2">
        <v>0</v>
      </c>
      <c r="M372" s="2" t="str">
        <f t="shared" si="38"/>
        <v xml:space="preserve">Personal </v>
      </c>
      <c r="N372" t="s">
        <v>16</v>
      </c>
      <c r="O372" t="s">
        <v>24</v>
      </c>
      <c r="P372" t="str">
        <f t="shared" si="39"/>
        <v>351,270869</v>
      </c>
      <c r="Q372" s="7">
        <v>351.270869</v>
      </c>
      <c r="R372" s="2">
        <v>35351.270869</v>
      </c>
      <c r="S372" t="str">
        <f t="shared" si="40"/>
        <v>2 puertas</v>
      </c>
      <c r="T372" s="4">
        <f t="shared" si="41"/>
        <v>-35351.270869</v>
      </c>
    </row>
    <row r="373" spans="1:20" x14ac:dyDescent="0.35">
      <c r="A373" t="s">
        <v>412</v>
      </c>
      <c r="B373" t="s">
        <v>26</v>
      </c>
      <c r="C373" t="str">
        <f t="shared" si="36"/>
        <v>CA</v>
      </c>
      <c r="D373" t="str">
        <f t="shared" si="37"/>
        <v>F</v>
      </c>
      <c r="E373" t="s">
        <v>338</v>
      </c>
      <c r="F373" t="s">
        <v>31</v>
      </c>
      <c r="G373" s="4" t="str">
        <f t="shared" si="42"/>
        <v>803645,03</v>
      </c>
      <c r="H373" s="5">
        <v>803645.03</v>
      </c>
      <c r="I373" s="9">
        <v>803645.03</v>
      </c>
      <c r="J373">
        <v>0</v>
      </c>
      <c r="K373">
        <v>112</v>
      </c>
      <c r="L373" s="2">
        <v>0</v>
      </c>
      <c r="M373" s="2" t="str">
        <f t="shared" si="38"/>
        <v xml:space="preserve">Personal </v>
      </c>
      <c r="N373" t="s">
        <v>16</v>
      </c>
      <c r="O373" t="s">
        <v>78</v>
      </c>
      <c r="P373" t="str">
        <f t="shared" si="39"/>
        <v>806,4</v>
      </c>
      <c r="Q373" s="7">
        <v>806.4</v>
      </c>
      <c r="R373" s="2">
        <v>35806.400000000001</v>
      </c>
      <c r="S373" t="str">
        <f t="shared" si="40"/>
        <v>2 puertas</v>
      </c>
      <c r="T373" s="4">
        <f t="shared" si="41"/>
        <v>-35806.400000000001</v>
      </c>
    </row>
    <row r="374" spans="1:20" x14ac:dyDescent="0.35">
      <c r="A374" t="s">
        <v>413</v>
      </c>
      <c r="B374" t="s">
        <v>19</v>
      </c>
      <c r="C374" t="str">
        <f t="shared" si="36"/>
        <v>AR</v>
      </c>
      <c r="D374" t="str">
        <f t="shared" si="37"/>
        <v>M</v>
      </c>
      <c r="E374" t="s">
        <v>27</v>
      </c>
      <c r="F374" t="s">
        <v>21</v>
      </c>
      <c r="G374" s="4" t="str">
        <f t="shared" si="42"/>
        <v>427691,53</v>
      </c>
      <c r="H374" s="5">
        <v>427691.53</v>
      </c>
      <c r="I374" s="9">
        <v>427691.53</v>
      </c>
      <c r="J374">
        <v>18768</v>
      </c>
      <c r="K374">
        <v>68</v>
      </c>
      <c r="L374" s="2">
        <v>36586</v>
      </c>
      <c r="M374" s="2" t="str">
        <f t="shared" si="38"/>
        <v>Corporate</v>
      </c>
      <c r="N374" t="s">
        <v>28</v>
      </c>
      <c r="O374" t="s">
        <v>17</v>
      </c>
      <c r="P374" t="str">
        <f t="shared" si="39"/>
        <v>647,454583</v>
      </c>
      <c r="Q374" s="7">
        <v>647.45458299999996</v>
      </c>
      <c r="R374" s="2">
        <v>35647.454582999999</v>
      </c>
      <c r="S374" t="str">
        <f t="shared" si="40"/>
        <v>2 puertas</v>
      </c>
      <c r="T374" s="4">
        <f t="shared" si="41"/>
        <v>-35647.454582999999</v>
      </c>
    </row>
    <row r="375" spans="1:20" x14ac:dyDescent="0.35">
      <c r="A375" t="s">
        <v>414</v>
      </c>
      <c r="B375" t="s">
        <v>26</v>
      </c>
      <c r="C375" t="str">
        <f t="shared" si="36"/>
        <v>CA</v>
      </c>
      <c r="D375" t="str">
        <f t="shared" si="37"/>
        <v>F</v>
      </c>
      <c r="E375" t="s">
        <v>338</v>
      </c>
      <c r="F375" t="s">
        <v>21</v>
      </c>
      <c r="G375" s="4" t="str">
        <f t="shared" si="42"/>
        <v>3347334,95</v>
      </c>
      <c r="H375" s="5">
        <v>3347334.95</v>
      </c>
      <c r="I375" s="9">
        <v>3347334.95</v>
      </c>
      <c r="J375">
        <v>33190</v>
      </c>
      <c r="K375">
        <v>106</v>
      </c>
      <c r="L375" s="2">
        <v>0</v>
      </c>
      <c r="M375" s="2" t="str">
        <f t="shared" si="38"/>
        <v xml:space="preserve">Personal </v>
      </c>
      <c r="N375" t="s">
        <v>16</v>
      </c>
      <c r="O375" t="s">
        <v>29</v>
      </c>
      <c r="P375" t="str">
        <f t="shared" si="39"/>
        <v>508,8</v>
      </c>
      <c r="Q375" s="7">
        <v>508.8</v>
      </c>
      <c r="R375" s="2">
        <v>35508.800000000003</v>
      </c>
      <c r="S375" t="str">
        <f t="shared" si="40"/>
        <v>4 puertas</v>
      </c>
      <c r="T375" s="4">
        <f t="shared" si="41"/>
        <v>-35508.800000000003</v>
      </c>
    </row>
    <row r="376" spans="1:20" x14ac:dyDescent="0.35">
      <c r="A376" t="s">
        <v>415</v>
      </c>
      <c r="B376" t="s">
        <v>33</v>
      </c>
      <c r="C376" t="str">
        <f t="shared" si="36"/>
        <v>0R</v>
      </c>
      <c r="D376" t="str">
        <f t="shared" si="37"/>
        <v>F</v>
      </c>
      <c r="E376" t="s">
        <v>338</v>
      </c>
      <c r="F376" t="s">
        <v>15</v>
      </c>
      <c r="G376" s="4" t="str">
        <f t="shared" si="42"/>
        <v>596058,14</v>
      </c>
      <c r="H376" s="5">
        <v>596058.14</v>
      </c>
      <c r="I376" s="9">
        <v>596058.14</v>
      </c>
      <c r="J376">
        <v>47945</v>
      </c>
      <c r="K376">
        <v>74</v>
      </c>
      <c r="L376" s="2">
        <v>0</v>
      </c>
      <c r="M376" s="2" t="str">
        <f t="shared" si="38"/>
        <v xml:space="preserve">Personal </v>
      </c>
      <c r="N376" t="s">
        <v>16</v>
      </c>
      <c r="O376" t="s">
        <v>24</v>
      </c>
      <c r="P376" t="str">
        <f t="shared" si="39"/>
        <v>128,43823</v>
      </c>
      <c r="Q376" s="7">
        <v>128.43823</v>
      </c>
      <c r="R376" s="2">
        <v>35128.43823</v>
      </c>
      <c r="S376" t="str">
        <f t="shared" si="40"/>
        <v>2 puertas</v>
      </c>
      <c r="T376" s="4">
        <f t="shared" si="41"/>
        <v>-35128.43823</v>
      </c>
    </row>
    <row r="377" spans="1:20" x14ac:dyDescent="0.35">
      <c r="A377" t="s">
        <v>416</v>
      </c>
      <c r="B377" t="s">
        <v>19</v>
      </c>
      <c r="C377" t="str">
        <f t="shared" si="36"/>
        <v>AR</v>
      </c>
      <c r="D377" t="str">
        <f t="shared" si="37"/>
        <v>M</v>
      </c>
      <c r="E377" t="s">
        <v>27</v>
      </c>
      <c r="F377" t="s">
        <v>35</v>
      </c>
      <c r="G377" s="4" t="str">
        <f t="shared" si="42"/>
        <v>4479546,94</v>
      </c>
      <c r="H377" s="5">
        <v>4479546.9400000004</v>
      </c>
      <c r="I377" s="9">
        <v>4479546.9400000004</v>
      </c>
      <c r="J377">
        <v>58778</v>
      </c>
      <c r="K377">
        <v>126</v>
      </c>
      <c r="L377" s="2">
        <v>0</v>
      </c>
      <c r="M377" s="2" t="str">
        <f>LEFT(N377,8)</f>
        <v xml:space="preserve">Special </v>
      </c>
      <c r="N377" t="s">
        <v>39</v>
      </c>
      <c r="O377" t="s">
        <v>29</v>
      </c>
      <c r="P377" t="str">
        <f t="shared" si="39"/>
        <v>302,033971</v>
      </c>
      <c r="Q377" s="7">
        <v>302.03397100000001</v>
      </c>
      <c r="R377" s="2">
        <v>35302.033970999997</v>
      </c>
      <c r="S377" t="str">
        <f t="shared" si="40"/>
        <v>4 puertas</v>
      </c>
      <c r="T377" s="4">
        <f t="shared" si="41"/>
        <v>-35302.033970999997</v>
      </c>
    </row>
    <row r="378" spans="1:20" x14ac:dyDescent="0.35">
      <c r="A378" t="s">
        <v>417</v>
      </c>
      <c r="B378" t="s">
        <v>26</v>
      </c>
      <c r="C378" t="str">
        <f t="shared" si="36"/>
        <v>CA</v>
      </c>
      <c r="D378" t="str">
        <f t="shared" si="37"/>
        <v>F</v>
      </c>
      <c r="E378" t="s">
        <v>338</v>
      </c>
      <c r="F378" t="s">
        <v>31</v>
      </c>
      <c r="G378" s="4" t="str">
        <f t="shared" si="42"/>
        <v>383211,81</v>
      </c>
      <c r="H378" s="5">
        <v>383211.81</v>
      </c>
      <c r="I378" s="9">
        <v>383211.81</v>
      </c>
      <c r="J378">
        <v>15192</v>
      </c>
      <c r="K378">
        <v>100</v>
      </c>
      <c r="L378" s="2">
        <v>0</v>
      </c>
      <c r="M378" s="2" t="str">
        <f t="shared" si="38"/>
        <v xml:space="preserve">Personal </v>
      </c>
      <c r="N378" t="s">
        <v>16</v>
      </c>
      <c r="O378" t="s">
        <v>29</v>
      </c>
      <c r="P378" t="str">
        <f t="shared" si="39"/>
        <v>480</v>
      </c>
      <c r="Q378" s="7">
        <v>480</v>
      </c>
      <c r="R378" s="2">
        <v>35480</v>
      </c>
      <c r="S378" t="str">
        <f t="shared" si="40"/>
        <v>4 puertas</v>
      </c>
      <c r="T378" s="4">
        <f t="shared" si="41"/>
        <v>-35480</v>
      </c>
    </row>
    <row r="379" spans="1:20" x14ac:dyDescent="0.35">
      <c r="A379" t="s">
        <v>418</v>
      </c>
      <c r="B379" t="s">
        <v>26</v>
      </c>
      <c r="C379" t="str">
        <f t="shared" si="36"/>
        <v>CA</v>
      </c>
      <c r="D379" t="str">
        <f t="shared" si="37"/>
        <v>F</v>
      </c>
      <c r="E379" t="s">
        <v>338</v>
      </c>
      <c r="F379" t="s">
        <v>21</v>
      </c>
      <c r="G379" s="4" t="str">
        <f t="shared" si="42"/>
        <v>683793,26</v>
      </c>
      <c r="H379" s="5">
        <v>683793.26</v>
      </c>
      <c r="I379" s="9">
        <v>683793.26</v>
      </c>
      <c r="J379">
        <v>51859</v>
      </c>
      <c r="K379">
        <v>171</v>
      </c>
      <c r="L379" s="2">
        <v>0</v>
      </c>
      <c r="M379" s="2" t="str">
        <f t="shared" si="38"/>
        <v xml:space="preserve">Personal </v>
      </c>
      <c r="N379" t="s">
        <v>16</v>
      </c>
      <c r="O379" t="s">
        <v>29</v>
      </c>
      <c r="P379" t="str">
        <f t="shared" si="39"/>
        <v>1003,160633</v>
      </c>
      <c r="Q379" s="7">
        <v>1003.160633</v>
      </c>
      <c r="R379" s="2">
        <v>36003.160633</v>
      </c>
      <c r="S379" t="str">
        <f t="shared" si="40"/>
        <v>4 puertas</v>
      </c>
      <c r="T379" s="4">
        <f t="shared" si="41"/>
        <v>-36003.160633</v>
      </c>
    </row>
    <row r="380" spans="1:20" x14ac:dyDescent="0.35">
      <c r="A380" t="s">
        <v>419</v>
      </c>
      <c r="B380" t="s">
        <v>23</v>
      </c>
      <c r="C380" t="str">
        <f t="shared" si="36"/>
        <v>NV</v>
      </c>
      <c r="D380" t="str">
        <f t="shared" si="37"/>
        <v>F</v>
      </c>
      <c r="E380" t="s">
        <v>338</v>
      </c>
      <c r="F380" t="s">
        <v>31</v>
      </c>
      <c r="G380" s="4" t="str">
        <f t="shared" si="42"/>
        <v>528526,82</v>
      </c>
      <c r="H380" s="5">
        <v>528526.81999999995</v>
      </c>
      <c r="I380" s="9">
        <v>528526.81999999995</v>
      </c>
      <c r="J380">
        <v>23422</v>
      </c>
      <c r="K380">
        <v>72</v>
      </c>
      <c r="L380" s="2">
        <v>0</v>
      </c>
      <c r="M380" s="2" t="str">
        <f t="shared" si="38"/>
        <v xml:space="preserve">Personal </v>
      </c>
      <c r="N380" t="s">
        <v>16</v>
      </c>
      <c r="O380" t="s">
        <v>24</v>
      </c>
      <c r="P380" t="str">
        <f t="shared" si="39"/>
        <v>518,4</v>
      </c>
      <c r="Q380" s="7">
        <v>518.4</v>
      </c>
      <c r="R380" s="2">
        <v>35518.400000000001</v>
      </c>
      <c r="S380" t="str">
        <f t="shared" si="40"/>
        <v>2 puertas</v>
      </c>
      <c r="T380" s="4">
        <f t="shared" si="41"/>
        <v>-35518.400000000001</v>
      </c>
    </row>
    <row r="381" spans="1:20" x14ac:dyDescent="0.35">
      <c r="A381" t="s">
        <v>420</v>
      </c>
      <c r="B381" t="s">
        <v>26</v>
      </c>
      <c r="C381" t="str">
        <f t="shared" si="36"/>
        <v>CA</v>
      </c>
      <c r="D381" t="str">
        <f t="shared" si="37"/>
        <v>F</v>
      </c>
      <c r="E381" t="s">
        <v>338</v>
      </c>
      <c r="F381" t="s">
        <v>35</v>
      </c>
      <c r="G381" s="4" t="str">
        <f t="shared" si="42"/>
        <v>309651,12</v>
      </c>
      <c r="H381" s="5">
        <v>309651.12</v>
      </c>
      <c r="I381" s="9">
        <v>309651.12</v>
      </c>
      <c r="J381">
        <v>21604</v>
      </c>
      <c r="K381">
        <v>79</v>
      </c>
      <c r="L381" s="2">
        <v>0</v>
      </c>
      <c r="M381" s="2" t="str">
        <f t="shared" si="38"/>
        <v>Corporate</v>
      </c>
      <c r="N381" t="s">
        <v>28</v>
      </c>
      <c r="O381" t="s">
        <v>17</v>
      </c>
      <c r="P381" t="str">
        <f t="shared" si="39"/>
        <v>379,2</v>
      </c>
      <c r="Q381" s="7">
        <v>379.2</v>
      </c>
      <c r="R381" s="2">
        <v>35379.199999999997</v>
      </c>
      <c r="S381" t="str">
        <f t="shared" si="40"/>
        <v>2 puertas</v>
      </c>
      <c r="T381" s="4">
        <f t="shared" si="41"/>
        <v>-35379.199999999997</v>
      </c>
    </row>
    <row r="382" spans="1:20" x14ac:dyDescent="0.35">
      <c r="A382" t="s">
        <v>421</v>
      </c>
      <c r="B382" t="s">
        <v>19</v>
      </c>
      <c r="C382" t="str">
        <f t="shared" si="36"/>
        <v>AR</v>
      </c>
      <c r="D382" t="str">
        <f t="shared" si="37"/>
        <v>M</v>
      </c>
      <c r="E382" t="s">
        <v>27</v>
      </c>
      <c r="F382" t="s">
        <v>35</v>
      </c>
      <c r="G382" s="4" t="str">
        <f t="shared" si="42"/>
        <v>358971,07</v>
      </c>
      <c r="H382" s="5">
        <v>358971.07</v>
      </c>
      <c r="I382" s="9">
        <v>358971.07</v>
      </c>
      <c r="J382">
        <v>79298</v>
      </c>
      <c r="K382">
        <v>90</v>
      </c>
      <c r="L382" s="2">
        <v>0</v>
      </c>
      <c r="M382" s="2" t="str">
        <f t="shared" si="38"/>
        <v xml:space="preserve">Personal </v>
      </c>
      <c r="N382" t="s">
        <v>16</v>
      </c>
      <c r="O382" t="s">
        <v>17</v>
      </c>
      <c r="P382" t="str">
        <f t="shared" si="39"/>
        <v>244,362072</v>
      </c>
      <c r="Q382" s="7">
        <v>244.36207200000001</v>
      </c>
      <c r="R382" s="2">
        <v>35244.362072000004</v>
      </c>
      <c r="S382" t="str">
        <f t="shared" si="40"/>
        <v>2 puertas</v>
      </c>
      <c r="T382" s="4">
        <f t="shared" si="41"/>
        <v>-35244.362072000004</v>
      </c>
    </row>
    <row r="383" spans="1:20" x14ac:dyDescent="0.35">
      <c r="A383" t="s">
        <v>422</v>
      </c>
      <c r="B383" t="s">
        <v>19</v>
      </c>
      <c r="C383" t="str">
        <f t="shared" si="36"/>
        <v>AR</v>
      </c>
      <c r="D383" t="str">
        <f t="shared" si="37"/>
        <v>F</v>
      </c>
      <c r="E383" t="s">
        <v>338</v>
      </c>
      <c r="F383" t="s">
        <v>21</v>
      </c>
      <c r="G383" s="4" t="str">
        <f t="shared" si="42"/>
        <v>258240,85</v>
      </c>
      <c r="H383" s="5">
        <v>258240.85</v>
      </c>
      <c r="I383" s="9">
        <v>258240.85</v>
      </c>
      <c r="J383">
        <v>76731</v>
      </c>
      <c r="K383">
        <v>64</v>
      </c>
      <c r="L383" s="2">
        <v>0</v>
      </c>
      <c r="M383" s="2" t="str">
        <f>LEFT(N383,8)</f>
        <v xml:space="preserve">Special </v>
      </c>
      <c r="N383" t="s">
        <v>39</v>
      </c>
      <c r="O383" t="s">
        <v>17</v>
      </c>
      <c r="P383" t="str">
        <f t="shared" si="39"/>
        <v>201,455005</v>
      </c>
      <c r="Q383" s="7">
        <v>201.455005</v>
      </c>
      <c r="R383" s="2">
        <v>35201.455005000003</v>
      </c>
      <c r="S383" t="str">
        <f t="shared" si="40"/>
        <v>2 puertas</v>
      </c>
      <c r="T383" s="4">
        <f t="shared" si="41"/>
        <v>-35201.455005000003</v>
      </c>
    </row>
    <row r="384" spans="1:20" x14ac:dyDescent="0.35">
      <c r="A384" t="s">
        <v>423</v>
      </c>
      <c r="B384" t="s">
        <v>13</v>
      </c>
      <c r="C384" t="str">
        <f t="shared" si="36"/>
        <v>WA</v>
      </c>
      <c r="D384" t="str">
        <f t="shared" si="37"/>
        <v>M</v>
      </c>
      <c r="E384" t="s">
        <v>27</v>
      </c>
      <c r="F384" t="s">
        <v>35</v>
      </c>
      <c r="G384" s="4" t="str">
        <f t="shared" si="42"/>
        <v>340391,94</v>
      </c>
      <c r="H384" s="5">
        <v>340391.94</v>
      </c>
      <c r="I384" s="9">
        <v>340391.94</v>
      </c>
      <c r="J384">
        <v>38460</v>
      </c>
      <c r="K384">
        <v>88</v>
      </c>
      <c r="L384" s="2">
        <v>36526</v>
      </c>
      <c r="M384" s="2" t="str">
        <f t="shared" si="38"/>
        <v xml:space="preserve">Personal </v>
      </c>
      <c r="N384" t="s">
        <v>16</v>
      </c>
      <c r="O384" t="s">
        <v>17</v>
      </c>
      <c r="P384" t="str">
        <f t="shared" si="39"/>
        <v>91,55098</v>
      </c>
      <c r="Q384" s="7">
        <v>91.550979999999996</v>
      </c>
      <c r="R384" s="2">
        <v>35091.55098</v>
      </c>
      <c r="S384" t="str">
        <f t="shared" si="40"/>
        <v>2 puertas</v>
      </c>
      <c r="T384" s="4">
        <f t="shared" si="41"/>
        <v>-35091.55098</v>
      </c>
    </row>
    <row r="385" spans="1:20" x14ac:dyDescent="0.35">
      <c r="A385" t="s">
        <v>424</v>
      </c>
      <c r="B385" t="s">
        <v>19</v>
      </c>
      <c r="C385" t="str">
        <f t="shared" si="36"/>
        <v>AR</v>
      </c>
      <c r="D385" t="str">
        <f t="shared" si="37"/>
        <v>F</v>
      </c>
      <c r="E385" t="s">
        <v>20</v>
      </c>
      <c r="F385" t="s">
        <v>35</v>
      </c>
      <c r="G385" s="4" t="str">
        <f t="shared" si="42"/>
        <v>1357567,6</v>
      </c>
      <c r="H385" s="5">
        <v>1357567.6</v>
      </c>
      <c r="I385" s="9">
        <v>1357567.6</v>
      </c>
      <c r="J385">
        <v>48534</v>
      </c>
      <c r="K385">
        <v>115</v>
      </c>
      <c r="L385" s="2">
        <v>36526</v>
      </c>
      <c r="M385" s="2" t="str">
        <f t="shared" si="38"/>
        <v xml:space="preserve">Personal </v>
      </c>
      <c r="N385" t="s">
        <v>16</v>
      </c>
      <c r="O385" t="s">
        <v>29</v>
      </c>
      <c r="P385" t="str">
        <f t="shared" si="39"/>
        <v>552</v>
      </c>
      <c r="Q385" s="7">
        <v>552</v>
      </c>
      <c r="R385" s="2">
        <v>35552</v>
      </c>
      <c r="S385" t="str">
        <f t="shared" si="40"/>
        <v>4 puertas</v>
      </c>
      <c r="T385" s="4">
        <f t="shared" si="41"/>
        <v>-35552</v>
      </c>
    </row>
    <row r="386" spans="1:20" x14ac:dyDescent="0.35">
      <c r="A386" t="s">
        <v>425</v>
      </c>
      <c r="B386" t="s">
        <v>13</v>
      </c>
      <c r="C386" t="str">
        <f t="shared" ref="C386:C449" si="43">IF(B386="Washington","WA",IF(B386="Arizona","AR",IF(B386="Nevada","NV",IF(B386="Cali","CA",IF(B386="California","CA",IF(B386="Oregon","0R",B386))))))</f>
        <v>WA</v>
      </c>
      <c r="D386" t="str">
        <f t="shared" si="37"/>
        <v>M</v>
      </c>
      <c r="E386" t="s">
        <v>27</v>
      </c>
      <c r="F386" t="s">
        <v>80</v>
      </c>
      <c r="G386" s="4" t="str">
        <f t="shared" si="42"/>
        <v>343613,43</v>
      </c>
      <c r="H386" s="5">
        <v>343613.43</v>
      </c>
      <c r="I386" s="9">
        <v>343613.43</v>
      </c>
      <c r="J386">
        <v>30817</v>
      </c>
      <c r="K386">
        <v>88</v>
      </c>
      <c r="L386" s="2">
        <v>0</v>
      </c>
      <c r="M386" s="2" t="str">
        <f t="shared" si="38"/>
        <v>Corporate</v>
      </c>
      <c r="N386" t="s">
        <v>28</v>
      </c>
      <c r="O386" t="s">
        <v>17</v>
      </c>
      <c r="P386" t="str">
        <f t="shared" si="39"/>
        <v>91,834668</v>
      </c>
      <c r="Q386" s="7">
        <v>91.834667999999994</v>
      </c>
      <c r="R386" s="2">
        <v>35091.834668000003</v>
      </c>
      <c r="S386" t="str">
        <f t="shared" si="40"/>
        <v>2 puertas</v>
      </c>
      <c r="T386" s="4">
        <f t="shared" si="41"/>
        <v>-35091.834668000003</v>
      </c>
    </row>
    <row r="387" spans="1:20" x14ac:dyDescent="0.35">
      <c r="A387" t="s">
        <v>426</v>
      </c>
      <c r="B387" t="s">
        <v>33</v>
      </c>
      <c r="C387" t="str">
        <f t="shared" si="43"/>
        <v>0R</v>
      </c>
      <c r="D387" t="str">
        <f t="shared" ref="D387:D450" si="44">IF(E387="female","F",IF(E387="Femal","F",IF(E387="Male","M",E387)))</f>
        <v>F</v>
      </c>
      <c r="E387" t="s">
        <v>20</v>
      </c>
      <c r="F387" t="s">
        <v>35</v>
      </c>
      <c r="G387" s="4" t="str">
        <f t="shared" si="42"/>
        <v>2868582,79</v>
      </c>
      <c r="H387" s="5">
        <v>2868582.79</v>
      </c>
      <c r="I387" s="9">
        <v>2868582.79</v>
      </c>
      <c r="J387">
        <v>48412</v>
      </c>
      <c r="K387">
        <v>104</v>
      </c>
      <c r="L387" s="2">
        <v>0</v>
      </c>
      <c r="M387" s="2" t="str">
        <f t="shared" ref="M387:M450" si="45">LEFT(N387,9)</f>
        <v xml:space="preserve">Personal </v>
      </c>
      <c r="N387" t="s">
        <v>16</v>
      </c>
      <c r="O387" t="s">
        <v>29</v>
      </c>
      <c r="P387" t="str">
        <f t="shared" ref="P387:P450" si="46">SUBSTITUTE(Q387,"%"," ")</f>
        <v>707,430832</v>
      </c>
      <c r="Q387" s="7">
        <v>707.43083200000001</v>
      </c>
      <c r="R387" s="2">
        <v>35707.430831999998</v>
      </c>
      <c r="S387" t="str">
        <f t="shared" ref="S387:S450" si="47">IF(O387="SUV","4 puertas",IF(O387="Luxury SUV","4 puertas","2 puertas"))</f>
        <v>4 puertas</v>
      </c>
      <c r="T387" s="4">
        <f t="shared" ref="T387:T450" si="48">X389-R387</f>
        <v>-35707.430831999998</v>
      </c>
    </row>
    <row r="388" spans="1:20" x14ac:dyDescent="0.35">
      <c r="A388" t="s">
        <v>427</v>
      </c>
      <c r="B388" t="s">
        <v>13</v>
      </c>
      <c r="C388" t="str">
        <f t="shared" si="43"/>
        <v>WA</v>
      </c>
      <c r="D388" t="str">
        <f t="shared" si="44"/>
        <v>M</v>
      </c>
      <c r="E388" t="s">
        <v>27</v>
      </c>
      <c r="F388" t="s">
        <v>21</v>
      </c>
      <c r="G388" s="4" t="str">
        <f t="shared" ref="G388:G451" si="49">SUBSTITUTE(H388,"%"," ")</f>
        <v>450267,97</v>
      </c>
      <c r="H388" s="5">
        <v>450267.97</v>
      </c>
      <c r="I388" s="9">
        <v>450267.97</v>
      </c>
      <c r="J388">
        <v>68798</v>
      </c>
      <c r="K388">
        <v>114</v>
      </c>
      <c r="L388" s="2">
        <v>0</v>
      </c>
      <c r="M388" s="2" t="str">
        <f t="shared" si="45"/>
        <v xml:space="preserve">Personal </v>
      </c>
      <c r="N388" t="s">
        <v>16</v>
      </c>
      <c r="O388" t="s">
        <v>29</v>
      </c>
      <c r="P388" t="str">
        <f t="shared" si="46"/>
        <v>92,915251</v>
      </c>
      <c r="Q388" s="7">
        <v>92.915250999999998</v>
      </c>
      <c r="R388" s="2">
        <v>35092.915250999999</v>
      </c>
      <c r="S388" t="str">
        <f t="shared" si="47"/>
        <v>4 puertas</v>
      </c>
      <c r="T388" s="4">
        <f t="shared" si="48"/>
        <v>-35092.915250999999</v>
      </c>
    </row>
    <row r="389" spans="1:20" x14ac:dyDescent="0.35">
      <c r="A389" t="s">
        <v>428</v>
      </c>
      <c r="B389" t="s">
        <v>33</v>
      </c>
      <c r="C389" t="str">
        <f t="shared" si="43"/>
        <v>0R</v>
      </c>
      <c r="D389" t="str">
        <f t="shared" si="44"/>
        <v>M</v>
      </c>
      <c r="E389" t="s">
        <v>27</v>
      </c>
      <c r="F389" t="s">
        <v>21</v>
      </c>
      <c r="G389" s="4" t="str">
        <f t="shared" si="49"/>
        <v>618311,15</v>
      </c>
      <c r="H389" s="5">
        <v>618311.15</v>
      </c>
      <c r="I389" s="9">
        <v>618311.15</v>
      </c>
      <c r="J389">
        <v>23712</v>
      </c>
      <c r="K389">
        <v>85</v>
      </c>
      <c r="L389" s="2">
        <v>0</v>
      </c>
      <c r="M389" s="2" t="str">
        <f t="shared" si="45"/>
        <v xml:space="preserve">Personal </v>
      </c>
      <c r="N389" t="s">
        <v>16</v>
      </c>
      <c r="O389" t="s">
        <v>17</v>
      </c>
      <c r="P389" t="str">
        <f t="shared" si="46"/>
        <v>376,126419</v>
      </c>
      <c r="Q389" s="7">
        <v>376.126419</v>
      </c>
      <c r="R389" s="2">
        <v>35376.126419</v>
      </c>
      <c r="S389" t="str">
        <f t="shared" si="47"/>
        <v>2 puertas</v>
      </c>
      <c r="T389" s="4">
        <f t="shared" si="48"/>
        <v>-35376.126419</v>
      </c>
    </row>
    <row r="390" spans="1:20" x14ac:dyDescent="0.35">
      <c r="A390" t="s">
        <v>429</v>
      </c>
      <c r="B390" t="s">
        <v>26</v>
      </c>
      <c r="C390" t="str">
        <f t="shared" si="43"/>
        <v>CA</v>
      </c>
      <c r="D390" t="str">
        <f t="shared" si="44"/>
        <v>M</v>
      </c>
      <c r="E390" t="s">
        <v>27</v>
      </c>
      <c r="F390" t="s">
        <v>35</v>
      </c>
      <c r="G390" s="4" t="str">
        <f t="shared" si="49"/>
        <v>387364,7</v>
      </c>
      <c r="H390" s="5">
        <v>387364.7</v>
      </c>
      <c r="I390" s="9">
        <v>387364.7</v>
      </c>
      <c r="J390">
        <v>28142</v>
      </c>
      <c r="K390">
        <v>105</v>
      </c>
      <c r="L390" s="2">
        <v>0</v>
      </c>
      <c r="M390" s="2" t="str">
        <f t="shared" si="45"/>
        <v xml:space="preserve">Personal </v>
      </c>
      <c r="N390" t="s">
        <v>16</v>
      </c>
      <c r="O390" t="s">
        <v>78</v>
      </c>
      <c r="P390" t="str">
        <f t="shared" si="46"/>
        <v>701,708239</v>
      </c>
      <c r="Q390" s="7">
        <v>701.70823900000005</v>
      </c>
      <c r="R390" s="2">
        <v>35701.708239</v>
      </c>
      <c r="S390" t="str">
        <f t="shared" si="47"/>
        <v>2 puertas</v>
      </c>
      <c r="T390" s="4">
        <f t="shared" si="48"/>
        <v>-35701.708239</v>
      </c>
    </row>
    <row r="391" spans="1:20" x14ac:dyDescent="0.35">
      <c r="A391" t="s">
        <v>430</v>
      </c>
      <c r="B391" t="s">
        <v>26</v>
      </c>
      <c r="C391" t="str">
        <f t="shared" si="43"/>
        <v>CA</v>
      </c>
      <c r="D391" t="str">
        <f t="shared" si="44"/>
        <v>F</v>
      </c>
      <c r="E391" t="s">
        <v>20</v>
      </c>
      <c r="F391" t="s">
        <v>15</v>
      </c>
      <c r="G391" s="4" t="str">
        <f t="shared" si="49"/>
        <v>1892933,06</v>
      </c>
      <c r="H391" s="5">
        <v>1892933.06</v>
      </c>
      <c r="I391" s="9">
        <v>1892933.06</v>
      </c>
      <c r="J391">
        <v>72196</v>
      </c>
      <c r="K391">
        <v>68</v>
      </c>
      <c r="L391" s="2">
        <v>0</v>
      </c>
      <c r="M391" s="2" t="str">
        <f t="shared" si="45"/>
        <v xml:space="preserve">Personal </v>
      </c>
      <c r="N391" t="s">
        <v>16</v>
      </c>
      <c r="O391" t="s">
        <v>17</v>
      </c>
      <c r="P391" t="str">
        <f t="shared" si="46"/>
        <v>152,184244</v>
      </c>
      <c r="Q391" s="7">
        <v>152.18424400000001</v>
      </c>
      <c r="R391" s="2">
        <v>35152.184243999996</v>
      </c>
      <c r="S391" t="str">
        <f t="shared" si="47"/>
        <v>2 puertas</v>
      </c>
      <c r="T391" s="4">
        <f t="shared" si="48"/>
        <v>-35152.184243999996</v>
      </c>
    </row>
    <row r="392" spans="1:20" x14ac:dyDescent="0.35">
      <c r="A392" t="s">
        <v>431</v>
      </c>
      <c r="B392" t="s">
        <v>26</v>
      </c>
      <c r="C392" t="str">
        <f t="shared" si="43"/>
        <v>CA</v>
      </c>
      <c r="D392" t="str">
        <f t="shared" si="44"/>
        <v>M</v>
      </c>
      <c r="E392" t="s">
        <v>27</v>
      </c>
      <c r="F392" t="s">
        <v>15</v>
      </c>
      <c r="G392" s="4" t="str">
        <f t="shared" si="49"/>
        <v>555329,58</v>
      </c>
      <c r="H392" s="5">
        <v>555329.57999999996</v>
      </c>
      <c r="I392" s="9">
        <v>555329.57999999996</v>
      </c>
      <c r="J392">
        <v>68197</v>
      </c>
      <c r="K392">
        <v>69</v>
      </c>
      <c r="L392" s="2">
        <v>0</v>
      </c>
      <c r="M392" s="2" t="str">
        <f t="shared" si="45"/>
        <v xml:space="preserve">Personal </v>
      </c>
      <c r="N392" t="s">
        <v>16</v>
      </c>
      <c r="O392" t="s">
        <v>17</v>
      </c>
      <c r="P392" t="str">
        <f t="shared" si="46"/>
        <v>176,819414</v>
      </c>
      <c r="Q392" s="7">
        <v>176.81941399999999</v>
      </c>
      <c r="R392" s="2">
        <v>35176.819413999998</v>
      </c>
      <c r="S392" t="str">
        <f t="shared" si="47"/>
        <v>2 puertas</v>
      </c>
      <c r="T392" s="4">
        <f t="shared" si="48"/>
        <v>-35176.819413999998</v>
      </c>
    </row>
    <row r="393" spans="1:20" x14ac:dyDescent="0.35">
      <c r="A393" t="s">
        <v>432</v>
      </c>
      <c r="B393" t="s">
        <v>26</v>
      </c>
      <c r="C393" t="str">
        <f t="shared" si="43"/>
        <v>CA</v>
      </c>
      <c r="D393" t="str">
        <f t="shared" si="44"/>
        <v>M</v>
      </c>
      <c r="E393" t="s">
        <v>27</v>
      </c>
      <c r="F393" t="s">
        <v>21</v>
      </c>
      <c r="G393" s="4" t="str">
        <f t="shared" si="49"/>
        <v>501125,92</v>
      </c>
      <c r="H393" s="5">
        <v>501125.92</v>
      </c>
      <c r="I393" s="9">
        <v>501125.92</v>
      </c>
      <c r="J393">
        <v>75248</v>
      </c>
      <c r="K393">
        <v>63</v>
      </c>
      <c r="L393" s="2">
        <v>0</v>
      </c>
      <c r="M393" s="2" t="str">
        <f t="shared" si="45"/>
        <v>Corporate</v>
      </c>
      <c r="N393" t="s">
        <v>28</v>
      </c>
      <c r="O393" t="s">
        <v>17</v>
      </c>
      <c r="P393" t="str">
        <f t="shared" si="46"/>
        <v>104,454624</v>
      </c>
      <c r="Q393" s="7">
        <v>104.454624</v>
      </c>
      <c r="R393" s="2">
        <v>35104.454623999998</v>
      </c>
      <c r="S393" t="str">
        <f t="shared" si="47"/>
        <v>2 puertas</v>
      </c>
      <c r="T393" s="4">
        <f t="shared" si="48"/>
        <v>-35104.454623999998</v>
      </c>
    </row>
    <row r="394" spans="1:20" x14ac:dyDescent="0.35">
      <c r="A394" t="s">
        <v>433</v>
      </c>
      <c r="B394" t="s">
        <v>26</v>
      </c>
      <c r="C394" t="str">
        <f t="shared" si="43"/>
        <v>CA</v>
      </c>
      <c r="D394" t="str">
        <f t="shared" si="44"/>
        <v>F</v>
      </c>
      <c r="E394" t="s">
        <v>20</v>
      </c>
      <c r="F394" t="s">
        <v>35</v>
      </c>
      <c r="G394" s="4" t="str">
        <f t="shared" si="49"/>
        <v>1044244,63</v>
      </c>
      <c r="H394" s="5">
        <v>1044244.63</v>
      </c>
      <c r="I394" s="9">
        <v>1044244.63</v>
      </c>
      <c r="J394">
        <v>0</v>
      </c>
      <c r="K394">
        <v>98</v>
      </c>
      <c r="L394" s="2">
        <v>0</v>
      </c>
      <c r="M394" s="2" t="str">
        <f t="shared" si="45"/>
        <v xml:space="preserve">Personal </v>
      </c>
      <c r="N394" t="s">
        <v>16</v>
      </c>
      <c r="O394" t="s">
        <v>17</v>
      </c>
      <c r="P394" t="str">
        <f t="shared" si="46"/>
        <v>941,718054</v>
      </c>
      <c r="Q394" s="7">
        <v>941.71805400000005</v>
      </c>
      <c r="R394" s="2">
        <v>35941.718053999997</v>
      </c>
      <c r="S394" t="str">
        <f t="shared" si="47"/>
        <v>2 puertas</v>
      </c>
      <c r="T394" s="4">
        <f t="shared" si="48"/>
        <v>-35941.718053999997</v>
      </c>
    </row>
    <row r="395" spans="1:20" x14ac:dyDescent="0.35">
      <c r="A395" t="s">
        <v>434</v>
      </c>
      <c r="B395" t="s">
        <v>23</v>
      </c>
      <c r="C395" t="str">
        <f t="shared" si="43"/>
        <v>NV</v>
      </c>
      <c r="D395" t="str">
        <f t="shared" si="44"/>
        <v>M</v>
      </c>
      <c r="E395" t="s">
        <v>27</v>
      </c>
      <c r="F395" t="s">
        <v>21</v>
      </c>
      <c r="G395" s="4" t="str">
        <f t="shared" si="49"/>
        <v>219961,78</v>
      </c>
      <c r="H395" s="5">
        <v>219961.78</v>
      </c>
      <c r="I395" s="9">
        <v>219961.78</v>
      </c>
      <c r="J395">
        <v>0</v>
      </c>
      <c r="K395">
        <v>65</v>
      </c>
      <c r="L395" s="2">
        <v>36526</v>
      </c>
      <c r="M395" s="2" t="str">
        <f t="shared" si="45"/>
        <v xml:space="preserve">Personal </v>
      </c>
      <c r="N395" t="s">
        <v>16</v>
      </c>
      <c r="O395" t="s">
        <v>24</v>
      </c>
      <c r="P395" t="str">
        <f t="shared" si="46"/>
        <v>468</v>
      </c>
      <c r="Q395" s="7">
        <v>468</v>
      </c>
      <c r="R395" s="2">
        <v>35468</v>
      </c>
      <c r="S395" t="str">
        <f t="shared" si="47"/>
        <v>2 puertas</v>
      </c>
      <c r="T395" s="4">
        <f t="shared" si="48"/>
        <v>-35468</v>
      </c>
    </row>
    <row r="396" spans="1:20" x14ac:dyDescent="0.35">
      <c r="A396" t="s">
        <v>435</v>
      </c>
      <c r="B396" t="s">
        <v>13</v>
      </c>
      <c r="C396" t="str">
        <f t="shared" si="43"/>
        <v>WA</v>
      </c>
      <c r="D396" t="str">
        <f t="shared" si="44"/>
        <v>F</v>
      </c>
      <c r="E396" t="s">
        <v>338</v>
      </c>
      <c r="F396" t="s">
        <v>15</v>
      </c>
      <c r="G396" s="4" t="str">
        <f t="shared" si="49"/>
        <v>512317,09</v>
      </c>
      <c r="H396" s="5">
        <v>512317.09</v>
      </c>
      <c r="I396" s="9">
        <v>512317.09</v>
      </c>
      <c r="J396">
        <v>89879</v>
      </c>
      <c r="K396">
        <v>63</v>
      </c>
      <c r="L396" s="2">
        <v>0</v>
      </c>
      <c r="M396" s="2" t="str">
        <f t="shared" si="45"/>
        <v xml:space="preserve">Personal </v>
      </c>
      <c r="N396" t="s">
        <v>16</v>
      </c>
      <c r="O396" t="s">
        <v>24</v>
      </c>
      <c r="P396" t="str">
        <f t="shared" si="46"/>
        <v>94,030308</v>
      </c>
      <c r="Q396" s="7">
        <v>94.030308000000005</v>
      </c>
      <c r="R396" s="2">
        <v>35094.030308000001</v>
      </c>
      <c r="S396" t="str">
        <f t="shared" si="47"/>
        <v>2 puertas</v>
      </c>
      <c r="T396" s="4">
        <f t="shared" si="48"/>
        <v>-35094.030308000001</v>
      </c>
    </row>
    <row r="397" spans="1:20" x14ac:dyDescent="0.35">
      <c r="A397" t="s">
        <v>436</v>
      </c>
      <c r="B397" t="s">
        <v>33</v>
      </c>
      <c r="C397" t="str">
        <f t="shared" si="43"/>
        <v>0R</v>
      </c>
      <c r="D397" t="str">
        <f t="shared" si="44"/>
        <v>M</v>
      </c>
      <c r="E397" t="s">
        <v>27</v>
      </c>
      <c r="F397" t="s">
        <v>31</v>
      </c>
      <c r="G397" s="4" t="str">
        <f t="shared" si="49"/>
        <v>748431,05</v>
      </c>
      <c r="H397" s="5">
        <v>748431.05</v>
      </c>
      <c r="I397" s="9">
        <v>748431.05</v>
      </c>
      <c r="J397">
        <v>46998</v>
      </c>
      <c r="K397">
        <v>96</v>
      </c>
      <c r="L397" s="2">
        <v>0</v>
      </c>
      <c r="M397" s="2" t="str">
        <f t="shared" si="45"/>
        <v>Corporate</v>
      </c>
      <c r="N397" t="s">
        <v>28</v>
      </c>
      <c r="O397" t="s">
        <v>17</v>
      </c>
      <c r="P397" t="str">
        <f t="shared" si="46"/>
        <v>460,8</v>
      </c>
      <c r="Q397" s="7">
        <v>460.8</v>
      </c>
      <c r="R397" s="2">
        <v>35460.800000000003</v>
      </c>
      <c r="S397" t="str">
        <f t="shared" si="47"/>
        <v>2 puertas</v>
      </c>
      <c r="T397" s="4">
        <f t="shared" si="48"/>
        <v>-35460.800000000003</v>
      </c>
    </row>
    <row r="398" spans="1:20" x14ac:dyDescent="0.35">
      <c r="A398" t="s">
        <v>437</v>
      </c>
      <c r="B398" t="s">
        <v>33</v>
      </c>
      <c r="C398" t="str">
        <f t="shared" si="43"/>
        <v>0R</v>
      </c>
      <c r="D398" t="str">
        <f t="shared" si="44"/>
        <v>M</v>
      </c>
      <c r="E398" t="s">
        <v>27</v>
      </c>
      <c r="F398" t="s">
        <v>21</v>
      </c>
      <c r="G398" s="4" t="str">
        <f t="shared" si="49"/>
        <v>261302,31</v>
      </c>
      <c r="H398" s="5">
        <v>261302.31</v>
      </c>
      <c r="I398" s="9">
        <v>261302.31</v>
      </c>
      <c r="J398">
        <v>57099</v>
      </c>
      <c r="K398">
        <v>67</v>
      </c>
      <c r="L398" s="2">
        <v>0</v>
      </c>
      <c r="M398" s="2" t="str">
        <f t="shared" si="45"/>
        <v xml:space="preserve">Personal </v>
      </c>
      <c r="N398" t="s">
        <v>16</v>
      </c>
      <c r="O398" t="s">
        <v>24</v>
      </c>
      <c r="P398" t="str">
        <f t="shared" si="46"/>
        <v>67,859881</v>
      </c>
      <c r="Q398" s="7">
        <v>67.859881000000001</v>
      </c>
      <c r="R398" s="2">
        <v>35067.859880999997</v>
      </c>
      <c r="S398" t="str">
        <f t="shared" si="47"/>
        <v>2 puertas</v>
      </c>
      <c r="T398" s="4">
        <f t="shared" si="48"/>
        <v>-35067.859880999997</v>
      </c>
    </row>
    <row r="399" spans="1:20" x14ac:dyDescent="0.35">
      <c r="A399" t="s">
        <v>438</v>
      </c>
      <c r="B399" t="s">
        <v>19</v>
      </c>
      <c r="C399" t="str">
        <f t="shared" si="43"/>
        <v>AR</v>
      </c>
      <c r="D399" t="str">
        <f t="shared" si="44"/>
        <v>F</v>
      </c>
      <c r="E399" t="s">
        <v>20</v>
      </c>
      <c r="F399" t="s">
        <v>21</v>
      </c>
      <c r="G399" s="4" t="str">
        <f t="shared" si="49"/>
        <v>908063,97</v>
      </c>
      <c r="H399" s="5">
        <v>908063.97</v>
      </c>
      <c r="I399" s="9">
        <v>908063.97</v>
      </c>
      <c r="J399">
        <v>33897</v>
      </c>
      <c r="K399">
        <v>114</v>
      </c>
      <c r="L399" s="2">
        <v>0</v>
      </c>
      <c r="M399" s="2" t="str">
        <f t="shared" si="45"/>
        <v>Corporate</v>
      </c>
      <c r="N399" t="s">
        <v>28</v>
      </c>
      <c r="O399" t="s">
        <v>29</v>
      </c>
      <c r="P399" t="str">
        <f t="shared" si="46"/>
        <v>539,843003</v>
      </c>
      <c r="Q399" s="7">
        <v>539.84300299999995</v>
      </c>
      <c r="R399" s="2">
        <v>35539.843003000002</v>
      </c>
      <c r="S399" t="str">
        <f t="shared" si="47"/>
        <v>4 puertas</v>
      </c>
      <c r="T399" s="4">
        <f t="shared" si="48"/>
        <v>-35539.843003000002</v>
      </c>
    </row>
    <row r="400" spans="1:20" x14ac:dyDescent="0.35">
      <c r="A400" t="s">
        <v>439</v>
      </c>
      <c r="B400" t="s">
        <v>23</v>
      </c>
      <c r="C400" t="str">
        <f t="shared" si="43"/>
        <v>NV</v>
      </c>
      <c r="D400" t="str">
        <f t="shared" si="44"/>
        <v>F</v>
      </c>
      <c r="E400" t="s">
        <v>20</v>
      </c>
      <c r="F400" t="s">
        <v>31</v>
      </c>
      <c r="G400" s="4" t="str">
        <f t="shared" si="49"/>
        <v>1377097,62</v>
      </c>
      <c r="H400" s="5">
        <v>1377097.62</v>
      </c>
      <c r="I400" s="9">
        <v>1377097.62</v>
      </c>
      <c r="J400">
        <v>59207</v>
      </c>
      <c r="K400">
        <v>116</v>
      </c>
      <c r="L400" s="2">
        <v>0</v>
      </c>
      <c r="M400" s="2" t="str">
        <f t="shared" si="45"/>
        <v xml:space="preserve">Personal </v>
      </c>
      <c r="N400" t="s">
        <v>16</v>
      </c>
      <c r="O400" t="s">
        <v>17</v>
      </c>
      <c r="P400" t="str">
        <f t="shared" si="46"/>
        <v>556,8</v>
      </c>
      <c r="Q400" s="7">
        <v>556.79999999999995</v>
      </c>
      <c r="R400" s="2">
        <v>35556.800000000003</v>
      </c>
      <c r="S400" t="str">
        <f t="shared" si="47"/>
        <v>2 puertas</v>
      </c>
      <c r="T400" s="4">
        <f t="shared" si="48"/>
        <v>-35556.800000000003</v>
      </c>
    </row>
    <row r="401" spans="1:20" x14ac:dyDescent="0.35">
      <c r="A401" t="s">
        <v>440</v>
      </c>
      <c r="B401" t="s">
        <v>33</v>
      </c>
      <c r="C401" t="str">
        <f t="shared" si="43"/>
        <v>0R</v>
      </c>
      <c r="D401" t="str">
        <f t="shared" si="44"/>
        <v>M</v>
      </c>
      <c r="E401" t="s">
        <v>27</v>
      </c>
      <c r="F401" t="s">
        <v>31</v>
      </c>
      <c r="G401" s="4" t="str">
        <f t="shared" si="49"/>
        <v>287682,29</v>
      </c>
      <c r="H401" s="5">
        <v>287682.28999999998</v>
      </c>
      <c r="I401" s="9">
        <v>287682.28999999998</v>
      </c>
      <c r="J401">
        <v>40171</v>
      </c>
      <c r="K401">
        <v>73</v>
      </c>
      <c r="L401" s="2">
        <v>0</v>
      </c>
      <c r="M401" s="2" t="str">
        <f t="shared" si="45"/>
        <v xml:space="preserve">Personal </v>
      </c>
      <c r="N401" t="s">
        <v>16</v>
      </c>
      <c r="O401" t="s">
        <v>17</v>
      </c>
      <c r="P401" t="str">
        <f t="shared" si="46"/>
        <v>350,4</v>
      </c>
      <c r="Q401" s="7">
        <v>350.4</v>
      </c>
      <c r="R401" s="2">
        <v>35350.400000000001</v>
      </c>
      <c r="S401" t="str">
        <f t="shared" si="47"/>
        <v>2 puertas</v>
      </c>
      <c r="T401" s="4">
        <f t="shared" si="48"/>
        <v>-35350.400000000001</v>
      </c>
    </row>
    <row r="402" spans="1:20" x14ac:dyDescent="0.35">
      <c r="A402" t="s">
        <v>441</v>
      </c>
      <c r="B402" t="s">
        <v>13</v>
      </c>
      <c r="C402" t="str">
        <f t="shared" si="43"/>
        <v>WA</v>
      </c>
      <c r="D402" t="str">
        <f t="shared" si="44"/>
        <v>M</v>
      </c>
      <c r="E402" t="s">
        <v>27</v>
      </c>
      <c r="F402" t="s">
        <v>80</v>
      </c>
      <c r="G402" s="4" t="str">
        <f t="shared" si="49"/>
        <v>540891,15</v>
      </c>
      <c r="H402" s="5">
        <v>540891.15</v>
      </c>
      <c r="I402" s="9">
        <v>540891.15</v>
      </c>
      <c r="J402">
        <v>80192</v>
      </c>
      <c r="K402">
        <v>67</v>
      </c>
      <c r="L402" s="2">
        <v>0</v>
      </c>
      <c r="M402" s="2" t="str">
        <f t="shared" si="45"/>
        <v xml:space="preserve">Personal </v>
      </c>
      <c r="N402" t="s">
        <v>16</v>
      </c>
      <c r="O402" t="s">
        <v>17</v>
      </c>
      <c r="P402" t="str">
        <f t="shared" si="46"/>
        <v>95,193157</v>
      </c>
      <c r="Q402" s="7">
        <v>95.193156999999999</v>
      </c>
      <c r="R402" s="2">
        <v>35095.193157000002</v>
      </c>
      <c r="S402" t="str">
        <f t="shared" si="47"/>
        <v>2 puertas</v>
      </c>
      <c r="T402" s="4">
        <f t="shared" si="48"/>
        <v>-35095.193157000002</v>
      </c>
    </row>
    <row r="403" spans="1:20" x14ac:dyDescent="0.35">
      <c r="A403" t="s">
        <v>442</v>
      </c>
      <c r="B403" t="s">
        <v>13</v>
      </c>
      <c r="C403" t="str">
        <f t="shared" si="43"/>
        <v>WA</v>
      </c>
      <c r="D403" t="str">
        <f t="shared" si="44"/>
        <v>M</v>
      </c>
      <c r="E403" t="s">
        <v>27</v>
      </c>
      <c r="F403" t="s">
        <v>31</v>
      </c>
      <c r="G403" s="4" t="str">
        <f t="shared" si="49"/>
        <v>677030,68</v>
      </c>
      <c r="H403" s="5">
        <v>677030.68</v>
      </c>
      <c r="I403" s="9">
        <v>677030.68</v>
      </c>
      <c r="J403">
        <v>74422</v>
      </c>
      <c r="K403">
        <v>85</v>
      </c>
      <c r="L403" s="2">
        <v>36526</v>
      </c>
      <c r="M403" s="2" t="str">
        <f t="shared" si="45"/>
        <v xml:space="preserve">Personal </v>
      </c>
      <c r="N403" t="s">
        <v>16</v>
      </c>
      <c r="O403" t="s">
        <v>17</v>
      </c>
      <c r="P403" t="str">
        <f t="shared" si="46"/>
        <v>95,338505</v>
      </c>
      <c r="Q403" s="7">
        <v>95.338504999999998</v>
      </c>
      <c r="R403" s="2">
        <v>35095.338505</v>
      </c>
      <c r="S403" t="str">
        <f t="shared" si="47"/>
        <v>2 puertas</v>
      </c>
      <c r="T403" s="4">
        <f t="shared" si="48"/>
        <v>-35095.338505</v>
      </c>
    </row>
    <row r="404" spans="1:20" x14ac:dyDescent="0.35">
      <c r="A404" t="s">
        <v>443</v>
      </c>
      <c r="B404" t="s">
        <v>33</v>
      </c>
      <c r="C404" t="str">
        <f t="shared" si="43"/>
        <v>0R</v>
      </c>
      <c r="D404" t="str">
        <f t="shared" si="44"/>
        <v>M</v>
      </c>
      <c r="E404" t="s">
        <v>27</v>
      </c>
      <c r="F404" t="s">
        <v>35</v>
      </c>
      <c r="G404" s="4" t="str">
        <f t="shared" si="49"/>
        <v>2414387,56</v>
      </c>
      <c r="H404" s="5">
        <v>2414387.56</v>
      </c>
      <c r="I404" s="9">
        <v>2414387.56</v>
      </c>
      <c r="J404">
        <v>0</v>
      </c>
      <c r="K404">
        <v>87</v>
      </c>
      <c r="L404" s="2">
        <v>0</v>
      </c>
      <c r="M404" s="2" t="str">
        <f>LEFT(N404,8)</f>
        <v xml:space="preserve">Special </v>
      </c>
      <c r="N404" t="s">
        <v>39</v>
      </c>
      <c r="O404" t="s">
        <v>17</v>
      </c>
      <c r="P404" t="str">
        <f t="shared" si="46"/>
        <v>626,4</v>
      </c>
      <c r="Q404" s="7">
        <v>626.4</v>
      </c>
      <c r="R404" s="2">
        <v>35626.400000000001</v>
      </c>
      <c r="S404" t="str">
        <f t="shared" si="47"/>
        <v>2 puertas</v>
      </c>
      <c r="T404" s="4">
        <f t="shared" si="48"/>
        <v>-35626.400000000001</v>
      </c>
    </row>
    <row r="405" spans="1:20" x14ac:dyDescent="0.35">
      <c r="A405" t="s">
        <v>444</v>
      </c>
      <c r="B405" t="s">
        <v>19</v>
      </c>
      <c r="C405" t="str">
        <f t="shared" si="43"/>
        <v>AR</v>
      </c>
      <c r="D405" t="str">
        <f t="shared" si="44"/>
        <v>F</v>
      </c>
      <c r="E405" t="s">
        <v>20</v>
      </c>
      <c r="F405" t="s">
        <v>35</v>
      </c>
      <c r="G405" s="4" t="str">
        <f t="shared" si="49"/>
        <v>353805,95</v>
      </c>
      <c r="H405" s="5">
        <v>353805.95</v>
      </c>
      <c r="I405" s="9">
        <v>353805.95</v>
      </c>
      <c r="J405">
        <v>0</v>
      </c>
      <c r="K405">
        <v>67</v>
      </c>
      <c r="L405" s="2">
        <v>36647</v>
      </c>
      <c r="M405" s="2" t="str">
        <f t="shared" si="45"/>
        <v xml:space="preserve">Personal </v>
      </c>
      <c r="N405" t="s">
        <v>16</v>
      </c>
      <c r="O405" t="s">
        <v>17</v>
      </c>
      <c r="P405" t="str">
        <f t="shared" si="46"/>
        <v>321,6</v>
      </c>
      <c r="Q405" s="7">
        <v>321.60000000000002</v>
      </c>
      <c r="R405" s="2">
        <v>35321.599999999999</v>
      </c>
      <c r="S405" t="str">
        <f t="shared" si="47"/>
        <v>2 puertas</v>
      </c>
      <c r="T405" s="4">
        <f t="shared" si="48"/>
        <v>-35321.599999999999</v>
      </c>
    </row>
    <row r="406" spans="1:20" x14ac:dyDescent="0.35">
      <c r="A406" t="s">
        <v>445</v>
      </c>
      <c r="B406" t="s">
        <v>23</v>
      </c>
      <c r="C406" t="str">
        <f t="shared" si="43"/>
        <v>NV</v>
      </c>
      <c r="D406" t="str">
        <f t="shared" si="44"/>
        <v>F</v>
      </c>
      <c r="E406" t="s">
        <v>20</v>
      </c>
      <c r="F406" t="s">
        <v>21</v>
      </c>
      <c r="G406" s="4" t="str">
        <f t="shared" si="49"/>
        <v>2909123,94</v>
      </c>
      <c r="H406" s="5">
        <v>2909123.94</v>
      </c>
      <c r="I406" s="9">
        <v>2909123.94</v>
      </c>
      <c r="J406">
        <v>34226</v>
      </c>
      <c r="K406">
        <v>244</v>
      </c>
      <c r="L406" s="2">
        <v>0</v>
      </c>
      <c r="M406" s="2" t="str">
        <f t="shared" si="45"/>
        <v xml:space="preserve">Personal </v>
      </c>
      <c r="N406" t="s">
        <v>16</v>
      </c>
      <c r="O406" t="s">
        <v>65</v>
      </c>
      <c r="P406" t="str">
        <f t="shared" si="46"/>
        <v>494,395024</v>
      </c>
      <c r="Q406" s="7">
        <v>494.39502399999998</v>
      </c>
      <c r="R406" s="2">
        <v>35494.395023999998</v>
      </c>
      <c r="S406" t="str">
        <f t="shared" si="47"/>
        <v>4 puertas</v>
      </c>
      <c r="T406" s="4">
        <f t="shared" si="48"/>
        <v>-35494.395023999998</v>
      </c>
    </row>
    <row r="407" spans="1:20" x14ac:dyDescent="0.35">
      <c r="A407" t="s">
        <v>446</v>
      </c>
      <c r="B407" t="s">
        <v>26</v>
      </c>
      <c r="C407" t="str">
        <f t="shared" si="43"/>
        <v>CA</v>
      </c>
      <c r="D407" t="str">
        <f t="shared" si="44"/>
        <v>F</v>
      </c>
      <c r="E407" t="s">
        <v>20</v>
      </c>
      <c r="F407" t="s">
        <v>31</v>
      </c>
      <c r="G407" s="4" t="str">
        <f t="shared" si="49"/>
        <v>1983420,12</v>
      </c>
      <c r="H407" s="5">
        <v>1983420.12</v>
      </c>
      <c r="I407" s="9">
        <v>1983420.12</v>
      </c>
      <c r="J407">
        <v>65989</v>
      </c>
      <c r="K407">
        <v>123</v>
      </c>
      <c r="L407" s="2">
        <v>36526</v>
      </c>
      <c r="M407" s="2" t="str">
        <f t="shared" si="45"/>
        <v xml:space="preserve">Personal </v>
      </c>
      <c r="N407" t="s">
        <v>16</v>
      </c>
      <c r="O407" t="s">
        <v>29</v>
      </c>
      <c r="P407" t="str">
        <f t="shared" si="46"/>
        <v>115,545086</v>
      </c>
      <c r="Q407" s="7">
        <v>115.545086</v>
      </c>
      <c r="R407" s="2">
        <v>35115.545085999998</v>
      </c>
      <c r="S407" t="str">
        <f t="shared" si="47"/>
        <v>4 puertas</v>
      </c>
      <c r="T407" s="4">
        <f t="shared" si="48"/>
        <v>-35115.545085999998</v>
      </c>
    </row>
    <row r="408" spans="1:20" x14ac:dyDescent="0.35">
      <c r="A408" t="s">
        <v>447</v>
      </c>
      <c r="B408" t="s">
        <v>33</v>
      </c>
      <c r="C408" t="str">
        <f t="shared" si="43"/>
        <v>0R</v>
      </c>
      <c r="D408" t="str">
        <f t="shared" si="44"/>
        <v>M</v>
      </c>
      <c r="E408" t="s">
        <v>27</v>
      </c>
      <c r="F408" t="s">
        <v>31</v>
      </c>
      <c r="G408" s="4" t="str">
        <f t="shared" si="49"/>
        <v>473136,7</v>
      </c>
      <c r="H408" s="5">
        <v>473136.7</v>
      </c>
      <c r="I408" s="9">
        <v>473136.7</v>
      </c>
      <c r="J408">
        <v>30686</v>
      </c>
      <c r="K408">
        <v>61</v>
      </c>
      <c r="L408" s="2">
        <v>0</v>
      </c>
      <c r="M408" s="2" t="str">
        <f t="shared" si="45"/>
        <v>Corporate</v>
      </c>
      <c r="N408" t="s">
        <v>28</v>
      </c>
      <c r="O408" t="s">
        <v>17</v>
      </c>
      <c r="P408" t="str">
        <f t="shared" si="46"/>
        <v>19,938981</v>
      </c>
      <c r="Q408" s="7">
        <v>19.938980999999998</v>
      </c>
      <c r="R408" s="2">
        <v>35019.938980999999</v>
      </c>
      <c r="S408" t="str">
        <f t="shared" si="47"/>
        <v>2 puertas</v>
      </c>
      <c r="T408" s="4">
        <f t="shared" si="48"/>
        <v>-35019.938980999999</v>
      </c>
    </row>
    <row r="409" spans="1:20" x14ac:dyDescent="0.35">
      <c r="A409" t="s">
        <v>448</v>
      </c>
      <c r="B409" t="s">
        <v>26</v>
      </c>
      <c r="C409" t="str">
        <f t="shared" si="43"/>
        <v>CA</v>
      </c>
      <c r="D409" t="str">
        <f t="shared" si="44"/>
        <v>F</v>
      </c>
      <c r="E409" t="s">
        <v>20</v>
      </c>
      <c r="F409" t="s">
        <v>15</v>
      </c>
      <c r="G409" s="4" t="str">
        <f t="shared" si="49"/>
        <v>3553784,6</v>
      </c>
      <c r="H409" s="5">
        <v>3553784.6</v>
      </c>
      <c r="I409" s="9">
        <v>3553784.6</v>
      </c>
      <c r="J409">
        <v>0</v>
      </c>
      <c r="K409">
        <v>113</v>
      </c>
      <c r="L409" s="2">
        <v>0</v>
      </c>
      <c r="M409" s="2" t="str">
        <f t="shared" si="45"/>
        <v xml:space="preserve">Personal </v>
      </c>
      <c r="N409" t="s">
        <v>16</v>
      </c>
      <c r="O409" t="s">
        <v>78</v>
      </c>
      <c r="P409" t="str">
        <f t="shared" si="46"/>
        <v>799,926741</v>
      </c>
      <c r="Q409" s="7">
        <v>799.92674099999999</v>
      </c>
      <c r="R409" s="2">
        <v>35799.926741000003</v>
      </c>
      <c r="S409" t="str">
        <f t="shared" si="47"/>
        <v>2 puertas</v>
      </c>
      <c r="T409" s="4">
        <f t="shared" si="48"/>
        <v>-35799.926741000003</v>
      </c>
    </row>
    <row r="410" spans="1:20" x14ac:dyDescent="0.35">
      <c r="A410" t="s">
        <v>449</v>
      </c>
      <c r="B410" t="s">
        <v>19</v>
      </c>
      <c r="C410" t="str">
        <f t="shared" si="43"/>
        <v>AR</v>
      </c>
      <c r="D410" t="str">
        <f t="shared" si="44"/>
        <v>F</v>
      </c>
      <c r="E410" t="s">
        <v>20</v>
      </c>
      <c r="F410" t="s">
        <v>31</v>
      </c>
      <c r="G410" s="4" t="str">
        <f t="shared" si="49"/>
        <v>3461137,9</v>
      </c>
      <c r="H410" s="5">
        <v>3461137.9</v>
      </c>
      <c r="I410" s="9">
        <v>3461137.9</v>
      </c>
      <c r="J410">
        <v>20090</v>
      </c>
      <c r="K410">
        <v>109</v>
      </c>
      <c r="L410" s="2">
        <v>0</v>
      </c>
      <c r="M410" s="2" t="str">
        <f t="shared" si="45"/>
        <v xml:space="preserve">Personal </v>
      </c>
      <c r="N410" t="s">
        <v>16</v>
      </c>
      <c r="O410" t="s">
        <v>78</v>
      </c>
      <c r="P410" t="str">
        <f t="shared" si="46"/>
        <v>523,2</v>
      </c>
      <c r="Q410" s="7">
        <v>523.20000000000005</v>
      </c>
      <c r="R410" s="2">
        <v>35523.199999999997</v>
      </c>
      <c r="S410" t="str">
        <f t="shared" si="47"/>
        <v>2 puertas</v>
      </c>
      <c r="T410" s="4">
        <f t="shared" si="48"/>
        <v>-35523.199999999997</v>
      </c>
    </row>
    <row r="411" spans="1:20" x14ac:dyDescent="0.35">
      <c r="A411" t="s">
        <v>450</v>
      </c>
      <c r="B411" t="s">
        <v>26</v>
      </c>
      <c r="C411" t="str">
        <f t="shared" si="43"/>
        <v>CA</v>
      </c>
      <c r="D411" t="str">
        <f t="shared" si="44"/>
        <v>M</v>
      </c>
      <c r="E411" t="s">
        <v>27</v>
      </c>
      <c r="F411" t="s">
        <v>31</v>
      </c>
      <c r="G411" s="4" t="str">
        <f t="shared" si="49"/>
        <v>2021630,88</v>
      </c>
      <c r="H411" s="5">
        <v>2021630.88</v>
      </c>
      <c r="I411" s="9">
        <v>2021630.88</v>
      </c>
      <c r="J411">
        <v>0</v>
      </c>
      <c r="K411">
        <v>183</v>
      </c>
      <c r="L411" s="2">
        <v>0</v>
      </c>
      <c r="M411" s="2" t="str">
        <f t="shared" si="45"/>
        <v xml:space="preserve">Personal </v>
      </c>
      <c r="N411" t="s">
        <v>16</v>
      </c>
      <c r="O411" t="s">
        <v>65</v>
      </c>
      <c r="P411" t="str">
        <f t="shared" si="46"/>
        <v>878,4</v>
      </c>
      <c r="Q411" s="7">
        <v>878.4</v>
      </c>
      <c r="R411" s="2">
        <v>35878.400000000001</v>
      </c>
      <c r="S411" t="str">
        <f t="shared" si="47"/>
        <v>4 puertas</v>
      </c>
      <c r="T411" s="4">
        <f t="shared" si="48"/>
        <v>-35878.400000000001</v>
      </c>
    </row>
    <row r="412" spans="1:20" x14ac:dyDescent="0.35">
      <c r="A412" t="s">
        <v>451</v>
      </c>
      <c r="B412" t="s">
        <v>33</v>
      </c>
      <c r="C412" t="str">
        <f t="shared" si="43"/>
        <v>0R</v>
      </c>
      <c r="D412" t="str">
        <f t="shared" si="44"/>
        <v>M</v>
      </c>
      <c r="E412" t="s">
        <v>27</v>
      </c>
      <c r="F412" t="s">
        <v>35</v>
      </c>
      <c r="G412" s="4" t="str">
        <f t="shared" si="49"/>
        <v>1397651,93</v>
      </c>
      <c r="H412" s="5">
        <v>1397651.93</v>
      </c>
      <c r="I412" s="9">
        <v>1397651.93</v>
      </c>
      <c r="J412">
        <v>77094</v>
      </c>
      <c r="K412">
        <v>176</v>
      </c>
      <c r="L412" s="2">
        <v>0</v>
      </c>
      <c r="M412" s="2" t="str">
        <f t="shared" si="45"/>
        <v xml:space="preserve">Personal </v>
      </c>
      <c r="N412" t="s">
        <v>16</v>
      </c>
      <c r="O412" t="s">
        <v>29</v>
      </c>
      <c r="P412" t="str">
        <f t="shared" si="46"/>
        <v>444,470676</v>
      </c>
      <c r="Q412" s="7">
        <v>444.47067600000003</v>
      </c>
      <c r="R412" s="2">
        <v>35444.470675999997</v>
      </c>
      <c r="S412" t="str">
        <f t="shared" si="47"/>
        <v>4 puertas</v>
      </c>
      <c r="T412" s="4">
        <f t="shared" si="48"/>
        <v>-35444.470675999997</v>
      </c>
    </row>
    <row r="413" spans="1:20" x14ac:dyDescent="0.35">
      <c r="A413" t="s">
        <v>452</v>
      </c>
      <c r="B413" t="s">
        <v>26</v>
      </c>
      <c r="C413" t="str">
        <f t="shared" si="43"/>
        <v>CA</v>
      </c>
      <c r="D413" t="str">
        <f t="shared" si="44"/>
        <v>F</v>
      </c>
      <c r="E413" t="s">
        <v>20</v>
      </c>
      <c r="F413" t="s">
        <v>35</v>
      </c>
      <c r="G413" s="4" t="str">
        <f t="shared" si="49"/>
        <v>590408,82</v>
      </c>
      <c r="H413" s="5">
        <v>590408.81999999995</v>
      </c>
      <c r="I413" s="9">
        <v>590408.81999999995</v>
      </c>
      <c r="J413">
        <v>97413</v>
      </c>
      <c r="K413">
        <v>73</v>
      </c>
      <c r="L413" s="2">
        <v>0</v>
      </c>
      <c r="M413" s="2" t="str">
        <f t="shared" si="45"/>
        <v xml:space="preserve">Personal </v>
      </c>
      <c r="N413" t="s">
        <v>16</v>
      </c>
      <c r="O413" t="s">
        <v>17</v>
      </c>
      <c r="P413" t="str">
        <f t="shared" si="46"/>
        <v>268,819985</v>
      </c>
      <c r="Q413" s="7">
        <v>268.81998499999997</v>
      </c>
      <c r="R413" s="2">
        <v>35268.819985000002</v>
      </c>
      <c r="S413" t="str">
        <f t="shared" si="47"/>
        <v>2 puertas</v>
      </c>
      <c r="T413" s="4">
        <f t="shared" si="48"/>
        <v>-35268.819985000002</v>
      </c>
    </row>
    <row r="414" spans="1:20" x14ac:dyDescent="0.35">
      <c r="A414" t="s">
        <v>453</v>
      </c>
      <c r="B414" t="s">
        <v>33</v>
      </c>
      <c r="C414" t="str">
        <f t="shared" si="43"/>
        <v>0R</v>
      </c>
      <c r="D414" t="str">
        <f t="shared" si="44"/>
        <v>F</v>
      </c>
      <c r="E414" t="s">
        <v>20</v>
      </c>
      <c r="F414" t="s">
        <v>15</v>
      </c>
      <c r="G414" s="4" t="str">
        <f t="shared" si="49"/>
        <v>559583,5</v>
      </c>
      <c r="H414" s="5">
        <v>559583.5</v>
      </c>
      <c r="I414" s="9">
        <v>559583.5</v>
      </c>
      <c r="J414">
        <v>79189</v>
      </c>
      <c r="K414">
        <v>69</v>
      </c>
      <c r="L414" s="2">
        <v>0</v>
      </c>
      <c r="M414" s="2" t="str">
        <f t="shared" si="45"/>
        <v>Corporate</v>
      </c>
      <c r="N414" t="s">
        <v>28</v>
      </c>
      <c r="O414" t="s">
        <v>17</v>
      </c>
      <c r="P414" t="str">
        <f t="shared" si="46"/>
        <v>331,2</v>
      </c>
      <c r="Q414" s="7">
        <v>331.2</v>
      </c>
      <c r="R414" s="2">
        <v>35331.199999999997</v>
      </c>
      <c r="S414" t="str">
        <f t="shared" si="47"/>
        <v>2 puertas</v>
      </c>
      <c r="T414" s="4">
        <f t="shared" si="48"/>
        <v>-35331.199999999997</v>
      </c>
    </row>
    <row r="415" spans="1:20" x14ac:dyDescent="0.35">
      <c r="A415" t="s">
        <v>454</v>
      </c>
      <c r="B415" t="s">
        <v>26</v>
      </c>
      <c r="C415" t="str">
        <f t="shared" si="43"/>
        <v>CA</v>
      </c>
      <c r="D415" t="str">
        <f t="shared" si="44"/>
        <v>F</v>
      </c>
      <c r="E415" t="s">
        <v>20</v>
      </c>
      <c r="F415" t="s">
        <v>31</v>
      </c>
      <c r="G415" s="4" t="str">
        <f t="shared" si="49"/>
        <v>229430,36</v>
      </c>
      <c r="H415" s="5">
        <v>229430.36</v>
      </c>
      <c r="I415" s="9">
        <v>229430.36</v>
      </c>
      <c r="J415">
        <v>0</v>
      </c>
      <c r="K415">
        <v>62</v>
      </c>
      <c r="L415" s="2">
        <v>0</v>
      </c>
      <c r="M415" s="2" t="str">
        <f t="shared" si="45"/>
        <v xml:space="preserve">Personal </v>
      </c>
      <c r="N415" t="s">
        <v>16</v>
      </c>
      <c r="O415" t="s">
        <v>24</v>
      </c>
      <c r="P415" t="str">
        <f t="shared" si="46"/>
        <v>297,6</v>
      </c>
      <c r="Q415" s="7">
        <v>297.60000000000002</v>
      </c>
      <c r="R415" s="2">
        <v>35297.599999999999</v>
      </c>
      <c r="S415" t="str">
        <f t="shared" si="47"/>
        <v>2 puertas</v>
      </c>
      <c r="T415" s="4">
        <f t="shared" si="48"/>
        <v>-35297.599999999999</v>
      </c>
    </row>
    <row r="416" spans="1:20" x14ac:dyDescent="0.35">
      <c r="A416" t="s">
        <v>455</v>
      </c>
      <c r="B416" t="s">
        <v>19</v>
      </c>
      <c r="C416" t="str">
        <f t="shared" si="43"/>
        <v>AR</v>
      </c>
      <c r="D416" t="str">
        <f t="shared" si="44"/>
        <v>F</v>
      </c>
      <c r="E416" t="s">
        <v>20</v>
      </c>
      <c r="F416" t="s">
        <v>35</v>
      </c>
      <c r="G416" s="4" t="str">
        <f t="shared" si="49"/>
        <v>627391,19</v>
      </c>
      <c r="H416" s="5">
        <v>627391.18999999994</v>
      </c>
      <c r="I416" s="9">
        <v>627391.18999999994</v>
      </c>
      <c r="J416">
        <v>18577</v>
      </c>
      <c r="K416">
        <v>86</v>
      </c>
      <c r="L416" s="2">
        <v>0</v>
      </c>
      <c r="M416" s="2" t="str">
        <f t="shared" si="45"/>
        <v xml:space="preserve">Personal </v>
      </c>
      <c r="N416" t="s">
        <v>16</v>
      </c>
      <c r="O416" t="s">
        <v>17</v>
      </c>
      <c r="P416" t="str">
        <f t="shared" si="46"/>
        <v>412,8</v>
      </c>
      <c r="Q416" s="7">
        <v>412.8</v>
      </c>
      <c r="R416" s="2">
        <v>35412.800000000003</v>
      </c>
      <c r="S416" t="str">
        <f t="shared" si="47"/>
        <v>2 puertas</v>
      </c>
      <c r="T416" s="4">
        <f t="shared" si="48"/>
        <v>-35412.800000000003</v>
      </c>
    </row>
    <row r="417" spans="1:20" x14ac:dyDescent="0.35">
      <c r="A417" t="s">
        <v>456</v>
      </c>
      <c r="B417" t="s">
        <v>33</v>
      </c>
      <c r="C417" t="str">
        <f t="shared" si="43"/>
        <v>0R</v>
      </c>
      <c r="D417" t="str">
        <f t="shared" si="44"/>
        <v>F</v>
      </c>
      <c r="E417" t="s">
        <v>20</v>
      </c>
      <c r="F417" t="s">
        <v>35</v>
      </c>
      <c r="G417" s="4" t="str">
        <f t="shared" si="49"/>
        <v>372672,8</v>
      </c>
      <c r="H417" s="5">
        <v>372672.8</v>
      </c>
      <c r="I417" s="9">
        <v>372672.8</v>
      </c>
      <c r="J417">
        <v>0</v>
      </c>
      <c r="K417">
        <v>112</v>
      </c>
      <c r="L417" s="2">
        <v>36526</v>
      </c>
      <c r="M417" s="2" t="str">
        <f>LEFT(N417,8)</f>
        <v xml:space="preserve">Special </v>
      </c>
      <c r="N417" t="s">
        <v>39</v>
      </c>
      <c r="O417" t="s">
        <v>78</v>
      </c>
      <c r="P417" t="str">
        <f t="shared" si="46"/>
        <v>806,4</v>
      </c>
      <c r="Q417" s="7">
        <v>806.4</v>
      </c>
      <c r="R417" s="2">
        <v>35806.400000000001</v>
      </c>
      <c r="S417" t="str">
        <f t="shared" si="47"/>
        <v>2 puertas</v>
      </c>
      <c r="T417" s="4">
        <f t="shared" si="48"/>
        <v>-35806.400000000001</v>
      </c>
    </row>
    <row r="418" spans="1:20" x14ac:dyDescent="0.35">
      <c r="A418" t="s">
        <v>457</v>
      </c>
      <c r="B418" t="s">
        <v>13</v>
      </c>
      <c r="C418" t="str">
        <f t="shared" si="43"/>
        <v>WA</v>
      </c>
      <c r="D418" t="str">
        <f t="shared" si="44"/>
        <v>M</v>
      </c>
      <c r="E418" t="s">
        <v>27</v>
      </c>
      <c r="F418" t="s">
        <v>31</v>
      </c>
      <c r="G418" s="4" t="str">
        <f t="shared" si="49"/>
        <v>265671,31</v>
      </c>
      <c r="H418" s="5">
        <v>265671.31</v>
      </c>
      <c r="I418" s="9">
        <v>265671.31</v>
      </c>
      <c r="J418">
        <v>62777</v>
      </c>
      <c r="K418">
        <v>67</v>
      </c>
      <c r="L418" s="2">
        <v>0</v>
      </c>
      <c r="M418" s="2" t="str">
        <f t="shared" si="45"/>
        <v xml:space="preserve">Personal </v>
      </c>
      <c r="N418" t="s">
        <v>16</v>
      </c>
      <c r="O418" t="s">
        <v>24</v>
      </c>
      <c r="P418" t="str">
        <f t="shared" si="46"/>
        <v>101,288069</v>
      </c>
      <c r="Q418" s="7">
        <v>101.28806899999999</v>
      </c>
      <c r="R418" s="2">
        <v>35101.288069000002</v>
      </c>
      <c r="S418" t="str">
        <f t="shared" si="47"/>
        <v>2 puertas</v>
      </c>
      <c r="T418" s="4">
        <f t="shared" si="48"/>
        <v>-35101.288069000002</v>
      </c>
    </row>
    <row r="419" spans="1:20" x14ac:dyDescent="0.35">
      <c r="A419" t="s">
        <v>458</v>
      </c>
      <c r="B419" t="s">
        <v>33</v>
      </c>
      <c r="C419" t="str">
        <f t="shared" si="43"/>
        <v>0R</v>
      </c>
      <c r="D419" t="str">
        <f t="shared" si="44"/>
        <v>M</v>
      </c>
      <c r="E419" t="s">
        <v>271</v>
      </c>
      <c r="F419" t="s">
        <v>21</v>
      </c>
      <c r="G419" s="4" t="str">
        <f t="shared" si="49"/>
        <v>511068,08</v>
      </c>
      <c r="H419" s="5">
        <v>511068.08</v>
      </c>
      <c r="I419" s="9">
        <v>511068.08</v>
      </c>
      <c r="J419">
        <v>0</v>
      </c>
      <c r="K419">
        <v>74</v>
      </c>
      <c r="L419" s="2">
        <v>0</v>
      </c>
      <c r="M419" s="2" t="str">
        <f t="shared" si="45"/>
        <v>Corporate</v>
      </c>
      <c r="N419" t="s">
        <v>28</v>
      </c>
      <c r="O419" t="s">
        <v>17</v>
      </c>
      <c r="P419" t="str">
        <f t="shared" si="46"/>
        <v>532,8</v>
      </c>
      <c r="Q419" s="7">
        <v>532.79999999999995</v>
      </c>
      <c r="R419" s="2">
        <v>35532.800000000003</v>
      </c>
      <c r="S419" t="str">
        <f t="shared" si="47"/>
        <v>2 puertas</v>
      </c>
      <c r="T419" s="4">
        <f t="shared" si="48"/>
        <v>-35532.800000000003</v>
      </c>
    </row>
    <row r="420" spans="1:20" x14ac:dyDescent="0.35">
      <c r="A420" t="s">
        <v>459</v>
      </c>
      <c r="B420" t="s">
        <v>23</v>
      </c>
      <c r="C420" t="str">
        <f t="shared" si="43"/>
        <v>NV</v>
      </c>
      <c r="D420" t="str">
        <f t="shared" si="44"/>
        <v>M</v>
      </c>
      <c r="E420" t="s">
        <v>271</v>
      </c>
      <c r="F420" t="s">
        <v>35</v>
      </c>
      <c r="G420" s="4" t="str">
        <f t="shared" si="49"/>
        <v>712659,65</v>
      </c>
      <c r="H420" s="5">
        <v>712659.65</v>
      </c>
      <c r="I420" s="9">
        <v>712659.65</v>
      </c>
      <c r="J420">
        <v>17483</v>
      </c>
      <c r="K420">
        <v>183</v>
      </c>
      <c r="L420" s="2">
        <v>0</v>
      </c>
      <c r="M420" s="2" t="str">
        <f t="shared" si="45"/>
        <v xml:space="preserve">Personal </v>
      </c>
      <c r="N420" t="s">
        <v>16</v>
      </c>
      <c r="O420" t="s">
        <v>117</v>
      </c>
      <c r="P420" t="str">
        <f t="shared" si="46"/>
        <v>1317,6</v>
      </c>
      <c r="Q420" s="7">
        <v>1317.6</v>
      </c>
      <c r="R420" s="2">
        <v>36317.599999999999</v>
      </c>
      <c r="S420" t="str">
        <f t="shared" si="47"/>
        <v>2 puertas</v>
      </c>
      <c r="T420" s="4">
        <f t="shared" si="48"/>
        <v>-36317.599999999999</v>
      </c>
    </row>
    <row r="421" spans="1:20" x14ac:dyDescent="0.35">
      <c r="A421" t="s">
        <v>460</v>
      </c>
      <c r="B421" t="s">
        <v>33</v>
      </c>
      <c r="C421" t="str">
        <f t="shared" si="43"/>
        <v>0R</v>
      </c>
      <c r="D421" t="str">
        <f t="shared" si="44"/>
        <v>M</v>
      </c>
      <c r="E421" t="s">
        <v>271</v>
      </c>
      <c r="F421" t="s">
        <v>15</v>
      </c>
      <c r="G421" s="4" t="str">
        <f t="shared" si="49"/>
        <v>460163,41</v>
      </c>
      <c r="H421" s="5">
        <v>460163.41</v>
      </c>
      <c r="I421" s="9">
        <v>460163.41</v>
      </c>
      <c r="J421">
        <v>84394</v>
      </c>
      <c r="K421">
        <v>114</v>
      </c>
      <c r="L421" s="2">
        <v>0</v>
      </c>
      <c r="M421" s="2" t="str">
        <f t="shared" si="45"/>
        <v xml:space="preserve">Personal </v>
      </c>
      <c r="N421" t="s">
        <v>16</v>
      </c>
      <c r="O421" t="s">
        <v>29</v>
      </c>
      <c r="P421" t="str">
        <f t="shared" si="46"/>
        <v>691,412378</v>
      </c>
      <c r="Q421" s="7">
        <v>691.41237799999999</v>
      </c>
      <c r="R421" s="2">
        <v>35691.412378000001</v>
      </c>
      <c r="S421" t="str">
        <f t="shared" si="47"/>
        <v>4 puertas</v>
      </c>
      <c r="T421" s="4">
        <f t="shared" si="48"/>
        <v>-35691.412378000001</v>
      </c>
    </row>
    <row r="422" spans="1:20" x14ac:dyDescent="0.35">
      <c r="A422" t="s">
        <v>461</v>
      </c>
      <c r="B422" t="s">
        <v>33</v>
      </c>
      <c r="C422" t="str">
        <f t="shared" si="43"/>
        <v>0R</v>
      </c>
      <c r="D422" t="str">
        <f t="shared" si="44"/>
        <v>M</v>
      </c>
      <c r="E422" t="s">
        <v>271</v>
      </c>
      <c r="F422" t="s">
        <v>35</v>
      </c>
      <c r="G422" s="4" t="str">
        <f t="shared" si="49"/>
        <v>915523,97</v>
      </c>
      <c r="H422" s="5">
        <v>915523.97</v>
      </c>
      <c r="I422" s="9">
        <v>915523.97</v>
      </c>
      <c r="J422">
        <v>0</v>
      </c>
      <c r="K422">
        <v>127</v>
      </c>
      <c r="L422" s="2">
        <v>0</v>
      </c>
      <c r="M422" s="2" t="str">
        <f t="shared" si="45"/>
        <v xml:space="preserve">Personal </v>
      </c>
      <c r="N422" t="s">
        <v>16</v>
      </c>
      <c r="O422" t="s">
        <v>78</v>
      </c>
      <c r="P422" t="str">
        <f t="shared" si="46"/>
        <v>804,811859</v>
      </c>
      <c r="Q422" s="7">
        <v>804.81185900000003</v>
      </c>
      <c r="R422" s="2">
        <v>35804.811859000001</v>
      </c>
      <c r="S422" t="str">
        <f t="shared" si="47"/>
        <v>2 puertas</v>
      </c>
      <c r="T422" s="4">
        <f t="shared" si="48"/>
        <v>-35804.811859000001</v>
      </c>
    </row>
    <row r="423" spans="1:20" x14ac:dyDescent="0.35">
      <c r="A423" t="s">
        <v>462</v>
      </c>
      <c r="B423" t="s">
        <v>33</v>
      </c>
      <c r="C423" t="str">
        <f t="shared" si="43"/>
        <v>0R</v>
      </c>
      <c r="D423" t="str">
        <f t="shared" si="44"/>
        <v>F</v>
      </c>
      <c r="E423" t="s">
        <v>20</v>
      </c>
      <c r="F423" t="s">
        <v>35</v>
      </c>
      <c r="G423" s="4" t="str">
        <f t="shared" si="49"/>
        <v>1480805,62</v>
      </c>
      <c r="H423" s="5">
        <v>1480805.62</v>
      </c>
      <c r="I423" s="9">
        <v>1480805.62</v>
      </c>
      <c r="J423">
        <v>41440</v>
      </c>
      <c r="K423">
        <v>62</v>
      </c>
      <c r="L423" s="2">
        <v>36526</v>
      </c>
      <c r="M423" s="2" t="str">
        <f t="shared" si="45"/>
        <v xml:space="preserve">Personal </v>
      </c>
      <c r="N423" t="s">
        <v>16</v>
      </c>
      <c r="O423" t="s">
        <v>17</v>
      </c>
      <c r="P423" t="str">
        <f t="shared" si="46"/>
        <v>297,6</v>
      </c>
      <c r="Q423" s="7">
        <v>297.60000000000002</v>
      </c>
      <c r="R423" s="2">
        <v>35297.599999999999</v>
      </c>
      <c r="S423" t="str">
        <f t="shared" si="47"/>
        <v>2 puertas</v>
      </c>
      <c r="T423" s="4">
        <f t="shared" si="48"/>
        <v>-35297.599999999999</v>
      </c>
    </row>
    <row r="424" spans="1:20" x14ac:dyDescent="0.35">
      <c r="A424" t="s">
        <v>463</v>
      </c>
      <c r="B424" t="s">
        <v>19</v>
      </c>
      <c r="C424" t="str">
        <f t="shared" si="43"/>
        <v>AR</v>
      </c>
      <c r="D424" t="str">
        <f t="shared" si="44"/>
        <v>M</v>
      </c>
      <c r="E424" t="s">
        <v>271</v>
      </c>
      <c r="F424" t="s">
        <v>31</v>
      </c>
      <c r="G424" s="4" t="str">
        <f t="shared" si="49"/>
        <v>890167,84</v>
      </c>
      <c r="H424" s="5">
        <v>890167.84</v>
      </c>
      <c r="I424" s="9">
        <v>890167.84</v>
      </c>
      <c r="J424">
        <v>0</v>
      </c>
      <c r="K424">
        <v>136</v>
      </c>
      <c r="L424" s="2">
        <v>36526</v>
      </c>
      <c r="M424" s="2" t="str">
        <f t="shared" si="45"/>
        <v xml:space="preserve">Personal </v>
      </c>
      <c r="N424" t="s">
        <v>16</v>
      </c>
      <c r="O424" t="s">
        <v>78</v>
      </c>
      <c r="P424" t="str">
        <f t="shared" si="46"/>
        <v>1090,86434</v>
      </c>
      <c r="Q424" s="7">
        <v>1090.8643400000001</v>
      </c>
      <c r="R424" s="2">
        <v>36090.86434</v>
      </c>
      <c r="S424" t="str">
        <f t="shared" si="47"/>
        <v>2 puertas</v>
      </c>
      <c r="T424" s="4">
        <f t="shared" si="48"/>
        <v>-36090.86434</v>
      </c>
    </row>
    <row r="425" spans="1:20" x14ac:dyDescent="0.35">
      <c r="A425" t="s">
        <v>464</v>
      </c>
      <c r="B425" t="s">
        <v>33</v>
      </c>
      <c r="C425" t="str">
        <f t="shared" si="43"/>
        <v>0R</v>
      </c>
      <c r="D425" t="str">
        <f t="shared" si="44"/>
        <v>F</v>
      </c>
      <c r="E425" t="s">
        <v>20</v>
      </c>
      <c r="F425" t="s">
        <v>35</v>
      </c>
      <c r="G425" s="4" t="str">
        <f t="shared" si="49"/>
        <v>573459,82</v>
      </c>
      <c r="H425" s="5">
        <v>573459.81999999995</v>
      </c>
      <c r="I425" s="9">
        <v>573459.81999999995</v>
      </c>
      <c r="J425">
        <v>98132</v>
      </c>
      <c r="K425">
        <v>71</v>
      </c>
      <c r="L425" s="2">
        <v>0</v>
      </c>
      <c r="M425" s="2" t="str">
        <f t="shared" si="45"/>
        <v xml:space="preserve">Personal </v>
      </c>
      <c r="N425" t="s">
        <v>16</v>
      </c>
      <c r="O425" t="s">
        <v>24</v>
      </c>
      <c r="P425" t="str">
        <f t="shared" si="46"/>
        <v>50,587035</v>
      </c>
      <c r="Q425" s="7">
        <v>50.587035</v>
      </c>
      <c r="R425" s="2">
        <v>35050.587034999997</v>
      </c>
      <c r="S425" t="str">
        <f t="shared" si="47"/>
        <v>2 puertas</v>
      </c>
      <c r="T425" s="4">
        <f t="shared" si="48"/>
        <v>-35050.587034999997</v>
      </c>
    </row>
    <row r="426" spans="1:20" x14ac:dyDescent="0.35">
      <c r="A426" t="s">
        <v>465</v>
      </c>
      <c r="B426" t="s">
        <v>33</v>
      </c>
      <c r="C426" t="str">
        <f t="shared" si="43"/>
        <v>0R</v>
      </c>
      <c r="D426" t="str">
        <f t="shared" si="44"/>
        <v>F</v>
      </c>
      <c r="E426" t="s">
        <v>20</v>
      </c>
      <c r="F426" t="s">
        <v>31</v>
      </c>
      <c r="G426" s="4" t="str">
        <f t="shared" si="49"/>
        <v>417769,7</v>
      </c>
      <c r="H426" s="5">
        <v>417769.7</v>
      </c>
      <c r="I426" s="9">
        <v>417769.7</v>
      </c>
      <c r="J426">
        <v>0</v>
      </c>
      <c r="K426">
        <v>112</v>
      </c>
      <c r="L426" s="2">
        <v>0</v>
      </c>
      <c r="M426" s="2" t="str">
        <f t="shared" si="45"/>
        <v xml:space="preserve">Personal </v>
      </c>
      <c r="N426" t="s">
        <v>16</v>
      </c>
      <c r="O426" t="s">
        <v>17</v>
      </c>
      <c r="P426" t="str">
        <f t="shared" si="46"/>
        <v>537,6</v>
      </c>
      <c r="Q426" s="7">
        <v>537.6</v>
      </c>
      <c r="R426" s="2">
        <v>35537.599999999999</v>
      </c>
      <c r="S426" t="str">
        <f t="shared" si="47"/>
        <v>2 puertas</v>
      </c>
      <c r="T426" s="4">
        <f t="shared" si="48"/>
        <v>-35537.599999999999</v>
      </c>
    </row>
    <row r="427" spans="1:20" x14ac:dyDescent="0.35">
      <c r="A427" t="s">
        <v>466</v>
      </c>
      <c r="B427" t="s">
        <v>26</v>
      </c>
      <c r="C427" t="str">
        <f t="shared" si="43"/>
        <v>CA</v>
      </c>
      <c r="D427" t="str">
        <f t="shared" si="44"/>
        <v>M</v>
      </c>
      <c r="E427" t="s">
        <v>271</v>
      </c>
      <c r="F427" t="s">
        <v>21</v>
      </c>
      <c r="G427" s="4" t="str">
        <f t="shared" si="49"/>
        <v>2777628,91</v>
      </c>
      <c r="H427" s="5">
        <v>2777628.91</v>
      </c>
      <c r="I427" s="9">
        <v>2777628.91</v>
      </c>
      <c r="J427">
        <v>88220</v>
      </c>
      <c r="K427">
        <v>230</v>
      </c>
      <c r="L427" s="2">
        <v>0</v>
      </c>
      <c r="M427" s="2" t="str">
        <f t="shared" si="45"/>
        <v xml:space="preserve">Personal </v>
      </c>
      <c r="N427" t="s">
        <v>16</v>
      </c>
      <c r="O427" t="s">
        <v>117</v>
      </c>
      <c r="P427" t="str">
        <f t="shared" si="46"/>
        <v>151,528482</v>
      </c>
      <c r="Q427" s="7">
        <v>151.528482</v>
      </c>
      <c r="R427" s="2">
        <v>35151.528482000002</v>
      </c>
      <c r="S427" t="str">
        <f t="shared" si="47"/>
        <v>2 puertas</v>
      </c>
      <c r="T427" s="4">
        <f t="shared" si="48"/>
        <v>-35151.528482000002</v>
      </c>
    </row>
    <row r="428" spans="1:20" x14ac:dyDescent="0.35">
      <c r="A428" t="s">
        <v>467</v>
      </c>
      <c r="B428" t="s">
        <v>19</v>
      </c>
      <c r="C428" t="str">
        <f t="shared" si="43"/>
        <v>AR</v>
      </c>
      <c r="D428" t="str">
        <f t="shared" si="44"/>
        <v>F</v>
      </c>
      <c r="E428" t="s">
        <v>20</v>
      </c>
      <c r="F428" t="s">
        <v>15</v>
      </c>
      <c r="G428" s="4" t="str">
        <f t="shared" si="49"/>
        <v>1036434,75</v>
      </c>
      <c r="H428" s="5">
        <v>1036434.75</v>
      </c>
      <c r="I428" s="9">
        <v>1036434.75</v>
      </c>
      <c r="J428">
        <v>58327</v>
      </c>
      <c r="K428">
        <v>129</v>
      </c>
      <c r="L428" s="2">
        <v>0</v>
      </c>
      <c r="M428" s="2" t="str">
        <f t="shared" si="45"/>
        <v xml:space="preserve">Personal </v>
      </c>
      <c r="N428" t="s">
        <v>16</v>
      </c>
      <c r="O428" t="s">
        <v>29</v>
      </c>
      <c r="P428" t="str">
        <f t="shared" si="46"/>
        <v>347,075948</v>
      </c>
      <c r="Q428" s="7">
        <v>347.07594799999998</v>
      </c>
      <c r="R428" s="2">
        <v>35347.075947999998</v>
      </c>
      <c r="S428" t="str">
        <f t="shared" si="47"/>
        <v>4 puertas</v>
      </c>
      <c r="T428" s="4">
        <f t="shared" si="48"/>
        <v>-35347.075947999998</v>
      </c>
    </row>
    <row r="429" spans="1:20" x14ac:dyDescent="0.35">
      <c r="A429" t="s">
        <v>468</v>
      </c>
      <c r="B429" t="s">
        <v>33</v>
      </c>
      <c r="C429" t="str">
        <f t="shared" si="43"/>
        <v>0R</v>
      </c>
      <c r="D429" t="str">
        <f t="shared" si="44"/>
        <v>M</v>
      </c>
      <c r="E429" t="s">
        <v>271</v>
      </c>
      <c r="F429" t="s">
        <v>15</v>
      </c>
      <c r="G429" s="4" t="str">
        <f t="shared" si="49"/>
        <v>785190,14</v>
      </c>
      <c r="H429" s="5">
        <v>785190.14</v>
      </c>
      <c r="I429" s="9">
        <v>785190.14</v>
      </c>
      <c r="J429">
        <v>25950</v>
      </c>
      <c r="K429">
        <v>66</v>
      </c>
      <c r="L429" s="2">
        <v>0</v>
      </c>
      <c r="M429" s="2" t="str">
        <f t="shared" si="45"/>
        <v xml:space="preserve">Personal </v>
      </c>
      <c r="N429" t="s">
        <v>16</v>
      </c>
      <c r="O429" t="s">
        <v>24</v>
      </c>
      <c r="P429" t="str">
        <f t="shared" si="46"/>
        <v>271,697529</v>
      </c>
      <c r="Q429" s="7">
        <v>271.69752899999997</v>
      </c>
      <c r="R429" s="2">
        <v>35271.697528999997</v>
      </c>
      <c r="S429" t="str">
        <f t="shared" si="47"/>
        <v>2 puertas</v>
      </c>
      <c r="T429" s="4">
        <f t="shared" si="48"/>
        <v>-35271.697528999997</v>
      </c>
    </row>
    <row r="430" spans="1:20" x14ac:dyDescent="0.35">
      <c r="A430" t="s">
        <v>469</v>
      </c>
      <c r="B430" t="s">
        <v>33</v>
      </c>
      <c r="C430" t="str">
        <f t="shared" si="43"/>
        <v>0R</v>
      </c>
      <c r="D430" t="str">
        <f t="shared" si="44"/>
        <v>M</v>
      </c>
      <c r="E430" t="s">
        <v>271</v>
      </c>
      <c r="F430" t="s">
        <v>31</v>
      </c>
      <c r="G430" s="4" t="str">
        <f t="shared" si="49"/>
        <v>477294,38</v>
      </c>
      <c r="H430" s="5">
        <v>477294.38</v>
      </c>
      <c r="I430" s="9">
        <v>477294.38</v>
      </c>
      <c r="J430">
        <v>20993</v>
      </c>
      <c r="K430">
        <v>133</v>
      </c>
      <c r="L430" s="2">
        <v>0</v>
      </c>
      <c r="M430" s="2" t="str">
        <f t="shared" si="45"/>
        <v>Corporate</v>
      </c>
      <c r="N430" t="s">
        <v>28</v>
      </c>
      <c r="O430" t="s">
        <v>29</v>
      </c>
      <c r="P430" t="str">
        <f t="shared" si="46"/>
        <v>638,4</v>
      </c>
      <c r="Q430" s="7">
        <v>638.4</v>
      </c>
      <c r="R430" s="2">
        <v>35638.400000000001</v>
      </c>
      <c r="S430" t="str">
        <f t="shared" si="47"/>
        <v>4 puertas</v>
      </c>
      <c r="T430" s="4">
        <f t="shared" si="48"/>
        <v>-35638.400000000001</v>
      </c>
    </row>
    <row r="431" spans="1:20" x14ac:dyDescent="0.35">
      <c r="A431" t="s">
        <v>470</v>
      </c>
      <c r="B431" t="s">
        <v>33</v>
      </c>
      <c r="C431" t="str">
        <f t="shared" si="43"/>
        <v>0R</v>
      </c>
      <c r="D431" t="str">
        <f t="shared" si="44"/>
        <v>M</v>
      </c>
      <c r="E431" t="s">
        <v>271</v>
      </c>
      <c r="F431" t="s">
        <v>31</v>
      </c>
      <c r="G431" s="4" t="str">
        <f t="shared" si="49"/>
        <v>1422650,49</v>
      </c>
      <c r="H431" s="5">
        <v>1422650.49</v>
      </c>
      <c r="I431" s="9">
        <v>1422650.49</v>
      </c>
      <c r="J431">
        <v>65726</v>
      </c>
      <c r="K431">
        <v>177</v>
      </c>
      <c r="L431" s="2">
        <v>0</v>
      </c>
      <c r="M431" s="2" t="str">
        <f t="shared" si="45"/>
        <v>Corporate</v>
      </c>
      <c r="N431" t="s">
        <v>28</v>
      </c>
      <c r="O431" t="s">
        <v>29</v>
      </c>
      <c r="P431" t="str">
        <f t="shared" si="46"/>
        <v>849,6</v>
      </c>
      <c r="Q431" s="7">
        <v>849.6</v>
      </c>
      <c r="R431" s="2">
        <v>35849.599999999999</v>
      </c>
      <c r="S431" t="str">
        <f t="shared" si="47"/>
        <v>4 puertas</v>
      </c>
      <c r="T431" s="4">
        <f t="shared" si="48"/>
        <v>-35849.599999999999</v>
      </c>
    </row>
    <row r="432" spans="1:20" x14ac:dyDescent="0.35">
      <c r="A432" t="s">
        <v>471</v>
      </c>
      <c r="B432" t="s">
        <v>13</v>
      </c>
      <c r="C432" t="str">
        <f t="shared" si="43"/>
        <v>WA</v>
      </c>
      <c r="D432" t="str">
        <f t="shared" si="44"/>
        <v>M</v>
      </c>
      <c r="E432" t="s">
        <v>27</v>
      </c>
      <c r="F432" t="s">
        <v>53</v>
      </c>
      <c r="G432" s="4" t="str">
        <f t="shared" si="49"/>
        <v>287543,24</v>
      </c>
      <c r="H432" s="5">
        <v>287543.24</v>
      </c>
      <c r="I432" s="9">
        <v>287543.24</v>
      </c>
      <c r="J432">
        <v>84768</v>
      </c>
      <c r="K432">
        <v>72</v>
      </c>
      <c r="L432" s="2">
        <v>0</v>
      </c>
      <c r="M432" s="2" t="str">
        <f t="shared" si="45"/>
        <v xml:space="preserve">Personal </v>
      </c>
      <c r="N432" t="s">
        <v>16</v>
      </c>
      <c r="O432" t="s">
        <v>24</v>
      </c>
      <c r="P432" t="str">
        <f t="shared" si="46"/>
        <v>110,484661</v>
      </c>
      <c r="Q432" s="7">
        <v>110.484661</v>
      </c>
      <c r="R432" s="2">
        <v>35110.484661000002</v>
      </c>
      <c r="S432" t="str">
        <f t="shared" si="47"/>
        <v>2 puertas</v>
      </c>
      <c r="T432" s="4">
        <f t="shared" si="48"/>
        <v>-35110.484661000002</v>
      </c>
    </row>
    <row r="433" spans="1:20" x14ac:dyDescent="0.35">
      <c r="A433" t="s">
        <v>472</v>
      </c>
      <c r="B433" t="s">
        <v>13</v>
      </c>
      <c r="C433" t="str">
        <f t="shared" si="43"/>
        <v>WA</v>
      </c>
      <c r="D433" t="str">
        <f t="shared" si="44"/>
        <v>F</v>
      </c>
      <c r="E433" t="s">
        <v>20</v>
      </c>
      <c r="F433" t="s">
        <v>21</v>
      </c>
      <c r="G433" s="4" t="str">
        <f t="shared" si="49"/>
        <v>504129,96</v>
      </c>
      <c r="H433" s="5">
        <v>504129.96</v>
      </c>
      <c r="I433" s="9">
        <v>504129.96</v>
      </c>
      <c r="J433">
        <v>36234</v>
      </c>
      <c r="K433">
        <v>63</v>
      </c>
      <c r="L433" s="2">
        <v>0</v>
      </c>
      <c r="M433" s="2" t="str">
        <f t="shared" si="45"/>
        <v xml:space="preserve">Personal </v>
      </c>
      <c r="N433" t="s">
        <v>16</v>
      </c>
      <c r="O433" t="s">
        <v>17</v>
      </c>
      <c r="P433" t="str">
        <f t="shared" si="46"/>
        <v>113,534474</v>
      </c>
      <c r="Q433" s="7">
        <v>113.534474</v>
      </c>
      <c r="R433" s="2">
        <v>35113.534474</v>
      </c>
      <c r="S433" t="str">
        <f t="shared" si="47"/>
        <v>2 puertas</v>
      </c>
      <c r="T433" s="4">
        <f t="shared" si="48"/>
        <v>-35113.534474</v>
      </c>
    </row>
    <row r="434" spans="1:20" x14ac:dyDescent="0.35">
      <c r="A434" t="s">
        <v>473</v>
      </c>
      <c r="B434" t="s">
        <v>26</v>
      </c>
      <c r="C434" t="str">
        <f t="shared" si="43"/>
        <v>CA</v>
      </c>
      <c r="D434" t="str">
        <f t="shared" si="44"/>
        <v>M</v>
      </c>
      <c r="E434" t="s">
        <v>271</v>
      </c>
      <c r="F434" t="s">
        <v>35</v>
      </c>
      <c r="G434" s="4" t="str">
        <f t="shared" si="49"/>
        <v>436293,12</v>
      </c>
      <c r="H434" s="5">
        <v>436293.12</v>
      </c>
      <c r="I434" s="9">
        <v>436293.12</v>
      </c>
      <c r="J434">
        <v>58842</v>
      </c>
      <c r="K434">
        <v>110</v>
      </c>
      <c r="L434" s="2">
        <v>0</v>
      </c>
      <c r="M434" s="2" t="str">
        <f t="shared" si="45"/>
        <v xml:space="preserve">Personal </v>
      </c>
      <c r="N434" t="s">
        <v>16</v>
      </c>
      <c r="O434" t="s">
        <v>17</v>
      </c>
      <c r="P434" t="str">
        <f t="shared" si="46"/>
        <v>528</v>
      </c>
      <c r="Q434" s="7">
        <v>528</v>
      </c>
      <c r="R434" s="2">
        <v>35528</v>
      </c>
      <c r="S434" t="str">
        <f t="shared" si="47"/>
        <v>2 puertas</v>
      </c>
      <c r="T434" s="4">
        <f t="shared" si="48"/>
        <v>-35528</v>
      </c>
    </row>
    <row r="435" spans="1:20" x14ac:dyDescent="0.35">
      <c r="A435" t="s">
        <v>474</v>
      </c>
      <c r="B435" t="s">
        <v>33</v>
      </c>
      <c r="C435" t="str">
        <f t="shared" si="43"/>
        <v>0R</v>
      </c>
      <c r="D435" t="str">
        <f t="shared" si="44"/>
        <v>F</v>
      </c>
      <c r="E435" t="s">
        <v>20</v>
      </c>
      <c r="F435" t="s">
        <v>15</v>
      </c>
      <c r="G435" s="4" t="str">
        <f t="shared" si="49"/>
        <v>962452,44</v>
      </c>
      <c r="H435" s="5">
        <v>962452.44</v>
      </c>
      <c r="I435" s="9">
        <v>962452.44</v>
      </c>
      <c r="J435">
        <v>25629</v>
      </c>
      <c r="K435">
        <v>124</v>
      </c>
      <c r="L435" s="2">
        <v>36557</v>
      </c>
      <c r="M435" s="2" t="str">
        <f t="shared" si="45"/>
        <v>Corporate</v>
      </c>
      <c r="N435" t="s">
        <v>28</v>
      </c>
      <c r="O435" t="s">
        <v>78</v>
      </c>
      <c r="P435" t="str">
        <f t="shared" si="46"/>
        <v>595,2</v>
      </c>
      <c r="Q435" s="7">
        <v>595.20000000000005</v>
      </c>
      <c r="R435" s="2">
        <v>35595.199999999997</v>
      </c>
      <c r="S435" t="str">
        <f t="shared" si="47"/>
        <v>2 puertas</v>
      </c>
      <c r="T435" s="4">
        <f t="shared" si="48"/>
        <v>-35595.199999999997</v>
      </c>
    </row>
    <row r="436" spans="1:20" x14ac:dyDescent="0.35">
      <c r="A436" t="s">
        <v>475</v>
      </c>
      <c r="B436" t="s">
        <v>13</v>
      </c>
      <c r="C436" t="str">
        <f t="shared" si="43"/>
        <v>WA</v>
      </c>
      <c r="D436" t="str">
        <f t="shared" si="44"/>
        <v>F</v>
      </c>
      <c r="E436" t="s">
        <v>20</v>
      </c>
      <c r="F436" t="s">
        <v>35</v>
      </c>
      <c r="G436" s="4" t="str">
        <f t="shared" si="49"/>
        <v>2191440,55</v>
      </c>
      <c r="H436" s="5">
        <v>2191440.5499999998</v>
      </c>
      <c r="I436" s="9">
        <v>2191440.5499999998</v>
      </c>
      <c r="J436">
        <v>77311</v>
      </c>
      <c r="K436">
        <v>181</v>
      </c>
      <c r="L436" s="2">
        <v>0</v>
      </c>
      <c r="M436" s="2" t="str">
        <f t="shared" si="45"/>
        <v xml:space="preserve">Personal </v>
      </c>
      <c r="N436" t="s">
        <v>16</v>
      </c>
      <c r="O436" t="s">
        <v>29</v>
      </c>
      <c r="P436" t="str">
        <f t="shared" si="46"/>
        <v>113,609508</v>
      </c>
      <c r="Q436" s="7">
        <v>113.60950800000001</v>
      </c>
      <c r="R436" s="2">
        <v>35113.609508000001</v>
      </c>
      <c r="S436" t="str">
        <f t="shared" si="47"/>
        <v>4 puertas</v>
      </c>
      <c r="T436" s="4">
        <f t="shared" si="48"/>
        <v>-35113.609508000001</v>
      </c>
    </row>
    <row r="437" spans="1:20" x14ac:dyDescent="0.35">
      <c r="A437" t="s">
        <v>476</v>
      </c>
      <c r="B437" t="s">
        <v>26</v>
      </c>
      <c r="C437" t="str">
        <f t="shared" si="43"/>
        <v>CA</v>
      </c>
      <c r="D437" t="str">
        <f t="shared" si="44"/>
        <v>M</v>
      </c>
      <c r="E437" t="s">
        <v>271</v>
      </c>
      <c r="F437" t="s">
        <v>80</v>
      </c>
      <c r="G437" s="4" t="str">
        <f t="shared" si="49"/>
        <v>694842,22</v>
      </c>
      <c r="H437" s="5">
        <v>694842.22</v>
      </c>
      <c r="I437" s="9">
        <v>694842.22</v>
      </c>
      <c r="J437">
        <v>0</v>
      </c>
      <c r="K437">
        <v>196</v>
      </c>
      <c r="L437" s="2">
        <v>36557</v>
      </c>
      <c r="M437" s="2" t="str">
        <f t="shared" si="45"/>
        <v xml:space="preserve">Personal </v>
      </c>
      <c r="N437" t="s">
        <v>16</v>
      </c>
      <c r="O437" t="s">
        <v>65</v>
      </c>
      <c r="P437" t="str">
        <f t="shared" si="46"/>
        <v>1337,063487</v>
      </c>
      <c r="Q437" s="7">
        <v>1337.0634869999999</v>
      </c>
      <c r="R437" s="2">
        <v>36337.063486999999</v>
      </c>
      <c r="S437" t="str">
        <f t="shared" si="47"/>
        <v>4 puertas</v>
      </c>
      <c r="T437" s="4">
        <f t="shared" si="48"/>
        <v>-36337.063486999999</v>
      </c>
    </row>
    <row r="438" spans="1:20" x14ac:dyDescent="0.35">
      <c r="A438" t="s">
        <v>477</v>
      </c>
      <c r="B438" t="s">
        <v>13</v>
      </c>
      <c r="C438" t="str">
        <f t="shared" si="43"/>
        <v>WA</v>
      </c>
      <c r="D438" t="str">
        <f t="shared" si="44"/>
        <v>M</v>
      </c>
      <c r="E438" t="s">
        <v>27</v>
      </c>
      <c r="F438" t="s">
        <v>31</v>
      </c>
      <c r="G438" s="4" t="str">
        <f t="shared" si="49"/>
        <v>247152,84</v>
      </c>
      <c r="H438" s="5">
        <v>247152.84</v>
      </c>
      <c r="I438" s="9">
        <v>247152.84</v>
      </c>
      <c r="J438">
        <v>95697</v>
      </c>
      <c r="K438">
        <v>61</v>
      </c>
      <c r="L438" s="2">
        <v>0</v>
      </c>
      <c r="M438" s="2" t="str">
        <f t="shared" si="45"/>
        <v xml:space="preserve">Personal </v>
      </c>
      <c r="N438" t="s">
        <v>16</v>
      </c>
      <c r="O438" t="s">
        <v>24</v>
      </c>
      <c r="P438" t="str">
        <f t="shared" si="46"/>
        <v>114,273025</v>
      </c>
      <c r="Q438" s="7">
        <v>114.273025</v>
      </c>
      <c r="R438" s="2">
        <v>35114.273025000002</v>
      </c>
      <c r="S438" t="str">
        <f t="shared" si="47"/>
        <v>2 puertas</v>
      </c>
      <c r="T438" s="4">
        <f t="shared" si="48"/>
        <v>-35114.273025000002</v>
      </c>
    </row>
    <row r="439" spans="1:20" x14ac:dyDescent="0.35">
      <c r="A439" t="s">
        <v>478</v>
      </c>
      <c r="B439" t="s">
        <v>33</v>
      </c>
      <c r="C439" t="str">
        <f t="shared" si="43"/>
        <v>0R</v>
      </c>
      <c r="D439" t="str">
        <f t="shared" si="44"/>
        <v>F</v>
      </c>
      <c r="E439" t="s">
        <v>20</v>
      </c>
      <c r="F439" t="s">
        <v>21</v>
      </c>
      <c r="G439" s="4" t="str">
        <f t="shared" si="49"/>
        <v>2190391,36</v>
      </c>
      <c r="H439" s="5">
        <v>2190391.36</v>
      </c>
      <c r="I439" s="9">
        <v>2190391.36</v>
      </c>
      <c r="J439">
        <v>22254</v>
      </c>
      <c r="K439">
        <v>79</v>
      </c>
      <c r="L439" s="2">
        <v>0</v>
      </c>
      <c r="M439" s="2" t="str">
        <f t="shared" si="45"/>
        <v xml:space="preserve">Personal </v>
      </c>
      <c r="N439" t="s">
        <v>16</v>
      </c>
      <c r="O439" t="s">
        <v>17</v>
      </c>
      <c r="P439" t="str">
        <f t="shared" si="46"/>
        <v>125,194389</v>
      </c>
      <c r="Q439" s="7">
        <v>125.194389</v>
      </c>
      <c r="R439" s="2">
        <v>35125.194388999997</v>
      </c>
      <c r="S439" t="str">
        <f t="shared" si="47"/>
        <v>2 puertas</v>
      </c>
      <c r="T439" s="4">
        <f t="shared" si="48"/>
        <v>-35125.194388999997</v>
      </c>
    </row>
    <row r="440" spans="1:20" x14ac:dyDescent="0.35">
      <c r="A440" t="s">
        <v>479</v>
      </c>
      <c r="B440" t="s">
        <v>23</v>
      </c>
      <c r="C440" t="str">
        <f t="shared" si="43"/>
        <v>NV</v>
      </c>
      <c r="D440" t="str">
        <f t="shared" si="44"/>
        <v>M</v>
      </c>
      <c r="E440" t="s">
        <v>271</v>
      </c>
      <c r="F440" t="s">
        <v>31</v>
      </c>
      <c r="G440" s="4" t="str">
        <f t="shared" si="49"/>
        <v>902882,14</v>
      </c>
      <c r="H440" s="5">
        <v>902882.14</v>
      </c>
      <c r="I440" s="9">
        <v>902882.14</v>
      </c>
      <c r="J440">
        <v>65974</v>
      </c>
      <c r="K440">
        <v>113</v>
      </c>
      <c r="L440" s="2">
        <v>0</v>
      </c>
      <c r="M440" s="2" t="str">
        <f t="shared" si="45"/>
        <v xml:space="preserve">Personal </v>
      </c>
      <c r="N440" t="s">
        <v>16</v>
      </c>
      <c r="O440" t="s">
        <v>78</v>
      </c>
      <c r="P440" t="str">
        <f t="shared" si="46"/>
        <v>235,220971</v>
      </c>
      <c r="Q440" s="7">
        <v>235.22097099999999</v>
      </c>
      <c r="R440" s="2">
        <v>35235.220971000002</v>
      </c>
      <c r="S440" t="str">
        <f t="shared" si="47"/>
        <v>2 puertas</v>
      </c>
      <c r="T440" s="4">
        <f t="shared" si="48"/>
        <v>-35235.220971000002</v>
      </c>
    </row>
    <row r="441" spans="1:20" x14ac:dyDescent="0.35">
      <c r="A441" t="s">
        <v>480</v>
      </c>
      <c r="B441" t="s">
        <v>33</v>
      </c>
      <c r="C441" t="str">
        <f t="shared" si="43"/>
        <v>0R</v>
      </c>
      <c r="D441" t="str">
        <f t="shared" si="44"/>
        <v>F</v>
      </c>
      <c r="E441" t="s">
        <v>20</v>
      </c>
      <c r="F441" t="s">
        <v>35</v>
      </c>
      <c r="G441" s="4" t="str">
        <f t="shared" si="49"/>
        <v>530375,95</v>
      </c>
      <c r="H441" s="5">
        <v>530375.94999999995</v>
      </c>
      <c r="I441" s="9">
        <v>530375.94999999995</v>
      </c>
      <c r="J441">
        <v>0</v>
      </c>
      <c r="K441">
        <v>76</v>
      </c>
      <c r="L441" s="2">
        <v>0</v>
      </c>
      <c r="M441" s="2" t="str">
        <f t="shared" si="45"/>
        <v xml:space="preserve">Personal </v>
      </c>
      <c r="N441" t="s">
        <v>16</v>
      </c>
      <c r="O441" t="s">
        <v>17</v>
      </c>
      <c r="P441" t="str">
        <f t="shared" si="46"/>
        <v>395,34111</v>
      </c>
      <c r="Q441" s="7">
        <v>395.34111000000001</v>
      </c>
      <c r="R441" s="2">
        <v>35395.341110000001</v>
      </c>
      <c r="S441" t="str">
        <f t="shared" si="47"/>
        <v>2 puertas</v>
      </c>
      <c r="T441" s="4">
        <f t="shared" si="48"/>
        <v>-35395.341110000001</v>
      </c>
    </row>
    <row r="442" spans="1:20" x14ac:dyDescent="0.35">
      <c r="A442" t="s">
        <v>481</v>
      </c>
      <c r="B442" t="s">
        <v>13</v>
      </c>
      <c r="C442" t="str">
        <f t="shared" si="43"/>
        <v>WA</v>
      </c>
      <c r="D442" t="str">
        <f t="shared" si="44"/>
        <v>M</v>
      </c>
      <c r="E442" t="s">
        <v>27</v>
      </c>
      <c r="F442" t="s">
        <v>31</v>
      </c>
      <c r="G442" s="4" t="str">
        <f t="shared" si="49"/>
        <v>2070825,88</v>
      </c>
      <c r="H442" s="5">
        <v>2070825.88</v>
      </c>
      <c r="I442" s="9">
        <v>2070825.88</v>
      </c>
      <c r="J442">
        <v>92079</v>
      </c>
      <c r="K442">
        <v>65</v>
      </c>
      <c r="L442" s="2">
        <v>36526</v>
      </c>
      <c r="M442" s="2" t="str">
        <f t="shared" si="45"/>
        <v>Corporate</v>
      </c>
      <c r="N442" t="s">
        <v>28</v>
      </c>
      <c r="O442" t="s">
        <v>17</v>
      </c>
      <c r="P442" t="str">
        <f t="shared" si="46"/>
        <v>114,798771</v>
      </c>
      <c r="Q442" s="7">
        <v>114.798771</v>
      </c>
      <c r="R442" s="2">
        <v>35114.798771000002</v>
      </c>
      <c r="S442" t="str">
        <f t="shared" si="47"/>
        <v>2 puertas</v>
      </c>
      <c r="T442" s="4">
        <f t="shared" si="48"/>
        <v>-35114.798771000002</v>
      </c>
    </row>
    <row r="443" spans="1:20" x14ac:dyDescent="0.35">
      <c r="A443" t="s">
        <v>482</v>
      </c>
      <c r="B443" t="s">
        <v>23</v>
      </c>
      <c r="C443" t="str">
        <f t="shared" si="43"/>
        <v>NV</v>
      </c>
      <c r="D443" t="str">
        <f t="shared" si="44"/>
        <v>M</v>
      </c>
      <c r="E443" t="s">
        <v>271</v>
      </c>
      <c r="F443" t="s">
        <v>31</v>
      </c>
      <c r="G443" s="4" t="str">
        <f t="shared" si="49"/>
        <v>512376,81</v>
      </c>
      <c r="H443" s="5">
        <v>512376.81</v>
      </c>
      <c r="I443" s="9">
        <v>512376.81</v>
      </c>
      <c r="J443">
        <v>0</v>
      </c>
      <c r="K443">
        <v>74</v>
      </c>
      <c r="L443" s="2">
        <v>0</v>
      </c>
      <c r="M443" s="2" t="str">
        <f t="shared" si="45"/>
        <v xml:space="preserve">Personal </v>
      </c>
      <c r="N443" t="s">
        <v>16</v>
      </c>
      <c r="O443" t="s">
        <v>24</v>
      </c>
      <c r="P443" t="str">
        <f t="shared" si="46"/>
        <v>772,798511</v>
      </c>
      <c r="Q443" s="7">
        <v>772.79851099999996</v>
      </c>
      <c r="R443" s="2">
        <v>35772.798511000001</v>
      </c>
      <c r="S443" t="str">
        <f t="shared" si="47"/>
        <v>2 puertas</v>
      </c>
      <c r="T443" s="4">
        <f t="shared" si="48"/>
        <v>-35772.798511000001</v>
      </c>
    </row>
    <row r="444" spans="1:20" x14ac:dyDescent="0.35">
      <c r="A444" t="s">
        <v>483</v>
      </c>
      <c r="B444" t="s">
        <v>33</v>
      </c>
      <c r="C444" t="str">
        <f t="shared" si="43"/>
        <v>0R</v>
      </c>
      <c r="D444" t="str">
        <f t="shared" si="44"/>
        <v>M</v>
      </c>
      <c r="E444" t="s">
        <v>271</v>
      </c>
      <c r="F444" t="s">
        <v>35</v>
      </c>
      <c r="G444" s="4" t="str">
        <f t="shared" si="49"/>
        <v>949234,3</v>
      </c>
      <c r="H444" s="5">
        <v>949234.3</v>
      </c>
      <c r="I444" s="9">
        <v>949234.3</v>
      </c>
      <c r="J444">
        <v>0</v>
      </c>
      <c r="K444">
        <v>132</v>
      </c>
      <c r="L444" s="2">
        <v>0</v>
      </c>
      <c r="M444" s="2" t="str">
        <f t="shared" si="45"/>
        <v xml:space="preserve">Personal </v>
      </c>
      <c r="N444" t="s">
        <v>16</v>
      </c>
      <c r="O444" t="s">
        <v>29</v>
      </c>
      <c r="P444" t="str">
        <f t="shared" si="46"/>
        <v>633,6</v>
      </c>
      <c r="Q444" s="7">
        <v>633.6</v>
      </c>
      <c r="R444" s="2">
        <v>35633.599999999999</v>
      </c>
      <c r="S444" t="str">
        <f t="shared" si="47"/>
        <v>4 puertas</v>
      </c>
      <c r="T444" s="4">
        <f t="shared" si="48"/>
        <v>-35633.599999999999</v>
      </c>
    </row>
    <row r="445" spans="1:20" x14ac:dyDescent="0.35">
      <c r="A445" t="s">
        <v>484</v>
      </c>
      <c r="B445" t="s">
        <v>33</v>
      </c>
      <c r="C445" t="str">
        <f t="shared" si="43"/>
        <v>0R</v>
      </c>
      <c r="D445" t="str">
        <f t="shared" si="44"/>
        <v>F</v>
      </c>
      <c r="E445" t="s">
        <v>20</v>
      </c>
      <c r="F445" t="s">
        <v>31</v>
      </c>
      <c r="G445" s="4" t="str">
        <f t="shared" si="49"/>
        <v>820486,32</v>
      </c>
      <c r="H445" s="5">
        <v>820486.32</v>
      </c>
      <c r="I445" s="9">
        <v>820486.32</v>
      </c>
      <c r="J445">
        <v>0</v>
      </c>
      <c r="K445">
        <v>73</v>
      </c>
      <c r="L445" s="2">
        <v>0</v>
      </c>
      <c r="M445" s="2" t="str">
        <f t="shared" si="45"/>
        <v xml:space="preserve">Personal </v>
      </c>
      <c r="N445" t="s">
        <v>16</v>
      </c>
      <c r="O445" t="s">
        <v>17</v>
      </c>
      <c r="P445" t="str">
        <f t="shared" si="46"/>
        <v>350,4</v>
      </c>
      <c r="Q445" s="7">
        <v>350.4</v>
      </c>
      <c r="R445" s="2">
        <v>35350.400000000001</v>
      </c>
      <c r="S445" t="str">
        <f t="shared" si="47"/>
        <v>2 puertas</v>
      </c>
      <c r="T445" s="4">
        <f t="shared" si="48"/>
        <v>-35350.400000000001</v>
      </c>
    </row>
    <row r="446" spans="1:20" x14ac:dyDescent="0.35">
      <c r="A446" t="s">
        <v>485</v>
      </c>
      <c r="B446" t="s">
        <v>19</v>
      </c>
      <c r="C446" t="str">
        <f t="shared" si="43"/>
        <v>AR</v>
      </c>
      <c r="D446" t="str">
        <f t="shared" si="44"/>
        <v>F</v>
      </c>
      <c r="E446" t="s">
        <v>20</v>
      </c>
      <c r="F446" t="s">
        <v>35</v>
      </c>
      <c r="G446" s="4" t="str">
        <f t="shared" si="49"/>
        <v>987729,57</v>
      </c>
      <c r="H446" s="5">
        <v>987729.57</v>
      </c>
      <c r="I446" s="9">
        <v>987729.57</v>
      </c>
      <c r="J446">
        <v>67752</v>
      </c>
      <c r="K446">
        <v>131</v>
      </c>
      <c r="L446" s="2">
        <v>36617</v>
      </c>
      <c r="M446" s="2" t="str">
        <f t="shared" si="45"/>
        <v xml:space="preserve">Personal </v>
      </c>
      <c r="N446" t="s">
        <v>16</v>
      </c>
      <c r="O446" t="s">
        <v>78</v>
      </c>
      <c r="P446" t="str">
        <f t="shared" si="46"/>
        <v>168,517149</v>
      </c>
      <c r="Q446" s="7">
        <v>168.51714899999999</v>
      </c>
      <c r="R446" s="2">
        <v>35168.517148999999</v>
      </c>
      <c r="S446" t="str">
        <f t="shared" si="47"/>
        <v>2 puertas</v>
      </c>
      <c r="T446" s="4">
        <f t="shared" si="48"/>
        <v>-35168.517148999999</v>
      </c>
    </row>
    <row r="447" spans="1:20" x14ac:dyDescent="0.35">
      <c r="A447" t="s">
        <v>486</v>
      </c>
      <c r="B447" t="s">
        <v>26</v>
      </c>
      <c r="C447" t="str">
        <f t="shared" si="43"/>
        <v>CA</v>
      </c>
      <c r="D447" t="str">
        <f t="shared" si="44"/>
        <v>F</v>
      </c>
      <c r="E447" t="s">
        <v>20</v>
      </c>
      <c r="F447" t="s">
        <v>21</v>
      </c>
      <c r="G447" s="4" t="str">
        <f t="shared" si="49"/>
        <v>481500,97</v>
      </c>
      <c r="H447" s="5">
        <v>481500.97</v>
      </c>
      <c r="I447" s="9">
        <v>481500.97</v>
      </c>
      <c r="J447">
        <v>25398</v>
      </c>
      <c r="K447">
        <v>64</v>
      </c>
      <c r="L447" s="2">
        <v>0</v>
      </c>
      <c r="M447" s="2" t="str">
        <f t="shared" si="45"/>
        <v>Corporate</v>
      </c>
      <c r="N447" t="s">
        <v>28</v>
      </c>
      <c r="O447" t="s">
        <v>17</v>
      </c>
      <c r="P447" t="str">
        <f t="shared" si="46"/>
        <v>307,2</v>
      </c>
      <c r="Q447" s="7">
        <v>307.2</v>
      </c>
      <c r="R447" s="2">
        <v>35307.199999999997</v>
      </c>
      <c r="S447" t="str">
        <f t="shared" si="47"/>
        <v>2 puertas</v>
      </c>
      <c r="T447" s="4">
        <f t="shared" si="48"/>
        <v>-35307.199999999997</v>
      </c>
    </row>
    <row r="448" spans="1:20" x14ac:dyDescent="0.35">
      <c r="A448" t="s">
        <v>487</v>
      </c>
      <c r="B448" t="s">
        <v>26</v>
      </c>
      <c r="C448" t="str">
        <f t="shared" si="43"/>
        <v>CA</v>
      </c>
      <c r="D448" t="str">
        <f t="shared" si="44"/>
        <v>M</v>
      </c>
      <c r="E448" t="s">
        <v>271</v>
      </c>
      <c r="F448" t="s">
        <v>31</v>
      </c>
      <c r="G448" s="4" t="str">
        <f t="shared" si="49"/>
        <v>627701,17</v>
      </c>
      <c r="H448" s="5">
        <v>627701.17000000004</v>
      </c>
      <c r="I448" s="9">
        <v>627701.17000000004</v>
      </c>
      <c r="J448">
        <v>0</v>
      </c>
      <c r="K448">
        <v>88</v>
      </c>
      <c r="L448" s="2">
        <v>0</v>
      </c>
      <c r="M448" s="2" t="str">
        <f t="shared" si="45"/>
        <v xml:space="preserve">Personal </v>
      </c>
      <c r="N448" t="s">
        <v>16</v>
      </c>
      <c r="O448" t="s">
        <v>17</v>
      </c>
      <c r="P448" t="str">
        <f t="shared" si="46"/>
        <v>633,6</v>
      </c>
      <c r="Q448" s="7">
        <v>633.6</v>
      </c>
      <c r="R448" s="2">
        <v>35633.599999999999</v>
      </c>
      <c r="S448" t="str">
        <f t="shared" si="47"/>
        <v>2 puertas</v>
      </c>
      <c r="T448" s="4">
        <f t="shared" si="48"/>
        <v>-35633.599999999999</v>
      </c>
    </row>
    <row r="449" spans="1:20" x14ac:dyDescent="0.35">
      <c r="A449" t="s">
        <v>488</v>
      </c>
      <c r="B449" t="s">
        <v>26</v>
      </c>
      <c r="C449" t="str">
        <f t="shared" si="43"/>
        <v>CA</v>
      </c>
      <c r="D449" t="str">
        <f t="shared" si="44"/>
        <v>M</v>
      </c>
      <c r="E449" t="s">
        <v>27</v>
      </c>
      <c r="F449" t="s">
        <v>31</v>
      </c>
      <c r="G449" s="4" t="str">
        <f t="shared" si="49"/>
        <v>826063,98</v>
      </c>
      <c r="H449" s="5">
        <v>826063.98</v>
      </c>
      <c r="I449" s="9">
        <v>826063.98</v>
      </c>
      <c r="J449">
        <v>33321</v>
      </c>
      <c r="K449">
        <v>105</v>
      </c>
      <c r="L449" s="2">
        <v>0</v>
      </c>
      <c r="M449" s="2" t="str">
        <f>LEFT(N449,8)</f>
        <v xml:space="preserve">Special </v>
      </c>
      <c r="N449" t="s">
        <v>39</v>
      </c>
      <c r="O449" t="s">
        <v>29</v>
      </c>
      <c r="P449" t="str">
        <f t="shared" si="46"/>
        <v>504</v>
      </c>
      <c r="Q449" s="7">
        <v>504</v>
      </c>
      <c r="R449" s="2">
        <v>35504</v>
      </c>
      <c r="S449" t="str">
        <f t="shared" si="47"/>
        <v>4 puertas</v>
      </c>
      <c r="T449" s="4">
        <f t="shared" si="48"/>
        <v>-35504</v>
      </c>
    </row>
    <row r="450" spans="1:20" x14ac:dyDescent="0.35">
      <c r="A450" t="s">
        <v>489</v>
      </c>
      <c r="B450" t="s">
        <v>23</v>
      </c>
      <c r="C450" t="str">
        <f t="shared" ref="C450:C513" si="50">IF(B450="Washington","WA",IF(B450="Arizona","AR",IF(B450="Nevada","NV",IF(B450="Cali","CA",IF(B450="California","CA",IF(B450="Oregon","0R",B450))))))</f>
        <v>NV</v>
      </c>
      <c r="D450" t="str">
        <f t="shared" si="44"/>
        <v>M</v>
      </c>
      <c r="E450" t="s">
        <v>27</v>
      </c>
      <c r="F450" t="s">
        <v>21</v>
      </c>
      <c r="G450" s="4" t="str">
        <f t="shared" si="49"/>
        <v>254945</v>
      </c>
      <c r="H450" s="5">
        <v>254945</v>
      </c>
      <c r="I450" s="9">
        <v>254945</v>
      </c>
      <c r="J450">
        <v>0</v>
      </c>
      <c r="K450">
        <v>78</v>
      </c>
      <c r="L450" s="2">
        <v>0</v>
      </c>
      <c r="M450" s="2" t="str">
        <f t="shared" si="45"/>
        <v>Corporate</v>
      </c>
      <c r="N450" t="s">
        <v>28</v>
      </c>
      <c r="O450" t="s">
        <v>17</v>
      </c>
      <c r="P450" t="str">
        <f t="shared" si="46"/>
        <v>845,654042</v>
      </c>
      <c r="Q450" s="7">
        <v>845.654042</v>
      </c>
      <c r="R450" s="2">
        <v>35845.654042000002</v>
      </c>
      <c r="S450" t="str">
        <f t="shared" si="47"/>
        <v>2 puertas</v>
      </c>
      <c r="T450" s="4">
        <f t="shared" si="48"/>
        <v>-35845.654042000002</v>
      </c>
    </row>
    <row r="451" spans="1:20" x14ac:dyDescent="0.35">
      <c r="A451" t="s">
        <v>490</v>
      </c>
      <c r="B451" t="s">
        <v>13</v>
      </c>
      <c r="C451" t="str">
        <f t="shared" si="50"/>
        <v>WA</v>
      </c>
      <c r="D451" t="str">
        <f t="shared" ref="D451:D514" si="51">IF(E451="female","F",IF(E451="Femal","F",IF(E451="Male","M",E451)))</f>
        <v>NA</v>
      </c>
      <c r="E451" t="s">
        <v>14</v>
      </c>
      <c r="F451" t="s">
        <v>35</v>
      </c>
      <c r="G451" s="4" t="str">
        <f t="shared" si="49"/>
        <v>1131808,98</v>
      </c>
      <c r="H451" s="5">
        <v>1131808.98</v>
      </c>
      <c r="I451" s="9">
        <v>1131808.98</v>
      </c>
      <c r="J451">
        <v>38923</v>
      </c>
      <c r="K451">
        <v>99</v>
      </c>
      <c r="L451" s="2">
        <v>36557</v>
      </c>
      <c r="M451" s="2" t="str">
        <f t="shared" ref="M451:M514" si="52">LEFT(N451,9)</f>
        <v xml:space="preserve">Personal </v>
      </c>
      <c r="N451" t="s">
        <v>16</v>
      </c>
      <c r="O451" t="s">
        <v>17</v>
      </c>
      <c r="P451" t="str">
        <f t="shared" ref="P451:P514" si="53">SUBSTITUTE(Q451,"%"," ")</f>
        <v>115,728852</v>
      </c>
      <c r="Q451" s="7">
        <v>115.728852</v>
      </c>
      <c r="R451" s="2">
        <v>35115.728852</v>
      </c>
      <c r="S451" t="str">
        <f t="shared" ref="S451:S514" si="54">IF(O451="SUV","4 puertas",IF(O451="Luxury SUV","4 puertas","2 puertas"))</f>
        <v>2 puertas</v>
      </c>
      <c r="T451" s="4">
        <f t="shared" ref="T451:T514" si="55">X453-R451</f>
        <v>-35115.728852</v>
      </c>
    </row>
    <row r="452" spans="1:20" x14ac:dyDescent="0.35">
      <c r="A452" t="s">
        <v>491</v>
      </c>
      <c r="B452" t="s">
        <v>33</v>
      </c>
      <c r="C452" t="str">
        <f t="shared" si="50"/>
        <v>0R</v>
      </c>
      <c r="D452" t="str">
        <f t="shared" si="51"/>
        <v>F</v>
      </c>
      <c r="E452" t="s">
        <v>20</v>
      </c>
      <c r="F452" t="s">
        <v>21</v>
      </c>
      <c r="G452" s="4" t="str">
        <f t="shared" ref="G452:G515" si="56">SUBSTITUTE(H452,"%"," ")</f>
        <v>380392,18</v>
      </c>
      <c r="H452" s="5">
        <v>380392.18</v>
      </c>
      <c r="I452" s="9">
        <v>380392.18</v>
      </c>
      <c r="J452">
        <v>20325</v>
      </c>
      <c r="K452">
        <v>100</v>
      </c>
      <c r="L452" s="2">
        <v>0</v>
      </c>
      <c r="M452" s="2" t="str">
        <f t="shared" si="52"/>
        <v xml:space="preserve">Personal </v>
      </c>
      <c r="N452" t="s">
        <v>16</v>
      </c>
      <c r="O452" t="s">
        <v>78</v>
      </c>
      <c r="P452" t="str">
        <f t="shared" si="53"/>
        <v>668,29397</v>
      </c>
      <c r="Q452" s="7">
        <v>668.29396999999994</v>
      </c>
      <c r="R452" s="2">
        <v>35668.293969999999</v>
      </c>
      <c r="S452" t="str">
        <f t="shared" si="54"/>
        <v>2 puertas</v>
      </c>
      <c r="T452" s="4">
        <f t="shared" si="55"/>
        <v>-35668.293969999999</v>
      </c>
    </row>
    <row r="453" spans="1:20" x14ac:dyDescent="0.35">
      <c r="A453" t="s">
        <v>492</v>
      </c>
      <c r="B453" t="s">
        <v>33</v>
      </c>
      <c r="C453" t="str">
        <f t="shared" si="50"/>
        <v>0R</v>
      </c>
      <c r="D453" t="str">
        <f t="shared" si="51"/>
        <v>M</v>
      </c>
      <c r="E453" t="s">
        <v>27</v>
      </c>
      <c r="F453" t="s">
        <v>21</v>
      </c>
      <c r="G453" s="4" t="str">
        <f t="shared" si="56"/>
        <v>863540,35</v>
      </c>
      <c r="H453" s="5">
        <v>863540.35</v>
      </c>
      <c r="I453" s="9">
        <v>863540.35</v>
      </c>
      <c r="J453">
        <v>13129</v>
      </c>
      <c r="K453">
        <v>117</v>
      </c>
      <c r="L453" s="2">
        <v>0</v>
      </c>
      <c r="M453" s="2" t="str">
        <f t="shared" si="52"/>
        <v xml:space="preserve">Personal </v>
      </c>
      <c r="N453" t="s">
        <v>16</v>
      </c>
      <c r="O453" t="s">
        <v>29</v>
      </c>
      <c r="P453" t="str">
        <f t="shared" si="53"/>
        <v>700,901632</v>
      </c>
      <c r="Q453" s="7">
        <v>700.90163199999995</v>
      </c>
      <c r="R453" s="2">
        <v>35700.901632000001</v>
      </c>
      <c r="S453" t="str">
        <f t="shared" si="54"/>
        <v>4 puertas</v>
      </c>
      <c r="T453" s="4">
        <f t="shared" si="55"/>
        <v>-35700.901632000001</v>
      </c>
    </row>
    <row r="454" spans="1:20" x14ac:dyDescent="0.35">
      <c r="A454" t="s">
        <v>493</v>
      </c>
      <c r="B454" t="s">
        <v>33</v>
      </c>
      <c r="C454" t="str">
        <f t="shared" si="50"/>
        <v>0R</v>
      </c>
      <c r="D454" t="str">
        <f t="shared" si="51"/>
        <v>F</v>
      </c>
      <c r="E454" t="s">
        <v>20</v>
      </c>
      <c r="F454" t="s">
        <v>31</v>
      </c>
      <c r="G454" s="4" t="str">
        <f t="shared" si="56"/>
        <v>551055,9</v>
      </c>
      <c r="H454" s="5">
        <v>551055.9</v>
      </c>
      <c r="I454" s="9">
        <v>551055.9</v>
      </c>
      <c r="J454">
        <v>0</v>
      </c>
      <c r="K454">
        <v>73</v>
      </c>
      <c r="L454" s="2">
        <v>0</v>
      </c>
      <c r="M454" s="2" t="str">
        <f t="shared" si="52"/>
        <v xml:space="preserve">Personal </v>
      </c>
      <c r="N454" t="s">
        <v>16</v>
      </c>
      <c r="O454" t="s">
        <v>17</v>
      </c>
      <c r="P454" t="str">
        <f t="shared" si="53"/>
        <v>525,6</v>
      </c>
      <c r="Q454" s="7">
        <v>525.6</v>
      </c>
      <c r="R454" s="2">
        <v>35525.599999999999</v>
      </c>
      <c r="S454" t="str">
        <f t="shared" si="54"/>
        <v>2 puertas</v>
      </c>
      <c r="T454" s="4">
        <f t="shared" si="55"/>
        <v>-35525.599999999999</v>
      </c>
    </row>
    <row r="455" spans="1:20" x14ac:dyDescent="0.35">
      <c r="A455" t="s">
        <v>494</v>
      </c>
      <c r="B455" t="s">
        <v>23</v>
      </c>
      <c r="C455" t="str">
        <f t="shared" si="50"/>
        <v>NV</v>
      </c>
      <c r="D455" t="str">
        <f t="shared" si="51"/>
        <v>M</v>
      </c>
      <c r="E455" t="s">
        <v>27</v>
      </c>
      <c r="F455" t="s">
        <v>15</v>
      </c>
      <c r="G455" s="4" t="str">
        <f t="shared" si="56"/>
        <v>358588,41</v>
      </c>
      <c r="H455" s="5">
        <v>358588.41</v>
      </c>
      <c r="I455" s="9">
        <v>358588.41</v>
      </c>
      <c r="J455">
        <v>49080</v>
      </c>
      <c r="K455">
        <v>91</v>
      </c>
      <c r="L455" s="2">
        <v>0</v>
      </c>
      <c r="M455" s="2" t="str">
        <f t="shared" si="52"/>
        <v>Corporate</v>
      </c>
      <c r="N455" t="s">
        <v>28</v>
      </c>
      <c r="O455" t="s">
        <v>17</v>
      </c>
      <c r="P455" t="str">
        <f t="shared" si="53"/>
        <v>25,299</v>
      </c>
      <c r="Q455" s="7">
        <v>25.298999999999999</v>
      </c>
      <c r="R455" s="2">
        <v>35025.298999999999</v>
      </c>
      <c r="S455" t="str">
        <f t="shared" si="54"/>
        <v>2 puertas</v>
      </c>
      <c r="T455" s="4">
        <f t="shared" si="55"/>
        <v>-35025.298999999999</v>
      </c>
    </row>
    <row r="456" spans="1:20" x14ac:dyDescent="0.35">
      <c r="A456" t="s">
        <v>495</v>
      </c>
      <c r="B456" t="s">
        <v>23</v>
      </c>
      <c r="C456" t="str">
        <f t="shared" si="50"/>
        <v>NV</v>
      </c>
      <c r="D456" t="str">
        <f t="shared" si="51"/>
        <v>M</v>
      </c>
      <c r="E456" t="s">
        <v>27</v>
      </c>
      <c r="F456" t="s">
        <v>35</v>
      </c>
      <c r="G456" s="4" t="str">
        <f t="shared" si="56"/>
        <v>488925,28</v>
      </c>
      <c r="H456" s="5">
        <v>488925.28</v>
      </c>
      <c r="I456" s="9">
        <v>488925.28</v>
      </c>
      <c r="J456">
        <v>42536</v>
      </c>
      <c r="K456">
        <v>63</v>
      </c>
      <c r="L456" s="2">
        <v>0</v>
      </c>
      <c r="M456" s="2" t="str">
        <f t="shared" si="52"/>
        <v xml:space="preserve">Personal </v>
      </c>
      <c r="N456" t="s">
        <v>16</v>
      </c>
      <c r="O456" t="s">
        <v>17</v>
      </c>
      <c r="P456" t="str">
        <f t="shared" si="53"/>
        <v>375,330097</v>
      </c>
      <c r="Q456" s="7">
        <v>375.33009700000002</v>
      </c>
      <c r="R456" s="2">
        <v>35375.330096999998</v>
      </c>
      <c r="S456" t="str">
        <f t="shared" si="54"/>
        <v>2 puertas</v>
      </c>
      <c r="T456" s="4">
        <f t="shared" si="55"/>
        <v>-35375.330096999998</v>
      </c>
    </row>
    <row r="457" spans="1:20" x14ac:dyDescent="0.35">
      <c r="A457" t="s">
        <v>496</v>
      </c>
      <c r="B457" t="s">
        <v>33</v>
      </c>
      <c r="C457" t="str">
        <f t="shared" si="50"/>
        <v>0R</v>
      </c>
      <c r="D457" t="str">
        <f t="shared" si="51"/>
        <v>M</v>
      </c>
      <c r="E457" t="s">
        <v>27</v>
      </c>
      <c r="F457" t="s">
        <v>21</v>
      </c>
      <c r="G457" s="4" t="str">
        <f t="shared" si="56"/>
        <v>275694,17</v>
      </c>
      <c r="H457" s="5">
        <v>275694.17</v>
      </c>
      <c r="I457" s="9">
        <v>275694.17</v>
      </c>
      <c r="J457">
        <v>29926</v>
      </c>
      <c r="K457">
        <v>74</v>
      </c>
      <c r="L457" s="2">
        <v>0</v>
      </c>
      <c r="M457" s="2" t="str">
        <f t="shared" si="52"/>
        <v>Corporate</v>
      </c>
      <c r="N457" t="s">
        <v>28</v>
      </c>
      <c r="O457" t="s">
        <v>17</v>
      </c>
      <c r="P457" t="str">
        <f t="shared" si="53"/>
        <v>418,233667</v>
      </c>
      <c r="Q457" s="7">
        <v>418.23366700000003</v>
      </c>
      <c r="R457" s="2">
        <v>35418.233667</v>
      </c>
      <c r="S457" t="str">
        <f t="shared" si="54"/>
        <v>2 puertas</v>
      </c>
      <c r="T457" s="4">
        <f t="shared" si="55"/>
        <v>-35418.233667</v>
      </c>
    </row>
    <row r="458" spans="1:20" x14ac:dyDescent="0.35">
      <c r="A458" t="s">
        <v>497</v>
      </c>
      <c r="B458" t="s">
        <v>23</v>
      </c>
      <c r="C458" t="str">
        <f t="shared" si="50"/>
        <v>NV</v>
      </c>
      <c r="D458" t="str">
        <f t="shared" si="51"/>
        <v>M</v>
      </c>
      <c r="E458" t="s">
        <v>27</v>
      </c>
      <c r="F458" t="s">
        <v>80</v>
      </c>
      <c r="G458" s="4" t="str">
        <f t="shared" si="56"/>
        <v>328954,74</v>
      </c>
      <c r="H458" s="5">
        <v>328954.74</v>
      </c>
      <c r="I458" s="9">
        <v>328954.74</v>
      </c>
      <c r="J458">
        <v>0</v>
      </c>
      <c r="K458">
        <v>86</v>
      </c>
      <c r="L458" s="2">
        <v>0</v>
      </c>
      <c r="M458" s="2" t="str">
        <f t="shared" si="52"/>
        <v>Corporate</v>
      </c>
      <c r="N458" t="s">
        <v>28</v>
      </c>
      <c r="O458" t="s">
        <v>24</v>
      </c>
      <c r="P458" t="str">
        <f t="shared" si="53"/>
        <v>398,240791</v>
      </c>
      <c r="Q458" s="7">
        <v>398.240791</v>
      </c>
      <c r="R458" s="2">
        <v>35398.240790999997</v>
      </c>
      <c r="S458" t="str">
        <f t="shared" si="54"/>
        <v>2 puertas</v>
      </c>
      <c r="T458" s="4">
        <f t="shared" si="55"/>
        <v>-35398.240790999997</v>
      </c>
    </row>
    <row r="459" spans="1:20" x14ac:dyDescent="0.35">
      <c r="A459" t="s">
        <v>498</v>
      </c>
      <c r="B459" t="s">
        <v>26</v>
      </c>
      <c r="C459" t="str">
        <f t="shared" si="50"/>
        <v>CA</v>
      </c>
      <c r="D459" t="str">
        <f t="shared" si="51"/>
        <v>F</v>
      </c>
      <c r="E459" t="s">
        <v>20</v>
      </c>
      <c r="F459" t="s">
        <v>21</v>
      </c>
      <c r="G459" s="4" t="str">
        <f t="shared" si="56"/>
        <v>1093717,85</v>
      </c>
      <c r="H459" s="5">
        <v>1093717.8500000001</v>
      </c>
      <c r="I459" s="9">
        <v>1093717.8500000001</v>
      </c>
      <c r="J459">
        <v>21450</v>
      </c>
      <c r="K459">
        <v>138</v>
      </c>
      <c r="L459" s="2">
        <v>0</v>
      </c>
      <c r="M459" s="2" t="str">
        <f t="shared" si="52"/>
        <v xml:space="preserve">Personal </v>
      </c>
      <c r="N459" t="s">
        <v>16</v>
      </c>
      <c r="O459" t="s">
        <v>78</v>
      </c>
      <c r="P459" t="str">
        <f t="shared" si="53"/>
        <v>938,513425</v>
      </c>
      <c r="Q459" s="7">
        <v>938.51342499999998</v>
      </c>
      <c r="R459" s="2">
        <v>35938.513424999997</v>
      </c>
      <c r="S459" t="str">
        <f t="shared" si="54"/>
        <v>2 puertas</v>
      </c>
      <c r="T459" s="4">
        <f t="shared" si="55"/>
        <v>-35938.513424999997</v>
      </c>
    </row>
    <row r="460" spans="1:20" x14ac:dyDescent="0.35">
      <c r="A460" t="s">
        <v>499</v>
      </c>
      <c r="B460" t="s">
        <v>26</v>
      </c>
      <c r="C460" t="str">
        <f t="shared" si="50"/>
        <v>CA</v>
      </c>
      <c r="D460" t="str">
        <f t="shared" si="51"/>
        <v>M</v>
      </c>
      <c r="E460" t="s">
        <v>27</v>
      </c>
      <c r="F460" t="s">
        <v>31</v>
      </c>
      <c r="G460" s="4" t="str">
        <f t="shared" si="56"/>
        <v>737556,79</v>
      </c>
      <c r="H460" s="5">
        <v>737556.79</v>
      </c>
      <c r="I460" s="9">
        <v>737556.79</v>
      </c>
      <c r="J460">
        <v>33345</v>
      </c>
      <c r="K460">
        <v>65</v>
      </c>
      <c r="L460" s="2">
        <v>0</v>
      </c>
      <c r="M460" s="2" t="str">
        <f t="shared" si="52"/>
        <v>Corporate</v>
      </c>
      <c r="N460" t="s">
        <v>28</v>
      </c>
      <c r="O460" t="s">
        <v>17</v>
      </c>
      <c r="P460" t="str">
        <f t="shared" si="53"/>
        <v>338,619869</v>
      </c>
      <c r="Q460" s="7">
        <v>338.61986899999999</v>
      </c>
      <c r="R460" s="2">
        <v>35338.619869000002</v>
      </c>
      <c r="S460" t="str">
        <f t="shared" si="54"/>
        <v>2 puertas</v>
      </c>
      <c r="T460" s="4">
        <f t="shared" si="55"/>
        <v>-35338.619869000002</v>
      </c>
    </row>
    <row r="461" spans="1:20" x14ac:dyDescent="0.35">
      <c r="A461" t="s">
        <v>500</v>
      </c>
      <c r="B461" t="s">
        <v>26</v>
      </c>
      <c r="C461" t="str">
        <f t="shared" si="50"/>
        <v>CA</v>
      </c>
      <c r="D461" t="str">
        <f t="shared" si="51"/>
        <v>F</v>
      </c>
      <c r="E461" t="s">
        <v>20</v>
      </c>
      <c r="F461" t="s">
        <v>21</v>
      </c>
      <c r="G461" s="4" t="str">
        <f t="shared" si="56"/>
        <v>1011077,82</v>
      </c>
      <c r="H461" s="5">
        <v>1011077.82</v>
      </c>
      <c r="I461" s="9">
        <v>1011077.82</v>
      </c>
      <c r="J461">
        <v>15752</v>
      </c>
      <c r="K461">
        <v>90</v>
      </c>
      <c r="L461" s="2">
        <v>0</v>
      </c>
      <c r="M461" s="2" t="str">
        <f t="shared" si="52"/>
        <v>Corporate</v>
      </c>
      <c r="N461" t="s">
        <v>28</v>
      </c>
      <c r="O461" t="s">
        <v>24</v>
      </c>
      <c r="P461" t="str">
        <f t="shared" si="53"/>
        <v>339,344531</v>
      </c>
      <c r="Q461" s="7">
        <v>339.34453100000002</v>
      </c>
      <c r="R461" s="2">
        <v>35339.344531000002</v>
      </c>
      <c r="S461" t="str">
        <f t="shared" si="54"/>
        <v>2 puertas</v>
      </c>
      <c r="T461" s="4">
        <f t="shared" si="55"/>
        <v>-35339.344531000002</v>
      </c>
    </row>
    <row r="462" spans="1:20" x14ac:dyDescent="0.35">
      <c r="A462" t="s">
        <v>501</v>
      </c>
      <c r="B462" t="s">
        <v>33</v>
      </c>
      <c r="C462" t="str">
        <f t="shared" si="50"/>
        <v>0R</v>
      </c>
      <c r="D462" t="str">
        <f t="shared" si="51"/>
        <v>F</v>
      </c>
      <c r="E462" t="s">
        <v>20</v>
      </c>
      <c r="F462" t="s">
        <v>31</v>
      </c>
      <c r="G462" s="4" t="str">
        <f t="shared" si="56"/>
        <v>511941,43</v>
      </c>
      <c r="H462" s="5">
        <v>511941.43</v>
      </c>
      <c r="I462" s="9">
        <v>511941.43</v>
      </c>
      <c r="J462">
        <v>40169</v>
      </c>
      <c r="K462">
        <v>65</v>
      </c>
      <c r="L462" s="2">
        <v>36526</v>
      </c>
      <c r="M462" s="2" t="str">
        <f t="shared" si="52"/>
        <v xml:space="preserve">Personal </v>
      </c>
      <c r="N462" t="s">
        <v>16</v>
      </c>
      <c r="O462" t="s">
        <v>17</v>
      </c>
      <c r="P462" t="str">
        <f t="shared" si="53"/>
        <v>302,818833</v>
      </c>
      <c r="Q462" s="7">
        <v>302.81883299999998</v>
      </c>
      <c r="R462" s="2">
        <v>35302.818832999998</v>
      </c>
      <c r="S462" t="str">
        <f t="shared" si="54"/>
        <v>2 puertas</v>
      </c>
      <c r="T462" s="4">
        <f t="shared" si="55"/>
        <v>-35302.818832999998</v>
      </c>
    </row>
    <row r="463" spans="1:20" x14ac:dyDescent="0.35">
      <c r="A463" t="s">
        <v>502</v>
      </c>
      <c r="B463" t="s">
        <v>26</v>
      </c>
      <c r="C463" t="str">
        <f t="shared" si="50"/>
        <v>CA</v>
      </c>
      <c r="D463" t="str">
        <f t="shared" si="51"/>
        <v>F</v>
      </c>
      <c r="E463" t="s">
        <v>20</v>
      </c>
      <c r="F463" t="s">
        <v>35</v>
      </c>
      <c r="G463" s="4" t="str">
        <f t="shared" si="56"/>
        <v>853383,2</v>
      </c>
      <c r="H463" s="5">
        <v>853383.2</v>
      </c>
      <c r="I463" s="9">
        <v>853383.2</v>
      </c>
      <c r="J463">
        <v>26049</v>
      </c>
      <c r="K463">
        <v>113</v>
      </c>
      <c r="L463" s="2">
        <v>36526</v>
      </c>
      <c r="M463" s="2" t="str">
        <f t="shared" si="52"/>
        <v xml:space="preserve">Personal </v>
      </c>
      <c r="N463" t="s">
        <v>16</v>
      </c>
      <c r="O463" t="s">
        <v>29</v>
      </c>
      <c r="P463" t="str">
        <f t="shared" si="53"/>
        <v>619,165344</v>
      </c>
      <c r="Q463" s="7">
        <v>619.165344</v>
      </c>
      <c r="R463" s="2">
        <v>35619.165344000001</v>
      </c>
      <c r="S463" t="str">
        <f t="shared" si="54"/>
        <v>4 puertas</v>
      </c>
      <c r="T463" s="4">
        <f t="shared" si="55"/>
        <v>-35619.165344000001</v>
      </c>
    </row>
    <row r="464" spans="1:20" x14ac:dyDescent="0.35">
      <c r="A464" t="s">
        <v>503</v>
      </c>
      <c r="B464" t="s">
        <v>23</v>
      </c>
      <c r="C464" t="str">
        <f t="shared" si="50"/>
        <v>NV</v>
      </c>
      <c r="D464" t="str">
        <f t="shared" si="51"/>
        <v>M</v>
      </c>
      <c r="E464" t="s">
        <v>27</v>
      </c>
      <c r="F464" t="s">
        <v>35</v>
      </c>
      <c r="G464" s="4" t="str">
        <f t="shared" si="56"/>
        <v>222476,8</v>
      </c>
      <c r="H464" s="5">
        <v>222476.79999999999</v>
      </c>
      <c r="I464" s="9">
        <v>222476.79999999999</v>
      </c>
      <c r="J464">
        <v>0</v>
      </c>
      <c r="K464">
        <v>68</v>
      </c>
      <c r="L464" s="2">
        <v>0</v>
      </c>
      <c r="M464" s="2" t="str">
        <f t="shared" si="52"/>
        <v xml:space="preserve">Personal </v>
      </c>
      <c r="N464" t="s">
        <v>16</v>
      </c>
      <c r="O464" t="s">
        <v>17</v>
      </c>
      <c r="P464" t="str">
        <f t="shared" si="53"/>
        <v>326,4</v>
      </c>
      <c r="Q464" s="7">
        <v>326.39999999999998</v>
      </c>
      <c r="R464" s="2">
        <v>35326.400000000001</v>
      </c>
      <c r="S464" t="str">
        <f t="shared" si="54"/>
        <v>2 puertas</v>
      </c>
      <c r="T464" s="4">
        <f t="shared" si="55"/>
        <v>-35326.400000000001</v>
      </c>
    </row>
    <row r="465" spans="1:20" x14ac:dyDescent="0.35">
      <c r="A465" t="s">
        <v>504</v>
      </c>
      <c r="B465" t="s">
        <v>19</v>
      </c>
      <c r="C465" t="str">
        <f t="shared" si="50"/>
        <v>AR</v>
      </c>
      <c r="D465" t="str">
        <f t="shared" si="51"/>
        <v>M</v>
      </c>
      <c r="E465" t="s">
        <v>27</v>
      </c>
      <c r="F465" t="s">
        <v>80</v>
      </c>
      <c r="G465" s="4" t="str">
        <f t="shared" si="56"/>
        <v>804280,38</v>
      </c>
      <c r="H465" s="5">
        <v>804280.38</v>
      </c>
      <c r="I465" s="9">
        <v>804280.38</v>
      </c>
      <c r="J465">
        <v>55411</v>
      </c>
      <c r="K465">
        <v>100</v>
      </c>
      <c r="L465" s="2">
        <v>0</v>
      </c>
      <c r="M465" s="2" t="str">
        <f t="shared" si="52"/>
        <v xml:space="preserve">Personal </v>
      </c>
      <c r="N465" t="s">
        <v>16</v>
      </c>
      <c r="O465" t="s">
        <v>78</v>
      </c>
      <c r="P465" t="str">
        <f t="shared" si="53"/>
        <v>259,561195</v>
      </c>
      <c r="Q465" s="7">
        <v>259.561195</v>
      </c>
      <c r="R465" s="2">
        <v>35259.561195000002</v>
      </c>
      <c r="S465" t="str">
        <f t="shared" si="54"/>
        <v>2 puertas</v>
      </c>
      <c r="T465" s="4">
        <f t="shared" si="55"/>
        <v>-35259.561195000002</v>
      </c>
    </row>
    <row r="466" spans="1:20" x14ac:dyDescent="0.35">
      <c r="A466" t="s">
        <v>505</v>
      </c>
      <c r="B466" t="s">
        <v>33</v>
      </c>
      <c r="C466" t="str">
        <f t="shared" si="50"/>
        <v>0R</v>
      </c>
      <c r="D466" t="str">
        <f t="shared" si="51"/>
        <v>M</v>
      </c>
      <c r="E466" t="s">
        <v>27</v>
      </c>
      <c r="F466" t="s">
        <v>35</v>
      </c>
      <c r="G466" s="4" t="str">
        <f t="shared" si="56"/>
        <v>255443,71</v>
      </c>
      <c r="H466" s="5">
        <v>255443.71</v>
      </c>
      <c r="I466" s="9">
        <v>255443.71</v>
      </c>
      <c r="J466">
        <v>12459</v>
      </c>
      <c r="K466">
        <v>70</v>
      </c>
      <c r="L466" s="2">
        <v>0</v>
      </c>
      <c r="M466" s="2" t="str">
        <f t="shared" si="52"/>
        <v xml:space="preserve">Personal </v>
      </c>
      <c r="N466" t="s">
        <v>16</v>
      </c>
      <c r="O466" t="s">
        <v>17</v>
      </c>
      <c r="P466" t="str">
        <f t="shared" si="53"/>
        <v>336</v>
      </c>
      <c r="Q466" s="7">
        <v>336</v>
      </c>
      <c r="R466" s="2">
        <v>35336</v>
      </c>
      <c r="S466" t="str">
        <f t="shared" si="54"/>
        <v>2 puertas</v>
      </c>
      <c r="T466" s="4">
        <f t="shared" si="55"/>
        <v>-35336</v>
      </c>
    </row>
    <row r="467" spans="1:20" x14ac:dyDescent="0.35">
      <c r="A467" t="s">
        <v>506</v>
      </c>
      <c r="B467" t="s">
        <v>33</v>
      </c>
      <c r="C467" t="str">
        <f t="shared" si="50"/>
        <v>0R</v>
      </c>
      <c r="D467" t="str">
        <f t="shared" si="51"/>
        <v>M</v>
      </c>
      <c r="E467" t="s">
        <v>27</v>
      </c>
      <c r="F467" t="s">
        <v>21</v>
      </c>
      <c r="G467" s="4" t="str">
        <f t="shared" si="56"/>
        <v>1807394</v>
      </c>
      <c r="H467" s="5">
        <v>1807394</v>
      </c>
      <c r="I467" s="9">
        <v>1807394</v>
      </c>
      <c r="J467">
        <v>64620</v>
      </c>
      <c r="K467">
        <v>76</v>
      </c>
      <c r="L467" s="2">
        <v>36526</v>
      </c>
      <c r="M467" s="2" t="str">
        <f t="shared" si="52"/>
        <v xml:space="preserve">Personal </v>
      </c>
      <c r="N467" t="s">
        <v>16</v>
      </c>
      <c r="O467" t="s">
        <v>24</v>
      </c>
      <c r="P467" t="str">
        <f t="shared" si="53"/>
        <v>364,8</v>
      </c>
      <c r="Q467" s="7">
        <v>364.8</v>
      </c>
      <c r="R467" s="2">
        <v>35364.800000000003</v>
      </c>
      <c r="S467" t="str">
        <f t="shared" si="54"/>
        <v>2 puertas</v>
      </c>
      <c r="T467" s="4">
        <f t="shared" si="55"/>
        <v>-35364.800000000003</v>
      </c>
    </row>
    <row r="468" spans="1:20" x14ac:dyDescent="0.35">
      <c r="A468" t="s">
        <v>507</v>
      </c>
      <c r="B468" t="s">
        <v>26</v>
      </c>
      <c r="C468" t="str">
        <f t="shared" si="50"/>
        <v>CA</v>
      </c>
      <c r="D468" t="str">
        <f t="shared" si="51"/>
        <v>M</v>
      </c>
      <c r="E468" t="s">
        <v>27</v>
      </c>
      <c r="F468" t="s">
        <v>21</v>
      </c>
      <c r="G468" s="4" t="str">
        <f t="shared" si="56"/>
        <v>243050,66</v>
      </c>
      <c r="H468" s="5">
        <v>243050.66</v>
      </c>
      <c r="I468" s="9">
        <v>243050.66</v>
      </c>
      <c r="J468">
        <v>83140</v>
      </c>
      <c r="K468">
        <v>61</v>
      </c>
      <c r="L468" s="2">
        <v>0</v>
      </c>
      <c r="M468" s="2" t="str">
        <f t="shared" si="52"/>
        <v>Corporate</v>
      </c>
      <c r="N468" t="s">
        <v>28</v>
      </c>
      <c r="O468" t="s">
        <v>17</v>
      </c>
      <c r="P468" t="str">
        <f t="shared" si="53"/>
        <v>179,161843</v>
      </c>
      <c r="Q468" s="7">
        <v>179.161843</v>
      </c>
      <c r="R468" s="2">
        <v>35179.161843000002</v>
      </c>
      <c r="S468" t="str">
        <f t="shared" si="54"/>
        <v>2 puertas</v>
      </c>
      <c r="T468" s="4">
        <f t="shared" si="55"/>
        <v>-35179.161843000002</v>
      </c>
    </row>
    <row r="469" spans="1:20" x14ac:dyDescent="0.35">
      <c r="A469" t="s">
        <v>508</v>
      </c>
      <c r="B469" t="s">
        <v>33</v>
      </c>
      <c r="C469" t="str">
        <f t="shared" si="50"/>
        <v>0R</v>
      </c>
      <c r="D469" t="str">
        <f t="shared" si="51"/>
        <v>F</v>
      </c>
      <c r="E469" t="s">
        <v>20</v>
      </c>
      <c r="F469" t="s">
        <v>21</v>
      </c>
      <c r="G469" s="4" t="str">
        <f t="shared" si="56"/>
        <v>316765,84</v>
      </c>
      <c r="H469" s="5">
        <v>316765.84000000003</v>
      </c>
      <c r="I469" s="9">
        <v>316765.84000000003</v>
      </c>
      <c r="J469">
        <v>0</v>
      </c>
      <c r="K469">
        <v>92</v>
      </c>
      <c r="L469" s="2">
        <v>0</v>
      </c>
      <c r="M469" s="2" t="str">
        <f t="shared" si="52"/>
        <v>Corporate</v>
      </c>
      <c r="N469" t="s">
        <v>28</v>
      </c>
      <c r="O469" t="s">
        <v>17</v>
      </c>
      <c r="P469" t="str">
        <f t="shared" si="53"/>
        <v>662,4</v>
      </c>
      <c r="Q469" s="7">
        <v>662.4</v>
      </c>
      <c r="R469" s="2">
        <v>35662.400000000001</v>
      </c>
      <c r="S469" t="str">
        <f t="shared" si="54"/>
        <v>2 puertas</v>
      </c>
      <c r="T469" s="4">
        <f t="shared" si="55"/>
        <v>-35662.400000000001</v>
      </c>
    </row>
    <row r="470" spans="1:20" x14ac:dyDescent="0.35">
      <c r="A470" t="s">
        <v>509</v>
      </c>
      <c r="B470" t="s">
        <v>19</v>
      </c>
      <c r="C470" t="str">
        <f t="shared" si="50"/>
        <v>AR</v>
      </c>
      <c r="D470" t="str">
        <f t="shared" si="51"/>
        <v>F</v>
      </c>
      <c r="E470" t="s">
        <v>20</v>
      </c>
      <c r="F470" t="s">
        <v>21</v>
      </c>
      <c r="G470" s="4" t="str">
        <f t="shared" si="56"/>
        <v>546560,4</v>
      </c>
      <c r="H470" s="5">
        <v>546560.4</v>
      </c>
      <c r="I470" s="9">
        <v>546560.4</v>
      </c>
      <c r="J470">
        <v>54422</v>
      </c>
      <c r="K470">
        <v>68</v>
      </c>
      <c r="L470" s="2">
        <v>0</v>
      </c>
      <c r="M470" s="2" t="str">
        <f t="shared" si="52"/>
        <v>Corporate</v>
      </c>
      <c r="N470" t="s">
        <v>28</v>
      </c>
      <c r="O470" t="s">
        <v>17</v>
      </c>
      <c r="P470" t="str">
        <f t="shared" si="53"/>
        <v>75,501852</v>
      </c>
      <c r="Q470" s="7">
        <v>75.501852</v>
      </c>
      <c r="R470" s="2">
        <v>35075.501852000001</v>
      </c>
      <c r="S470" t="str">
        <f t="shared" si="54"/>
        <v>2 puertas</v>
      </c>
      <c r="T470" s="4">
        <f t="shared" si="55"/>
        <v>-35075.501852000001</v>
      </c>
    </row>
    <row r="471" spans="1:20" x14ac:dyDescent="0.35">
      <c r="A471" t="s">
        <v>510</v>
      </c>
      <c r="B471" t="s">
        <v>26</v>
      </c>
      <c r="C471" t="str">
        <f t="shared" si="50"/>
        <v>CA</v>
      </c>
      <c r="D471" t="str">
        <f t="shared" si="51"/>
        <v>M</v>
      </c>
      <c r="E471" t="s">
        <v>27</v>
      </c>
      <c r="F471" t="s">
        <v>35</v>
      </c>
      <c r="G471" s="4" t="str">
        <f t="shared" si="56"/>
        <v>1035751,42</v>
      </c>
      <c r="H471" s="5">
        <v>1035751.42</v>
      </c>
      <c r="I471" s="9">
        <v>1035751.42</v>
      </c>
      <c r="J471">
        <v>68309</v>
      </c>
      <c r="K471">
        <v>131</v>
      </c>
      <c r="L471" s="2">
        <v>0</v>
      </c>
      <c r="M471" s="2" t="str">
        <f t="shared" si="52"/>
        <v>Corporate</v>
      </c>
      <c r="N471" t="s">
        <v>28</v>
      </c>
      <c r="O471" t="s">
        <v>29</v>
      </c>
      <c r="P471" t="str">
        <f t="shared" si="53"/>
        <v>306,983596</v>
      </c>
      <c r="Q471" s="7">
        <v>306.98359599999998</v>
      </c>
      <c r="R471" s="2">
        <v>35306.983595999998</v>
      </c>
      <c r="S471" t="str">
        <f t="shared" si="54"/>
        <v>4 puertas</v>
      </c>
      <c r="T471" s="4">
        <f t="shared" si="55"/>
        <v>-35306.983595999998</v>
      </c>
    </row>
    <row r="472" spans="1:20" x14ac:dyDescent="0.35">
      <c r="A472" t="s">
        <v>511</v>
      </c>
      <c r="B472" t="s">
        <v>26</v>
      </c>
      <c r="C472" t="str">
        <f t="shared" si="50"/>
        <v>CA</v>
      </c>
      <c r="D472" t="str">
        <f t="shared" si="51"/>
        <v>M</v>
      </c>
      <c r="E472" t="s">
        <v>27</v>
      </c>
      <c r="F472" t="s">
        <v>31</v>
      </c>
      <c r="G472" s="4" t="str">
        <f t="shared" si="56"/>
        <v>253781,39</v>
      </c>
      <c r="H472" s="5">
        <v>253781.39</v>
      </c>
      <c r="I472" s="9">
        <v>253781.39</v>
      </c>
      <c r="J472">
        <v>56621</v>
      </c>
      <c r="K472">
        <v>65</v>
      </c>
      <c r="L472" s="2">
        <v>36557</v>
      </c>
      <c r="M472" s="2" t="str">
        <f t="shared" si="52"/>
        <v xml:space="preserve">Personal </v>
      </c>
      <c r="N472" t="s">
        <v>16</v>
      </c>
      <c r="O472" t="s">
        <v>17</v>
      </c>
      <c r="P472" t="str">
        <f t="shared" si="53"/>
        <v>84,026848</v>
      </c>
      <c r="Q472" s="7">
        <v>84.026848000000001</v>
      </c>
      <c r="R472" s="2">
        <v>35084.026848000001</v>
      </c>
      <c r="S472" t="str">
        <f t="shared" si="54"/>
        <v>2 puertas</v>
      </c>
      <c r="T472" s="4">
        <f t="shared" si="55"/>
        <v>-35084.026848000001</v>
      </c>
    </row>
    <row r="473" spans="1:20" x14ac:dyDescent="0.35">
      <c r="A473" t="s">
        <v>512</v>
      </c>
      <c r="B473" t="s">
        <v>19</v>
      </c>
      <c r="C473" t="str">
        <f t="shared" si="50"/>
        <v>AR</v>
      </c>
      <c r="D473" t="str">
        <f t="shared" si="51"/>
        <v>F</v>
      </c>
      <c r="E473" t="s">
        <v>20</v>
      </c>
      <c r="F473" t="s">
        <v>35</v>
      </c>
      <c r="G473" s="4" t="str">
        <f t="shared" si="56"/>
        <v>282194,72</v>
      </c>
      <c r="H473" s="5">
        <v>282194.71999999997</v>
      </c>
      <c r="I473" s="9">
        <v>282194.71999999997</v>
      </c>
      <c r="J473">
        <v>38977</v>
      </c>
      <c r="K473">
        <v>70</v>
      </c>
      <c r="L473" s="2">
        <v>0</v>
      </c>
      <c r="M473" s="2" t="str">
        <f>LEFT(N473,8)</f>
        <v xml:space="preserve">Special </v>
      </c>
      <c r="N473" t="s">
        <v>39</v>
      </c>
      <c r="O473" t="s">
        <v>17</v>
      </c>
      <c r="P473" t="str">
        <f t="shared" si="53"/>
        <v>139,489926</v>
      </c>
      <c r="Q473" s="7">
        <v>139.489926</v>
      </c>
      <c r="R473" s="2">
        <v>35139.489926000002</v>
      </c>
      <c r="S473" t="str">
        <f t="shared" si="54"/>
        <v>2 puertas</v>
      </c>
      <c r="T473" s="4">
        <f t="shared" si="55"/>
        <v>-35139.489926000002</v>
      </c>
    </row>
    <row r="474" spans="1:20" x14ac:dyDescent="0.35">
      <c r="A474" t="s">
        <v>513</v>
      </c>
      <c r="B474" t="s">
        <v>61</v>
      </c>
      <c r="C474" t="str">
        <f t="shared" si="50"/>
        <v>AZ</v>
      </c>
      <c r="D474" t="str">
        <f t="shared" si="51"/>
        <v>M</v>
      </c>
      <c r="E474" t="s">
        <v>27</v>
      </c>
      <c r="F474" t="s">
        <v>21</v>
      </c>
      <c r="G474" s="4" t="str">
        <f t="shared" si="56"/>
        <v>775712,81</v>
      </c>
      <c r="H474" s="5">
        <v>775712.81</v>
      </c>
      <c r="I474" s="9">
        <v>775712.81</v>
      </c>
      <c r="J474">
        <v>0</v>
      </c>
      <c r="K474">
        <v>111</v>
      </c>
      <c r="L474" s="2">
        <v>0</v>
      </c>
      <c r="M474" s="2" t="str">
        <f t="shared" si="52"/>
        <v>Corporate</v>
      </c>
      <c r="N474" t="s">
        <v>28</v>
      </c>
      <c r="O474" t="s">
        <v>24</v>
      </c>
      <c r="P474" t="str">
        <f t="shared" si="53"/>
        <v>607,4459</v>
      </c>
      <c r="Q474" s="7">
        <v>607.44590000000005</v>
      </c>
      <c r="R474" s="2">
        <v>35607.445899999999</v>
      </c>
      <c r="S474" t="str">
        <f t="shared" si="54"/>
        <v>2 puertas</v>
      </c>
      <c r="T474" s="4">
        <f t="shared" si="55"/>
        <v>-35607.445899999999</v>
      </c>
    </row>
    <row r="475" spans="1:20" x14ac:dyDescent="0.35">
      <c r="A475" t="s">
        <v>514</v>
      </c>
      <c r="B475" t="s">
        <v>61</v>
      </c>
      <c r="C475" t="str">
        <f t="shared" si="50"/>
        <v>AZ</v>
      </c>
      <c r="D475" t="str">
        <f t="shared" si="51"/>
        <v>M</v>
      </c>
      <c r="E475" t="s">
        <v>27</v>
      </c>
      <c r="F475" t="s">
        <v>31</v>
      </c>
      <c r="G475" s="4" t="str">
        <f t="shared" si="56"/>
        <v>407913,27</v>
      </c>
      <c r="H475" s="5">
        <v>407913.27</v>
      </c>
      <c r="I475" s="9">
        <v>407913.27</v>
      </c>
      <c r="J475">
        <v>0</v>
      </c>
      <c r="K475">
        <v>114</v>
      </c>
      <c r="L475" s="2">
        <v>0</v>
      </c>
      <c r="M475" s="2" t="str">
        <f t="shared" si="52"/>
        <v>Corporate</v>
      </c>
      <c r="N475" t="s">
        <v>28</v>
      </c>
      <c r="O475" t="s">
        <v>24</v>
      </c>
      <c r="P475" t="str">
        <f t="shared" si="53"/>
        <v>631,124372</v>
      </c>
      <c r="Q475" s="7">
        <v>631.12437199999999</v>
      </c>
      <c r="R475" s="2">
        <v>35631.124371999998</v>
      </c>
      <c r="S475" t="str">
        <f t="shared" si="54"/>
        <v>2 puertas</v>
      </c>
      <c r="T475" s="4">
        <f t="shared" si="55"/>
        <v>-35631.124371999998</v>
      </c>
    </row>
    <row r="476" spans="1:20" x14ac:dyDescent="0.35">
      <c r="A476" t="s">
        <v>515</v>
      </c>
      <c r="B476" t="s">
        <v>61</v>
      </c>
      <c r="C476" t="str">
        <f t="shared" si="50"/>
        <v>AZ</v>
      </c>
      <c r="D476" t="str">
        <f t="shared" si="51"/>
        <v>F</v>
      </c>
      <c r="E476" t="s">
        <v>20</v>
      </c>
      <c r="F476" t="s">
        <v>35</v>
      </c>
      <c r="G476" s="4" t="str">
        <f t="shared" si="56"/>
        <v>595554,46</v>
      </c>
      <c r="H476" s="5">
        <v>595554.46</v>
      </c>
      <c r="I476" s="9">
        <v>595554.46</v>
      </c>
      <c r="J476">
        <v>0</v>
      </c>
      <c r="K476">
        <v>83</v>
      </c>
      <c r="L476" s="2">
        <v>0</v>
      </c>
      <c r="M476" s="2" t="str">
        <f t="shared" si="52"/>
        <v xml:space="preserve">Personal </v>
      </c>
      <c r="N476" t="s">
        <v>16</v>
      </c>
      <c r="O476" t="s">
        <v>17</v>
      </c>
      <c r="P476" t="str">
        <f t="shared" si="53"/>
        <v>628,023494</v>
      </c>
      <c r="Q476" s="7">
        <v>628.02349400000003</v>
      </c>
      <c r="R476" s="2">
        <v>35628.023494000001</v>
      </c>
      <c r="S476" t="str">
        <f t="shared" si="54"/>
        <v>2 puertas</v>
      </c>
      <c r="T476" s="4">
        <f t="shared" si="55"/>
        <v>-35628.023494000001</v>
      </c>
    </row>
    <row r="477" spans="1:20" x14ac:dyDescent="0.35">
      <c r="A477" t="s">
        <v>516</v>
      </c>
      <c r="B477" t="s">
        <v>33</v>
      </c>
      <c r="C477" t="str">
        <f t="shared" si="50"/>
        <v>0R</v>
      </c>
      <c r="D477" t="str">
        <f t="shared" si="51"/>
        <v>F</v>
      </c>
      <c r="E477" t="s">
        <v>20</v>
      </c>
      <c r="F477" t="s">
        <v>21</v>
      </c>
      <c r="G477" s="4" t="str">
        <f t="shared" si="56"/>
        <v>1415861,36</v>
      </c>
      <c r="H477" s="5">
        <v>1415861.36</v>
      </c>
      <c r="I477" s="9">
        <v>1415861.36</v>
      </c>
      <c r="J477">
        <v>83235</v>
      </c>
      <c r="K477">
        <v>70</v>
      </c>
      <c r="L477" s="2">
        <v>0</v>
      </c>
      <c r="M477" s="2" t="str">
        <f t="shared" si="52"/>
        <v xml:space="preserve">Personal </v>
      </c>
      <c r="N477" t="s">
        <v>16</v>
      </c>
      <c r="O477" t="s">
        <v>24</v>
      </c>
      <c r="P477" t="str">
        <f t="shared" si="53"/>
        <v>336</v>
      </c>
      <c r="Q477" s="7">
        <v>336</v>
      </c>
      <c r="R477" s="2">
        <v>35336</v>
      </c>
      <c r="S477" t="str">
        <f t="shared" si="54"/>
        <v>2 puertas</v>
      </c>
      <c r="T477" s="4">
        <f t="shared" si="55"/>
        <v>-35336</v>
      </c>
    </row>
    <row r="478" spans="1:20" x14ac:dyDescent="0.35">
      <c r="A478" t="s">
        <v>517</v>
      </c>
      <c r="B478" t="s">
        <v>23</v>
      </c>
      <c r="C478" t="str">
        <f t="shared" si="50"/>
        <v>NV</v>
      </c>
      <c r="D478" t="str">
        <f t="shared" si="51"/>
        <v>M</v>
      </c>
      <c r="E478" t="s">
        <v>27</v>
      </c>
      <c r="F478" t="s">
        <v>35</v>
      </c>
      <c r="G478" s="4" t="str">
        <f t="shared" si="56"/>
        <v>848723,8</v>
      </c>
      <c r="H478" s="5">
        <v>848723.8</v>
      </c>
      <c r="I478" s="9">
        <v>848723.8</v>
      </c>
      <c r="J478">
        <v>0</v>
      </c>
      <c r="K478">
        <v>74</v>
      </c>
      <c r="L478" s="2">
        <v>0</v>
      </c>
      <c r="M478" s="2" t="str">
        <f t="shared" si="52"/>
        <v xml:space="preserve">Personal </v>
      </c>
      <c r="N478" t="s">
        <v>16</v>
      </c>
      <c r="O478" t="s">
        <v>24</v>
      </c>
      <c r="P478" t="str">
        <f t="shared" si="53"/>
        <v>426,655599</v>
      </c>
      <c r="Q478" s="7">
        <v>426.655599</v>
      </c>
      <c r="R478" s="2">
        <v>35426.655598999998</v>
      </c>
      <c r="S478" t="str">
        <f t="shared" si="54"/>
        <v>2 puertas</v>
      </c>
      <c r="T478" s="4">
        <f t="shared" si="55"/>
        <v>-35426.655598999998</v>
      </c>
    </row>
    <row r="479" spans="1:20" x14ac:dyDescent="0.35">
      <c r="A479" t="s">
        <v>518</v>
      </c>
      <c r="B479" t="s">
        <v>61</v>
      </c>
      <c r="C479" t="str">
        <f t="shared" si="50"/>
        <v>AZ</v>
      </c>
      <c r="D479" t="str">
        <f t="shared" si="51"/>
        <v>M</v>
      </c>
      <c r="E479" t="s">
        <v>27</v>
      </c>
      <c r="F479" t="s">
        <v>35</v>
      </c>
      <c r="G479" s="4" t="str">
        <f t="shared" si="56"/>
        <v>628547,69</v>
      </c>
      <c r="H479" s="5">
        <v>628547.68999999994</v>
      </c>
      <c r="I479" s="9">
        <v>628547.68999999994</v>
      </c>
      <c r="J479">
        <v>32390</v>
      </c>
      <c r="K479">
        <v>80</v>
      </c>
      <c r="L479" s="2">
        <v>0</v>
      </c>
      <c r="M479" s="2" t="str">
        <f t="shared" si="52"/>
        <v xml:space="preserve">Personal </v>
      </c>
      <c r="N479" t="s">
        <v>16</v>
      </c>
      <c r="O479" t="s">
        <v>17</v>
      </c>
      <c r="P479" t="str">
        <f t="shared" si="53"/>
        <v>91,417923</v>
      </c>
      <c r="Q479" s="7">
        <v>91.417923000000002</v>
      </c>
      <c r="R479" s="2">
        <v>35091.417923000001</v>
      </c>
      <c r="S479" t="str">
        <f t="shared" si="54"/>
        <v>2 puertas</v>
      </c>
      <c r="T479" s="4">
        <f t="shared" si="55"/>
        <v>-35091.417923000001</v>
      </c>
    </row>
    <row r="480" spans="1:20" x14ac:dyDescent="0.35">
      <c r="A480" t="s">
        <v>519</v>
      </c>
      <c r="B480" t="s">
        <v>33</v>
      </c>
      <c r="C480" t="str">
        <f t="shared" si="50"/>
        <v>0R</v>
      </c>
      <c r="D480" t="str">
        <f t="shared" si="51"/>
        <v>F</v>
      </c>
      <c r="E480" t="s">
        <v>20</v>
      </c>
      <c r="F480" t="s">
        <v>31</v>
      </c>
      <c r="G480" s="4" t="str">
        <f t="shared" si="56"/>
        <v>1147348,15</v>
      </c>
      <c r="H480" s="5">
        <v>1147348.1499999999</v>
      </c>
      <c r="I480" s="9">
        <v>1147348.1499999999</v>
      </c>
      <c r="J480">
        <v>66538</v>
      </c>
      <c r="K480">
        <v>95</v>
      </c>
      <c r="L480" s="2">
        <v>0</v>
      </c>
      <c r="M480" s="2" t="str">
        <f t="shared" si="52"/>
        <v xml:space="preserve">Personal </v>
      </c>
      <c r="N480" t="s">
        <v>16</v>
      </c>
      <c r="O480" t="s">
        <v>24</v>
      </c>
      <c r="P480" t="str">
        <f t="shared" si="53"/>
        <v>317,844812</v>
      </c>
      <c r="Q480" s="7">
        <v>317.84481199999999</v>
      </c>
      <c r="R480" s="2">
        <v>35317.844812000003</v>
      </c>
      <c r="S480" t="str">
        <f t="shared" si="54"/>
        <v>2 puertas</v>
      </c>
      <c r="T480" s="4">
        <f t="shared" si="55"/>
        <v>-35317.844812000003</v>
      </c>
    </row>
    <row r="481" spans="1:20" x14ac:dyDescent="0.35">
      <c r="A481" t="s">
        <v>520</v>
      </c>
      <c r="B481" t="s">
        <v>13</v>
      </c>
      <c r="C481" t="str">
        <f t="shared" si="50"/>
        <v>WA</v>
      </c>
      <c r="D481" t="str">
        <f t="shared" si="51"/>
        <v>F</v>
      </c>
      <c r="E481" t="s">
        <v>20</v>
      </c>
      <c r="F481" t="s">
        <v>35</v>
      </c>
      <c r="G481" s="4" t="str">
        <f t="shared" si="56"/>
        <v>494263,06</v>
      </c>
      <c r="H481" s="5">
        <v>494263.06</v>
      </c>
      <c r="I481" s="9">
        <v>494263.06</v>
      </c>
      <c r="J481">
        <v>23285</v>
      </c>
      <c r="K481">
        <v>65</v>
      </c>
      <c r="L481" s="2">
        <v>0</v>
      </c>
      <c r="M481" s="2" t="str">
        <f t="shared" si="52"/>
        <v xml:space="preserve">Personal </v>
      </c>
      <c r="N481" t="s">
        <v>16</v>
      </c>
      <c r="O481" t="s">
        <v>24</v>
      </c>
      <c r="P481" t="str">
        <f t="shared" si="53"/>
        <v>118,446235</v>
      </c>
      <c r="Q481" s="7">
        <v>118.446235</v>
      </c>
      <c r="R481" s="2">
        <v>35118.446235000003</v>
      </c>
      <c r="S481" t="str">
        <f t="shared" si="54"/>
        <v>2 puertas</v>
      </c>
      <c r="T481" s="4">
        <f t="shared" si="55"/>
        <v>-35118.446235000003</v>
      </c>
    </row>
    <row r="482" spans="1:20" x14ac:dyDescent="0.35">
      <c r="A482" t="s">
        <v>521</v>
      </c>
      <c r="B482" t="s">
        <v>33</v>
      </c>
      <c r="C482" t="str">
        <f t="shared" si="50"/>
        <v>0R</v>
      </c>
      <c r="D482" t="str">
        <f t="shared" si="51"/>
        <v>M</v>
      </c>
      <c r="E482" t="s">
        <v>27</v>
      </c>
      <c r="F482" t="s">
        <v>21</v>
      </c>
      <c r="G482" s="4" t="str">
        <f t="shared" si="56"/>
        <v>2359468,02</v>
      </c>
      <c r="H482" s="5">
        <v>2359468.02</v>
      </c>
      <c r="I482" s="9">
        <v>2359468.02</v>
      </c>
      <c r="J482">
        <v>76358</v>
      </c>
      <c r="K482">
        <v>66</v>
      </c>
      <c r="L482" s="2">
        <v>0</v>
      </c>
      <c r="M482" s="2" t="str">
        <f t="shared" si="52"/>
        <v xml:space="preserve">Personal </v>
      </c>
      <c r="N482" t="s">
        <v>16</v>
      </c>
      <c r="O482" t="s">
        <v>17</v>
      </c>
      <c r="P482" t="str">
        <f t="shared" si="53"/>
        <v>86,461582</v>
      </c>
      <c r="Q482" s="7">
        <v>86.461582000000007</v>
      </c>
      <c r="R482" s="2">
        <v>35086.461582000004</v>
      </c>
      <c r="S482" t="str">
        <f t="shared" si="54"/>
        <v>2 puertas</v>
      </c>
      <c r="T482" s="4">
        <f t="shared" si="55"/>
        <v>-35086.461582000004</v>
      </c>
    </row>
    <row r="483" spans="1:20" x14ac:dyDescent="0.35">
      <c r="A483" t="s">
        <v>522</v>
      </c>
      <c r="B483" t="s">
        <v>13</v>
      </c>
      <c r="C483" t="str">
        <f t="shared" si="50"/>
        <v>WA</v>
      </c>
      <c r="D483" t="str">
        <f t="shared" si="51"/>
        <v>M</v>
      </c>
      <c r="E483" t="s">
        <v>27</v>
      </c>
      <c r="F483" t="s">
        <v>15</v>
      </c>
      <c r="G483" s="4" t="str">
        <f t="shared" si="56"/>
        <v>257250,66</v>
      </c>
      <c r="H483" s="5">
        <v>257250.66</v>
      </c>
      <c r="I483" s="9">
        <v>257250.66</v>
      </c>
      <c r="J483">
        <v>21104</v>
      </c>
      <c r="K483">
        <v>66</v>
      </c>
      <c r="L483" s="2">
        <v>0</v>
      </c>
      <c r="M483" s="2" t="str">
        <f t="shared" si="52"/>
        <v xml:space="preserve">Personal </v>
      </c>
      <c r="N483" t="s">
        <v>16</v>
      </c>
      <c r="O483" t="s">
        <v>17</v>
      </c>
      <c r="P483" t="str">
        <f t="shared" si="53"/>
        <v>118,454974</v>
      </c>
      <c r="Q483" s="7">
        <v>118.45497400000001</v>
      </c>
      <c r="R483" s="2">
        <v>35118.454974</v>
      </c>
      <c r="S483" t="str">
        <f t="shared" si="54"/>
        <v>2 puertas</v>
      </c>
      <c r="T483" s="4">
        <f t="shared" si="55"/>
        <v>-35118.454974</v>
      </c>
    </row>
    <row r="484" spans="1:20" x14ac:dyDescent="0.35">
      <c r="A484" t="s">
        <v>523</v>
      </c>
      <c r="B484" t="s">
        <v>61</v>
      </c>
      <c r="C484" t="str">
        <f t="shared" si="50"/>
        <v>AZ</v>
      </c>
      <c r="D484" t="str">
        <f t="shared" si="51"/>
        <v>F</v>
      </c>
      <c r="E484" t="s">
        <v>20</v>
      </c>
      <c r="F484" t="s">
        <v>35</v>
      </c>
      <c r="G484" s="4" t="str">
        <f t="shared" si="56"/>
        <v>538089,86</v>
      </c>
      <c r="H484" s="5">
        <v>538089.86</v>
      </c>
      <c r="I484" s="9">
        <v>538089.86</v>
      </c>
      <c r="J484">
        <v>55350</v>
      </c>
      <c r="K484">
        <v>67</v>
      </c>
      <c r="L484" s="2">
        <v>0</v>
      </c>
      <c r="M484" s="2" t="str">
        <f t="shared" si="52"/>
        <v xml:space="preserve">Personal </v>
      </c>
      <c r="N484" t="s">
        <v>16</v>
      </c>
      <c r="O484" t="s">
        <v>17</v>
      </c>
      <c r="P484" t="str">
        <f t="shared" si="53"/>
        <v>321,6</v>
      </c>
      <c r="Q484" s="7">
        <v>321.60000000000002</v>
      </c>
      <c r="R484" s="2">
        <v>35321.599999999999</v>
      </c>
      <c r="S484" t="str">
        <f t="shared" si="54"/>
        <v>2 puertas</v>
      </c>
      <c r="T484" s="4">
        <f t="shared" si="55"/>
        <v>-35321.599999999999</v>
      </c>
    </row>
    <row r="485" spans="1:20" x14ac:dyDescent="0.35">
      <c r="A485" t="s">
        <v>524</v>
      </c>
      <c r="B485" t="s">
        <v>26</v>
      </c>
      <c r="C485" t="str">
        <f t="shared" si="50"/>
        <v>CA</v>
      </c>
      <c r="D485" t="str">
        <f t="shared" si="51"/>
        <v>F</v>
      </c>
      <c r="E485" t="s">
        <v>20</v>
      </c>
      <c r="F485" t="s">
        <v>35</v>
      </c>
      <c r="G485" s="4" t="str">
        <f t="shared" si="56"/>
        <v>477055,09</v>
      </c>
      <c r="H485" s="5">
        <v>477055.09</v>
      </c>
      <c r="I485" s="9">
        <v>477055.09</v>
      </c>
      <c r="J485">
        <v>12964</v>
      </c>
      <c r="K485">
        <v>65</v>
      </c>
      <c r="L485" s="2">
        <v>0</v>
      </c>
      <c r="M485" s="2" t="str">
        <f t="shared" si="52"/>
        <v xml:space="preserve">Personal </v>
      </c>
      <c r="N485" t="s">
        <v>16</v>
      </c>
      <c r="O485" t="s">
        <v>24</v>
      </c>
      <c r="P485" t="str">
        <f t="shared" si="53"/>
        <v>362,774545</v>
      </c>
      <c r="Q485" s="7">
        <v>362.77454499999999</v>
      </c>
      <c r="R485" s="2">
        <v>35362.774545</v>
      </c>
      <c r="S485" t="str">
        <f t="shared" si="54"/>
        <v>2 puertas</v>
      </c>
      <c r="T485" s="4">
        <f t="shared" si="55"/>
        <v>-35362.774545</v>
      </c>
    </row>
    <row r="486" spans="1:20" x14ac:dyDescent="0.35">
      <c r="A486" t="s">
        <v>525</v>
      </c>
      <c r="B486" t="s">
        <v>61</v>
      </c>
      <c r="C486" t="str">
        <f t="shared" si="50"/>
        <v>AZ</v>
      </c>
      <c r="D486" t="str">
        <f t="shared" si="51"/>
        <v>F</v>
      </c>
      <c r="E486" t="s">
        <v>20</v>
      </c>
      <c r="F486" t="s">
        <v>15</v>
      </c>
      <c r="G486" s="4" t="str">
        <f t="shared" si="56"/>
        <v>675665,14</v>
      </c>
      <c r="H486" s="5">
        <v>675665.14</v>
      </c>
      <c r="I486" s="9">
        <v>675665.14</v>
      </c>
      <c r="J486">
        <v>33288</v>
      </c>
      <c r="K486">
        <v>86</v>
      </c>
      <c r="L486" s="2">
        <v>36557</v>
      </c>
      <c r="M486" s="2" t="str">
        <f t="shared" si="52"/>
        <v xml:space="preserve">Personal </v>
      </c>
      <c r="N486" t="s">
        <v>16</v>
      </c>
      <c r="O486" t="s">
        <v>17</v>
      </c>
      <c r="P486" t="str">
        <f t="shared" si="53"/>
        <v>221,856184</v>
      </c>
      <c r="Q486" s="7">
        <v>221.85618400000001</v>
      </c>
      <c r="R486" s="2">
        <v>35221.856183999997</v>
      </c>
      <c r="S486" t="str">
        <f t="shared" si="54"/>
        <v>2 puertas</v>
      </c>
      <c r="T486" s="4">
        <f t="shared" si="55"/>
        <v>-35221.856183999997</v>
      </c>
    </row>
    <row r="487" spans="1:20" x14ac:dyDescent="0.35">
      <c r="A487" t="s">
        <v>526</v>
      </c>
      <c r="B487" t="s">
        <v>61</v>
      </c>
      <c r="C487" t="str">
        <f t="shared" si="50"/>
        <v>AZ</v>
      </c>
      <c r="D487" t="str">
        <f t="shared" si="51"/>
        <v>F</v>
      </c>
      <c r="E487" t="s">
        <v>20</v>
      </c>
      <c r="F487" t="s">
        <v>35</v>
      </c>
      <c r="G487" s="4" t="str">
        <f t="shared" si="56"/>
        <v>593601,18</v>
      </c>
      <c r="H487" s="5">
        <v>593601.18000000005</v>
      </c>
      <c r="I487" s="9">
        <v>593601.18000000005</v>
      </c>
      <c r="J487">
        <v>0</v>
      </c>
      <c r="K487">
        <v>84</v>
      </c>
      <c r="L487" s="2">
        <v>0</v>
      </c>
      <c r="M487" s="2" t="str">
        <f t="shared" si="52"/>
        <v xml:space="preserve">Personal </v>
      </c>
      <c r="N487" t="s">
        <v>16</v>
      </c>
      <c r="O487" t="s">
        <v>17</v>
      </c>
      <c r="P487" t="str">
        <f t="shared" si="53"/>
        <v>980,169081</v>
      </c>
      <c r="Q487" s="7">
        <v>980.16908100000001</v>
      </c>
      <c r="R487" s="2">
        <v>35980.169081</v>
      </c>
      <c r="S487" t="str">
        <f t="shared" si="54"/>
        <v>2 puertas</v>
      </c>
      <c r="T487" s="4">
        <f t="shared" si="55"/>
        <v>-35980.169081</v>
      </c>
    </row>
    <row r="488" spans="1:20" x14ac:dyDescent="0.35">
      <c r="A488" t="s">
        <v>527</v>
      </c>
      <c r="B488" t="s">
        <v>61</v>
      </c>
      <c r="C488" t="str">
        <f t="shared" si="50"/>
        <v>AZ</v>
      </c>
      <c r="D488" t="str">
        <f t="shared" si="51"/>
        <v>F</v>
      </c>
      <c r="E488" t="s">
        <v>20</v>
      </c>
      <c r="F488" t="s">
        <v>21</v>
      </c>
      <c r="G488" s="4" t="str">
        <f t="shared" si="56"/>
        <v>357076,05</v>
      </c>
      <c r="H488" s="5">
        <v>357076.05</v>
      </c>
      <c r="I488" s="9">
        <v>357076.05</v>
      </c>
      <c r="J488">
        <v>56168</v>
      </c>
      <c r="K488">
        <v>88</v>
      </c>
      <c r="L488" s="2">
        <v>0</v>
      </c>
      <c r="M488" s="2" t="str">
        <f t="shared" si="52"/>
        <v xml:space="preserve">Personal </v>
      </c>
      <c r="N488" t="s">
        <v>16</v>
      </c>
      <c r="O488" t="s">
        <v>17</v>
      </c>
      <c r="P488" t="str">
        <f t="shared" si="53"/>
        <v>614,675906</v>
      </c>
      <c r="Q488" s="7">
        <v>614.67590600000005</v>
      </c>
      <c r="R488" s="2">
        <v>35614.675905999997</v>
      </c>
      <c r="S488" t="str">
        <f t="shared" si="54"/>
        <v>2 puertas</v>
      </c>
      <c r="T488" s="4">
        <f t="shared" si="55"/>
        <v>-35614.675905999997</v>
      </c>
    </row>
    <row r="489" spans="1:20" x14ac:dyDescent="0.35">
      <c r="A489" t="s">
        <v>528</v>
      </c>
      <c r="B489" t="s">
        <v>26</v>
      </c>
      <c r="C489" t="str">
        <f t="shared" si="50"/>
        <v>CA</v>
      </c>
      <c r="D489" t="str">
        <f t="shared" si="51"/>
        <v>M</v>
      </c>
      <c r="E489" t="s">
        <v>27</v>
      </c>
      <c r="F489" t="s">
        <v>35</v>
      </c>
      <c r="G489" s="4" t="str">
        <f t="shared" si="56"/>
        <v>601996,05</v>
      </c>
      <c r="H489" s="5">
        <v>601996.05000000005</v>
      </c>
      <c r="I489" s="9">
        <v>601996.05000000005</v>
      </c>
      <c r="J489">
        <v>0</v>
      </c>
      <c r="K489">
        <v>92</v>
      </c>
      <c r="L489" s="2">
        <v>0</v>
      </c>
      <c r="M489" s="2" t="str">
        <f t="shared" si="52"/>
        <v xml:space="preserve">Personal </v>
      </c>
      <c r="N489" t="s">
        <v>16</v>
      </c>
      <c r="O489" t="s">
        <v>17</v>
      </c>
      <c r="P489" t="str">
        <f t="shared" si="53"/>
        <v>662,4</v>
      </c>
      <c r="Q489" s="7">
        <v>662.4</v>
      </c>
      <c r="R489" s="2">
        <v>35662.400000000001</v>
      </c>
      <c r="S489" t="str">
        <f t="shared" si="54"/>
        <v>2 puertas</v>
      </c>
      <c r="T489" s="4">
        <f t="shared" si="55"/>
        <v>-35662.400000000001</v>
      </c>
    </row>
    <row r="490" spans="1:20" x14ac:dyDescent="0.35">
      <c r="A490" t="s">
        <v>529</v>
      </c>
      <c r="B490" t="s">
        <v>33</v>
      </c>
      <c r="C490" t="str">
        <f t="shared" si="50"/>
        <v>0R</v>
      </c>
      <c r="D490" t="str">
        <f t="shared" si="51"/>
        <v>M</v>
      </c>
      <c r="E490" t="s">
        <v>27</v>
      </c>
      <c r="F490" t="s">
        <v>31</v>
      </c>
      <c r="G490" s="4" t="str">
        <f t="shared" si="56"/>
        <v>542686,4</v>
      </c>
      <c r="H490" s="5">
        <v>542686.4</v>
      </c>
      <c r="I490" s="9">
        <v>542686.4</v>
      </c>
      <c r="J490">
        <v>23105</v>
      </c>
      <c r="K490">
        <v>69</v>
      </c>
      <c r="L490" s="2">
        <v>0</v>
      </c>
      <c r="M490" s="2" t="str">
        <f t="shared" si="52"/>
        <v xml:space="preserve">Personal </v>
      </c>
      <c r="N490" t="s">
        <v>16</v>
      </c>
      <c r="O490" t="s">
        <v>24</v>
      </c>
      <c r="P490" t="str">
        <f t="shared" si="53"/>
        <v>331,2</v>
      </c>
      <c r="Q490" s="7">
        <v>331.2</v>
      </c>
      <c r="R490" s="2">
        <v>35331.199999999997</v>
      </c>
      <c r="S490" t="str">
        <f t="shared" si="54"/>
        <v>2 puertas</v>
      </c>
      <c r="T490" s="4">
        <f t="shared" si="55"/>
        <v>-35331.199999999997</v>
      </c>
    </row>
    <row r="491" spans="1:20" x14ac:dyDescent="0.35">
      <c r="A491" t="s">
        <v>530</v>
      </c>
      <c r="B491" t="s">
        <v>33</v>
      </c>
      <c r="C491" t="str">
        <f t="shared" si="50"/>
        <v>0R</v>
      </c>
      <c r="D491" t="str">
        <f t="shared" si="51"/>
        <v>F</v>
      </c>
      <c r="E491" t="s">
        <v>20</v>
      </c>
      <c r="F491" t="s">
        <v>15</v>
      </c>
      <c r="G491" s="4" t="str">
        <f t="shared" si="56"/>
        <v>273031,38</v>
      </c>
      <c r="H491" s="5">
        <v>273031.38</v>
      </c>
      <c r="I491" s="9">
        <v>273031.38</v>
      </c>
      <c r="J491">
        <v>36218</v>
      </c>
      <c r="K491">
        <v>68</v>
      </c>
      <c r="L491" s="2">
        <v>0</v>
      </c>
      <c r="M491" s="2" t="str">
        <f t="shared" si="52"/>
        <v xml:space="preserve">Personal </v>
      </c>
      <c r="N491" t="s">
        <v>16</v>
      </c>
      <c r="O491" t="s">
        <v>17</v>
      </c>
      <c r="P491" t="str">
        <f t="shared" si="53"/>
        <v>145,252168</v>
      </c>
      <c r="Q491" s="7">
        <v>145.25216800000001</v>
      </c>
      <c r="R491" s="2">
        <v>35145.252167999999</v>
      </c>
      <c r="S491" t="str">
        <f t="shared" si="54"/>
        <v>2 puertas</v>
      </c>
      <c r="T491" s="4">
        <f t="shared" si="55"/>
        <v>-35145.252167999999</v>
      </c>
    </row>
    <row r="492" spans="1:20" x14ac:dyDescent="0.35">
      <c r="A492" t="s">
        <v>531</v>
      </c>
      <c r="B492" t="s">
        <v>26</v>
      </c>
      <c r="C492" t="str">
        <f t="shared" si="50"/>
        <v>CA</v>
      </c>
      <c r="D492" t="str">
        <f t="shared" si="51"/>
        <v>F</v>
      </c>
      <c r="E492" t="s">
        <v>20</v>
      </c>
      <c r="F492" t="s">
        <v>31</v>
      </c>
      <c r="G492" s="4" t="str">
        <f t="shared" si="56"/>
        <v>498268,14</v>
      </c>
      <c r="H492" s="5">
        <v>498268.14</v>
      </c>
      <c r="I492" s="9">
        <v>498268.14</v>
      </c>
      <c r="J492">
        <v>52275</v>
      </c>
      <c r="K492">
        <v>62</v>
      </c>
      <c r="L492" s="2">
        <v>0</v>
      </c>
      <c r="M492" s="2" t="str">
        <f t="shared" si="52"/>
        <v>Corporate</v>
      </c>
      <c r="N492" t="s">
        <v>28</v>
      </c>
      <c r="O492" t="s">
        <v>17</v>
      </c>
      <c r="P492" t="str">
        <f t="shared" si="53"/>
        <v>374,240783</v>
      </c>
      <c r="Q492" s="7">
        <v>374.24078300000002</v>
      </c>
      <c r="R492" s="2">
        <v>35374.240783000001</v>
      </c>
      <c r="S492" t="str">
        <f t="shared" si="54"/>
        <v>2 puertas</v>
      </c>
      <c r="T492" s="4">
        <f t="shared" si="55"/>
        <v>-35374.240783000001</v>
      </c>
    </row>
    <row r="493" spans="1:20" x14ac:dyDescent="0.35">
      <c r="A493" t="s">
        <v>532</v>
      </c>
      <c r="B493" t="s">
        <v>33</v>
      </c>
      <c r="C493" t="str">
        <f t="shared" si="50"/>
        <v>0R</v>
      </c>
      <c r="D493" t="str">
        <f t="shared" si="51"/>
        <v>F</v>
      </c>
      <c r="E493" t="s">
        <v>20</v>
      </c>
      <c r="F493" t="s">
        <v>35</v>
      </c>
      <c r="G493" s="4" t="str">
        <f t="shared" si="56"/>
        <v>876926,68</v>
      </c>
      <c r="H493" s="5">
        <v>876926.68</v>
      </c>
      <c r="I493" s="9">
        <v>876926.68</v>
      </c>
      <c r="J493">
        <v>49665</v>
      </c>
      <c r="K493">
        <v>74</v>
      </c>
      <c r="L493" s="2">
        <v>0</v>
      </c>
      <c r="M493" s="2" t="str">
        <f t="shared" si="52"/>
        <v xml:space="preserve">Personal </v>
      </c>
      <c r="N493" t="s">
        <v>16</v>
      </c>
      <c r="O493" t="s">
        <v>17</v>
      </c>
      <c r="P493" t="str">
        <f t="shared" si="53"/>
        <v>355,2</v>
      </c>
      <c r="Q493" s="7">
        <v>355.2</v>
      </c>
      <c r="R493" s="2">
        <v>35355.199999999997</v>
      </c>
      <c r="S493" t="str">
        <f t="shared" si="54"/>
        <v>2 puertas</v>
      </c>
      <c r="T493" s="4">
        <f t="shared" si="55"/>
        <v>-35355.199999999997</v>
      </c>
    </row>
    <row r="494" spans="1:20" x14ac:dyDescent="0.35">
      <c r="A494" t="s">
        <v>533</v>
      </c>
      <c r="B494" t="s">
        <v>23</v>
      </c>
      <c r="C494" t="str">
        <f t="shared" si="50"/>
        <v>NV</v>
      </c>
      <c r="D494" t="str">
        <f t="shared" si="51"/>
        <v>M</v>
      </c>
      <c r="E494" t="s">
        <v>27</v>
      </c>
      <c r="F494" t="s">
        <v>31</v>
      </c>
      <c r="G494" s="4" t="str">
        <f t="shared" si="56"/>
        <v>422061,35</v>
      </c>
      <c r="H494" s="5">
        <v>422061.35</v>
      </c>
      <c r="I494" s="9">
        <v>422061.35</v>
      </c>
      <c r="J494">
        <v>32471</v>
      </c>
      <c r="K494">
        <v>110</v>
      </c>
      <c r="L494" s="2">
        <v>0</v>
      </c>
      <c r="M494" s="2" t="str">
        <f t="shared" si="52"/>
        <v xml:space="preserve">Personal </v>
      </c>
      <c r="N494" t="s">
        <v>16</v>
      </c>
      <c r="O494" t="s">
        <v>24</v>
      </c>
      <c r="P494" t="str">
        <f t="shared" si="53"/>
        <v>528</v>
      </c>
      <c r="Q494" s="7">
        <v>528</v>
      </c>
      <c r="R494" s="2">
        <v>35528</v>
      </c>
      <c r="S494" t="str">
        <f t="shared" si="54"/>
        <v>2 puertas</v>
      </c>
      <c r="T494" s="4">
        <f t="shared" si="55"/>
        <v>-35528</v>
      </c>
    </row>
    <row r="495" spans="1:20" x14ac:dyDescent="0.35">
      <c r="A495" t="s">
        <v>534</v>
      </c>
      <c r="B495" t="s">
        <v>61</v>
      </c>
      <c r="C495" t="str">
        <f t="shared" si="50"/>
        <v>AZ</v>
      </c>
      <c r="D495" t="str">
        <f t="shared" si="51"/>
        <v>M</v>
      </c>
      <c r="E495" t="s">
        <v>27</v>
      </c>
      <c r="F495" t="s">
        <v>31</v>
      </c>
      <c r="G495" s="4" t="str">
        <f t="shared" si="56"/>
        <v>1153750,51</v>
      </c>
      <c r="H495" s="5">
        <v>1153750.51</v>
      </c>
      <c r="I495" s="9">
        <v>1153750.51</v>
      </c>
      <c r="J495">
        <v>0</v>
      </c>
      <c r="K495">
        <v>86</v>
      </c>
      <c r="L495" s="2">
        <v>36526</v>
      </c>
      <c r="M495" s="2" t="str">
        <f t="shared" si="52"/>
        <v>Corporate</v>
      </c>
      <c r="N495" t="s">
        <v>28</v>
      </c>
      <c r="O495" t="s">
        <v>24</v>
      </c>
      <c r="P495" t="str">
        <f t="shared" si="53"/>
        <v>619,2</v>
      </c>
      <c r="Q495" s="7">
        <v>619.20000000000005</v>
      </c>
      <c r="R495" s="2">
        <v>35619.199999999997</v>
      </c>
      <c r="S495" t="str">
        <f t="shared" si="54"/>
        <v>2 puertas</v>
      </c>
      <c r="T495" s="4">
        <f t="shared" si="55"/>
        <v>-35619.199999999997</v>
      </c>
    </row>
    <row r="496" spans="1:20" x14ac:dyDescent="0.35">
      <c r="A496" t="s">
        <v>535</v>
      </c>
      <c r="B496" t="s">
        <v>26</v>
      </c>
      <c r="C496" t="str">
        <f t="shared" si="50"/>
        <v>CA</v>
      </c>
      <c r="D496" t="str">
        <f t="shared" si="51"/>
        <v>F</v>
      </c>
      <c r="E496" t="s">
        <v>20</v>
      </c>
      <c r="F496" t="s">
        <v>15</v>
      </c>
      <c r="G496" s="4" t="str">
        <f t="shared" si="56"/>
        <v>588718,2</v>
      </c>
      <c r="H496" s="5">
        <v>588718.19999999995</v>
      </c>
      <c r="I496" s="9">
        <v>588718.19999999995</v>
      </c>
      <c r="J496">
        <v>62773</v>
      </c>
      <c r="K496">
        <v>73</v>
      </c>
      <c r="L496" s="2">
        <v>0</v>
      </c>
      <c r="M496" s="2" t="str">
        <f t="shared" si="52"/>
        <v xml:space="preserve">Personal </v>
      </c>
      <c r="N496" t="s">
        <v>16</v>
      </c>
      <c r="O496" t="s">
        <v>17</v>
      </c>
      <c r="P496" t="str">
        <f t="shared" si="53"/>
        <v>80,669257</v>
      </c>
      <c r="Q496" s="7">
        <v>80.669257000000002</v>
      </c>
      <c r="R496" s="2">
        <v>35080.669257000001</v>
      </c>
      <c r="S496" t="str">
        <f t="shared" si="54"/>
        <v>2 puertas</v>
      </c>
      <c r="T496" s="4">
        <f t="shared" si="55"/>
        <v>-35080.669257000001</v>
      </c>
    </row>
    <row r="497" spans="1:20" x14ac:dyDescent="0.35">
      <c r="A497" t="s">
        <v>536</v>
      </c>
      <c r="B497" t="s">
        <v>26</v>
      </c>
      <c r="C497" t="str">
        <f t="shared" si="50"/>
        <v>CA</v>
      </c>
      <c r="D497" t="str">
        <f t="shared" si="51"/>
        <v>F</v>
      </c>
      <c r="E497" t="s">
        <v>20</v>
      </c>
      <c r="F497" t="s">
        <v>35</v>
      </c>
      <c r="G497" s="4" t="str">
        <f t="shared" si="56"/>
        <v>470058,38</v>
      </c>
      <c r="H497" s="5">
        <v>470058.38</v>
      </c>
      <c r="I497" s="9">
        <v>470058.38</v>
      </c>
      <c r="J497">
        <v>76694</v>
      </c>
      <c r="K497">
        <v>117</v>
      </c>
      <c r="L497" s="2">
        <v>0</v>
      </c>
      <c r="M497" s="2" t="str">
        <f t="shared" si="52"/>
        <v xml:space="preserve">Personal </v>
      </c>
      <c r="N497" t="s">
        <v>16</v>
      </c>
      <c r="O497" t="s">
        <v>29</v>
      </c>
      <c r="P497" t="str">
        <f t="shared" si="53"/>
        <v>561,6</v>
      </c>
      <c r="Q497" s="7">
        <v>561.6</v>
      </c>
      <c r="R497" s="2">
        <v>35561.599999999999</v>
      </c>
      <c r="S497" t="str">
        <f t="shared" si="54"/>
        <v>4 puertas</v>
      </c>
      <c r="T497" s="4">
        <f t="shared" si="55"/>
        <v>-35561.599999999999</v>
      </c>
    </row>
    <row r="498" spans="1:20" x14ac:dyDescent="0.35">
      <c r="A498" t="s">
        <v>537</v>
      </c>
      <c r="B498" t="s">
        <v>33</v>
      </c>
      <c r="C498" t="str">
        <f t="shared" si="50"/>
        <v>0R</v>
      </c>
      <c r="D498" t="str">
        <f t="shared" si="51"/>
        <v>M</v>
      </c>
      <c r="E498" t="s">
        <v>27</v>
      </c>
      <c r="F498" t="s">
        <v>31</v>
      </c>
      <c r="G498" s="4" t="str">
        <f t="shared" si="56"/>
        <v>1096395,72</v>
      </c>
      <c r="H498" s="5">
        <v>1096395.72</v>
      </c>
      <c r="I498" s="9">
        <v>1096395.72</v>
      </c>
      <c r="J498">
        <v>55687</v>
      </c>
      <c r="K498">
        <v>276</v>
      </c>
      <c r="L498" s="2">
        <v>0</v>
      </c>
      <c r="M498" s="2" t="str">
        <f t="shared" si="52"/>
        <v xml:space="preserve">Personal </v>
      </c>
      <c r="N498" t="s">
        <v>16</v>
      </c>
      <c r="O498" t="s">
        <v>65</v>
      </c>
      <c r="P498" t="str">
        <f t="shared" si="53"/>
        <v>1324,8</v>
      </c>
      <c r="Q498" s="7">
        <v>1324.8</v>
      </c>
      <c r="R498" s="2">
        <v>36324.800000000003</v>
      </c>
      <c r="S498" t="str">
        <f t="shared" si="54"/>
        <v>4 puertas</v>
      </c>
      <c r="T498" s="4">
        <f t="shared" si="55"/>
        <v>-36324.800000000003</v>
      </c>
    </row>
    <row r="499" spans="1:20" x14ac:dyDescent="0.35">
      <c r="A499" t="s">
        <v>538</v>
      </c>
      <c r="B499" t="s">
        <v>61</v>
      </c>
      <c r="C499" t="str">
        <f t="shared" si="50"/>
        <v>AZ</v>
      </c>
      <c r="D499" t="str">
        <f t="shared" si="51"/>
        <v>F</v>
      </c>
      <c r="E499" t="s">
        <v>20</v>
      </c>
      <c r="F499" t="s">
        <v>31</v>
      </c>
      <c r="G499" s="4" t="str">
        <f t="shared" si="56"/>
        <v>252317,12</v>
      </c>
      <c r="H499" s="5">
        <v>252317.12</v>
      </c>
      <c r="I499" s="9">
        <v>252317.12</v>
      </c>
      <c r="J499">
        <v>0</v>
      </c>
      <c r="K499">
        <v>70</v>
      </c>
      <c r="L499" s="2">
        <v>0</v>
      </c>
      <c r="M499" s="2" t="str">
        <f t="shared" si="52"/>
        <v xml:space="preserve">Personal </v>
      </c>
      <c r="N499" t="s">
        <v>16</v>
      </c>
      <c r="O499" t="s">
        <v>17</v>
      </c>
      <c r="P499" t="str">
        <f t="shared" si="53"/>
        <v>504</v>
      </c>
      <c r="Q499" s="7">
        <v>504</v>
      </c>
      <c r="R499" s="2">
        <v>35504</v>
      </c>
      <c r="S499" t="str">
        <f t="shared" si="54"/>
        <v>2 puertas</v>
      </c>
      <c r="T499" s="4">
        <f t="shared" si="55"/>
        <v>-35504</v>
      </c>
    </row>
    <row r="500" spans="1:20" x14ac:dyDescent="0.35">
      <c r="A500" t="s">
        <v>539</v>
      </c>
      <c r="B500" t="s">
        <v>23</v>
      </c>
      <c r="C500" t="str">
        <f t="shared" si="50"/>
        <v>NV</v>
      </c>
      <c r="D500" t="str">
        <f t="shared" si="51"/>
        <v>M</v>
      </c>
      <c r="E500" t="s">
        <v>27</v>
      </c>
      <c r="F500" t="s">
        <v>80</v>
      </c>
      <c r="G500" s="4" t="str">
        <f t="shared" si="56"/>
        <v>375780,47</v>
      </c>
      <c r="H500" s="5">
        <v>375780.47</v>
      </c>
      <c r="I500" s="9">
        <v>375780.47</v>
      </c>
      <c r="J500">
        <v>36633</v>
      </c>
      <c r="K500">
        <v>96</v>
      </c>
      <c r="L500" s="2">
        <v>36526</v>
      </c>
      <c r="M500" s="2" t="str">
        <f t="shared" si="52"/>
        <v xml:space="preserve">Personal </v>
      </c>
      <c r="N500" t="s">
        <v>16</v>
      </c>
      <c r="O500" t="s">
        <v>17</v>
      </c>
      <c r="P500" t="str">
        <f t="shared" si="53"/>
        <v>460,8</v>
      </c>
      <c r="Q500" s="7">
        <v>460.8</v>
      </c>
      <c r="R500" s="2">
        <v>35460.800000000003</v>
      </c>
      <c r="S500" t="str">
        <f t="shared" si="54"/>
        <v>2 puertas</v>
      </c>
      <c r="T500" s="4">
        <f t="shared" si="55"/>
        <v>-35460.800000000003</v>
      </c>
    </row>
    <row r="501" spans="1:20" x14ac:dyDescent="0.35">
      <c r="A501" t="s">
        <v>540</v>
      </c>
      <c r="B501" t="s">
        <v>33</v>
      </c>
      <c r="C501" t="str">
        <f t="shared" si="50"/>
        <v>0R</v>
      </c>
      <c r="D501" t="str">
        <f t="shared" si="51"/>
        <v>M</v>
      </c>
      <c r="E501" t="s">
        <v>27</v>
      </c>
      <c r="F501" t="s">
        <v>31</v>
      </c>
      <c r="G501" s="4" t="str">
        <f t="shared" si="56"/>
        <v>1294173,35</v>
      </c>
      <c r="H501" s="5">
        <v>1294173.3500000001</v>
      </c>
      <c r="I501" s="9">
        <v>1294173.3500000001</v>
      </c>
      <c r="J501">
        <v>77060</v>
      </c>
      <c r="K501">
        <v>106</v>
      </c>
      <c r="L501" s="2">
        <v>0</v>
      </c>
      <c r="M501" s="2" t="str">
        <f t="shared" si="52"/>
        <v xml:space="preserve">Personal </v>
      </c>
      <c r="N501" t="s">
        <v>16</v>
      </c>
      <c r="O501" t="s">
        <v>29</v>
      </c>
      <c r="P501" t="str">
        <f t="shared" si="53"/>
        <v>468,566133</v>
      </c>
      <c r="Q501" s="7">
        <v>468.56613299999998</v>
      </c>
      <c r="R501" s="2">
        <v>35468.566133</v>
      </c>
      <c r="S501" t="str">
        <f t="shared" si="54"/>
        <v>4 puertas</v>
      </c>
      <c r="T501" s="4">
        <f t="shared" si="55"/>
        <v>-35468.566133</v>
      </c>
    </row>
    <row r="502" spans="1:20" x14ac:dyDescent="0.35">
      <c r="A502" t="s">
        <v>541</v>
      </c>
      <c r="B502" t="s">
        <v>23</v>
      </c>
      <c r="C502" t="str">
        <f t="shared" si="50"/>
        <v>NV</v>
      </c>
      <c r="D502" t="str">
        <f t="shared" si="51"/>
        <v>F</v>
      </c>
      <c r="E502" t="s">
        <v>20</v>
      </c>
      <c r="F502" t="s">
        <v>21</v>
      </c>
      <c r="G502" s="4" t="str">
        <f t="shared" si="56"/>
        <v>376446,51</v>
      </c>
      <c r="H502" s="5">
        <v>376446.51</v>
      </c>
      <c r="I502" s="9">
        <v>376446.51</v>
      </c>
      <c r="J502">
        <v>92600</v>
      </c>
      <c r="K502">
        <v>94</v>
      </c>
      <c r="L502" s="2">
        <v>0</v>
      </c>
      <c r="M502" s="2" t="str">
        <f t="shared" si="52"/>
        <v>Corporate</v>
      </c>
      <c r="N502" t="s">
        <v>28</v>
      </c>
      <c r="O502" t="s">
        <v>24</v>
      </c>
      <c r="P502" t="str">
        <f t="shared" si="53"/>
        <v>842,43785</v>
      </c>
      <c r="Q502" s="7">
        <v>842.43785000000003</v>
      </c>
      <c r="R502" s="2">
        <v>35842.437850000002</v>
      </c>
      <c r="S502" t="str">
        <f t="shared" si="54"/>
        <v>2 puertas</v>
      </c>
      <c r="T502" s="4">
        <f t="shared" si="55"/>
        <v>-35842.437850000002</v>
      </c>
    </row>
    <row r="503" spans="1:20" x14ac:dyDescent="0.35">
      <c r="A503" t="s">
        <v>542</v>
      </c>
      <c r="B503" t="s">
        <v>26</v>
      </c>
      <c r="C503" t="str">
        <f t="shared" si="50"/>
        <v>CA</v>
      </c>
      <c r="D503" t="str">
        <f t="shared" si="51"/>
        <v>M</v>
      </c>
      <c r="E503" t="s">
        <v>27</v>
      </c>
      <c r="F503" t="s">
        <v>31</v>
      </c>
      <c r="G503" s="4" t="str">
        <f t="shared" si="56"/>
        <v>688955,7</v>
      </c>
      <c r="H503" s="5">
        <v>688955.7</v>
      </c>
      <c r="I503" s="9">
        <v>688955.7</v>
      </c>
      <c r="J503">
        <v>0</v>
      </c>
      <c r="K503">
        <v>66</v>
      </c>
      <c r="L503" s="2">
        <v>0</v>
      </c>
      <c r="M503" s="2" t="str">
        <f t="shared" si="52"/>
        <v xml:space="preserve">Personal </v>
      </c>
      <c r="N503" t="s">
        <v>16</v>
      </c>
      <c r="O503" t="s">
        <v>17</v>
      </c>
      <c r="P503" t="str">
        <f t="shared" si="53"/>
        <v>475,2</v>
      </c>
      <c r="Q503" s="7">
        <v>475.2</v>
      </c>
      <c r="R503" s="2">
        <v>35475.199999999997</v>
      </c>
      <c r="S503" t="str">
        <f t="shared" si="54"/>
        <v>2 puertas</v>
      </c>
      <c r="T503" s="4">
        <f t="shared" si="55"/>
        <v>-35475.199999999997</v>
      </c>
    </row>
    <row r="504" spans="1:20" x14ac:dyDescent="0.35">
      <c r="A504" t="s">
        <v>543</v>
      </c>
      <c r="B504" t="s">
        <v>23</v>
      </c>
      <c r="C504" t="str">
        <f t="shared" si="50"/>
        <v>NV</v>
      </c>
      <c r="D504" t="str">
        <f t="shared" si="51"/>
        <v>M</v>
      </c>
      <c r="E504" t="s">
        <v>27</v>
      </c>
      <c r="F504" t="s">
        <v>35</v>
      </c>
      <c r="G504" s="4" t="str">
        <f t="shared" si="56"/>
        <v>362345,42</v>
      </c>
      <c r="H504" s="5">
        <v>362345.42</v>
      </c>
      <c r="I504" s="9">
        <v>362345.42</v>
      </c>
      <c r="J504">
        <v>0</v>
      </c>
      <c r="K504">
        <v>111</v>
      </c>
      <c r="L504" s="2">
        <v>36557</v>
      </c>
      <c r="M504" s="2" t="str">
        <f t="shared" si="52"/>
        <v>Corporate</v>
      </c>
      <c r="N504" t="s">
        <v>28</v>
      </c>
      <c r="O504" t="s">
        <v>29</v>
      </c>
      <c r="P504" t="str">
        <f t="shared" si="53"/>
        <v>1171,93117</v>
      </c>
      <c r="Q504" s="7">
        <v>1171.9311700000001</v>
      </c>
      <c r="R504" s="2">
        <v>36171.931170000003</v>
      </c>
      <c r="S504" t="str">
        <f t="shared" si="54"/>
        <v>4 puertas</v>
      </c>
      <c r="T504" s="4">
        <f t="shared" si="55"/>
        <v>-36171.931170000003</v>
      </c>
    </row>
    <row r="505" spans="1:20" x14ac:dyDescent="0.35">
      <c r="A505" t="s">
        <v>544</v>
      </c>
      <c r="B505" t="s">
        <v>61</v>
      </c>
      <c r="C505" t="str">
        <f t="shared" si="50"/>
        <v>AZ</v>
      </c>
      <c r="D505" t="str">
        <f t="shared" si="51"/>
        <v>M</v>
      </c>
      <c r="E505" t="s">
        <v>27</v>
      </c>
      <c r="F505" t="s">
        <v>35</v>
      </c>
      <c r="G505" s="4" t="str">
        <f t="shared" si="56"/>
        <v>758211,38</v>
      </c>
      <c r="H505" s="5">
        <v>758211.38</v>
      </c>
      <c r="I505" s="9">
        <v>758211.38</v>
      </c>
      <c r="J505">
        <v>64801</v>
      </c>
      <c r="K505">
        <v>64</v>
      </c>
      <c r="L505" s="2">
        <v>0</v>
      </c>
      <c r="M505" s="2" t="str">
        <f t="shared" si="52"/>
        <v xml:space="preserve">Personal </v>
      </c>
      <c r="N505" t="s">
        <v>16</v>
      </c>
      <c r="O505" t="s">
        <v>17</v>
      </c>
      <c r="P505" t="str">
        <f t="shared" si="53"/>
        <v>268,471802</v>
      </c>
      <c r="Q505" s="7">
        <v>268.47180200000003</v>
      </c>
      <c r="R505" s="2">
        <v>35268.471802</v>
      </c>
      <c r="S505" t="str">
        <f t="shared" si="54"/>
        <v>2 puertas</v>
      </c>
      <c r="T505" s="4">
        <f t="shared" si="55"/>
        <v>-35268.471802</v>
      </c>
    </row>
    <row r="506" spans="1:20" x14ac:dyDescent="0.35">
      <c r="A506" t="s">
        <v>545</v>
      </c>
      <c r="B506" t="s">
        <v>33</v>
      </c>
      <c r="C506" t="str">
        <f t="shared" si="50"/>
        <v>0R</v>
      </c>
      <c r="D506" t="str">
        <f t="shared" si="51"/>
        <v>F</v>
      </c>
      <c r="E506" t="s">
        <v>20</v>
      </c>
      <c r="F506" t="s">
        <v>35</v>
      </c>
      <c r="G506" s="4" t="str">
        <f t="shared" si="56"/>
        <v>827774,56</v>
      </c>
      <c r="H506" s="5">
        <v>827774.56</v>
      </c>
      <c r="I506" s="9">
        <v>827774.56</v>
      </c>
      <c r="J506">
        <v>45257</v>
      </c>
      <c r="K506">
        <v>103</v>
      </c>
      <c r="L506" s="2">
        <v>0</v>
      </c>
      <c r="M506" s="2" t="str">
        <f t="shared" si="52"/>
        <v>Corporate</v>
      </c>
      <c r="N506" t="s">
        <v>28</v>
      </c>
      <c r="O506" t="s">
        <v>24</v>
      </c>
      <c r="P506" t="str">
        <f t="shared" si="53"/>
        <v>494,4</v>
      </c>
      <c r="Q506" s="7">
        <v>494.4</v>
      </c>
      <c r="R506" s="2">
        <v>35494.400000000001</v>
      </c>
      <c r="S506" t="str">
        <f t="shared" si="54"/>
        <v>2 puertas</v>
      </c>
      <c r="T506" s="4">
        <f t="shared" si="55"/>
        <v>-35494.400000000001</v>
      </c>
    </row>
    <row r="507" spans="1:20" x14ac:dyDescent="0.35">
      <c r="A507" t="s">
        <v>546</v>
      </c>
      <c r="B507" t="s">
        <v>26</v>
      </c>
      <c r="C507" t="str">
        <f t="shared" si="50"/>
        <v>CA</v>
      </c>
      <c r="D507" t="str">
        <f t="shared" si="51"/>
        <v>M</v>
      </c>
      <c r="E507" t="s">
        <v>27</v>
      </c>
      <c r="F507" t="s">
        <v>31</v>
      </c>
      <c r="G507" s="4" t="str">
        <f t="shared" si="56"/>
        <v>257645,56</v>
      </c>
      <c r="H507" s="5">
        <v>257645.56</v>
      </c>
      <c r="I507" s="9">
        <v>257645.56</v>
      </c>
      <c r="J507">
        <v>26854</v>
      </c>
      <c r="K507">
        <v>66</v>
      </c>
      <c r="L507" s="2">
        <v>0</v>
      </c>
      <c r="M507" s="2" t="str">
        <f t="shared" si="52"/>
        <v xml:space="preserve">Personal </v>
      </c>
      <c r="N507" t="s">
        <v>16</v>
      </c>
      <c r="O507" t="s">
        <v>17</v>
      </c>
      <c r="P507" t="str">
        <f t="shared" si="53"/>
        <v>475,2</v>
      </c>
      <c r="Q507" s="7">
        <v>475.2</v>
      </c>
      <c r="R507" s="2">
        <v>35475.199999999997</v>
      </c>
      <c r="S507" t="str">
        <f t="shared" si="54"/>
        <v>2 puertas</v>
      </c>
      <c r="T507" s="4">
        <f t="shared" si="55"/>
        <v>-35475.199999999997</v>
      </c>
    </row>
    <row r="508" spans="1:20" x14ac:dyDescent="0.35">
      <c r="A508" t="s">
        <v>547</v>
      </c>
      <c r="B508" t="s">
        <v>33</v>
      </c>
      <c r="C508" t="str">
        <f t="shared" si="50"/>
        <v>0R</v>
      </c>
      <c r="D508" t="str">
        <f t="shared" si="51"/>
        <v>F</v>
      </c>
      <c r="E508" t="s">
        <v>20</v>
      </c>
      <c r="F508" t="s">
        <v>35</v>
      </c>
      <c r="G508" s="4" t="str">
        <f t="shared" si="56"/>
        <v>820538,79</v>
      </c>
      <c r="H508" s="5">
        <v>820538.79</v>
      </c>
      <c r="I508" s="9">
        <v>820538.79</v>
      </c>
      <c r="J508">
        <v>85840</v>
      </c>
      <c r="K508">
        <v>102</v>
      </c>
      <c r="L508" s="2">
        <v>36557</v>
      </c>
      <c r="M508" s="2" t="str">
        <f t="shared" si="52"/>
        <v>Corporate</v>
      </c>
      <c r="N508" t="s">
        <v>28</v>
      </c>
      <c r="O508" t="s">
        <v>29</v>
      </c>
      <c r="P508" t="str">
        <f t="shared" si="53"/>
        <v>138,722385</v>
      </c>
      <c r="Q508" s="7">
        <v>138.722385</v>
      </c>
      <c r="R508" s="2">
        <v>35138.722385000001</v>
      </c>
      <c r="S508" t="str">
        <f t="shared" si="54"/>
        <v>4 puertas</v>
      </c>
      <c r="T508" s="4">
        <f t="shared" si="55"/>
        <v>-35138.722385000001</v>
      </c>
    </row>
    <row r="509" spans="1:20" x14ac:dyDescent="0.35">
      <c r="A509" t="s">
        <v>548</v>
      </c>
      <c r="B509" t="s">
        <v>33</v>
      </c>
      <c r="C509" t="str">
        <f t="shared" si="50"/>
        <v>0R</v>
      </c>
      <c r="D509" t="str">
        <f t="shared" si="51"/>
        <v>F</v>
      </c>
      <c r="E509" t="s">
        <v>20</v>
      </c>
      <c r="F509" t="s">
        <v>80</v>
      </c>
      <c r="G509" s="4" t="str">
        <f t="shared" si="56"/>
        <v>1958246,89</v>
      </c>
      <c r="H509" s="5">
        <v>1958246.89</v>
      </c>
      <c r="I509" s="9">
        <v>1958246.89</v>
      </c>
      <c r="J509">
        <v>26463</v>
      </c>
      <c r="K509">
        <v>72</v>
      </c>
      <c r="L509" s="2">
        <v>0</v>
      </c>
      <c r="M509" s="2" t="str">
        <f t="shared" si="52"/>
        <v>Corporate</v>
      </c>
      <c r="N509" t="s">
        <v>28</v>
      </c>
      <c r="O509" t="s">
        <v>17</v>
      </c>
      <c r="P509" t="str">
        <f t="shared" si="53"/>
        <v>345,6</v>
      </c>
      <c r="Q509" s="7">
        <v>345.6</v>
      </c>
      <c r="R509" s="2">
        <v>35345.599999999999</v>
      </c>
      <c r="S509" t="str">
        <f t="shared" si="54"/>
        <v>2 puertas</v>
      </c>
      <c r="T509" s="4">
        <f t="shared" si="55"/>
        <v>-35345.599999999999</v>
      </c>
    </row>
    <row r="510" spans="1:20" x14ac:dyDescent="0.35">
      <c r="A510" t="s">
        <v>549</v>
      </c>
      <c r="B510" t="s">
        <v>23</v>
      </c>
      <c r="C510" t="str">
        <f t="shared" si="50"/>
        <v>NV</v>
      </c>
      <c r="D510" t="str">
        <f t="shared" si="51"/>
        <v>F</v>
      </c>
      <c r="E510" t="s">
        <v>20</v>
      </c>
      <c r="F510" t="s">
        <v>21</v>
      </c>
      <c r="G510" s="4" t="str">
        <f t="shared" si="56"/>
        <v>648152,66</v>
      </c>
      <c r="H510" s="5">
        <v>648152.66</v>
      </c>
      <c r="I510" s="9">
        <v>648152.66</v>
      </c>
      <c r="J510">
        <v>30689</v>
      </c>
      <c r="K510">
        <v>81</v>
      </c>
      <c r="L510" s="2">
        <v>0</v>
      </c>
      <c r="M510" s="2" t="str">
        <f t="shared" si="52"/>
        <v xml:space="preserve">Personal </v>
      </c>
      <c r="N510" t="s">
        <v>16</v>
      </c>
      <c r="O510" t="s">
        <v>17</v>
      </c>
      <c r="P510" t="str">
        <f t="shared" si="53"/>
        <v>467,24802</v>
      </c>
      <c r="Q510" s="7">
        <v>467.24802</v>
      </c>
      <c r="R510" s="2">
        <v>35467.248019999999</v>
      </c>
      <c r="S510" t="str">
        <f t="shared" si="54"/>
        <v>2 puertas</v>
      </c>
      <c r="T510" s="4">
        <f t="shared" si="55"/>
        <v>-35467.248019999999</v>
      </c>
    </row>
    <row r="511" spans="1:20" x14ac:dyDescent="0.35">
      <c r="A511" t="s">
        <v>550</v>
      </c>
      <c r="B511" t="s">
        <v>33</v>
      </c>
      <c r="C511" t="str">
        <f t="shared" si="50"/>
        <v>0R</v>
      </c>
      <c r="D511" t="str">
        <f t="shared" si="51"/>
        <v>M</v>
      </c>
      <c r="E511" t="s">
        <v>27</v>
      </c>
      <c r="F511" t="s">
        <v>31</v>
      </c>
      <c r="G511" s="4" t="str">
        <f t="shared" si="56"/>
        <v>259931,09</v>
      </c>
      <c r="H511" s="5">
        <v>259931.09</v>
      </c>
      <c r="I511" s="9">
        <v>259931.09</v>
      </c>
      <c r="J511">
        <v>29590</v>
      </c>
      <c r="K511">
        <v>66</v>
      </c>
      <c r="L511" s="2">
        <v>0</v>
      </c>
      <c r="M511" s="2" t="str">
        <f t="shared" si="52"/>
        <v>Corporate</v>
      </c>
      <c r="N511" t="s">
        <v>28</v>
      </c>
      <c r="O511" t="s">
        <v>24</v>
      </c>
      <c r="P511" t="str">
        <f t="shared" si="53"/>
        <v>467,503236</v>
      </c>
      <c r="Q511" s="7">
        <v>467.50323600000002</v>
      </c>
      <c r="R511" s="2">
        <v>35467.503235999997</v>
      </c>
      <c r="S511" t="str">
        <f t="shared" si="54"/>
        <v>2 puertas</v>
      </c>
      <c r="T511" s="4">
        <f t="shared" si="55"/>
        <v>-35467.503235999997</v>
      </c>
    </row>
    <row r="512" spans="1:20" x14ac:dyDescent="0.35">
      <c r="A512" t="s">
        <v>551</v>
      </c>
      <c r="B512" t="s">
        <v>33</v>
      </c>
      <c r="C512" t="str">
        <f t="shared" si="50"/>
        <v>0R</v>
      </c>
      <c r="D512" t="str">
        <f t="shared" si="51"/>
        <v>F</v>
      </c>
      <c r="E512" t="s">
        <v>20</v>
      </c>
      <c r="F512" t="s">
        <v>35</v>
      </c>
      <c r="G512" s="4" t="str">
        <f t="shared" si="56"/>
        <v>983033,76</v>
      </c>
      <c r="H512" s="5">
        <v>983033.76</v>
      </c>
      <c r="I512" s="9">
        <v>983033.76</v>
      </c>
      <c r="J512">
        <v>25965</v>
      </c>
      <c r="K512">
        <v>253</v>
      </c>
      <c r="L512" s="2">
        <v>0</v>
      </c>
      <c r="M512" s="2" t="str">
        <f t="shared" si="52"/>
        <v xml:space="preserve">Personal </v>
      </c>
      <c r="N512" t="s">
        <v>16</v>
      </c>
      <c r="O512" t="s">
        <v>65</v>
      </c>
      <c r="P512" t="str">
        <f t="shared" si="53"/>
        <v>1214,4</v>
      </c>
      <c r="Q512" s="7">
        <v>1214.4000000000001</v>
      </c>
      <c r="R512" s="2">
        <v>36214.400000000001</v>
      </c>
      <c r="S512" t="str">
        <f t="shared" si="54"/>
        <v>4 puertas</v>
      </c>
      <c r="T512" s="4">
        <f t="shared" si="55"/>
        <v>-36214.400000000001</v>
      </c>
    </row>
    <row r="513" spans="1:20" x14ac:dyDescent="0.35">
      <c r="A513" t="s">
        <v>552</v>
      </c>
      <c r="B513" t="s">
        <v>33</v>
      </c>
      <c r="C513" t="str">
        <f t="shared" si="50"/>
        <v>0R</v>
      </c>
      <c r="D513" t="str">
        <f t="shared" si="51"/>
        <v>M</v>
      </c>
      <c r="E513" t="s">
        <v>27</v>
      </c>
      <c r="F513" t="s">
        <v>21</v>
      </c>
      <c r="G513" s="4" t="str">
        <f t="shared" si="56"/>
        <v>1044265,14</v>
      </c>
      <c r="H513" s="5">
        <v>1044265.14</v>
      </c>
      <c r="I513" s="9">
        <v>1044265.14</v>
      </c>
      <c r="J513">
        <v>17269</v>
      </c>
      <c r="K513">
        <v>139</v>
      </c>
      <c r="L513" s="2">
        <v>0</v>
      </c>
      <c r="M513" s="2" t="str">
        <f t="shared" si="52"/>
        <v xml:space="preserve">Personal </v>
      </c>
      <c r="N513" t="s">
        <v>16</v>
      </c>
      <c r="O513" t="s">
        <v>29</v>
      </c>
      <c r="P513" t="str">
        <f t="shared" si="53"/>
        <v>667,2</v>
      </c>
      <c r="Q513" s="7">
        <v>667.2</v>
      </c>
      <c r="R513" s="2">
        <v>35667.199999999997</v>
      </c>
      <c r="S513" t="str">
        <f t="shared" si="54"/>
        <v>4 puertas</v>
      </c>
      <c r="T513" s="4">
        <f t="shared" si="55"/>
        <v>-35667.199999999997</v>
      </c>
    </row>
    <row r="514" spans="1:20" x14ac:dyDescent="0.35">
      <c r="A514" t="s">
        <v>553</v>
      </c>
      <c r="B514" t="s">
        <v>33</v>
      </c>
      <c r="C514" t="str">
        <f t="shared" ref="C514:C577" si="57">IF(B514="Washington","WA",IF(B514="Arizona","AR",IF(B514="Nevada","NV",IF(B514="Cali","CA",IF(B514="California","CA",IF(B514="Oregon","0R",B514))))))</f>
        <v>0R</v>
      </c>
      <c r="D514" t="str">
        <f t="shared" si="51"/>
        <v>M</v>
      </c>
      <c r="E514" t="s">
        <v>27</v>
      </c>
      <c r="F514" t="s">
        <v>35</v>
      </c>
      <c r="G514" s="4" t="str">
        <f t="shared" si="56"/>
        <v>3605753,7</v>
      </c>
      <c r="H514" s="5">
        <v>3605753.7</v>
      </c>
      <c r="I514" s="9">
        <v>3605753.7</v>
      </c>
      <c r="J514">
        <v>90330</v>
      </c>
      <c r="K514">
        <v>137</v>
      </c>
      <c r="L514" s="2">
        <v>36586</v>
      </c>
      <c r="M514" s="2" t="str">
        <f t="shared" si="52"/>
        <v>Corporate</v>
      </c>
      <c r="N514" t="s">
        <v>28</v>
      </c>
      <c r="O514" t="s">
        <v>78</v>
      </c>
      <c r="P514" t="str">
        <f t="shared" si="53"/>
        <v>192,085299</v>
      </c>
      <c r="Q514" s="7">
        <v>192.08529899999999</v>
      </c>
      <c r="R514" s="2">
        <v>35192.085298999998</v>
      </c>
      <c r="S514" t="str">
        <f t="shared" si="54"/>
        <v>2 puertas</v>
      </c>
      <c r="T514" s="4">
        <f t="shared" si="55"/>
        <v>-35192.085298999998</v>
      </c>
    </row>
    <row r="515" spans="1:20" x14ac:dyDescent="0.35">
      <c r="A515" t="s">
        <v>554</v>
      </c>
      <c r="B515" t="s">
        <v>26</v>
      </c>
      <c r="C515" t="str">
        <f t="shared" si="57"/>
        <v>CA</v>
      </c>
      <c r="D515" t="str">
        <f t="shared" ref="D515:D578" si="58">IF(E515="female","F",IF(E515="Femal","F",IF(E515="Male","M",E515)))</f>
        <v>F</v>
      </c>
      <c r="E515" t="s">
        <v>20</v>
      </c>
      <c r="F515" t="s">
        <v>31</v>
      </c>
      <c r="G515" s="4" t="str">
        <f t="shared" si="56"/>
        <v>847003,68</v>
      </c>
      <c r="H515" s="5">
        <v>847003.68</v>
      </c>
      <c r="I515" s="9">
        <v>847003.68</v>
      </c>
      <c r="J515">
        <v>0</v>
      </c>
      <c r="K515">
        <v>113</v>
      </c>
      <c r="L515" s="2">
        <v>0</v>
      </c>
      <c r="M515" s="2" t="str">
        <f t="shared" ref="M515:M578" si="59">LEFT(N515,9)</f>
        <v>Corporate</v>
      </c>
      <c r="N515" t="s">
        <v>28</v>
      </c>
      <c r="O515" t="s">
        <v>29</v>
      </c>
      <c r="P515" t="str">
        <f t="shared" ref="P515:P578" si="60">SUBSTITUTE(Q515,"%"," ")</f>
        <v>619,973889</v>
      </c>
      <c r="Q515" s="7">
        <v>619.97388899999999</v>
      </c>
      <c r="R515" s="2">
        <v>35619.973889000001</v>
      </c>
      <c r="S515" t="str">
        <f t="shared" ref="S515:S578" si="61">IF(O515="SUV","4 puertas",IF(O515="Luxury SUV","4 puertas","2 puertas"))</f>
        <v>4 puertas</v>
      </c>
      <c r="T515" s="4">
        <f t="shared" ref="T515:T578" si="62">X517-R515</f>
        <v>-35619.973889000001</v>
      </c>
    </row>
    <row r="516" spans="1:20" x14ac:dyDescent="0.35">
      <c r="A516" t="s">
        <v>555</v>
      </c>
      <c r="B516" t="s">
        <v>26</v>
      </c>
      <c r="C516" t="str">
        <f t="shared" si="57"/>
        <v>CA</v>
      </c>
      <c r="D516" t="str">
        <f t="shared" si="58"/>
        <v>F</v>
      </c>
      <c r="E516" t="s">
        <v>20</v>
      </c>
      <c r="F516" t="s">
        <v>31</v>
      </c>
      <c r="G516" s="4" t="str">
        <f t="shared" ref="G516:G579" si="63">SUBSTITUTE(H516,"%"," ")</f>
        <v>827878,65</v>
      </c>
      <c r="H516" s="5">
        <v>827878.65</v>
      </c>
      <c r="I516" s="9">
        <v>827878.65</v>
      </c>
      <c r="J516">
        <v>0</v>
      </c>
      <c r="K516">
        <v>110</v>
      </c>
      <c r="L516" s="2">
        <v>0</v>
      </c>
      <c r="M516" s="2" t="str">
        <f t="shared" si="59"/>
        <v xml:space="preserve">Personal </v>
      </c>
      <c r="N516" t="s">
        <v>16</v>
      </c>
      <c r="O516" t="s">
        <v>17</v>
      </c>
      <c r="P516" t="str">
        <f t="shared" si="60"/>
        <v>1002,782553</v>
      </c>
      <c r="Q516" s="7">
        <v>1002.782553</v>
      </c>
      <c r="R516" s="2">
        <v>36002.782552999997</v>
      </c>
      <c r="S516" t="str">
        <f t="shared" si="61"/>
        <v>2 puertas</v>
      </c>
      <c r="T516" s="4">
        <f t="shared" si="62"/>
        <v>-36002.782552999997</v>
      </c>
    </row>
    <row r="517" spans="1:20" x14ac:dyDescent="0.35">
      <c r="A517" t="s">
        <v>556</v>
      </c>
      <c r="B517" t="s">
        <v>26</v>
      </c>
      <c r="C517" t="str">
        <f t="shared" si="57"/>
        <v>CA</v>
      </c>
      <c r="D517" t="str">
        <f t="shared" si="58"/>
        <v>F</v>
      </c>
      <c r="E517" t="s">
        <v>20</v>
      </c>
      <c r="F517" t="s">
        <v>31</v>
      </c>
      <c r="G517" s="4" t="str">
        <f t="shared" si="63"/>
        <v>478893,26</v>
      </c>
      <c r="H517" s="5">
        <v>478893.26</v>
      </c>
      <c r="I517" s="9">
        <v>478893.26</v>
      </c>
      <c r="J517">
        <v>0</v>
      </c>
      <c r="K517">
        <v>67</v>
      </c>
      <c r="L517" s="2">
        <v>36526</v>
      </c>
      <c r="M517" s="2" t="str">
        <f t="shared" si="59"/>
        <v xml:space="preserve">Personal </v>
      </c>
      <c r="N517" t="s">
        <v>16</v>
      </c>
      <c r="O517" t="s">
        <v>24</v>
      </c>
      <c r="P517" t="str">
        <f t="shared" si="60"/>
        <v>321,6</v>
      </c>
      <c r="Q517" s="7">
        <v>321.60000000000002</v>
      </c>
      <c r="R517" s="2">
        <v>35321.599999999999</v>
      </c>
      <c r="S517" t="str">
        <f t="shared" si="61"/>
        <v>2 puertas</v>
      </c>
      <c r="T517" s="4">
        <f t="shared" si="62"/>
        <v>-35321.599999999999</v>
      </c>
    </row>
    <row r="518" spans="1:20" x14ac:dyDescent="0.35">
      <c r="A518" t="s">
        <v>557</v>
      </c>
      <c r="B518" t="s">
        <v>61</v>
      </c>
      <c r="C518" t="str">
        <f t="shared" si="57"/>
        <v>AZ</v>
      </c>
      <c r="D518" t="str">
        <f t="shared" si="58"/>
        <v>F</v>
      </c>
      <c r="E518" t="s">
        <v>20</v>
      </c>
      <c r="F518" t="s">
        <v>21</v>
      </c>
      <c r="G518" s="4" t="str">
        <f t="shared" si="63"/>
        <v>308799,99</v>
      </c>
      <c r="H518" s="5">
        <v>308799.99</v>
      </c>
      <c r="I518" s="9">
        <v>308799.99</v>
      </c>
      <c r="J518">
        <v>18558</v>
      </c>
      <c r="K518">
        <v>80</v>
      </c>
      <c r="L518" s="2">
        <v>0</v>
      </c>
      <c r="M518" s="2" t="str">
        <f>LEFT(N518,8)</f>
        <v xml:space="preserve">Special </v>
      </c>
      <c r="N518" t="s">
        <v>39</v>
      </c>
      <c r="O518" t="s">
        <v>17</v>
      </c>
      <c r="P518" t="str">
        <f t="shared" si="60"/>
        <v>384</v>
      </c>
      <c r="Q518" s="7">
        <v>384</v>
      </c>
      <c r="R518" s="2">
        <v>35384</v>
      </c>
      <c r="S518" t="str">
        <f t="shared" si="61"/>
        <v>2 puertas</v>
      </c>
      <c r="T518" s="4">
        <f t="shared" si="62"/>
        <v>-35384</v>
      </c>
    </row>
    <row r="519" spans="1:20" x14ac:dyDescent="0.35">
      <c r="A519" t="s">
        <v>558</v>
      </c>
      <c r="B519" t="s">
        <v>19</v>
      </c>
      <c r="C519" t="str">
        <f t="shared" si="57"/>
        <v>AR</v>
      </c>
      <c r="D519" t="str">
        <f t="shared" si="58"/>
        <v>M</v>
      </c>
      <c r="E519" t="s">
        <v>27</v>
      </c>
      <c r="F519" t="s">
        <v>21</v>
      </c>
      <c r="G519" s="4" t="str">
        <f t="shared" si="63"/>
        <v>444373,62</v>
      </c>
      <c r="H519" s="5">
        <v>444373.62</v>
      </c>
      <c r="I519" s="9">
        <v>444373.62</v>
      </c>
      <c r="J519">
        <v>46384</v>
      </c>
      <c r="K519">
        <v>113</v>
      </c>
      <c r="L519" s="2">
        <v>0</v>
      </c>
      <c r="M519" s="2" t="str">
        <f t="shared" si="59"/>
        <v>Corporate</v>
      </c>
      <c r="N519" t="s">
        <v>28</v>
      </c>
      <c r="O519" t="s">
        <v>17</v>
      </c>
      <c r="P519" t="str">
        <f t="shared" si="60"/>
        <v>251,774574</v>
      </c>
      <c r="Q519" s="7">
        <v>251.774574</v>
      </c>
      <c r="R519" s="2">
        <v>35251.774574000003</v>
      </c>
      <c r="S519" t="str">
        <f t="shared" si="61"/>
        <v>2 puertas</v>
      </c>
      <c r="T519" s="4">
        <f t="shared" si="62"/>
        <v>-35251.774574000003</v>
      </c>
    </row>
    <row r="520" spans="1:20" x14ac:dyDescent="0.35">
      <c r="A520" t="s">
        <v>559</v>
      </c>
      <c r="B520" t="s">
        <v>33</v>
      </c>
      <c r="C520" t="str">
        <f t="shared" si="57"/>
        <v>0R</v>
      </c>
      <c r="D520" t="str">
        <f t="shared" si="58"/>
        <v>F</v>
      </c>
      <c r="E520" t="s">
        <v>20</v>
      </c>
      <c r="F520" t="s">
        <v>31</v>
      </c>
      <c r="G520" s="4" t="str">
        <f t="shared" si="63"/>
        <v>798408,65</v>
      </c>
      <c r="H520" s="5">
        <v>798408.65</v>
      </c>
      <c r="I520" s="9">
        <v>798408.65</v>
      </c>
      <c r="J520">
        <v>0</v>
      </c>
      <c r="K520">
        <v>72</v>
      </c>
      <c r="L520" s="2">
        <v>0</v>
      </c>
      <c r="M520" s="2" t="str">
        <f t="shared" si="59"/>
        <v xml:space="preserve">Personal </v>
      </c>
      <c r="N520" t="s">
        <v>16</v>
      </c>
      <c r="O520" t="s">
        <v>24</v>
      </c>
      <c r="P520" t="str">
        <f t="shared" si="60"/>
        <v>866,208321</v>
      </c>
      <c r="Q520" s="7">
        <v>866.20832099999996</v>
      </c>
      <c r="R520" s="2">
        <v>35866.208320999998</v>
      </c>
      <c r="S520" t="str">
        <f t="shared" si="61"/>
        <v>2 puertas</v>
      </c>
      <c r="T520" s="4">
        <f t="shared" si="62"/>
        <v>-35866.208320999998</v>
      </c>
    </row>
    <row r="521" spans="1:20" x14ac:dyDescent="0.35">
      <c r="A521" t="s">
        <v>560</v>
      </c>
      <c r="B521" t="s">
        <v>33</v>
      </c>
      <c r="C521" t="str">
        <f t="shared" si="57"/>
        <v>0R</v>
      </c>
      <c r="D521" t="str">
        <f t="shared" si="58"/>
        <v>F</v>
      </c>
      <c r="E521" t="s">
        <v>20</v>
      </c>
      <c r="F521" t="s">
        <v>35</v>
      </c>
      <c r="G521" s="4" t="str">
        <f t="shared" si="63"/>
        <v>718097,1</v>
      </c>
      <c r="H521" s="5">
        <v>718097.1</v>
      </c>
      <c r="I521" s="9">
        <v>718097.1</v>
      </c>
      <c r="J521">
        <v>42303</v>
      </c>
      <c r="K521">
        <v>180</v>
      </c>
      <c r="L521" s="2">
        <v>0</v>
      </c>
      <c r="M521" s="2" t="str">
        <f t="shared" si="59"/>
        <v xml:space="preserve">Personal </v>
      </c>
      <c r="N521" t="s">
        <v>16</v>
      </c>
      <c r="O521" t="s">
        <v>65</v>
      </c>
      <c r="P521" t="str">
        <f t="shared" si="60"/>
        <v>1210,920949</v>
      </c>
      <c r="Q521" s="7">
        <v>1210.9209490000001</v>
      </c>
      <c r="R521" s="2">
        <v>36210.920948999999</v>
      </c>
      <c r="S521" t="str">
        <f t="shared" si="61"/>
        <v>4 puertas</v>
      </c>
      <c r="T521" s="4">
        <f t="shared" si="62"/>
        <v>-36210.920948999999</v>
      </c>
    </row>
    <row r="522" spans="1:20" x14ac:dyDescent="0.35">
      <c r="A522" t="s">
        <v>561</v>
      </c>
      <c r="B522" t="s">
        <v>26</v>
      </c>
      <c r="C522" t="str">
        <f t="shared" si="57"/>
        <v>CA</v>
      </c>
      <c r="D522" t="str">
        <f t="shared" si="58"/>
        <v>F</v>
      </c>
      <c r="E522" t="s">
        <v>20</v>
      </c>
      <c r="F522" t="s">
        <v>21</v>
      </c>
      <c r="G522" s="4" t="str">
        <f t="shared" si="63"/>
        <v>1565603,43</v>
      </c>
      <c r="H522" s="5">
        <v>1565603.43</v>
      </c>
      <c r="I522" s="9">
        <v>1565603.43</v>
      </c>
      <c r="J522">
        <v>71731</v>
      </c>
      <c r="K522">
        <v>130</v>
      </c>
      <c r="L522" s="2">
        <v>0</v>
      </c>
      <c r="M522" s="2" t="str">
        <f t="shared" si="59"/>
        <v>Corporate</v>
      </c>
      <c r="N522" t="s">
        <v>28</v>
      </c>
      <c r="O522" t="s">
        <v>29</v>
      </c>
      <c r="P522" t="str">
        <f t="shared" si="60"/>
        <v>599,648466</v>
      </c>
      <c r="Q522" s="7">
        <v>599.64846599999998</v>
      </c>
      <c r="R522" s="2">
        <v>35599.648465999999</v>
      </c>
      <c r="S522" t="str">
        <f t="shared" si="61"/>
        <v>4 puertas</v>
      </c>
      <c r="T522" s="4">
        <f t="shared" si="62"/>
        <v>-35599.648465999999</v>
      </c>
    </row>
    <row r="523" spans="1:20" x14ac:dyDescent="0.35">
      <c r="A523" t="s">
        <v>562</v>
      </c>
      <c r="B523" t="s">
        <v>33</v>
      </c>
      <c r="C523" t="str">
        <f t="shared" si="57"/>
        <v>0R</v>
      </c>
      <c r="D523" t="str">
        <f t="shared" si="58"/>
        <v>M</v>
      </c>
      <c r="E523" t="s">
        <v>27</v>
      </c>
      <c r="F523" t="s">
        <v>31</v>
      </c>
      <c r="G523" s="4" t="str">
        <f t="shared" si="63"/>
        <v>578018,22</v>
      </c>
      <c r="H523" s="5">
        <v>578018.22</v>
      </c>
      <c r="I523" s="9">
        <v>578018.22</v>
      </c>
      <c r="J523">
        <v>51066</v>
      </c>
      <c r="K523">
        <v>74</v>
      </c>
      <c r="L523" s="2">
        <v>0</v>
      </c>
      <c r="M523" s="2" t="str">
        <f t="shared" si="59"/>
        <v>Corporate</v>
      </c>
      <c r="N523" t="s">
        <v>28</v>
      </c>
      <c r="O523" t="s">
        <v>17</v>
      </c>
      <c r="P523" t="str">
        <f t="shared" si="60"/>
        <v>787,993313</v>
      </c>
      <c r="Q523" s="7">
        <v>787.99331299999994</v>
      </c>
      <c r="R523" s="2">
        <v>35787.993312999999</v>
      </c>
      <c r="S523" t="str">
        <f t="shared" si="61"/>
        <v>2 puertas</v>
      </c>
      <c r="T523" s="4">
        <f t="shared" si="62"/>
        <v>-35787.993312999999</v>
      </c>
    </row>
    <row r="524" spans="1:20" x14ac:dyDescent="0.35">
      <c r="A524" t="s">
        <v>563</v>
      </c>
      <c r="B524" t="s">
        <v>26</v>
      </c>
      <c r="C524" t="str">
        <f t="shared" si="57"/>
        <v>CA</v>
      </c>
      <c r="D524" t="str">
        <f t="shared" si="58"/>
        <v>M</v>
      </c>
      <c r="E524" t="s">
        <v>27</v>
      </c>
      <c r="F524" t="s">
        <v>35</v>
      </c>
      <c r="G524" s="4" t="str">
        <f t="shared" si="63"/>
        <v>2071494,04</v>
      </c>
      <c r="H524" s="5">
        <v>2071494.04</v>
      </c>
      <c r="I524" s="9">
        <v>2071494.04</v>
      </c>
      <c r="J524">
        <v>0</v>
      </c>
      <c r="K524">
        <v>203</v>
      </c>
      <c r="L524" s="2">
        <v>0</v>
      </c>
      <c r="M524" s="2" t="str">
        <f t="shared" si="59"/>
        <v>Corporate</v>
      </c>
      <c r="N524" t="s">
        <v>28</v>
      </c>
      <c r="O524" t="s">
        <v>117</v>
      </c>
      <c r="P524" t="str">
        <f t="shared" si="60"/>
        <v>2027,724442</v>
      </c>
      <c r="Q524" s="7">
        <v>2027.724442</v>
      </c>
      <c r="R524" s="2">
        <v>37027.724441999999</v>
      </c>
      <c r="S524" t="str">
        <f t="shared" si="61"/>
        <v>2 puertas</v>
      </c>
      <c r="T524" s="4">
        <f t="shared" si="62"/>
        <v>-37027.724441999999</v>
      </c>
    </row>
    <row r="525" spans="1:20" x14ac:dyDescent="0.35">
      <c r="A525" t="s">
        <v>564</v>
      </c>
      <c r="B525" t="s">
        <v>23</v>
      </c>
      <c r="C525" t="str">
        <f t="shared" si="57"/>
        <v>NV</v>
      </c>
      <c r="D525" t="str">
        <f t="shared" si="58"/>
        <v>F</v>
      </c>
      <c r="E525" t="s">
        <v>20</v>
      </c>
      <c r="F525" t="s">
        <v>21</v>
      </c>
      <c r="G525" s="4" t="str">
        <f t="shared" si="63"/>
        <v>533735,24</v>
      </c>
      <c r="H525" s="5">
        <v>533735.24</v>
      </c>
      <c r="I525" s="9">
        <v>533735.24</v>
      </c>
      <c r="J525">
        <v>0</v>
      </c>
      <c r="K525">
        <v>86</v>
      </c>
      <c r="L525" s="2">
        <v>36586</v>
      </c>
      <c r="M525" s="2" t="str">
        <f t="shared" si="59"/>
        <v xml:space="preserve">Personal </v>
      </c>
      <c r="N525" t="s">
        <v>16</v>
      </c>
      <c r="O525" t="s">
        <v>17</v>
      </c>
      <c r="P525" t="str">
        <f t="shared" si="60"/>
        <v>619,2</v>
      </c>
      <c r="Q525" s="7">
        <v>619.20000000000005</v>
      </c>
      <c r="R525" s="2">
        <v>35619.199999999997</v>
      </c>
      <c r="S525" t="str">
        <f t="shared" si="61"/>
        <v>2 puertas</v>
      </c>
      <c r="T525" s="4">
        <f t="shared" si="62"/>
        <v>-35619.199999999997</v>
      </c>
    </row>
    <row r="526" spans="1:20" x14ac:dyDescent="0.35">
      <c r="A526" t="s">
        <v>565</v>
      </c>
      <c r="B526" t="s">
        <v>19</v>
      </c>
      <c r="C526" t="str">
        <f t="shared" si="57"/>
        <v>AR</v>
      </c>
      <c r="D526" t="str">
        <f t="shared" si="58"/>
        <v>M</v>
      </c>
      <c r="E526" t="s">
        <v>27</v>
      </c>
      <c r="F526" t="s">
        <v>35</v>
      </c>
      <c r="G526" s="4" t="str">
        <f t="shared" si="63"/>
        <v>505082,62</v>
      </c>
      <c r="H526" s="5">
        <v>505082.62</v>
      </c>
      <c r="I526" s="9">
        <v>505082.62</v>
      </c>
      <c r="J526">
        <v>0</v>
      </c>
      <c r="K526">
        <v>69</v>
      </c>
      <c r="L526" s="2">
        <v>0</v>
      </c>
      <c r="M526" s="2" t="str">
        <f t="shared" si="59"/>
        <v xml:space="preserve">Personal </v>
      </c>
      <c r="N526" t="s">
        <v>16</v>
      </c>
      <c r="O526" t="s">
        <v>24</v>
      </c>
      <c r="P526" t="str">
        <f t="shared" si="60"/>
        <v>72,852047</v>
      </c>
      <c r="Q526" s="7">
        <v>72.852046999999999</v>
      </c>
      <c r="R526" s="2">
        <v>35072.852047</v>
      </c>
      <c r="S526" t="str">
        <f t="shared" si="61"/>
        <v>2 puertas</v>
      </c>
      <c r="T526" s="4">
        <f t="shared" si="62"/>
        <v>-35072.852047</v>
      </c>
    </row>
    <row r="527" spans="1:20" x14ac:dyDescent="0.35">
      <c r="A527" t="s">
        <v>566</v>
      </c>
      <c r="B527" t="s">
        <v>19</v>
      </c>
      <c r="C527" t="str">
        <f t="shared" si="57"/>
        <v>AR</v>
      </c>
      <c r="D527" t="str">
        <f t="shared" si="58"/>
        <v>F</v>
      </c>
      <c r="E527" t="s">
        <v>20</v>
      </c>
      <c r="F527" t="s">
        <v>31</v>
      </c>
      <c r="G527" s="4" t="str">
        <f t="shared" si="63"/>
        <v>511662,4</v>
      </c>
      <c r="H527" s="5">
        <v>511662.4</v>
      </c>
      <c r="I527" s="9">
        <v>511662.4</v>
      </c>
      <c r="J527">
        <v>26173</v>
      </c>
      <c r="K527">
        <v>68</v>
      </c>
      <c r="L527" s="2">
        <v>36526</v>
      </c>
      <c r="M527" s="2" t="str">
        <f t="shared" si="59"/>
        <v>Corporate</v>
      </c>
      <c r="N527" t="s">
        <v>28</v>
      </c>
      <c r="O527" t="s">
        <v>17</v>
      </c>
      <c r="P527" t="str">
        <f t="shared" si="60"/>
        <v>449,819671</v>
      </c>
      <c r="Q527" s="7">
        <v>449.81967100000003</v>
      </c>
      <c r="R527" s="2">
        <v>35449.819670999997</v>
      </c>
      <c r="S527" t="str">
        <f t="shared" si="61"/>
        <v>2 puertas</v>
      </c>
      <c r="T527" s="4">
        <f t="shared" si="62"/>
        <v>-35449.819670999997</v>
      </c>
    </row>
    <row r="528" spans="1:20" x14ac:dyDescent="0.35">
      <c r="A528" t="s">
        <v>567</v>
      </c>
      <c r="B528" t="s">
        <v>33</v>
      </c>
      <c r="C528" t="str">
        <f t="shared" si="57"/>
        <v>0R</v>
      </c>
      <c r="D528" t="str">
        <f t="shared" si="58"/>
        <v>M</v>
      </c>
      <c r="E528" t="s">
        <v>27</v>
      </c>
      <c r="F528" t="s">
        <v>21</v>
      </c>
      <c r="G528" s="4" t="str">
        <f t="shared" si="63"/>
        <v>726873,7</v>
      </c>
      <c r="H528" s="5">
        <v>726873.7</v>
      </c>
      <c r="I528" s="9">
        <v>726873.7</v>
      </c>
      <c r="J528">
        <v>24445</v>
      </c>
      <c r="K528">
        <v>63</v>
      </c>
      <c r="L528" s="2">
        <v>0</v>
      </c>
      <c r="M528" s="2" t="str">
        <f t="shared" si="59"/>
        <v xml:space="preserve">Personal </v>
      </c>
      <c r="N528" t="s">
        <v>16</v>
      </c>
      <c r="O528" t="s">
        <v>24</v>
      </c>
      <c r="P528" t="str">
        <f t="shared" si="60"/>
        <v>302,4</v>
      </c>
      <c r="Q528" s="7">
        <v>302.39999999999998</v>
      </c>
      <c r="R528" s="2">
        <v>35302.400000000001</v>
      </c>
      <c r="S528" t="str">
        <f t="shared" si="61"/>
        <v>2 puertas</v>
      </c>
      <c r="T528" s="4">
        <f t="shared" si="62"/>
        <v>-35302.400000000001</v>
      </c>
    </row>
    <row r="529" spans="1:20" x14ac:dyDescent="0.35">
      <c r="A529" t="s">
        <v>568</v>
      </c>
      <c r="B529" t="s">
        <v>33</v>
      </c>
      <c r="C529" t="str">
        <f t="shared" si="57"/>
        <v>0R</v>
      </c>
      <c r="D529" t="str">
        <f t="shared" si="58"/>
        <v>M</v>
      </c>
      <c r="E529" t="s">
        <v>271</v>
      </c>
      <c r="F529" t="s">
        <v>35</v>
      </c>
      <c r="G529" s="4" t="str">
        <f t="shared" si="63"/>
        <v>261661,39</v>
      </c>
      <c r="H529" s="5">
        <v>261661.39</v>
      </c>
      <c r="I529" s="9">
        <v>261661.39</v>
      </c>
      <c r="J529">
        <v>72302</v>
      </c>
      <c r="K529">
        <v>66</v>
      </c>
      <c r="L529" s="2">
        <v>0</v>
      </c>
      <c r="M529" s="2" t="str">
        <f t="shared" si="59"/>
        <v xml:space="preserve">Personal </v>
      </c>
      <c r="N529" t="s">
        <v>16</v>
      </c>
      <c r="O529" t="s">
        <v>24</v>
      </c>
      <c r="P529" t="str">
        <f t="shared" si="60"/>
        <v>316,8</v>
      </c>
      <c r="Q529" s="7">
        <v>316.8</v>
      </c>
      <c r="R529" s="2">
        <v>35316.800000000003</v>
      </c>
      <c r="S529" t="str">
        <f t="shared" si="61"/>
        <v>2 puertas</v>
      </c>
      <c r="T529" s="4">
        <f t="shared" si="62"/>
        <v>-35316.800000000003</v>
      </c>
    </row>
    <row r="530" spans="1:20" x14ac:dyDescent="0.35">
      <c r="A530" t="s">
        <v>569</v>
      </c>
      <c r="B530" t="s">
        <v>33</v>
      </c>
      <c r="C530" t="str">
        <f t="shared" si="57"/>
        <v>0R</v>
      </c>
      <c r="D530" t="str">
        <f t="shared" si="58"/>
        <v>M</v>
      </c>
      <c r="E530" t="s">
        <v>271</v>
      </c>
      <c r="F530" t="s">
        <v>31</v>
      </c>
      <c r="G530" s="4" t="str">
        <f t="shared" si="63"/>
        <v>373843,62</v>
      </c>
      <c r="H530" s="5">
        <v>373843.62</v>
      </c>
      <c r="I530" s="9">
        <v>373843.62</v>
      </c>
      <c r="J530">
        <v>27208</v>
      </c>
      <c r="K530">
        <v>102</v>
      </c>
      <c r="L530" s="2">
        <v>0</v>
      </c>
      <c r="M530" s="2" t="str">
        <f t="shared" si="59"/>
        <v xml:space="preserve">Personal </v>
      </c>
      <c r="N530" t="s">
        <v>16</v>
      </c>
      <c r="O530" t="s">
        <v>29</v>
      </c>
      <c r="P530" t="str">
        <f t="shared" si="60"/>
        <v>489,6</v>
      </c>
      <c r="Q530" s="7">
        <v>489.6</v>
      </c>
      <c r="R530" s="2">
        <v>35489.599999999999</v>
      </c>
      <c r="S530" t="str">
        <f t="shared" si="61"/>
        <v>4 puertas</v>
      </c>
      <c r="T530" s="4">
        <f t="shared" si="62"/>
        <v>-35489.599999999999</v>
      </c>
    </row>
    <row r="531" spans="1:20" x14ac:dyDescent="0.35">
      <c r="A531" t="s">
        <v>570</v>
      </c>
      <c r="B531" t="s">
        <v>26</v>
      </c>
      <c r="C531" t="str">
        <f t="shared" si="57"/>
        <v>CA</v>
      </c>
      <c r="D531" t="str">
        <f t="shared" si="58"/>
        <v>F</v>
      </c>
      <c r="E531" t="s">
        <v>20</v>
      </c>
      <c r="F531" t="s">
        <v>15</v>
      </c>
      <c r="G531" s="4" t="str">
        <f t="shared" si="63"/>
        <v>272535,64</v>
      </c>
      <c r="H531" s="5">
        <v>272535.64</v>
      </c>
      <c r="I531" s="9">
        <v>272535.64</v>
      </c>
      <c r="J531">
        <v>36650</v>
      </c>
      <c r="K531">
        <v>69</v>
      </c>
      <c r="L531" s="2">
        <v>36526</v>
      </c>
      <c r="M531" s="2" t="str">
        <f>LEFT(N531,8)</f>
        <v xml:space="preserve">Special </v>
      </c>
      <c r="N531" t="s">
        <v>39</v>
      </c>
      <c r="O531" t="s">
        <v>17</v>
      </c>
      <c r="P531" t="str">
        <f t="shared" si="60"/>
        <v>56,60333</v>
      </c>
      <c r="Q531" s="7">
        <v>56.60333</v>
      </c>
      <c r="R531" s="2">
        <v>35056.603329999998</v>
      </c>
      <c r="S531" t="str">
        <f t="shared" si="61"/>
        <v>2 puertas</v>
      </c>
      <c r="T531" s="4">
        <f t="shared" si="62"/>
        <v>-35056.603329999998</v>
      </c>
    </row>
    <row r="532" spans="1:20" x14ac:dyDescent="0.35">
      <c r="A532" t="s">
        <v>571</v>
      </c>
      <c r="B532" t="s">
        <v>19</v>
      </c>
      <c r="C532" t="str">
        <f t="shared" si="57"/>
        <v>AR</v>
      </c>
      <c r="D532" t="str">
        <f t="shared" si="58"/>
        <v>M</v>
      </c>
      <c r="E532" t="s">
        <v>271</v>
      </c>
      <c r="F532" t="s">
        <v>35</v>
      </c>
      <c r="G532" s="4" t="str">
        <f t="shared" si="63"/>
        <v>545386,12</v>
      </c>
      <c r="H532" s="5">
        <v>545386.12</v>
      </c>
      <c r="I532" s="9">
        <v>545386.12</v>
      </c>
      <c r="J532">
        <v>30855</v>
      </c>
      <c r="K532">
        <v>68</v>
      </c>
      <c r="L532" s="2">
        <v>0</v>
      </c>
      <c r="M532" s="2" t="str">
        <f t="shared" si="59"/>
        <v>Corporate</v>
      </c>
      <c r="N532" t="s">
        <v>28</v>
      </c>
      <c r="O532" t="s">
        <v>17</v>
      </c>
      <c r="P532" t="str">
        <f t="shared" si="60"/>
        <v>259,060862</v>
      </c>
      <c r="Q532" s="7">
        <v>259.06086199999999</v>
      </c>
      <c r="R532" s="2">
        <v>35259.060861999998</v>
      </c>
      <c r="S532" t="str">
        <f t="shared" si="61"/>
        <v>2 puertas</v>
      </c>
      <c r="T532" s="4">
        <f t="shared" si="62"/>
        <v>-35259.060861999998</v>
      </c>
    </row>
    <row r="533" spans="1:20" x14ac:dyDescent="0.35">
      <c r="A533" t="s">
        <v>572</v>
      </c>
      <c r="B533" t="s">
        <v>19</v>
      </c>
      <c r="C533" t="str">
        <f t="shared" si="57"/>
        <v>AR</v>
      </c>
      <c r="D533" t="str">
        <f t="shared" si="58"/>
        <v>F</v>
      </c>
      <c r="E533" t="s">
        <v>20</v>
      </c>
      <c r="F533" t="s">
        <v>21</v>
      </c>
      <c r="G533" s="4" t="str">
        <f t="shared" si="63"/>
        <v>684615,03</v>
      </c>
      <c r="H533" s="5">
        <v>684615.03</v>
      </c>
      <c r="I533" s="9">
        <v>684615.03</v>
      </c>
      <c r="J533">
        <v>0</v>
      </c>
      <c r="K533">
        <v>95</v>
      </c>
      <c r="L533" s="2">
        <v>0</v>
      </c>
      <c r="M533" s="2" t="str">
        <f t="shared" si="59"/>
        <v xml:space="preserve">Personal </v>
      </c>
      <c r="N533" t="s">
        <v>16</v>
      </c>
      <c r="O533" t="s">
        <v>24</v>
      </c>
      <c r="P533" t="str">
        <f t="shared" si="60"/>
        <v>456</v>
      </c>
      <c r="Q533" s="7">
        <v>456</v>
      </c>
      <c r="R533" s="2">
        <v>35456</v>
      </c>
      <c r="S533" t="str">
        <f t="shared" si="61"/>
        <v>2 puertas</v>
      </c>
      <c r="T533" s="4">
        <f t="shared" si="62"/>
        <v>-35456</v>
      </c>
    </row>
    <row r="534" spans="1:20" x14ac:dyDescent="0.35">
      <c r="A534" t="s">
        <v>573</v>
      </c>
      <c r="B534" t="s">
        <v>33</v>
      </c>
      <c r="C534" t="str">
        <f t="shared" si="57"/>
        <v>0R</v>
      </c>
      <c r="D534" t="str">
        <f t="shared" si="58"/>
        <v>M</v>
      </c>
      <c r="E534" t="s">
        <v>271</v>
      </c>
      <c r="F534" t="s">
        <v>15</v>
      </c>
      <c r="G534" s="4" t="str">
        <f t="shared" si="63"/>
        <v>617291,42</v>
      </c>
      <c r="H534" s="5">
        <v>617291.42000000004</v>
      </c>
      <c r="I534" s="9">
        <v>617291.42000000004</v>
      </c>
      <c r="J534">
        <v>99960</v>
      </c>
      <c r="K534">
        <v>76</v>
      </c>
      <c r="L534" s="2">
        <v>0</v>
      </c>
      <c r="M534" s="2" t="str">
        <f t="shared" si="59"/>
        <v>Corporate</v>
      </c>
      <c r="N534" t="s">
        <v>28</v>
      </c>
      <c r="O534" t="s">
        <v>17</v>
      </c>
      <c r="P534" t="str">
        <f t="shared" si="60"/>
        <v>364,8</v>
      </c>
      <c r="Q534" s="7">
        <v>364.8</v>
      </c>
      <c r="R534" s="2">
        <v>35364.800000000003</v>
      </c>
      <c r="S534" t="str">
        <f t="shared" si="61"/>
        <v>2 puertas</v>
      </c>
      <c r="T534" s="4">
        <f t="shared" si="62"/>
        <v>-35364.800000000003</v>
      </c>
    </row>
    <row r="535" spans="1:20" x14ac:dyDescent="0.35">
      <c r="A535" t="s">
        <v>574</v>
      </c>
      <c r="B535" t="s">
        <v>19</v>
      </c>
      <c r="C535" t="str">
        <f t="shared" si="57"/>
        <v>AR</v>
      </c>
      <c r="D535" t="str">
        <f t="shared" si="58"/>
        <v>F</v>
      </c>
      <c r="E535" t="s">
        <v>20</v>
      </c>
      <c r="F535" t="s">
        <v>21</v>
      </c>
      <c r="G535" s="4" t="str">
        <f t="shared" si="63"/>
        <v>1034632,45</v>
      </c>
      <c r="H535" s="5">
        <v>1034632.45</v>
      </c>
      <c r="I535" s="9">
        <v>1034632.45</v>
      </c>
      <c r="J535">
        <v>0</v>
      </c>
      <c r="K535">
        <v>98</v>
      </c>
      <c r="L535" s="2">
        <v>0</v>
      </c>
      <c r="M535" s="2" t="str">
        <f t="shared" si="59"/>
        <v xml:space="preserve">Personal </v>
      </c>
      <c r="N535" t="s">
        <v>16</v>
      </c>
      <c r="O535" t="s">
        <v>17</v>
      </c>
      <c r="P535" t="str">
        <f t="shared" si="60"/>
        <v>470,4</v>
      </c>
      <c r="Q535" s="7">
        <v>470.4</v>
      </c>
      <c r="R535" s="2">
        <v>35470.400000000001</v>
      </c>
      <c r="S535" t="str">
        <f t="shared" si="61"/>
        <v>2 puertas</v>
      </c>
      <c r="T535" s="4">
        <f t="shared" si="62"/>
        <v>-35470.400000000001</v>
      </c>
    </row>
    <row r="536" spans="1:20" x14ac:dyDescent="0.35">
      <c r="A536" t="s">
        <v>575</v>
      </c>
      <c r="B536" t="s">
        <v>23</v>
      </c>
      <c r="C536" t="str">
        <f t="shared" si="57"/>
        <v>NV</v>
      </c>
      <c r="D536" t="str">
        <f t="shared" si="58"/>
        <v>F</v>
      </c>
      <c r="E536" t="s">
        <v>20</v>
      </c>
      <c r="F536" t="s">
        <v>21</v>
      </c>
      <c r="G536" s="4" t="str">
        <f t="shared" si="63"/>
        <v>699700,86</v>
      </c>
      <c r="H536" s="5">
        <v>699700.86</v>
      </c>
      <c r="I536" s="9">
        <v>699700.86</v>
      </c>
      <c r="J536">
        <v>55873</v>
      </c>
      <c r="K536">
        <v>88</v>
      </c>
      <c r="L536" s="2">
        <v>0</v>
      </c>
      <c r="M536" s="2" t="str">
        <f t="shared" si="59"/>
        <v xml:space="preserve">Personal </v>
      </c>
      <c r="N536" t="s">
        <v>16</v>
      </c>
      <c r="O536" t="s">
        <v>17</v>
      </c>
      <c r="P536" t="str">
        <f t="shared" si="60"/>
        <v>299,356083</v>
      </c>
      <c r="Q536" s="7">
        <v>299.35608300000001</v>
      </c>
      <c r="R536" s="2">
        <v>35299.356082999999</v>
      </c>
      <c r="S536" t="str">
        <f t="shared" si="61"/>
        <v>2 puertas</v>
      </c>
      <c r="T536" s="4">
        <f t="shared" si="62"/>
        <v>-35299.356082999999</v>
      </c>
    </row>
    <row r="537" spans="1:20" x14ac:dyDescent="0.35">
      <c r="A537" t="s">
        <v>576</v>
      </c>
      <c r="B537" t="s">
        <v>19</v>
      </c>
      <c r="C537" t="str">
        <f t="shared" si="57"/>
        <v>AR</v>
      </c>
      <c r="D537" t="str">
        <f t="shared" si="58"/>
        <v>F</v>
      </c>
      <c r="E537" t="s">
        <v>20</v>
      </c>
      <c r="F537" t="s">
        <v>31</v>
      </c>
      <c r="G537" s="4" t="str">
        <f t="shared" si="63"/>
        <v>419625,77</v>
      </c>
      <c r="H537" s="5">
        <v>419625.77</v>
      </c>
      <c r="I537" s="9">
        <v>419625.77</v>
      </c>
      <c r="J537">
        <v>18052</v>
      </c>
      <c r="K537">
        <v>111</v>
      </c>
      <c r="L537" s="2">
        <v>0</v>
      </c>
      <c r="M537" s="2" t="str">
        <f t="shared" si="59"/>
        <v xml:space="preserve">Personal </v>
      </c>
      <c r="N537" t="s">
        <v>16</v>
      </c>
      <c r="O537" t="s">
        <v>17</v>
      </c>
      <c r="P537" t="str">
        <f t="shared" si="60"/>
        <v>699,1679</v>
      </c>
      <c r="Q537" s="7">
        <v>699.16790000000003</v>
      </c>
      <c r="R537" s="2">
        <v>35699.1679</v>
      </c>
      <c r="S537" t="str">
        <f t="shared" si="61"/>
        <v>2 puertas</v>
      </c>
      <c r="T537" s="4">
        <f t="shared" si="62"/>
        <v>-35699.1679</v>
      </c>
    </row>
    <row r="538" spans="1:20" x14ac:dyDescent="0.35">
      <c r="A538" t="s">
        <v>577</v>
      </c>
      <c r="B538" t="s">
        <v>33</v>
      </c>
      <c r="C538" t="str">
        <f t="shared" si="57"/>
        <v>0R</v>
      </c>
      <c r="D538" t="str">
        <f t="shared" si="58"/>
        <v>F</v>
      </c>
      <c r="E538" t="s">
        <v>20</v>
      </c>
      <c r="F538" t="s">
        <v>31</v>
      </c>
      <c r="G538" s="4" t="str">
        <f t="shared" si="63"/>
        <v>785810,98</v>
      </c>
      <c r="H538" s="5">
        <v>785810.98</v>
      </c>
      <c r="I538" s="9">
        <v>785810.98</v>
      </c>
      <c r="J538">
        <v>28937</v>
      </c>
      <c r="K538">
        <v>104</v>
      </c>
      <c r="L538" s="2">
        <v>36557</v>
      </c>
      <c r="M538" s="2" t="str">
        <f t="shared" si="59"/>
        <v xml:space="preserve">Personal </v>
      </c>
      <c r="N538" t="s">
        <v>16</v>
      </c>
      <c r="O538" t="s">
        <v>29</v>
      </c>
      <c r="P538" t="str">
        <f t="shared" si="60"/>
        <v>117,959654</v>
      </c>
      <c r="Q538" s="7">
        <v>117.959654</v>
      </c>
      <c r="R538" s="2">
        <v>35117.959653999998</v>
      </c>
      <c r="S538" t="str">
        <f t="shared" si="61"/>
        <v>4 puertas</v>
      </c>
      <c r="T538" s="4">
        <f t="shared" si="62"/>
        <v>-35117.959653999998</v>
      </c>
    </row>
    <row r="539" spans="1:20" x14ac:dyDescent="0.35">
      <c r="A539" t="s">
        <v>578</v>
      </c>
      <c r="B539" t="s">
        <v>33</v>
      </c>
      <c r="C539" t="str">
        <f t="shared" si="57"/>
        <v>0R</v>
      </c>
      <c r="D539" t="str">
        <f t="shared" si="58"/>
        <v>F</v>
      </c>
      <c r="E539" t="s">
        <v>20</v>
      </c>
      <c r="F539" t="s">
        <v>31</v>
      </c>
      <c r="G539" s="4" t="str">
        <f t="shared" si="63"/>
        <v>606434,4</v>
      </c>
      <c r="H539" s="5">
        <v>606434.4</v>
      </c>
      <c r="I539" s="9">
        <v>606434.4</v>
      </c>
      <c r="J539">
        <v>0</v>
      </c>
      <c r="K539">
        <v>86</v>
      </c>
      <c r="L539" s="2">
        <v>0</v>
      </c>
      <c r="M539" s="2" t="str">
        <f t="shared" si="59"/>
        <v xml:space="preserve">Personal </v>
      </c>
      <c r="N539" t="s">
        <v>16</v>
      </c>
      <c r="O539" t="s">
        <v>17</v>
      </c>
      <c r="P539" t="str">
        <f t="shared" si="60"/>
        <v>545,240341</v>
      </c>
      <c r="Q539" s="7">
        <v>545.24034099999994</v>
      </c>
      <c r="R539" s="2">
        <v>35545.240340999997</v>
      </c>
      <c r="S539" t="str">
        <f t="shared" si="61"/>
        <v>2 puertas</v>
      </c>
      <c r="T539" s="4">
        <f t="shared" si="62"/>
        <v>-35545.240340999997</v>
      </c>
    </row>
    <row r="540" spans="1:20" x14ac:dyDescent="0.35">
      <c r="A540" t="s">
        <v>579</v>
      </c>
      <c r="B540" t="s">
        <v>26</v>
      </c>
      <c r="C540" t="str">
        <f t="shared" si="57"/>
        <v>CA</v>
      </c>
      <c r="D540" t="str">
        <f t="shared" si="58"/>
        <v>M</v>
      </c>
      <c r="E540" t="s">
        <v>271</v>
      </c>
      <c r="F540" t="s">
        <v>35</v>
      </c>
      <c r="G540" s="4" t="str">
        <f t="shared" si="63"/>
        <v>1749752,2</v>
      </c>
      <c r="H540" s="5">
        <v>1749752.2</v>
      </c>
      <c r="I540" s="9">
        <v>1749752.2</v>
      </c>
      <c r="J540">
        <v>0</v>
      </c>
      <c r="K540">
        <v>73</v>
      </c>
      <c r="L540" s="2">
        <v>0</v>
      </c>
      <c r="M540" s="2" t="str">
        <f t="shared" si="59"/>
        <v xml:space="preserve">Personal </v>
      </c>
      <c r="N540" t="s">
        <v>16</v>
      </c>
      <c r="O540" t="s">
        <v>24</v>
      </c>
      <c r="P540" t="str">
        <f t="shared" si="60"/>
        <v>350,4</v>
      </c>
      <c r="Q540" s="7">
        <v>350.4</v>
      </c>
      <c r="R540" s="2">
        <v>35350.400000000001</v>
      </c>
      <c r="S540" t="str">
        <f t="shared" si="61"/>
        <v>2 puertas</v>
      </c>
      <c r="T540" s="4">
        <f t="shared" si="62"/>
        <v>-35350.400000000001</v>
      </c>
    </row>
    <row r="541" spans="1:20" x14ac:dyDescent="0.35">
      <c r="A541" t="s">
        <v>580</v>
      </c>
      <c r="B541" t="s">
        <v>33</v>
      </c>
      <c r="C541" t="str">
        <f t="shared" si="57"/>
        <v>0R</v>
      </c>
      <c r="D541" t="str">
        <f t="shared" si="58"/>
        <v>M</v>
      </c>
      <c r="E541" t="s">
        <v>271</v>
      </c>
      <c r="F541" t="s">
        <v>80</v>
      </c>
      <c r="G541" s="4" t="str">
        <f t="shared" si="63"/>
        <v>897064,73</v>
      </c>
      <c r="H541" s="5">
        <v>897064.73</v>
      </c>
      <c r="I541" s="9">
        <v>897064.73</v>
      </c>
      <c r="J541">
        <v>12829</v>
      </c>
      <c r="K541">
        <v>118</v>
      </c>
      <c r="L541" s="2">
        <v>0</v>
      </c>
      <c r="M541" s="2" t="str">
        <f t="shared" si="59"/>
        <v xml:space="preserve">Personal </v>
      </c>
      <c r="N541" t="s">
        <v>16</v>
      </c>
      <c r="O541" t="s">
        <v>29</v>
      </c>
      <c r="P541" t="str">
        <f t="shared" si="60"/>
        <v>328,231432</v>
      </c>
      <c r="Q541" s="7">
        <v>328.23143199999998</v>
      </c>
      <c r="R541" s="2">
        <v>35328.231432</v>
      </c>
      <c r="S541" t="str">
        <f t="shared" si="61"/>
        <v>4 puertas</v>
      </c>
      <c r="T541" s="4">
        <f t="shared" si="62"/>
        <v>-35328.231432</v>
      </c>
    </row>
    <row r="542" spans="1:20" x14ac:dyDescent="0.35">
      <c r="A542" t="s">
        <v>581</v>
      </c>
      <c r="B542" t="s">
        <v>33</v>
      </c>
      <c r="C542" t="str">
        <f t="shared" si="57"/>
        <v>0R</v>
      </c>
      <c r="D542" t="str">
        <f t="shared" si="58"/>
        <v>F</v>
      </c>
      <c r="E542" t="s">
        <v>20</v>
      </c>
      <c r="F542" t="s">
        <v>15</v>
      </c>
      <c r="G542" s="4" t="str">
        <f t="shared" si="63"/>
        <v>592311,72</v>
      </c>
      <c r="H542" s="5">
        <v>592311.72</v>
      </c>
      <c r="I542" s="9">
        <v>592311.72</v>
      </c>
      <c r="J542">
        <v>92163</v>
      </c>
      <c r="K542">
        <v>73</v>
      </c>
      <c r="L542" s="2">
        <v>0</v>
      </c>
      <c r="M542" s="2" t="str">
        <f t="shared" si="59"/>
        <v xml:space="preserve">Personal </v>
      </c>
      <c r="N542" t="s">
        <v>16</v>
      </c>
      <c r="O542" t="s">
        <v>24</v>
      </c>
      <c r="P542" t="str">
        <f t="shared" si="60"/>
        <v>66,568642</v>
      </c>
      <c r="Q542" s="7">
        <v>66.568641999999997</v>
      </c>
      <c r="R542" s="2">
        <v>35066.568641999998</v>
      </c>
      <c r="S542" t="str">
        <f t="shared" si="61"/>
        <v>2 puertas</v>
      </c>
      <c r="T542" s="4">
        <f t="shared" si="62"/>
        <v>-35066.568641999998</v>
      </c>
    </row>
    <row r="543" spans="1:20" x14ac:dyDescent="0.35">
      <c r="A543" t="s">
        <v>582</v>
      </c>
      <c r="B543" t="s">
        <v>33</v>
      </c>
      <c r="C543" t="str">
        <f t="shared" si="57"/>
        <v>0R</v>
      </c>
      <c r="D543" t="str">
        <f t="shared" si="58"/>
        <v>M</v>
      </c>
      <c r="E543" t="s">
        <v>271</v>
      </c>
      <c r="F543" t="s">
        <v>31</v>
      </c>
      <c r="G543" s="4" t="str">
        <f t="shared" si="63"/>
        <v>3585059,94</v>
      </c>
      <c r="H543" s="5">
        <v>3585059.94</v>
      </c>
      <c r="I543" s="9">
        <v>3585059.94</v>
      </c>
      <c r="J543">
        <v>17588</v>
      </c>
      <c r="K543">
        <v>192</v>
      </c>
      <c r="L543" s="2">
        <v>0</v>
      </c>
      <c r="M543" s="2" t="str">
        <f t="shared" si="59"/>
        <v xml:space="preserve">Personal </v>
      </c>
      <c r="N543" t="s">
        <v>16</v>
      </c>
      <c r="O543" t="s">
        <v>117</v>
      </c>
      <c r="P543" t="str">
        <f t="shared" si="60"/>
        <v>1382,4</v>
      </c>
      <c r="Q543" s="7">
        <v>1382.4</v>
      </c>
      <c r="R543" s="2">
        <v>36382.400000000001</v>
      </c>
      <c r="S543" t="str">
        <f t="shared" si="61"/>
        <v>2 puertas</v>
      </c>
      <c r="T543" s="4">
        <f t="shared" si="62"/>
        <v>-36382.400000000001</v>
      </c>
    </row>
    <row r="544" spans="1:20" x14ac:dyDescent="0.35">
      <c r="A544" t="s">
        <v>583</v>
      </c>
      <c r="B544" t="s">
        <v>13</v>
      </c>
      <c r="C544" t="str">
        <f t="shared" si="57"/>
        <v>WA</v>
      </c>
      <c r="D544" t="str">
        <f t="shared" si="58"/>
        <v>F</v>
      </c>
      <c r="E544" t="s">
        <v>20</v>
      </c>
      <c r="F544" t="s">
        <v>21</v>
      </c>
      <c r="G544" s="4" t="str">
        <f t="shared" si="63"/>
        <v>870984,53</v>
      </c>
      <c r="H544" s="5">
        <v>870984.53</v>
      </c>
      <c r="I544" s="9">
        <v>870984.53</v>
      </c>
      <c r="J544">
        <v>41546</v>
      </c>
      <c r="K544">
        <v>111</v>
      </c>
      <c r="L544" s="2">
        <v>0</v>
      </c>
      <c r="M544" s="2" t="str">
        <f t="shared" si="59"/>
        <v>Corporate</v>
      </c>
      <c r="N544" t="s">
        <v>28</v>
      </c>
      <c r="O544" t="s">
        <v>17</v>
      </c>
      <c r="P544" t="str">
        <f t="shared" si="60"/>
        <v>121,306839</v>
      </c>
      <c r="Q544" s="7">
        <v>121.306839</v>
      </c>
      <c r="R544" s="2">
        <v>35121.306838999997</v>
      </c>
      <c r="S544" t="str">
        <f t="shared" si="61"/>
        <v>2 puertas</v>
      </c>
      <c r="T544" s="4">
        <f t="shared" si="62"/>
        <v>-35121.306838999997</v>
      </c>
    </row>
    <row r="545" spans="1:20" x14ac:dyDescent="0.35">
      <c r="A545" t="s">
        <v>584</v>
      </c>
      <c r="B545" t="s">
        <v>19</v>
      </c>
      <c r="C545" t="str">
        <f t="shared" si="57"/>
        <v>AR</v>
      </c>
      <c r="D545" t="str">
        <f t="shared" si="58"/>
        <v>M</v>
      </c>
      <c r="E545" t="s">
        <v>271</v>
      </c>
      <c r="F545" t="s">
        <v>35</v>
      </c>
      <c r="G545" s="4" t="str">
        <f t="shared" si="63"/>
        <v>1330933,52</v>
      </c>
      <c r="H545" s="5">
        <v>1330933.52</v>
      </c>
      <c r="I545" s="9">
        <v>1330933.52</v>
      </c>
      <c r="J545">
        <v>0</v>
      </c>
      <c r="K545">
        <v>127</v>
      </c>
      <c r="L545" s="2">
        <v>0</v>
      </c>
      <c r="M545" s="2" t="str">
        <f t="shared" si="59"/>
        <v xml:space="preserve">Personal </v>
      </c>
      <c r="N545" t="s">
        <v>16</v>
      </c>
      <c r="O545" t="s">
        <v>29</v>
      </c>
      <c r="P545" t="str">
        <f t="shared" si="60"/>
        <v>609,6</v>
      </c>
      <c r="Q545" s="7">
        <v>609.6</v>
      </c>
      <c r="R545" s="2">
        <v>35609.599999999999</v>
      </c>
      <c r="S545" t="str">
        <f t="shared" si="61"/>
        <v>4 puertas</v>
      </c>
      <c r="T545" s="4">
        <f t="shared" si="62"/>
        <v>-35609.599999999999</v>
      </c>
    </row>
    <row r="546" spans="1:20" x14ac:dyDescent="0.35">
      <c r="A546" t="s">
        <v>585</v>
      </c>
      <c r="B546" t="s">
        <v>26</v>
      </c>
      <c r="C546" t="str">
        <f t="shared" si="57"/>
        <v>CA</v>
      </c>
      <c r="D546" t="str">
        <f t="shared" si="58"/>
        <v>M</v>
      </c>
      <c r="E546" t="s">
        <v>27</v>
      </c>
      <c r="F546" t="s">
        <v>31</v>
      </c>
      <c r="G546" s="4" t="str">
        <f t="shared" si="63"/>
        <v>452850,49</v>
      </c>
      <c r="H546" s="5">
        <v>452850.49</v>
      </c>
      <c r="I546" s="9">
        <v>452850.49</v>
      </c>
      <c r="J546">
        <v>70340</v>
      </c>
      <c r="K546">
        <v>113</v>
      </c>
      <c r="L546" s="2">
        <v>0</v>
      </c>
      <c r="M546" s="2" t="str">
        <f>LEFT(N546,8)</f>
        <v xml:space="preserve">Special </v>
      </c>
      <c r="N546" t="s">
        <v>39</v>
      </c>
      <c r="O546" t="s">
        <v>17</v>
      </c>
      <c r="P546" t="str">
        <f t="shared" si="60"/>
        <v>542,4</v>
      </c>
      <c r="Q546" s="7">
        <v>542.4</v>
      </c>
      <c r="R546" s="2">
        <v>35542.400000000001</v>
      </c>
      <c r="S546" t="str">
        <f t="shared" si="61"/>
        <v>2 puertas</v>
      </c>
      <c r="T546" s="4">
        <f t="shared" si="62"/>
        <v>-35542.400000000001</v>
      </c>
    </row>
    <row r="547" spans="1:20" x14ac:dyDescent="0.35">
      <c r="A547" t="s">
        <v>586</v>
      </c>
      <c r="B547" t="s">
        <v>33</v>
      </c>
      <c r="C547" t="str">
        <f t="shared" si="57"/>
        <v>0R</v>
      </c>
      <c r="D547" t="str">
        <f t="shared" si="58"/>
        <v>F</v>
      </c>
      <c r="E547" t="s">
        <v>20</v>
      </c>
      <c r="F547" t="s">
        <v>31</v>
      </c>
      <c r="G547" s="4" t="str">
        <f t="shared" si="63"/>
        <v>279190,65</v>
      </c>
      <c r="H547" s="5">
        <v>279190.65000000002</v>
      </c>
      <c r="I547" s="9">
        <v>279190.65000000002</v>
      </c>
      <c r="J547">
        <v>0</v>
      </c>
      <c r="K547">
        <v>74</v>
      </c>
      <c r="L547" s="2">
        <v>0</v>
      </c>
      <c r="M547" s="2" t="str">
        <f t="shared" si="59"/>
        <v xml:space="preserve">Personal </v>
      </c>
      <c r="N547" t="s">
        <v>16</v>
      </c>
      <c r="O547" t="s">
        <v>17</v>
      </c>
      <c r="P547" t="str">
        <f t="shared" si="60"/>
        <v>532,8</v>
      </c>
      <c r="Q547" s="7">
        <v>532.79999999999995</v>
      </c>
      <c r="R547" s="2">
        <v>35532.800000000003</v>
      </c>
      <c r="S547" t="str">
        <f t="shared" si="61"/>
        <v>2 puertas</v>
      </c>
      <c r="T547" s="4">
        <f t="shared" si="62"/>
        <v>-35532.800000000003</v>
      </c>
    </row>
    <row r="548" spans="1:20" x14ac:dyDescent="0.35">
      <c r="A548" t="s">
        <v>587</v>
      </c>
      <c r="B548" t="s">
        <v>13</v>
      </c>
      <c r="C548" t="str">
        <f t="shared" si="57"/>
        <v>WA</v>
      </c>
      <c r="D548" t="str">
        <f t="shared" si="58"/>
        <v>M</v>
      </c>
      <c r="E548" t="s">
        <v>27</v>
      </c>
      <c r="F548" t="s">
        <v>31</v>
      </c>
      <c r="G548" s="4" t="str">
        <f t="shared" si="63"/>
        <v>443441,12</v>
      </c>
      <c r="H548" s="5">
        <v>443441.12</v>
      </c>
      <c r="I548" s="9">
        <v>443441.12</v>
      </c>
      <c r="J548">
        <v>34549</v>
      </c>
      <c r="K548">
        <v>111</v>
      </c>
      <c r="L548" s="2">
        <v>0</v>
      </c>
      <c r="M548" s="2" t="str">
        <f t="shared" si="59"/>
        <v xml:space="preserve">Personal </v>
      </c>
      <c r="N548" t="s">
        <v>16</v>
      </c>
      <c r="O548" t="s">
        <v>17</v>
      </c>
      <c r="P548" t="str">
        <f t="shared" si="60"/>
        <v>125,933005</v>
      </c>
      <c r="Q548" s="7">
        <v>125.93300499999999</v>
      </c>
      <c r="R548" s="2">
        <v>35125.933004999999</v>
      </c>
      <c r="S548" t="str">
        <f t="shared" si="61"/>
        <v>2 puertas</v>
      </c>
      <c r="T548" s="4">
        <f t="shared" si="62"/>
        <v>-35125.933004999999</v>
      </c>
    </row>
    <row r="549" spans="1:20" x14ac:dyDescent="0.35">
      <c r="A549" t="s">
        <v>588</v>
      </c>
      <c r="B549" t="s">
        <v>19</v>
      </c>
      <c r="C549" t="str">
        <f t="shared" si="57"/>
        <v>AR</v>
      </c>
      <c r="D549" t="str">
        <f t="shared" si="58"/>
        <v>M</v>
      </c>
      <c r="E549" t="s">
        <v>27</v>
      </c>
      <c r="F549" t="s">
        <v>35</v>
      </c>
      <c r="G549" s="4" t="str">
        <f t="shared" si="63"/>
        <v>799600,75</v>
      </c>
      <c r="H549" s="5">
        <v>799600.75</v>
      </c>
      <c r="I549" s="9">
        <v>799600.75</v>
      </c>
      <c r="J549">
        <v>93459</v>
      </c>
      <c r="K549">
        <v>99</v>
      </c>
      <c r="L549" s="2">
        <v>0</v>
      </c>
      <c r="M549" s="2" t="str">
        <f t="shared" si="59"/>
        <v xml:space="preserve">Personal </v>
      </c>
      <c r="N549" t="s">
        <v>16</v>
      </c>
      <c r="O549" t="s">
        <v>17</v>
      </c>
      <c r="P549" t="str">
        <f t="shared" si="60"/>
        <v>655,41333</v>
      </c>
      <c r="Q549" s="7">
        <v>655.41332999999997</v>
      </c>
      <c r="R549" s="2">
        <v>35655.413330000003</v>
      </c>
      <c r="S549" t="str">
        <f t="shared" si="61"/>
        <v>2 puertas</v>
      </c>
      <c r="T549" s="4">
        <f t="shared" si="62"/>
        <v>-35655.413330000003</v>
      </c>
    </row>
    <row r="550" spans="1:20" x14ac:dyDescent="0.35">
      <c r="A550" t="s">
        <v>589</v>
      </c>
      <c r="B550" t="s">
        <v>19</v>
      </c>
      <c r="C550" t="str">
        <f t="shared" si="57"/>
        <v>AR</v>
      </c>
      <c r="D550" t="str">
        <f t="shared" si="58"/>
        <v>M</v>
      </c>
      <c r="E550" t="s">
        <v>27</v>
      </c>
      <c r="F550" t="s">
        <v>21</v>
      </c>
      <c r="G550" s="4" t="str">
        <f t="shared" si="63"/>
        <v>512973,9</v>
      </c>
      <c r="H550" s="5">
        <v>512973.9</v>
      </c>
      <c r="I550" s="9">
        <v>512973.9</v>
      </c>
      <c r="J550">
        <v>86148</v>
      </c>
      <c r="K550">
        <v>65</v>
      </c>
      <c r="L550" s="2">
        <v>36557</v>
      </c>
      <c r="M550" s="2" t="str">
        <f t="shared" si="59"/>
        <v xml:space="preserve">Personal </v>
      </c>
      <c r="N550" t="s">
        <v>16</v>
      </c>
      <c r="O550" t="s">
        <v>17</v>
      </c>
      <c r="P550" t="str">
        <f t="shared" si="60"/>
        <v>312</v>
      </c>
      <c r="Q550" s="7">
        <v>312</v>
      </c>
      <c r="R550" s="2">
        <v>35312</v>
      </c>
      <c r="S550" t="str">
        <f t="shared" si="61"/>
        <v>2 puertas</v>
      </c>
      <c r="T550" s="4">
        <f t="shared" si="62"/>
        <v>-35312</v>
      </c>
    </row>
    <row r="551" spans="1:20" x14ac:dyDescent="0.35">
      <c r="A551" t="s">
        <v>590</v>
      </c>
      <c r="B551" t="s">
        <v>26</v>
      </c>
      <c r="C551" t="str">
        <f t="shared" si="57"/>
        <v>CA</v>
      </c>
      <c r="D551" t="str">
        <f t="shared" si="58"/>
        <v>F</v>
      </c>
      <c r="E551" t="s">
        <v>20</v>
      </c>
      <c r="F551" t="s">
        <v>21</v>
      </c>
      <c r="G551" s="4" t="str">
        <f t="shared" si="63"/>
        <v>569717,52</v>
      </c>
      <c r="H551" s="5">
        <v>569717.52</v>
      </c>
      <c r="I551" s="9">
        <v>569717.52</v>
      </c>
      <c r="J551">
        <v>27048</v>
      </c>
      <c r="K551">
        <v>72</v>
      </c>
      <c r="L551" s="2">
        <v>0</v>
      </c>
      <c r="M551" s="2" t="str">
        <f t="shared" si="59"/>
        <v>Corporate</v>
      </c>
      <c r="N551" t="s">
        <v>28</v>
      </c>
      <c r="O551" t="s">
        <v>17</v>
      </c>
      <c r="P551" t="str">
        <f t="shared" si="60"/>
        <v>345,6</v>
      </c>
      <c r="Q551" s="7">
        <v>345.6</v>
      </c>
      <c r="R551" s="2">
        <v>35345.599999999999</v>
      </c>
      <c r="S551" t="str">
        <f t="shared" si="61"/>
        <v>2 puertas</v>
      </c>
      <c r="T551" s="4">
        <f t="shared" si="62"/>
        <v>-35345.599999999999</v>
      </c>
    </row>
    <row r="552" spans="1:20" x14ac:dyDescent="0.35">
      <c r="A552" t="s">
        <v>591</v>
      </c>
      <c r="B552" t="s">
        <v>33</v>
      </c>
      <c r="C552" t="str">
        <f t="shared" si="57"/>
        <v>0R</v>
      </c>
      <c r="D552" t="str">
        <f t="shared" si="58"/>
        <v>F</v>
      </c>
      <c r="E552" t="s">
        <v>20</v>
      </c>
      <c r="F552" t="s">
        <v>35</v>
      </c>
      <c r="G552" s="4" t="str">
        <f t="shared" si="63"/>
        <v>921713,06</v>
      </c>
      <c r="H552" s="5">
        <v>921713.06</v>
      </c>
      <c r="I552" s="9">
        <v>921713.06</v>
      </c>
      <c r="J552">
        <v>73259</v>
      </c>
      <c r="K552">
        <v>115</v>
      </c>
      <c r="L552" s="2">
        <v>0</v>
      </c>
      <c r="M552" s="2" t="str">
        <f t="shared" si="59"/>
        <v xml:space="preserve">Personal </v>
      </c>
      <c r="N552" t="s">
        <v>16</v>
      </c>
      <c r="O552" t="s">
        <v>29</v>
      </c>
      <c r="P552" t="str">
        <f t="shared" si="60"/>
        <v>673,34265</v>
      </c>
      <c r="Q552" s="7">
        <v>673.34265000000005</v>
      </c>
      <c r="R552" s="2">
        <v>35673.342649999999</v>
      </c>
      <c r="S552" t="str">
        <f t="shared" si="61"/>
        <v>4 puertas</v>
      </c>
      <c r="T552" s="4">
        <f t="shared" si="62"/>
        <v>-35673.342649999999</v>
      </c>
    </row>
    <row r="553" spans="1:20" x14ac:dyDescent="0.35">
      <c r="A553" t="s">
        <v>592</v>
      </c>
      <c r="B553" t="s">
        <v>33</v>
      </c>
      <c r="C553" t="str">
        <f t="shared" si="57"/>
        <v>0R</v>
      </c>
      <c r="D553" t="str">
        <f t="shared" si="58"/>
        <v>F</v>
      </c>
      <c r="E553" t="s">
        <v>20</v>
      </c>
      <c r="F553" t="s">
        <v>35</v>
      </c>
      <c r="G553" s="4" t="str">
        <f t="shared" si="63"/>
        <v>1020892,76</v>
      </c>
      <c r="H553" s="5">
        <v>1020892.76</v>
      </c>
      <c r="I553" s="9">
        <v>1020892.76</v>
      </c>
      <c r="J553">
        <v>35482</v>
      </c>
      <c r="K553">
        <v>129</v>
      </c>
      <c r="L553" s="2">
        <v>0</v>
      </c>
      <c r="M553" s="2" t="str">
        <f t="shared" si="59"/>
        <v>Corporate</v>
      </c>
      <c r="N553" t="s">
        <v>28</v>
      </c>
      <c r="O553" t="s">
        <v>29</v>
      </c>
      <c r="P553" t="str">
        <f t="shared" si="60"/>
        <v>619,2</v>
      </c>
      <c r="Q553" s="7">
        <v>619.20000000000005</v>
      </c>
      <c r="R553" s="2">
        <v>35619.199999999997</v>
      </c>
      <c r="S553" t="str">
        <f t="shared" si="61"/>
        <v>4 puertas</v>
      </c>
      <c r="T553" s="4">
        <f t="shared" si="62"/>
        <v>-35619.199999999997</v>
      </c>
    </row>
    <row r="554" spans="1:20" x14ac:dyDescent="0.35">
      <c r="A554" t="s">
        <v>593</v>
      </c>
      <c r="B554" t="s">
        <v>33</v>
      </c>
      <c r="C554" t="str">
        <f t="shared" si="57"/>
        <v>0R</v>
      </c>
      <c r="D554" t="str">
        <f t="shared" si="58"/>
        <v>F</v>
      </c>
      <c r="E554" t="s">
        <v>20</v>
      </c>
      <c r="F554" t="s">
        <v>15</v>
      </c>
      <c r="G554" s="4" t="str">
        <f t="shared" si="63"/>
        <v>417068,73</v>
      </c>
      <c r="H554" s="5">
        <v>417068.73</v>
      </c>
      <c r="I554" s="9">
        <v>417068.73</v>
      </c>
      <c r="J554">
        <v>29462</v>
      </c>
      <c r="K554">
        <v>107</v>
      </c>
      <c r="L554" s="2">
        <v>36526</v>
      </c>
      <c r="M554" s="2" t="str">
        <f t="shared" si="59"/>
        <v xml:space="preserve">Personal </v>
      </c>
      <c r="N554" t="s">
        <v>16</v>
      </c>
      <c r="O554" t="s">
        <v>29</v>
      </c>
      <c r="P554" t="str">
        <f t="shared" si="60"/>
        <v>513,6</v>
      </c>
      <c r="Q554" s="7">
        <v>513.6</v>
      </c>
      <c r="R554" s="2">
        <v>35513.599999999999</v>
      </c>
      <c r="S554" t="str">
        <f t="shared" si="61"/>
        <v>4 puertas</v>
      </c>
      <c r="T554" s="4">
        <f t="shared" si="62"/>
        <v>-35513.599999999999</v>
      </c>
    </row>
    <row r="555" spans="1:20" x14ac:dyDescent="0.35">
      <c r="A555" t="s">
        <v>594</v>
      </c>
      <c r="B555" t="s">
        <v>33</v>
      </c>
      <c r="C555" t="str">
        <f t="shared" si="57"/>
        <v>0R</v>
      </c>
      <c r="D555" t="str">
        <f t="shared" si="58"/>
        <v>F</v>
      </c>
      <c r="E555" t="s">
        <v>20</v>
      </c>
      <c r="F555" t="s">
        <v>35</v>
      </c>
      <c r="G555" s="4" t="str">
        <f t="shared" si="63"/>
        <v>450540,58</v>
      </c>
      <c r="H555" s="5">
        <v>450540.58</v>
      </c>
      <c r="I555" s="9">
        <v>450540.58</v>
      </c>
      <c r="J555">
        <v>67801</v>
      </c>
      <c r="K555">
        <v>115</v>
      </c>
      <c r="L555" s="2">
        <v>36526</v>
      </c>
      <c r="M555" s="2" t="str">
        <f t="shared" si="59"/>
        <v xml:space="preserve">Personal </v>
      </c>
      <c r="N555" t="s">
        <v>16</v>
      </c>
      <c r="O555" t="s">
        <v>29</v>
      </c>
      <c r="P555" t="str">
        <f t="shared" si="60"/>
        <v>23,810491</v>
      </c>
      <c r="Q555" s="7">
        <v>23.810490999999999</v>
      </c>
      <c r="R555" s="2">
        <v>35023.810490999997</v>
      </c>
      <c r="S555" t="str">
        <f t="shared" si="61"/>
        <v>4 puertas</v>
      </c>
      <c r="T555" s="4">
        <f t="shared" si="62"/>
        <v>-35023.810490999997</v>
      </c>
    </row>
    <row r="556" spans="1:20" x14ac:dyDescent="0.35">
      <c r="A556" t="s">
        <v>595</v>
      </c>
      <c r="B556" t="s">
        <v>26</v>
      </c>
      <c r="C556" t="str">
        <f t="shared" si="57"/>
        <v>CA</v>
      </c>
      <c r="D556" t="str">
        <f t="shared" si="58"/>
        <v>M</v>
      </c>
      <c r="E556" t="s">
        <v>27</v>
      </c>
      <c r="F556" t="s">
        <v>31</v>
      </c>
      <c r="G556" s="4" t="str">
        <f t="shared" si="63"/>
        <v>310756,86</v>
      </c>
      <c r="H556" s="5">
        <v>310756.86</v>
      </c>
      <c r="I556" s="9">
        <v>310756.86</v>
      </c>
      <c r="J556">
        <v>0</v>
      </c>
      <c r="K556">
        <v>94</v>
      </c>
      <c r="L556" s="2">
        <v>36617</v>
      </c>
      <c r="M556" s="2" t="str">
        <f t="shared" si="59"/>
        <v xml:space="preserve">Personal </v>
      </c>
      <c r="N556" t="s">
        <v>16</v>
      </c>
      <c r="O556" t="s">
        <v>24</v>
      </c>
      <c r="P556" t="str">
        <f t="shared" si="60"/>
        <v>451,2</v>
      </c>
      <c r="Q556" s="7">
        <v>451.2</v>
      </c>
      <c r="R556" s="2">
        <v>35451.199999999997</v>
      </c>
      <c r="S556" t="str">
        <f t="shared" si="61"/>
        <v>2 puertas</v>
      </c>
      <c r="T556" s="4">
        <f t="shared" si="62"/>
        <v>-35451.199999999997</v>
      </c>
    </row>
    <row r="557" spans="1:20" x14ac:dyDescent="0.35">
      <c r="A557" t="s">
        <v>596</v>
      </c>
      <c r="B557" t="s">
        <v>19</v>
      </c>
      <c r="C557" t="str">
        <f t="shared" si="57"/>
        <v>AR</v>
      </c>
      <c r="D557" t="str">
        <f t="shared" si="58"/>
        <v>M</v>
      </c>
      <c r="E557" t="s">
        <v>27</v>
      </c>
      <c r="F557" t="s">
        <v>31</v>
      </c>
      <c r="G557" s="4" t="str">
        <f t="shared" si="63"/>
        <v>552866,5</v>
      </c>
      <c r="H557" s="5">
        <v>552866.5</v>
      </c>
      <c r="I557" s="9">
        <v>552866.5</v>
      </c>
      <c r="J557">
        <v>16042</v>
      </c>
      <c r="K557">
        <v>73</v>
      </c>
      <c r="L557" s="2">
        <v>0</v>
      </c>
      <c r="M557" s="2" t="str">
        <f t="shared" si="59"/>
        <v xml:space="preserve">Personal </v>
      </c>
      <c r="N557" t="s">
        <v>16</v>
      </c>
      <c r="O557" t="s">
        <v>24</v>
      </c>
      <c r="P557" t="str">
        <f t="shared" si="60"/>
        <v>350,4</v>
      </c>
      <c r="Q557" s="7">
        <v>350.4</v>
      </c>
      <c r="R557" s="2">
        <v>35350.400000000001</v>
      </c>
      <c r="S557" t="str">
        <f t="shared" si="61"/>
        <v>2 puertas</v>
      </c>
      <c r="T557" s="4">
        <f t="shared" si="62"/>
        <v>-35350.400000000001</v>
      </c>
    </row>
    <row r="558" spans="1:20" x14ac:dyDescent="0.35">
      <c r="A558" t="s">
        <v>597</v>
      </c>
      <c r="B558" t="s">
        <v>26</v>
      </c>
      <c r="C558" t="str">
        <f t="shared" si="57"/>
        <v>CA</v>
      </c>
      <c r="D558" t="str">
        <f t="shared" si="58"/>
        <v>M</v>
      </c>
      <c r="E558" t="s">
        <v>27</v>
      </c>
      <c r="F558" t="s">
        <v>31</v>
      </c>
      <c r="G558" s="4" t="str">
        <f t="shared" si="63"/>
        <v>504586,67</v>
      </c>
      <c r="H558" s="5">
        <v>504586.67</v>
      </c>
      <c r="I558" s="9">
        <v>504586.67</v>
      </c>
      <c r="J558">
        <v>28056</v>
      </c>
      <c r="K558">
        <v>64</v>
      </c>
      <c r="L558" s="2">
        <v>36526</v>
      </c>
      <c r="M558" s="2" t="str">
        <f t="shared" si="59"/>
        <v xml:space="preserve">Personal </v>
      </c>
      <c r="N558" t="s">
        <v>16</v>
      </c>
      <c r="O558" t="s">
        <v>17</v>
      </c>
      <c r="P558" t="str">
        <f t="shared" si="60"/>
        <v>307,2</v>
      </c>
      <c r="Q558" s="7">
        <v>307.2</v>
      </c>
      <c r="R558" s="2">
        <v>35307.199999999997</v>
      </c>
      <c r="S558" t="str">
        <f t="shared" si="61"/>
        <v>2 puertas</v>
      </c>
      <c r="T558" s="4">
        <f t="shared" si="62"/>
        <v>-35307.199999999997</v>
      </c>
    </row>
    <row r="559" spans="1:20" x14ac:dyDescent="0.35">
      <c r="A559" t="s">
        <v>598</v>
      </c>
      <c r="B559" t="s">
        <v>26</v>
      </c>
      <c r="C559" t="str">
        <f t="shared" si="57"/>
        <v>CA</v>
      </c>
      <c r="D559" t="str">
        <f t="shared" si="58"/>
        <v>M</v>
      </c>
      <c r="E559" t="s">
        <v>27</v>
      </c>
      <c r="F559" t="s">
        <v>31</v>
      </c>
      <c r="G559" s="4" t="str">
        <f t="shared" si="63"/>
        <v>296272,25</v>
      </c>
      <c r="H559" s="5">
        <v>296272.25</v>
      </c>
      <c r="I559" s="9">
        <v>296272.25</v>
      </c>
      <c r="J559">
        <v>16495</v>
      </c>
      <c r="K559">
        <v>85</v>
      </c>
      <c r="L559" s="2">
        <v>36586</v>
      </c>
      <c r="M559" s="2" t="str">
        <f t="shared" si="59"/>
        <v>Corporate</v>
      </c>
      <c r="N559" t="s">
        <v>28</v>
      </c>
      <c r="O559" t="s">
        <v>17</v>
      </c>
      <c r="P559" t="str">
        <f t="shared" si="60"/>
        <v>408</v>
      </c>
      <c r="Q559" s="7">
        <v>408</v>
      </c>
      <c r="R559" s="2">
        <v>35408</v>
      </c>
      <c r="S559" t="str">
        <f t="shared" si="61"/>
        <v>2 puertas</v>
      </c>
      <c r="T559" s="4">
        <f t="shared" si="62"/>
        <v>-35408</v>
      </c>
    </row>
    <row r="560" spans="1:20" x14ac:dyDescent="0.35">
      <c r="A560" t="s">
        <v>599</v>
      </c>
      <c r="B560" t="s">
        <v>26</v>
      </c>
      <c r="C560" t="str">
        <f t="shared" si="57"/>
        <v>CA</v>
      </c>
      <c r="D560" t="str">
        <f t="shared" si="58"/>
        <v>F</v>
      </c>
      <c r="E560" t="s">
        <v>20</v>
      </c>
      <c r="F560" t="s">
        <v>15</v>
      </c>
      <c r="G560" s="4" t="str">
        <f t="shared" si="63"/>
        <v>866595,64</v>
      </c>
      <c r="H560" s="5">
        <v>866595.64</v>
      </c>
      <c r="I560" s="9">
        <v>866595.64</v>
      </c>
      <c r="J560">
        <v>41163</v>
      </c>
      <c r="K560">
        <v>108</v>
      </c>
      <c r="L560" s="2">
        <v>0</v>
      </c>
      <c r="M560" s="2" t="str">
        <f t="shared" si="59"/>
        <v>Corporate</v>
      </c>
      <c r="N560" t="s">
        <v>28</v>
      </c>
      <c r="O560" t="s">
        <v>29</v>
      </c>
      <c r="P560" t="str">
        <f t="shared" si="60"/>
        <v>231,922173</v>
      </c>
      <c r="Q560" s="7">
        <v>231.92217299999999</v>
      </c>
      <c r="R560" s="2">
        <v>35231.922172999999</v>
      </c>
      <c r="S560" t="str">
        <f t="shared" si="61"/>
        <v>4 puertas</v>
      </c>
      <c r="T560" s="4">
        <f t="shared" si="62"/>
        <v>-35231.922172999999</v>
      </c>
    </row>
    <row r="561" spans="1:20" x14ac:dyDescent="0.35">
      <c r="A561" t="s">
        <v>600</v>
      </c>
      <c r="B561" t="s">
        <v>19</v>
      </c>
      <c r="C561" t="str">
        <f t="shared" si="57"/>
        <v>AR</v>
      </c>
      <c r="D561" t="str">
        <f t="shared" si="58"/>
        <v>F</v>
      </c>
      <c r="E561" t="s">
        <v>20</v>
      </c>
      <c r="F561" t="s">
        <v>35</v>
      </c>
      <c r="G561" s="4" t="str">
        <f t="shared" si="63"/>
        <v>1141344,12</v>
      </c>
      <c r="H561" s="5">
        <v>1141344.1200000001</v>
      </c>
      <c r="I561" s="9">
        <v>1141344.1200000001</v>
      </c>
      <c r="J561">
        <v>0</v>
      </c>
      <c r="K561">
        <v>161</v>
      </c>
      <c r="L561" s="2">
        <v>36526</v>
      </c>
      <c r="M561" s="2" t="str">
        <f t="shared" si="59"/>
        <v xml:space="preserve">Personal </v>
      </c>
      <c r="N561" t="s">
        <v>16</v>
      </c>
      <c r="O561" t="s">
        <v>78</v>
      </c>
      <c r="P561" t="str">
        <f t="shared" si="60"/>
        <v>772,8</v>
      </c>
      <c r="Q561" s="7">
        <v>772.8</v>
      </c>
      <c r="R561" s="2">
        <v>35772.800000000003</v>
      </c>
      <c r="S561" t="str">
        <f t="shared" si="61"/>
        <v>2 puertas</v>
      </c>
      <c r="T561" s="4">
        <f t="shared" si="62"/>
        <v>-35772.800000000003</v>
      </c>
    </row>
    <row r="562" spans="1:20" x14ac:dyDescent="0.35">
      <c r="A562" t="s">
        <v>601</v>
      </c>
      <c r="B562" t="s">
        <v>26</v>
      </c>
      <c r="C562" t="str">
        <f t="shared" si="57"/>
        <v>CA</v>
      </c>
      <c r="D562" t="str">
        <f t="shared" si="58"/>
        <v>M</v>
      </c>
      <c r="E562" t="s">
        <v>27</v>
      </c>
      <c r="F562" t="s">
        <v>21</v>
      </c>
      <c r="G562" s="4" t="str">
        <f t="shared" si="63"/>
        <v>1548843,2</v>
      </c>
      <c r="H562" s="5">
        <v>1548843.2</v>
      </c>
      <c r="I562" s="9">
        <v>1548843.2</v>
      </c>
      <c r="J562">
        <v>33799</v>
      </c>
      <c r="K562">
        <v>109</v>
      </c>
      <c r="L562" s="2">
        <v>36586</v>
      </c>
      <c r="M562" s="2" t="str">
        <f t="shared" si="59"/>
        <v>Corporate</v>
      </c>
      <c r="N562" t="s">
        <v>28</v>
      </c>
      <c r="O562" t="s">
        <v>29</v>
      </c>
      <c r="P562" t="str">
        <f t="shared" si="60"/>
        <v>664,980242</v>
      </c>
      <c r="Q562" s="7">
        <v>664.98024199999998</v>
      </c>
      <c r="R562" s="2">
        <v>35664.980241999998</v>
      </c>
      <c r="S562" t="str">
        <f t="shared" si="61"/>
        <v>4 puertas</v>
      </c>
      <c r="T562" s="4">
        <f t="shared" si="62"/>
        <v>-35664.980241999998</v>
      </c>
    </row>
    <row r="563" spans="1:20" x14ac:dyDescent="0.35">
      <c r="A563" t="s">
        <v>602</v>
      </c>
      <c r="B563" t="s">
        <v>13</v>
      </c>
      <c r="C563" t="str">
        <f t="shared" si="57"/>
        <v>WA</v>
      </c>
      <c r="D563" t="str">
        <f t="shared" si="58"/>
        <v>F</v>
      </c>
      <c r="E563" t="s">
        <v>20</v>
      </c>
      <c r="F563" t="s">
        <v>35</v>
      </c>
      <c r="G563" s="4" t="str">
        <f t="shared" si="63"/>
        <v>886114,95</v>
      </c>
      <c r="H563" s="5">
        <v>886114.95</v>
      </c>
      <c r="I563" s="9">
        <v>886114.95</v>
      </c>
      <c r="J563">
        <v>90125</v>
      </c>
      <c r="K563">
        <v>110</v>
      </c>
      <c r="L563" s="2">
        <v>0</v>
      </c>
      <c r="M563" s="2" t="str">
        <f t="shared" si="59"/>
        <v>Corporate</v>
      </c>
      <c r="N563" t="s">
        <v>28</v>
      </c>
      <c r="O563" t="s">
        <v>29</v>
      </c>
      <c r="P563" t="str">
        <f t="shared" si="60"/>
        <v>128,645946</v>
      </c>
      <c r="Q563" s="7">
        <v>128.64594600000001</v>
      </c>
      <c r="R563" s="2">
        <v>35128.645945999997</v>
      </c>
      <c r="S563" t="str">
        <f t="shared" si="61"/>
        <v>4 puertas</v>
      </c>
      <c r="T563" s="4">
        <f t="shared" si="62"/>
        <v>-35128.645945999997</v>
      </c>
    </row>
    <row r="564" spans="1:20" x14ac:dyDescent="0.35">
      <c r="A564" t="s">
        <v>603</v>
      </c>
      <c r="B564" t="s">
        <v>33</v>
      </c>
      <c r="C564" t="str">
        <f t="shared" si="57"/>
        <v>0R</v>
      </c>
      <c r="D564" t="str">
        <f t="shared" si="58"/>
        <v>F</v>
      </c>
      <c r="E564" t="s">
        <v>20</v>
      </c>
      <c r="F564" t="s">
        <v>21</v>
      </c>
      <c r="G564" s="4" t="str">
        <f t="shared" si="63"/>
        <v>593474,15</v>
      </c>
      <c r="H564" s="5">
        <v>593474.15</v>
      </c>
      <c r="I564" s="9">
        <v>593474.15</v>
      </c>
      <c r="J564">
        <v>87747</v>
      </c>
      <c r="K564">
        <v>147</v>
      </c>
      <c r="L564" s="2">
        <v>36526</v>
      </c>
      <c r="M564" s="2" t="str">
        <f t="shared" si="59"/>
        <v xml:space="preserve">Personal </v>
      </c>
      <c r="N564" t="s">
        <v>16</v>
      </c>
      <c r="O564" t="s">
        <v>29</v>
      </c>
      <c r="P564" t="str">
        <f t="shared" si="60"/>
        <v>46,492039</v>
      </c>
      <c r="Q564" s="7">
        <v>46.492038999999998</v>
      </c>
      <c r="R564" s="2">
        <v>35046.492038999997</v>
      </c>
      <c r="S564" t="str">
        <f t="shared" si="61"/>
        <v>4 puertas</v>
      </c>
      <c r="T564" s="4">
        <f t="shared" si="62"/>
        <v>-35046.492038999997</v>
      </c>
    </row>
    <row r="565" spans="1:20" x14ac:dyDescent="0.35">
      <c r="A565" t="s">
        <v>604</v>
      </c>
      <c r="B565" t="s">
        <v>23</v>
      </c>
      <c r="C565" t="str">
        <f t="shared" si="57"/>
        <v>NV</v>
      </c>
      <c r="D565" t="str">
        <f t="shared" si="58"/>
        <v>M</v>
      </c>
      <c r="E565" t="s">
        <v>27</v>
      </c>
      <c r="F565" t="s">
        <v>35</v>
      </c>
      <c r="G565" s="4" t="str">
        <f t="shared" si="63"/>
        <v>354323,21</v>
      </c>
      <c r="H565" s="5">
        <v>354323.21</v>
      </c>
      <c r="I565" s="9">
        <v>354323.21</v>
      </c>
      <c r="J565">
        <v>35695</v>
      </c>
      <c r="K565">
        <v>90</v>
      </c>
      <c r="L565" s="2">
        <v>0</v>
      </c>
      <c r="M565" s="2" t="str">
        <f t="shared" si="59"/>
        <v xml:space="preserve">Personal </v>
      </c>
      <c r="N565" t="s">
        <v>16</v>
      </c>
      <c r="O565" t="s">
        <v>17</v>
      </c>
      <c r="P565" t="str">
        <f t="shared" si="60"/>
        <v>432</v>
      </c>
      <c r="Q565" s="7">
        <v>432</v>
      </c>
      <c r="R565" s="2">
        <v>35432</v>
      </c>
      <c r="S565" t="str">
        <f t="shared" si="61"/>
        <v>2 puertas</v>
      </c>
      <c r="T565" s="4">
        <f t="shared" si="62"/>
        <v>-35432</v>
      </c>
    </row>
    <row r="566" spans="1:20" x14ac:dyDescent="0.35">
      <c r="A566" t="s">
        <v>605</v>
      </c>
      <c r="B566" t="s">
        <v>26</v>
      </c>
      <c r="C566" t="str">
        <f t="shared" si="57"/>
        <v>CA</v>
      </c>
      <c r="D566" t="str">
        <f t="shared" si="58"/>
        <v>M</v>
      </c>
      <c r="E566" t="s">
        <v>27</v>
      </c>
      <c r="F566" t="s">
        <v>15</v>
      </c>
      <c r="G566" s="4" t="str">
        <f t="shared" si="63"/>
        <v>349002,83</v>
      </c>
      <c r="H566" s="5">
        <v>349002.83</v>
      </c>
      <c r="I566" s="9">
        <v>349002.83</v>
      </c>
      <c r="J566">
        <v>90985</v>
      </c>
      <c r="K566">
        <v>87</v>
      </c>
      <c r="L566" s="2">
        <v>0</v>
      </c>
      <c r="M566" s="2" t="str">
        <f t="shared" si="59"/>
        <v xml:space="preserve">Personal </v>
      </c>
      <c r="N566" t="s">
        <v>16</v>
      </c>
      <c r="O566" t="s">
        <v>17</v>
      </c>
      <c r="P566" t="str">
        <f t="shared" si="60"/>
        <v>78,085149</v>
      </c>
      <c r="Q566" s="7">
        <v>78.085149000000001</v>
      </c>
      <c r="R566" s="2">
        <v>35078.085148999999</v>
      </c>
      <c r="S566" t="str">
        <f t="shared" si="61"/>
        <v>2 puertas</v>
      </c>
      <c r="T566" s="4">
        <f t="shared" si="62"/>
        <v>-35078.085148999999</v>
      </c>
    </row>
    <row r="567" spans="1:20" x14ac:dyDescent="0.35">
      <c r="A567" t="s">
        <v>606</v>
      </c>
      <c r="B567" t="s">
        <v>26</v>
      </c>
      <c r="C567" t="str">
        <f t="shared" si="57"/>
        <v>CA</v>
      </c>
      <c r="D567" t="str">
        <f t="shared" si="58"/>
        <v>F</v>
      </c>
      <c r="E567" t="s">
        <v>20</v>
      </c>
      <c r="F567" t="s">
        <v>35</v>
      </c>
      <c r="G567" s="4" t="str">
        <f t="shared" si="63"/>
        <v>368309,99</v>
      </c>
      <c r="H567" s="5">
        <v>368309.99</v>
      </c>
      <c r="I567" s="9">
        <v>368309.99</v>
      </c>
      <c r="J567">
        <v>0</v>
      </c>
      <c r="K567">
        <v>101</v>
      </c>
      <c r="L567" s="2">
        <v>0</v>
      </c>
      <c r="M567" s="2" t="str">
        <f t="shared" si="59"/>
        <v>Corporate</v>
      </c>
      <c r="N567" t="s">
        <v>28</v>
      </c>
      <c r="O567" t="s">
        <v>78</v>
      </c>
      <c r="P567" t="str">
        <f t="shared" si="60"/>
        <v>564,466556</v>
      </c>
      <c r="Q567" s="7">
        <v>564.46655599999997</v>
      </c>
      <c r="R567" s="2">
        <v>35564.466555999999</v>
      </c>
      <c r="S567" t="str">
        <f t="shared" si="61"/>
        <v>2 puertas</v>
      </c>
      <c r="T567" s="4">
        <f t="shared" si="62"/>
        <v>-35564.466555999999</v>
      </c>
    </row>
    <row r="568" spans="1:20" x14ac:dyDescent="0.35">
      <c r="A568" t="s">
        <v>607</v>
      </c>
      <c r="B568" t="s">
        <v>26</v>
      </c>
      <c r="C568" t="str">
        <f t="shared" si="57"/>
        <v>CA</v>
      </c>
      <c r="D568" t="str">
        <f t="shared" si="58"/>
        <v>M</v>
      </c>
      <c r="E568" t="s">
        <v>27</v>
      </c>
      <c r="F568" t="s">
        <v>35</v>
      </c>
      <c r="G568" s="4" t="str">
        <f t="shared" si="63"/>
        <v>598977,39</v>
      </c>
      <c r="H568" s="5">
        <v>598977.39</v>
      </c>
      <c r="I568" s="9">
        <v>598977.39</v>
      </c>
      <c r="J568">
        <v>66839</v>
      </c>
      <c r="K568">
        <v>154</v>
      </c>
      <c r="L568" s="2">
        <v>0</v>
      </c>
      <c r="M568" s="2" t="str">
        <f t="shared" si="59"/>
        <v xml:space="preserve">Personal </v>
      </c>
      <c r="N568" t="s">
        <v>16</v>
      </c>
      <c r="O568" t="s">
        <v>78</v>
      </c>
      <c r="P568" t="str">
        <f t="shared" si="60"/>
        <v>739,2</v>
      </c>
      <c r="Q568" s="7">
        <v>739.2</v>
      </c>
      <c r="R568" s="2">
        <v>35739.199999999997</v>
      </c>
      <c r="S568" t="str">
        <f t="shared" si="61"/>
        <v>2 puertas</v>
      </c>
      <c r="T568" s="4">
        <f t="shared" si="62"/>
        <v>-35739.199999999997</v>
      </c>
    </row>
    <row r="569" spans="1:20" x14ac:dyDescent="0.35">
      <c r="A569" t="s">
        <v>608</v>
      </c>
      <c r="B569" t="s">
        <v>26</v>
      </c>
      <c r="C569" t="str">
        <f t="shared" si="57"/>
        <v>CA</v>
      </c>
      <c r="D569" t="str">
        <f t="shared" si="58"/>
        <v>F</v>
      </c>
      <c r="E569" t="s">
        <v>20</v>
      </c>
      <c r="F569" t="s">
        <v>31</v>
      </c>
      <c r="G569" s="4" t="str">
        <f t="shared" si="63"/>
        <v>1250084,3</v>
      </c>
      <c r="H569" s="5">
        <v>1250084.3</v>
      </c>
      <c r="I569" s="9">
        <v>1250084.3</v>
      </c>
      <c r="J569">
        <v>0</v>
      </c>
      <c r="K569">
        <v>165</v>
      </c>
      <c r="L569" s="2">
        <v>0</v>
      </c>
      <c r="M569" s="2" t="str">
        <f t="shared" si="59"/>
        <v xml:space="preserve">Personal </v>
      </c>
      <c r="N569" t="s">
        <v>16</v>
      </c>
      <c r="O569" t="s">
        <v>29</v>
      </c>
      <c r="P569" t="str">
        <f t="shared" si="60"/>
        <v>792</v>
      </c>
      <c r="Q569" s="7">
        <v>792</v>
      </c>
      <c r="R569" s="2">
        <v>35792</v>
      </c>
      <c r="S569" t="str">
        <f t="shared" si="61"/>
        <v>4 puertas</v>
      </c>
      <c r="T569" s="4">
        <f t="shared" si="62"/>
        <v>-35792</v>
      </c>
    </row>
    <row r="570" spans="1:20" x14ac:dyDescent="0.35">
      <c r="A570" t="s">
        <v>609</v>
      </c>
      <c r="B570" t="s">
        <v>33</v>
      </c>
      <c r="C570" t="str">
        <f t="shared" si="57"/>
        <v>0R</v>
      </c>
      <c r="D570" t="str">
        <f t="shared" si="58"/>
        <v>F</v>
      </c>
      <c r="E570" t="s">
        <v>20</v>
      </c>
      <c r="F570" t="s">
        <v>21</v>
      </c>
      <c r="G570" s="4" t="str">
        <f t="shared" si="63"/>
        <v>860915,82</v>
      </c>
      <c r="H570" s="5">
        <v>860915.82</v>
      </c>
      <c r="I570" s="9">
        <v>860915.82</v>
      </c>
      <c r="J570">
        <v>79090</v>
      </c>
      <c r="K570">
        <v>107</v>
      </c>
      <c r="L570" s="2">
        <v>0</v>
      </c>
      <c r="M570" s="2" t="str">
        <f t="shared" si="59"/>
        <v>Corporate</v>
      </c>
      <c r="N570" t="s">
        <v>28</v>
      </c>
      <c r="O570" t="s">
        <v>29</v>
      </c>
      <c r="P570" t="str">
        <f t="shared" si="60"/>
        <v>289,040734</v>
      </c>
      <c r="Q570" s="7">
        <v>289.04073399999999</v>
      </c>
      <c r="R570" s="2">
        <v>35289.040734000002</v>
      </c>
      <c r="S570" t="str">
        <f t="shared" si="61"/>
        <v>4 puertas</v>
      </c>
      <c r="T570" s="4">
        <f t="shared" si="62"/>
        <v>-35289.040734000002</v>
      </c>
    </row>
    <row r="571" spans="1:20" x14ac:dyDescent="0.35">
      <c r="A571" t="s">
        <v>610</v>
      </c>
      <c r="B571" t="s">
        <v>33</v>
      </c>
      <c r="C571" t="str">
        <f t="shared" si="57"/>
        <v>0R</v>
      </c>
      <c r="D571" t="str">
        <f t="shared" si="58"/>
        <v>M</v>
      </c>
      <c r="E571" t="s">
        <v>27</v>
      </c>
      <c r="F571" t="s">
        <v>21</v>
      </c>
      <c r="G571" s="4" t="str">
        <f t="shared" si="63"/>
        <v>249745,51</v>
      </c>
      <c r="H571" s="5">
        <v>249745.51</v>
      </c>
      <c r="I571" s="9">
        <v>249745.51</v>
      </c>
      <c r="J571">
        <v>24825</v>
      </c>
      <c r="K571">
        <v>64</v>
      </c>
      <c r="L571" s="2">
        <v>0</v>
      </c>
      <c r="M571" s="2" t="str">
        <f t="shared" si="59"/>
        <v xml:space="preserve">Personal </v>
      </c>
      <c r="N571" t="s">
        <v>16</v>
      </c>
      <c r="O571" t="s">
        <v>24</v>
      </c>
      <c r="P571" t="str">
        <f t="shared" si="60"/>
        <v>155,938593</v>
      </c>
      <c r="Q571" s="7">
        <v>155.938593</v>
      </c>
      <c r="R571" s="2">
        <v>35155.938592999999</v>
      </c>
      <c r="S571" t="str">
        <f t="shared" si="61"/>
        <v>2 puertas</v>
      </c>
      <c r="T571" s="4">
        <f t="shared" si="62"/>
        <v>-35155.938592999999</v>
      </c>
    </row>
    <row r="572" spans="1:20" x14ac:dyDescent="0.35">
      <c r="A572" t="s">
        <v>611</v>
      </c>
      <c r="B572" t="s">
        <v>26</v>
      </c>
      <c r="C572" t="str">
        <f t="shared" si="57"/>
        <v>CA</v>
      </c>
      <c r="D572" t="str">
        <f t="shared" si="58"/>
        <v>M</v>
      </c>
      <c r="E572" t="s">
        <v>27</v>
      </c>
      <c r="F572" t="s">
        <v>35</v>
      </c>
      <c r="G572" s="4" t="str">
        <f t="shared" si="63"/>
        <v>701917,72</v>
      </c>
      <c r="H572" s="5">
        <v>701917.72</v>
      </c>
      <c r="I572" s="9">
        <v>701917.72</v>
      </c>
      <c r="J572">
        <v>26806</v>
      </c>
      <c r="K572">
        <v>63</v>
      </c>
      <c r="L572" s="2">
        <v>0</v>
      </c>
      <c r="M572" s="2" t="str">
        <f t="shared" si="59"/>
        <v xml:space="preserve">Personal </v>
      </c>
      <c r="N572" t="s">
        <v>16</v>
      </c>
      <c r="O572" t="s">
        <v>17</v>
      </c>
      <c r="P572" t="str">
        <f t="shared" si="60"/>
        <v>302,4</v>
      </c>
      <c r="Q572" s="7">
        <v>302.39999999999998</v>
      </c>
      <c r="R572" s="2">
        <v>35302.400000000001</v>
      </c>
      <c r="S572" t="str">
        <f t="shared" si="61"/>
        <v>2 puertas</v>
      </c>
      <c r="T572" s="4">
        <f t="shared" si="62"/>
        <v>-35302.400000000001</v>
      </c>
    </row>
    <row r="573" spans="1:20" x14ac:dyDescent="0.35">
      <c r="A573" t="s">
        <v>612</v>
      </c>
      <c r="B573" t="s">
        <v>33</v>
      </c>
      <c r="C573" t="str">
        <f t="shared" si="57"/>
        <v>0R</v>
      </c>
      <c r="D573" t="str">
        <f t="shared" si="58"/>
        <v>F</v>
      </c>
      <c r="E573" t="s">
        <v>20</v>
      </c>
      <c r="F573" t="s">
        <v>35</v>
      </c>
      <c r="G573" s="4" t="str">
        <f t="shared" si="63"/>
        <v>538792,63</v>
      </c>
      <c r="H573" s="5">
        <v>538792.63</v>
      </c>
      <c r="I573" s="9">
        <v>538792.63</v>
      </c>
      <c r="J573">
        <v>56835</v>
      </c>
      <c r="K573">
        <v>67</v>
      </c>
      <c r="L573" s="2">
        <v>0</v>
      </c>
      <c r="M573" s="2" t="str">
        <f t="shared" si="59"/>
        <v xml:space="preserve">Personal </v>
      </c>
      <c r="N573" t="s">
        <v>16</v>
      </c>
      <c r="O573" t="s">
        <v>24</v>
      </c>
      <c r="P573" t="str">
        <f t="shared" si="60"/>
        <v>326,549425</v>
      </c>
      <c r="Q573" s="7">
        <v>326.54942499999999</v>
      </c>
      <c r="R573" s="2">
        <v>35326.549424999997</v>
      </c>
      <c r="S573" t="str">
        <f t="shared" si="61"/>
        <v>2 puertas</v>
      </c>
      <c r="T573" s="4">
        <f t="shared" si="62"/>
        <v>-35326.549424999997</v>
      </c>
    </row>
    <row r="574" spans="1:20" x14ac:dyDescent="0.35">
      <c r="A574" t="s">
        <v>613</v>
      </c>
      <c r="B574" t="s">
        <v>33</v>
      </c>
      <c r="C574" t="str">
        <f t="shared" si="57"/>
        <v>0R</v>
      </c>
      <c r="D574" t="str">
        <f t="shared" si="58"/>
        <v>F</v>
      </c>
      <c r="E574" t="s">
        <v>20</v>
      </c>
      <c r="F574" t="s">
        <v>21</v>
      </c>
      <c r="G574" s="4" t="str">
        <f t="shared" si="63"/>
        <v>616555,75</v>
      </c>
      <c r="H574" s="5">
        <v>616555.75</v>
      </c>
      <c r="I574" s="9">
        <v>616555.75</v>
      </c>
      <c r="J574">
        <v>0</v>
      </c>
      <c r="K574">
        <v>88</v>
      </c>
      <c r="L574" s="2">
        <v>0</v>
      </c>
      <c r="M574" s="2" t="str">
        <f>LEFT(N574,8)</f>
        <v xml:space="preserve">Special </v>
      </c>
      <c r="N574" t="s">
        <v>39</v>
      </c>
      <c r="O574" t="s">
        <v>24</v>
      </c>
      <c r="P574" t="str">
        <f t="shared" si="60"/>
        <v>653,65668</v>
      </c>
      <c r="Q574" s="7">
        <v>653.65668000000005</v>
      </c>
      <c r="R574" s="2">
        <v>35653.65668</v>
      </c>
      <c r="S574" t="str">
        <f t="shared" si="61"/>
        <v>2 puertas</v>
      </c>
      <c r="T574" s="4">
        <f t="shared" si="62"/>
        <v>-35653.65668</v>
      </c>
    </row>
    <row r="575" spans="1:20" x14ac:dyDescent="0.35">
      <c r="A575" t="s">
        <v>614</v>
      </c>
      <c r="B575" t="s">
        <v>26</v>
      </c>
      <c r="C575" t="str">
        <f t="shared" si="57"/>
        <v>CA</v>
      </c>
      <c r="D575" t="str">
        <f t="shared" si="58"/>
        <v>M</v>
      </c>
      <c r="E575" t="s">
        <v>27</v>
      </c>
      <c r="F575" t="s">
        <v>21</v>
      </c>
      <c r="G575" s="4" t="str">
        <f t="shared" si="63"/>
        <v>273020,29</v>
      </c>
      <c r="H575" s="5">
        <v>273020.28999999998</v>
      </c>
      <c r="I575" s="9">
        <v>273020.28999999998</v>
      </c>
      <c r="J575">
        <v>46135</v>
      </c>
      <c r="K575">
        <v>69</v>
      </c>
      <c r="L575" s="2">
        <v>0</v>
      </c>
      <c r="M575" s="2" t="str">
        <f t="shared" si="59"/>
        <v xml:space="preserve">Personal </v>
      </c>
      <c r="N575" t="s">
        <v>16</v>
      </c>
      <c r="O575" t="s">
        <v>17</v>
      </c>
      <c r="P575" t="str">
        <f t="shared" si="60"/>
        <v>103,935601</v>
      </c>
      <c r="Q575" s="7">
        <v>103.93560100000001</v>
      </c>
      <c r="R575" s="2">
        <v>35103.935600999997</v>
      </c>
      <c r="S575" t="str">
        <f t="shared" si="61"/>
        <v>2 puertas</v>
      </c>
      <c r="T575" s="4">
        <f t="shared" si="62"/>
        <v>-35103.935600999997</v>
      </c>
    </row>
    <row r="576" spans="1:20" x14ac:dyDescent="0.35">
      <c r="A576" t="s">
        <v>615</v>
      </c>
      <c r="B576" t="s">
        <v>19</v>
      </c>
      <c r="C576" t="str">
        <f t="shared" si="57"/>
        <v>AR</v>
      </c>
      <c r="D576" t="str">
        <f t="shared" si="58"/>
        <v>F</v>
      </c>
      <c r="E576" t="s">
        <v>20</v>
      </c>
      <c r="F576" t="s">
        <v>21</v>
      </c>
      <c r="G576" s="4" t="str">
        <f t="shared" si="63"/>
        <v>516211,69</v>
      </c>
      <c r="H576" s="5">
        <v>516211.69</v>
      </c>
      <c r="I576" s="9">
        <v>516211.69</v>
      </c>
      <c r="J576">
        <v>0</v>
      </c>
      <c r="K576">
        <v>73</v>
      </c>
      <c r="L576" s="2">
        <v>0</v>
      </c>
      <c r="M576" s="2" t="str">
        <f t="shared" si="59"/>
        <v xml:space="preserve">Personal </v>
      </c>
      <c r="N576" t="s">
        <v>16</v>
      </c>
      <c r="O576" t="s">
        <v>17</v>
      </c>
      <c r="P576" t="str">
        <f t="shared" si="60"/>
        <v>809,532341</v>
      </c>
      <c r="Q576" s="7">
        <v>809.53234099999997</v>
      </c>
      <c r="R576" s="2">
        <v>35809.532340999998</v>
      </c>
      <c r="S576" t="str">
        <f t="shared" si="61"/>
        <v>2 puertas</v>
      </c>
      <c r="T576" s="4">
        <f t="shared" si="62"/>
        <v>-35809.532340999998</v>
      </c>
    </row>
    <row r="577" spans="1:20" x14ac:dyDescent="0.35">
      <c r="A577" t="s">
        <v>616</v>
      </c>
      <c r="B577" t="s">
        <v>33</v>
      </c>
      <c r="C577" t="str">
        <f t="shared" si="57"/>
        <v>0R</v>
      </c>
      <c r="D577" t="str">
        <f t="shared" si="58"/>
        <v>F</v>
      </c>
      <c r="E577" t="s">
        <v>20</v>
      </c>
      <c r="F577" t="s">
        <v>31</v>
      </c>
      <c r="G577" s="4" t="str">
        <f t="shared" si="63"/>
        <v>793706,48</v>
      </c>
      <c r="H577" s="5">
        <v>793706.48</v>
      </c>
      <c r="I577" s="9">
        <v>793706.48</v>
      </c>
      <c r="J577">
        <v>22862</v>
      </c>
      <c r="K577">
        <v>67</v>
      </c>
      <c r="L577" s="2">
        <v>0</v>
      </c>
      <c r="M577" s="2" t="str">
        <f t="shared" si="59"/>
        <v xml:space="preserve">Personal </v>
      </c>
      <c r="N577" t="s">
        <v>16</v>
      </c>
      <c r="O577" t="s">
        <v>24</v>
      </c>
      <c r="P577" t="str">
        <f t="shared" si="60"/>
        <v>321,6</v>
      </c>
      <c r="Q577" s="7">
        <v>321.60000000000002</v>
      </c>
      <c r="R577" s="2">
        <v>35321.599999999999</v>
      </c>
      <c r="S577" t="str">
        <f t="shared" si="61"/>
        <v>2 puertas</v>
      </c>
      <c r="T577" s="4">
        <f t="shared" si="62"/>
        <v>-35321.599999999999</v>
      </c>
    </row>
    <row r="578" spans="1:20" x14ac:dyDescent="0.35">
      <c r="A578" t="s">
        <v>617</v>
      </c>
      <c r="B578" t="s">
        <v>33</v>
      </c>
      <c r="C578" t="str">
        <f t="shared" ref="C578:C641" si="64">IF(B578="Washington","WA",IF(B578="Arizona","AR",IF(B578="Nevada","NV",IF(B578="Cali","CA",IF(B578="California","CA",IF(B578="Oregon","0R",B578))))))</f>
        <v>0R</v>
      </c>
      <c r="D578" t="str">
        <f t="shared" si="58"/>
        <v>F</v>
      </c>
      <c r="E578" t="s">
        <v>20</v>
      </c>
      <c r="F578" t="s">
        <v>31</v>
      </c>
      <c r="G578" s="4" t="str">
        <f t="shared" si="63"/>
        <v>860815,72</v>
      </c>
      <c r="H578" s="5">
        <v>860815.72</v>
      </c>
      <c r="I578" s="9">
        <v>860815.72</v>
      </c>
      <c r="J578">
        <v>21450</v>
      </c>
      <c r="K578">
        <v>110</v>
      </c>
      <c r="L578" s="2">
        <v>36557</v>
      </c>
      <c r="M578" s="2" t="str">
        <f t="shared" si="59"/>
        <v xml:space="preserve">Personal </v>
      </c>
      <c r="N578" t="s">
        <v>16</v>
      </c>
      <c r="O578" t="s">
        <v>78</v>
      </c>
      <c r="P578" t="str">
        <f t="shared" si="60"/>
        <v>528</v>
      </c>
      <c r="Q578" s="7">
        <v>528</v>
      </c>
      <c r="R578" s="2">
        <v>35528</v>
      </c>
      <c r="S578" t="str">
        <f t="shared" si="61"/>
        <v>2 puertas</v>
      </c>
      <c r="T578" s="4">
        <f t="shared" si="62"/>
        <v>-35528</v>
      </c>
    </row>
    <row r="579" spans="1:20" x14ac:dyDescent="0.35">
      <c r="A579" t="s">
        <v>618</v>
      </c>
      <c r="B579" t="s">
        <v>33</v>
      </c>
      <c r="C579" t="str">
        <f t="shared" si="64"/>
        <v>0R</v>
      </c>
      <c r="D579" t="str">
        <f t="shared" ref="D579:D642" si="65">IF(E579="female","F",IF(E579="Femal","F",IF(E579="Male","M",E579)))</f>
        <v>M</v>
      </c>
      <c r="E579" t="s">
        <v>27</v>
      </c>
      <c r="F579" t="s">
        <v>21</v>
      </c>
      <c r="G579" s="4" t="str">
        <f t="shared" si="63"/>
        <v>263254,58</v>
      </c>
      <c r="H579" s="5">
        <v>263254.58</v>
      </c>
      <c r="I579" s="9">
        <v>263254.58</v>
      </c>
      <c r="J579">
        <v>95854</v>
      </c>
      <c r="K579">
        <v>65</v>
      </c>
      <c r="L579" s="2">
        <v>0</v>
      </c>
      <c r="M579" s="2" t="str">
        <f t="shared" ref="M579:M642" si="66">LEFT(N579,9)</f>
        <v xml:space="preserve">Personal </v>
      </c>
      <c r="N579" t="s">
        <v>16</v>
      </c>
      <c r="O579" t="s">
        <v>24</v>
      </c>
      <c r="P579" t="str">
        <f t="shared" ref="P579:P642" si="67">SUBSTITUTE(Q579,"%"," ")</f>
        <v>312</v>
      </c>
      <c r="Q579" s="7">
        <v>312</v>
      </c>
      <c r="R579" s="2">
        <v>35312</v>
      </c>
      <c r="S579" t="str">
        <f t="shared" ref="S579:S642" si="68">IF(O579="SUV","4 puertas",IF(O579="Luxury SUV","4 puertas","2 puertas"))</f>
        <v>2 puertas</v>
      </c>
      <c r="T579" s="4">
        <f t="shared" ref="T579:T642" si="69">X581-R579</f>
        <v>-35312</v>
      </c>
    </row>
    <row r="580" spans="1:20" x14ac:dyDescent="0.35">
      <c r="A580" t="s">
        <v>619</v>
      </c>
      <c r="B580" t="s">
        <v>33</v>
      </c>
      <c r="C580" t="str">
        <f t="shared" si="64"/>
        <v>0R</v>
      </c>
      <c r="D580" t="str">
        <f t="shared" si="65"/>
        <v>F</v>
      </c>
      <c r="E580" t="s">
        <v>20</v>
      </c>
      <c r="F580" t="s">
        <v>21</v>
      </c>
      <c r="G580" s="4" t="str">
        <f t="shared" ref="G580:G643" si="70">SUBSTITUTE(H580,"%"," ")</f>
        <v>778500,42</v>
      </c>
      <c r="H580" s="5">
        <v>778500.42</v>
      </c>
      <c r="I580" s="9">
        <v>778500.42</v>
      </c>
      <c r="J580">
        <v>44897</v>
      </c>
      <c r="K580">
        <v>99</v>
      </c>
      <c r="L580" s="2">
        <v>36526</v>
      </c>
      <c r="M580" s="2" t="str">
        <f t="shared" si="66"/>
        <v xml:space="preserve">Personal </v>
      </c>
      <c r="N580" t="s">
        <v>16</v>
      </c>
      <c r="O580" t="s">
        <v>17</v>
      </c>
      <c r="P580" t="str">
        <f t="shared" si="67"/>
        <v>580,72531</v>
      </c>
      <c r="Q580" s="7">
        <v>580.72531000000004</v>
      </c>
      <c r="R580" s="2">
        <v>35580.725310000002</v>
      </c>
      <c r="S580" t="str">
        <f t="shared" si="68"/>
        <v>2 puertas</v>
      </c>
      <c r="T580" s="4">
        <f t="shared" si="69"/>
        <v>-35580.725310000002</v>
      </c>
    </row>
    <row r="581" spans="1:20" x14ac:dyDescent="0.35">
      <c r="A581" t="s">
        <v>620</v>
      </c>
      <c r="B581" t="s">
        <v>13</v>
      </c>
      <c r="C581" t="str">
        <f t="shared" si="64"/>
        <v>WA</v>
      </c>
      <c r="D581" t="str">
        <f t="shared" si="65"/>
        <v>M</v>
      </c>
      <c r="E581" t="s">
        <v>27</v>
      </c>
      <c r="F581" t="s">
        <v>31</v>
      </c>
      <c r="G581" s="4" t="str">
        <f t="shared" si="70"/>
        <v>2163983,86</v>
      </c>
      <c r="H581" s="5">
        <v>2163983.86</v>
      </c>
      <c r="I581" s="9">
        <v>2163983.86</v>
      </c>
      <c r="J581">
        <v>64455</v>
      </c>
      <c r="K581">
        <v>108</v>
      </c>
      <c r="L581" s="2">
        <v>0</v>
      </c>
      <c r="M581" s="2" t="str">
        <f t="shared" si="66"/>
        <v xml:space="preserve">Personal </v>
      </c>
      <c r="N581" t="s">
        <v>16</v>
      </c>
      <c r="O581" t="s">
        <v>29</v>
      </c>
      <c r="P581" t="str">
        <f t="shared" si="67"/>
        <v>133,735395</v>
      </c>
      <c r="Q581" s="7">
        <v>133.73539500000001</v>
      </c>
      <c r="R581" s="2">
        <v>35133.735395000003</v>
      </c>
      <c r="S581" t="str">
        <f t="shared" si="68"/>
        <v>4 puertas</v>
      </c>
      <c r="T581" s="4">
        <f t="shared" si="69"/>
        <v>-35133.735395000003</v>
      </c>
    </row>
    <row r="582" spans="1:20" x14ac:dyDescent="0.35">
      <c r="A582" t="s">
        <v>621</v>
      </c>
      <c r="B582" t="s">
        <v>33</v>
      </c>
      <c r="C582" t="str">
        <f t="shared" si="64"/>
        <v>0R</v>
      </c>
      <c r="D582" t="str">
        <f t="shared" si="65"/>
        <v>F</v>
      </c>
      <c r="E582" t="s">
        <v>20</v>
      </c>
      <c r="F582" t="s">
        <v>15</v>
      </c>
      <c r="G582" s="4" t="str">
        <f t="shared" si="70"/>
        <v>498082,5</v>
      </c>
      <c r="H582" s="5">
        <v>498082.5</v>
      </c>
      <c r="I582" s="9">
        <v>498082.5</v>
      </c>
      <c r="J582">
        <v>53265</v>
      </c>
      <c r="K582">
        <v>62</v>
      </c>
      <c r="L582" s="2">
        <v>0</v>
      </c>
      <c r="M582" s="2" t="str">
        <f t="shared" si="66"/>
        <v xml:space="preserve">Personal </v>
      </c>
      <c r="N582" t="s">
        <v>16</v>
      </c>
      <c r="O582" t="s">
        <v>17</v>
      </c>
      <c r="P582" t="str">
        <f t="shared" si="67"/>
        <v>238,005074</v>
      </c>
      <c r="Q582" s="7">
        <v>238.00507400000001</v>
      </c>
      <c r="R582" s="2">
        <v>35238.005074000001</v>
      </c>
      <c r="S582" t="str">
        <f t="shared" si="68"/>
        <v>2 puertas</v>
      </c>
      <c r="T582" s="4">
        <f t="shared" si="69"/>
        <v>-35238.005074000001</v>
      </c>
    </row>
    <row r="583" spans="1:20" x14ac:dyDescent="0.35">
      <c r="A583" t="s">
        <v>622</v>
      </c>
      <c r="B583" t="s">
        <v>19</v>
      </c>
      <c r="C583" t="str">
        <f t="shared" si="64"/>
        <v>AR</v>
      </c>
      <c r="D583" t="str">
        <f t="shared" si="65"/>
        <v>F</v>
      </c>
      <c r="E583" t="s">
        <v>20</v>
      </c>
      <c r="F583" t="s">
        <v>31</v>
      </c>
      <c r="G583" s="4" t="str">
        <f t="shared" si="70"/>
        <v>745723,78</v>
      </c>
      <c r="H583" s="5">
        <v>745723.78</v>
      </c>
      <c r="I583" s="9">
        <v>745723.78</v>
      </c>
      <c r="J583">
        <v>0</v>
      </c>
      <c r="K583">
        <v>198</v>
      </c>
      <c r="L583" s="2">
        <v>36526</v>
      </c>
      <c r="M583" s="2" t="str">
        <f t="shared" si="66"/>
        <v xml:space="preserve">Personal </v>
      </c>
      <c r="N583" t="s">
        <v>16</v>
      </c>
      <c r="O583" t="s">
        <v>117</v>
      </c>
      <c r="P583" t="str">
        <f t="shared" si="67"/>
        <v>1577,674417</v>
      </c>
      <c r="Q583" s="7">
        <v>1577.6744169999999</v>
      </c>
      <c r="R583" s="2">
        <v>36577.674417000002</v>
      </c>
      <c r="S583" t="str">
        <f t="shared" si="68"/>
        <v>2 puertas</v>
      </c>
      <c r="T583" s="4">
        <f t="shared" si="69"/>
        <v>-36577.674417000002</v>
      </c>
    </row>
    <row r="584" spans="1:20" x14ac:dyDescent="0.35">
      <c r="A584" t="s">
        <v>623</v>
      </c>
      <c r="B584" t="s">
        <v>13</v>
      </c>
      <c r="C584" t="str">
        <f t="shared" si="64"/>
        <v>WA</v>
      </c>
      <c r="D584" t="str">
        <f t="shared" si="65"/>
        <v>M</v>
      </c>
      <c r="E584" t="s">
        <v>27</v>
      </c>
      <c r="F584" t="s">
        <v>15</v>
      </c>
      <c r="G584" s="4" t="str">
        <f t="shared" si="70"/>
        <v>1064093,93</v>
      </c>
      <c r="H584" s="5">
        <v>1064093.93</v>
      </c>
      <c r="I584" s="9">
        <v>1064093.93</v>
      </c>
      <c r="J584">
        <v>50450</v>
      </c>
      <c r="K584">
        <v>90</v>
      </c>
      <c r="L584" s="2">
        <v>0</v>
      </c>
      <c r="M584" s="2" t="str">
        <f t="shared" si="66"/>
        <v xml:space="preserve">Personal </v>
      </c>
      <c r="N584" t="s">
        <v>16</v>
      </c>
      <c r="O584" t="s">
        <v>24</v>
      </c>
      <c r="P584" t="str">
        <f t="shared" si="67"/>
        <v>135,892444</v>
      </c>
      <c r="Q584" s="7">
        <v>135.89244400000001</v>
      </c>
      <c r="R584" s="2">
        <v>35135.892443999997</v>
      </c>
      <c r="S584" t="str">
        <f t="shared" si="68"/>
        <v>2 puertas</v>
      </c>
      <c r="T584" s="4">
        <f t="shared" si="69"/>
        <v>-35135.892443999997</v>
      </c>
    </row>
    <row r="585" spans="1:20" x14ac:dyDescent="0.35">
      <c r="A585" t="s">
        <v>624</v>
      </c>
      <c r="B585" t="s">
        <v>26</v>
      </c>
      <c r="C585" t="str">
        <f t="shared" si="64"/>
        <v>CA</v>
      </c>
      <c r="D585" t="str">
        <f t="shared" si="65"/>
        <v>F</v>
      </c>
      <c r="E585" t="s">
        <v>20</v>
      </c>
      <c r="F585" t="s">
        <v>31</v>
      </c>
      <c r="G585" s="4" t="str">
        <f t="shared" si="70"/>
        <v>686250,83</v>
      </c>
      <c r="H585" s="5">
        <v>686250.83</v>
      </c>
      <c r="I585" s="9">
        <v>686250.83</v>
      </c>
      <c r="J585">
        <v>54780</v>
      </c>
      <c r="K585">
        <v>88</v>
      </c>
      <c r="L585" s="2">
        <v>36586</v>
      </c>
      <c r="M585" s="2" t="str">
        <f t="shared" si="66"/>
        <v xml:space="preserve">Personal </v>
      </c>
      <c r="N585" t="s">
        <v>16</v>
      </c>
      <c r="O585" t="s">
        <v>17</v>
      </c>
      <c r="P585" t="str">
        <f t="shared" si="67"/>
        <v>135,26125</v>
      </c>
      <c r="Q585" s="7">
        <v>135.26124999999999</v>
      </c>
      <c r="R585" s="2">
        <v>35135.261250000003</v>
      </c>
      <c r="S585" t="str">
        <f t="shared" si="68"/>
        <v>2 puertas</v>
      </c>
      <c r="T585" s="4">
        <f t="shared" si="69"/>
        <v>-35135.261250000003</v>
      </c>
    </row>
    <row r="586" spans="1:20" x14ac:dyDescent="0.35">
      <c r="A586" t="s">
        <v>625</v>
      </c>
      <c r="B586" t="s">
        <v>23</v>
      </c>
      <c r="C586" t="str">
        <f t="shared" si="64"/>
        <v>NV</v>
      </c>
      <c r="D586" t="str">
        <f t="shared" si="65"/>
        <v>M</v>
      </c>
      <c r="E586" t="s">
        <v>27</v>
      </c>
      <c r="F586" t="s">
        <v>31</v>
      </c>
      <c r="G586" s="4" t="str">
        <f t="shared" si="70"/>
        <v>904898,34</v>
      </c>
      <c r="H586" s="5">
        <v>904898.34</v>
      </c>
      <c r="I586" s="9">
        <v>904898.34</v>
      </c>
      <c r="J586">
        <v>0</v>
      </c>
      <c r="K586">
        <v>119</v>
      </c>
      <c r="L586" s="2">
        <v>0</v>
      </c>
      <c r="M586" s="2" t="str">
        <f t="shared" si="66"/>
        <v xml:space="preserve">Personal </v>
      </c>
      <c r="N586" t="s">
        <v>16</v>
      </c>
      <c r="O586" t="s">
        <v>78</v>
      </c>
      <c r="P586" t="str">
        <f t="shared" si="67"/>
        <v>571,2</v>
      </c>
      <c r="Q586" s="7">
        <v>571.20000000000005</v>
      </c>
      <c r="R586" s="2">
        <v>35571.199999999997</v>
      </c>
      <c r="S586" t="str">
        <f t="shared" si="68"/>
        <v>2 puertas</v>
      </c>
      <c r="T586" s="4">
        <f t="shared" si="69"/>
        <v>-35571.199999999997</v>
      </c>
    </row>
    <row r="587" spans="1:20" x14ac:dyDescent="0.35">
      <c r="A587" t="s">
        <v>626</v>
      </c>
      <c r="B587" t="s">
        <v>26</v>
      </c>
      <c r="C587" t="str">
        <f t="shared" si="64"/>
        <v>CA</v>
      </c>
      <c r="D587" t="str">
        <f t="shared" si="65"/>
        <v>M</v>
      </c>
      <c r="E587" t="s">
        <v>27</v>
      </c>
      <c r="F587" t="s">
        <v>21</v>
      </c>
      <c r="G587" s="4" t="str">
        <f t="shared" si="70"/>
        <v>554803,19</v>
      </c>
      <c r="H587" s="5">
        <v>554803.18999999994</v>
      </c>
      <c r="I587" s="9">
        <v>554803.18999999994</v>
      </c>
      <c r="J587">
        <v>67798</v>
      </c>
      <c r="K587">
        <v>69</v>
      </c>
      <c r="L587" s="2">
        <v>0</v>
      </c>
      <c r="M587" s="2" t="str">
        <f t="shared" si="66"/>
        <v xml:space="preserve">Personal </v>
      </c>
      <c r="N587" t="s">
        <v>16</v>
      </c>
      <c r="O587" t="s">
        <v>17</v>
      </c>
      <c r="P587" t="str">
        <f t="shared" si="67"/>
        <v>331,2</v>
      </c>
      <c r="Q587" s="7">
        <v>331.2</v>
      </c>
      <c r="R587" s="2">
        <v>35331.199999999997</v>
      </c>
      <c r="S587" t="str">
        <f t="shared" si="68"/>
        <v>2 puertas</v>
      </c>
      <c r="T587" s="4">
        <f t="shared" si="69"/>
        <v>-35331.199999999997</v>
      </c>
    </row>
    <row r="588" spans="1:20" x14ac:dyDescent="0.35">
      <c r="A588" t="s">
        <v>627</v>
      </c>
      <c r="B588" t="s">
        <v>33</v>
      </c>
      <c r="C588" t="str">
        <f t="shared" si="64"/>
        <v>0R</v>
      </c>
      <c r="D588" t="str">
        <f t="shared" si="65"/>
        <v>M</v>
      </c>
      <c r="E588" t="s">
        <v>27</v>
      </c>
      <c r="F588" t="s">
        <v>21</v>
      </c>
      <c r="G588" s="4" t="str">
        <f t="shared" si="70"/>
        <v>831268,16</v>
      </c>
      <c r="H588" s="5">
        <v>831268.16</v>
      </c>
      <c r="I588" s="9">
        <v>831268.16</v>
      </c>
      <c r="J588">
        <v>21442</v>
      </c>
      <c r="K588">
        <v>118</v>
      </c>
      <c r="L588" s="2">
        <v>0</v>
      </c>
      <c r="M588" s="2" t="str">
        <f t="shared" si="66"/>
        <v xml:space="preserve">Personal </v>
      </c>
      <c r="N588" t="s">
        <v>16</v>
      </c>
      <c r="O588" t="s">
        <v>29</v>
      </c>
      <c r="P588" t="str">
        <f t="shared" si="67"/>
        <v>566,4</v>
      </c>
      <c r="Q588" s="7">
        <v>566.4</v>
      </c>
      <c r="R588" s="2">
        <v>35566.400000000001</v>
      </c>
      <c r="S588" t="str">
        <f t="shared" si="68"/>
        <v>4 puertas</v>
      </c>
      <c r="T588" s="4">
        <f t="shared" si="69"/>
        <v>-35566.400000000001</v>
      </c>
    </row>
    <row r="589" spans="1:20" x14ac:dyDescent="0.35">
      <c r="A589" t="s">
        <v>628</v>
      </c>
      <c r="B589" t="s">
        <v>26</v>
      </c>
      <c r="C589" t="str">
        <f t="shared" si="64"/>
        <v>CA</v>
      </c>
      <c r="D589" t="str">
        <f t="shared" si="65"/>
        <v>M</v>
      </c>
      <c r="E589" t="s">
        <v>27</v>
      </c>
      <c r="F589" t="s">
        <v>21</v>
      </c>
      <c r="G589" s="4" t="str">
        <f t="shared" si="70"/>
        <v>238998,1</v>
      </c>
      <c r="H589" s="5">
        <v>238998.1</v>
      </c>
      <c r="I589" s="9">
        <v>238998.1</v>
      </c>
      <c r="J589">
        <v>27615</v>
      </c>
      <c r="K589">
        <v>62</v>
      </c>
      <c r="L589" s="2">
        <v>36526</v>
      </c>
      <c r="M589" s="2" t="str">
        <f t="shared" si="66"/>
        <v xml:space="preserve">Personal </v>
      </c>
      <c r="N589" t="s">
        <v>16</v>
      </c>
      <c r="O589" t="s">
        <v>17</v>
      </c>
      <c r="P589" t="str">
        <f t="shared" si="67"/>
        <v>297,6</v>
      </c>
      <c r="Q589" s="7">
        <v>297.60000000000002</v>
      </c>
      <c r="R589" s="2">
        <v>35297.599999999999</v>
      </c>
      <c r="S589" t="str">
        <f t="shared" si="68"/>
        <v>2 puertas</v>
      </c>
      <c r="T589" s="4">
        <f t="shared" si="69"/>
        <v>-35297.599999999999</v>
      </c>
    </row>
    <row r="590" spans="1:20" x14ac:dyDescent="0.35">
      <c r="A590" t="s">
        <v>629</v>
      </c>
      <c r="B590" t="s">
        <v>26</v>
      </c>
      <c r="C590" t="str">
        <f t="shared" si="64"/>
        <v>CA</v>
      </c>
      <c r="D590" t="str">
        <f t="shared" si="65"/>
        <v>M</v>
      </c>
      <c r="E590" t="s">
        <v>27</v>
      </c>
      <c r="F590" t="s">
        <v>21</v>
      </c>
      <c r="G590" s="4" t="str">
        <f t="shared" si="70"/>
        <v>445811,34</v>
      </c>
      <c r="H590" s="5">
        <v>445811.34</v>
      </c>
      <c r="I590" s="9">
        <v>445811.34</v>
      </c>
      <c r="J590">
        <v>17622</v>
      </c>
      <c r="K590">
        <v>65</v>
      </c>
      <c r="L590" s="2">
        <v>36526</v>
      </c>
      <c r="M590" s="2" t="str">
        <f t="shared" si="66"/>
        <v xml:space="preserve">Personal </v>
      </c>
      <c r="N590" t="s">
        <v>16</v>
      </c>
      <c r="O590" t="s">
        <v>17</v>
      </c>
      <c r="P590" t="str">
        <f t="shared" si="67"/>
        <v>312</v>
      </c>
      <c r="Q590" s="7">
        <v>312</v>
      </c>
      <c r="R590" s="2">
        <v>35312</v>
      </c>
      <c r="S590" t="str">
        <f t="shared" si="68"/>
        <v>2 puertas</v>
      </c>
      <c r="T590" s="4">
        <f t="shared" si="69"/>
        <v>-35312</v>
      </c>
    </row>
    <row r="591" spans="1:20" x14ac:dyDescent="0.35">
      <c r="A591" t="s">
        <v>630</v>
      </c>
      <c r="B591" t="s">
        <v>23</v>
      </c>
      <c r="C591" t="str">
        <f t="shared" si="64"/>
        <v>NV</v>
      </c>
      <c r="D591" t="str">
        <f t="shared" si="65"/>
        <v>M</v>
      </c>
      <c r="E591" t="s">
        <v>27</v>
      </c>
      <c r="F591" t="s">
        <v>31</v>
      </c>
      <c r="G591" s="4" t="str">
        <f t="shared" si="70"/>
        <v>529574,17</v>
      </c>
      <c r="H591" s="5">
        <v>529574.17000000004</v>
      </c>
      <c r="I591" s="9">
        <v>529574.17000000004</v>
      </c>
      <c r="J591">
        <v>50200</v>
      </c>
      <c r="K591">
        <v>135</v>
      </c>
      <c r="L591" s="2">
        <v>0</v>
      </c>
      <c r="M591" s="2" t="str">
        <f t="shared" si="66"/>
        <v xml:space="preserve">Personal </v>
      </c>
      <c r="N591" t="s">
        <v>16</v>
      </c>
      <c r="O591" t="s">
        <v>78</v>
      </c>
      <c r="P591" t="str">
        <f t="shared" si="67"/>
        <v>637,063458</v>
      </c>
      <c r="Q591" s="7">
        <v>637.06345799999997</v>
      </c>
      <c r="R591" s="2">
        <v>35637.063457999997</v>
      </c>
      <c r="S591" t="str">
        <f t="shared" si="68"/>
        <v>2 puertas</v>
      </c>
      <c r="T591" s="4">
        <f t="shared" si="69"/>
        <v>-35637.063457999997</v>
      </c>
    </row>
    <row r="592" spans="1:20" x14ac:dyDescent="0.35">
      <c r="A592" t="s">
        <v>631</v>
      </c>
      <c r="B592" t="s">
        <v>19</v>
      </c>
      <c r="C592" t="str">
        <f t="shared" si="64"/>
        <v>AR</v>
      </c>
      <c r="D592" t="str">
        <f t="shared" si="65"/>
        <v>F</v>
      </c>
      <c r="E592" t="s">
        <v>20</v>
      </c>
      <c r="F592" t="s">
        <v>80</v>
      </c>
      <c r="G592" s="4" t="str">
        <f t="shared" si="70"/>
        <v>383960,61</v>
      </c>
      <c r="H592" s="5">
        <v>383960.61</v>
      </c>
      <c r="I592" s="9">
        <v>383960.61</v>
      </c>
      <c r="J592">
        <v>0</v>
      </c>
      <c r="K592">
        <v>112</v>
      </c>
      <c r="L592" s="2">
        <v>36557</v>
      </c>
      <c r="M592" s="2" t="str">
        <f t="shared" si="66"/>
        <v xml:space="preserve">Personal </v>
      </c>
      <c r="N592" t="s">
        <v>16</v>
      </c>
      <c r="O592" t="s">
        <v>29</v>
      </c>
      <c r="P592" t="str">
        <f t="shared" si="67"/>
        <v>537,6</v>
      </c>
      <c r="Q592" s="7">
        <v>537.6</v>
      </c>
      <c r="R592" s="2">
        <v>35537.599999999999</v>
      </c>
      <c r="S592" t="str">
        <f t="shared" si="68"/>
        <v>4 puertas</v>
      </c>
      <c r="T592" s="4">
        <f t="shared" si="69"/>
        <v>-35537.599999999999</v>
      </c>
    </row>
    <row r="593" spans="1:20" x14ac:dyDescent="0.35">
      <c r="A593" t="s">
        <v>632</v>
      </c>
      <c r="B593" t="s">
        <v>26</v>
      </c>
      <c r="C593" t="str">
        <f t="shared" si="64"/>
        <v>CA</v>
      </c>
      <c r="D593" t="str">
        <f t="shared" si="65"/>
        <v>F</v>
      </c>
      <c r="E593" t="s">
        <v>20</v>
      </c>
      <c r="F593" t="s">
        <v>31</v>
      </c>
      <c r="G593" s="4" t="str">
        <f t="shared" si="70"/>
        <v>373150,46</v>
      </c>
      <c r="H593" s="5">
        <v>373150.46</v>
      </c>
      <c r="I593" s="9">
        <v>373150.46</v>
      </c>
      <c r="J593">
        <v>0</v>
      </c>
      <c r="K593">
        <v>96</v>
      </c>
      <c r="L593" s="2">
        <v>0</v>
      </c>
      <c r="M593" s="2" t="str">
        <f t="shared" si="66"/>
        <v xml:space="preserve">Personal </v>
      </c>
      <c r="N593" t="s">
        <v>16</v>
      </c>
      <c r="O593" t="s">
        <v>17</v>
      </c>
      <c r="P593" t="str">
        <f t="shared" si="67"/>
        <v>460,8</v>
      </c>
      <c r="Q593" s="7">
        <v>460.8</v>
      </c>
      <c r="R593" s="2">
        <v>35460.800000000003</v>
      </c>
      <c r="S593" t="str">
        <f t="shared" si="68"/>
        <v>2 puertas</v>
      </c>
      <c r="T593" s="4">
        <f t="shared" si="69"/>
        <v>-35460.800000000003</v>
      </c>
    </row>
    <row r="594" spans="1:20" x14ac:dyDescent="0.35">
      <c r="A594" t="s">
        <v>633</v>
      </c>
      <c r="B594" t="s">
        <v>26</v>
      </c>
      <c r="C594" t="str">
        <f t="shared" si="64"/>
        <v>CA</v>
      </c>
      <c r="D594" t="str">
        <f t="shared" si="65"/>
        <v>F</v>
      </c>
      <c r="E594" t="s">
        <v>20</v>
      </c>
      <c r="F594" t="s">
        <v>15</v>
      </c>
      <c r="G594" s="4" t="str">
        <f t="shared" si="70"/>
        <v>277890,37</v>
      </c>
      <c r="H594" s="5">
        <v>277890.37</v>
      </c>
      <c r="I594" s="9">
        <v>277890.37</v>
      </c>
      <c r="J594">
        <v>73570</v>
      </c>
      <c r="K594">
        <v>70</v>
      </c>
      <c r="L594" s="2">
        <v>36526</v>
      </c>
      <c r="M594" s="2" t="str">
        <f>LEFT(N594,8)</f>
        <v xml:space="preserve">Special </v>
      </c>
      <c r="N594" t="s">
        <v>39</v>
      </c>
      <c r="O594" t="s">
        <v>24</v>
      </c>
      <c r="P594" t="str">
        <f t="shared" si="67"/>
        <v>75,936096</v>
      </c>
      <c r="Q594" s="7">
        <v>75.936096000000006</v>
      </c>
      <c r="R594" s="2">
        <v>35075.936095999998</v>
      </c>
      <c r="S594" t="str">
        <f t="shared" si="68"/>
        <v>2 puertas</v>
      </c>
      <c r="T594" s="4">
        <f t="shared" si="69"/>
        <v>-35075.936095999998</v>
      </c>
    </row>
    <row r="595" spans="1:20" x14ac:dyDescent="0.35">
      <c r="A595" t="s">
        <v>634</v>
      </c>
      <c r="B595" t="s">
        <v>33</v>
      </c>
      <c r="C595" t="str">
        <f t="shared" si="64"/>
        <v>0R</v>
      </c>
      <c r="D595" t="str">
        <f t="shared" si="65"/>
        <v>F</v>
      </c>
      <c r="E595" t="s">
        <v>20</v>
      </c>
      <c r="F595" t="s">
        <v>31</v>
      </c>
      <c r="G595" s="4" t="str">
        <f t="shared" si="70"/>
        <v>401654,2</v>
      </c>
      <c r="H595" s="5">
        <v>401654.2</v>
      </c>
      <c r="I595" s="9">
        <v>401654.2</v>
      </c>
      <c r="J595">
        <v>0</v>
      </c>
      <c r="K595">
        <v>111</v>
      </c>
      <c r="L595" s="2">
        <v>0</v>
      </c>
      <c r="M595" s="2" t="str">
        <f t="shared" si="66"/>
        <v xml:space="preserve">Personal </v>
      </c>
      <c r="N595" t="s">
        <v>16</v>
      </c>
      <c r="O595" t="s">
        <v>29</v>
      </c>
      <c r="P595" t="str">
        <f t="shared" si="67"/>
        <v>799,2</v>
      </c>
      <c r="Q595" s="7">
        <v>799.2</v>
      </c>
      <c r="R595" s="2">
        <v>35799.199999999997</v>
      </c>
      <c r="S595" t="str">
        <f t="shared" si="68"/>
        <v>4 puertas</v>
      </c>
      <c r="T595" s="4">
        <f t="shared" si="69"/>
        <v>-35799.199999999997</v>
      </c>
    </row>
    <row r="596" spans="1:20" x14ac:dyDescent="0.35">
      <c r="A596" t="s">
        <v>635</v>
      </c>
      <c r="B596" t="s">
        <v>13</v>
      </c>
      <c r="C596" t="str">
        <f t="shared" si="64"/>
        <v>WA</v>
      </c>
      <c r="D596" t="str">
        <f t="shared" si="65"/>
        <v>M</v>
      </c>
      <c r="E596" t="s">
        <v>27</v>
      </c>
      <c r="F596" t="s">
        <v>80</v>
      </c>
      <c r="G596" s="4" t="str">
        <f t="shared" si="70"/>
        <v>493094,93</v>
      </c>
      <c r="H596" s="5">
        <v>493094.93</v>
      </c>
      <c r="I596" s="9">
        <v>493094.93</v>
      </c>
      <c r="J596">
        <v>70412</v>
      </c>
      <c r="K596">
        <v>61</v>
      </c>
      <c r="L596" s="2">
        <v>0</v>
      </c>
      <c r="M596" s="2" t="str">
        <f t="shared" si="66"/>
        <v>Corporate</v>
      </c>
      <c r="N596" t="s">
        <v>28</v>
      </c>
      <c r="O596" t="s">
        <v>24</v>
      </c>
      <c r="P596" t="str">
        <f t="shared" si="67"/>
        <v>136,291083</v>
      </c>
      <c r="Q596" s="7">
        <v>136.29108299999999</v>
      </c>
      <c r="R596" s="2">
        <v>35136.291082999996</v>
      </c>
      <c r="S596" t="str">
        <f t="shared" si="68"/>
        <v>2 puertas</v>
      </c>
      <c r="T596" s="4">
        <f t="shared" si="69"/>
        <v>-35136.291082999996</v>
      </c>
    </row>
    <row r="597" spans="1:20" x14ac:dyDescent="0.35">
      <c r="A597" t="s">
        <v>636</v>
      </c>
      <c r="B597" t="s">
        <v>23</v>
      </c>
      <c r="C597" t="str">
        <f t="shared" si="64"/>
        <v>NV</v>
      </c>
      <c r="D597" t="str">
        <f t="shared" si="65"/>
        <v>M</v>
      </c>
      <c r="E597" t="s">
        <v>27</v>
      </c>
      <c r="F597" t="s">
        <v>80</v>
      </c>
      <c r="G597" s="4" t="str">
        <f t="shared" si="70"/>
        <v>249131,7</v>
      </c>
      <c r="H597" s="5">
        <v>249131.7</v>
      </c>
      <c r="I597" s="9">
        <v>249131.7</v>
      </c>
      <c r="J597">
        <v>36631</v>
      </c>
      <c r="K597">
        <v>62</v>
      </c>
      <c r="L597" s="2">
        <v>0</v>
      </c>
      <c r="M597" s="2" t="str">
        <f t="shared" si="66"/>
        <v xml:space="preserve">Personal </v>
      </c>
      <c r="N597" t="s">
        <v>16</v>
      </c>
      <c r="O597" t="s">
        <v>17</v>
      </c>
      <c r="P597" t="str">
        <f t="shared" si="67"/>
        <v>67,530904</v>
      </c>
      <c r="Q597" s="7">
        <v>67.530904000000007</v>
      </c>
      <c r="R597" s="2">
        <v>35067.530903999999</v>
      </c>
      <c r="S597" t="str">
        <f t="shared" si="68"/>
        <v>2 puertas</v>
      </c>
      <c r="T597" s="4">
        <f t="shared" si="69"/>
        <v>-35067.530903999999</v>
      </c>
    </row>
    <row r="598" spans="1:20" x14ac:dyDescent="0.35">
      <c r="A598" t="s">
        <v>637</v>
      </c>
      <c r="B598" t="s">
        <v>33</v>
      </c>
      <c r="C598" t="str">
        <f t="shared" si="64"/>
        <v>0R</v>
      </c>
      <c r="D598" t="str">
        <f t="shared" si="65"/>
        <v>F</v>
      </c>
      <c r="E598" t="s">
        <v>20</v>
      </c>
      <c r="F598" t="s">
        <v>35</v>
      </c>
      <c r="G598" s="4" t="str">
        <f t="shared" si="70"/>
        <v>290887,59</v>
      </c>
      <c r="H598" s="5">
        <v>290887.59000000003</v>
      </c>
      <c r="I598" s="9">
        <v>290887.59000000003</v>
      </c>
      <c r="J598">
        <v>35895</v>
      </c>
      <c r="K598">
        <v>73</v>
      </c>
      <c r="L598" s="2">
        <v>0</v>
      </c>
      <c r="M598" s="2" t="str">
        <f t="shared" si="66"/>
        <v xml:space="preserve">Personal </v>
      </c>
      <c r="N598" t="s">
        <v>16</v>
      </c>
      <c r="O598" t="s">
        <v>17</v>
      </c>
      <c r="P598" t="str">
        <f t="shared" si="67"/>
        <v>312,921256</v>
      </c>
      <c r="Q598" s="7">
        <v>312.92125600000003</v>
      </c>
      <c r="R598" s="2">
        <v>35312.921256000001</v>
      </c>
      <c r="S598" t="str">
        <f t="shared" si="68"/>
        <v>2 puertas</v>
      </c>
      <c r="T598" s="4">
        <f t="shared" si="69"/>
        <v>-35312.921256000001</v>
      </c>
    </row>
    <row r="599" spans="1:20" x14ac:dyDescent="0.35">
      <c r="A599" t="s">
        <v>638</v>
      </c>
      <c r="B599" t="s">
        <v>19</v>
      </c>
      <c r="C599" t="str">
        <f t="shared" si="64"/>
        <v>AR</v>
      </c>
      <c r="D599" t="str">
        <f t="shared" si="65"/>
        <v>F</v>
      </c>
      <c r="E599" t="s">
        <v>20</v>
      </c>
      <c r="F599" t="s">
        <v>35</v>
      </c>
      <c r="G599" s="4" t="str">
        <f t="shared" si="70"/>
        <v>428294,8</v>
      </c>
      <c r="H599" s="5">
        <v>428294.8</v>
      </c>
      <c r="I599" s="9">
        <v>428294.8</v>
      </c>
      <c r="J599">
        <v>40864</v>
      </c>
      <c r="K599">
        <v>109</v>
      </c>
      <c r="L599" s="2">
        <v>36526</v>
      </c>
      <c r="M599" s="2" t="str">
        <f t="shared" si="66"/>
        <v xml:space="preserve">Personal </v>
      </c>
      <c r="N599" t="s">
        <v>16</v>
      </c>
      <c r="O599" t="s">
        <v>29</v>
      </c>
      <c r="P599" t="str">
        <f t="shared" si="67"/>
        <v>166,937747</v>
      </c>
      <c r="Q599" s="7">
        <v>166.937747</v>
      </c>
      <c r="R599" s="2">
        <v>35166.937747000004</v>
      </c>
      <c r="S599" t="str">
        <f t="shared" si="68"/>
        <v>4 puertas</v>
      </c>
      <c r="T599" s="4">
        <f t="shared" si="69"/>
        <v>-35166.937747000004</v>
      </c>
    </row>
    <row r="600" spans="1:20" x14ac:dyDescent="0.35">
      <c r="A600" t="s">
        <v>639</v>
      </c>
      <c r="B600" t="s">
        <v>33</v>
      </c>
      <c r="C600" t="str">
        <f t="shared" si="64"/>
        <v>0R</v>
      </c>
      <c r="D600" t="str">
        <f t="shared" si="65"/>
        <v>M</v>
      </c>
      <c r="E600" t="s">
        <v>27</v>
      </c>
      <c r="F600" t="s">
        <v>35</v>
      </c>
      <c r="G600" s="4" t="str">
        <f t="shared" si="70"/>
        <v>834162,37</v>
      </c>
      <c r="H600" s="5">
        <v>834162.37</v>
      </c>
      <c r="I600" s="9">
        <v>834162.37</v>
      </c>
      <c r="J600">
        <v>0</v>
      </c>
      <c r="K600">
        <v>118</v>
      </c>
      <c r="L600" s="2">
        <v>0</v>
      </c>
      <c r="M600" s="2" t="str">
        <f t="shared" si="66"/>
        <v xml:space="preserve">Personal </v>
      </c>
      <c r="N600" t="s">
        <v>16</v>
      </c>
      <c r="O600" t="s">
        <v>17</v>
      </c>
      <c r="P600" t="str">
        <f t="shared" si="67"/>
        <v>566,4</v>
      </c>
      <c r="Q600" s="7">
        <v>566.4</v>
      </c>
      <c r="R600" s="2">
        <v>35566.400000000001</v>
      </c>
      <c r="S600" t="str">
        <f t="shared" si="68"/>
        <v>2 puertas</v>
      </c>
      <c r="T600" s="4">
        <f t="shared" si="69"/>
        <v>-35566.400000000001</v>
      </c>
    </row>
    <row r="601" spans="1:20" x14ac:dyDescent="0.35">
      <c r="A601" t="s">
        <v>640</v>
      </c>
      <c r="B601" t="s">
        <v>19</v>
      </c>
      <c r="C601" t="str">
        <f t="shared" si="64"/>
        <v>AR</v>
      </c>
      <c r="D601" t="str">
        <f t="shared" si="65"/>
        <v>F</v>
      </c>
      <c r="E601" t="s">
        <v>20</v>
      </c>
      <c r="F601" t="s">
        <v>15</v>
      </c>
      <c r="G601" s="4" t="str">
        <f t="shared" si="70"/>
        <v>509078,13</v>
      </c>
      <c r="H601" s="5">
        <v>509078.13</v>
      </c>
      <c r="I601" s="9">
        <v>509078.13</v>
      </c>
      <c r="J601">
        <v>93018</v>
      </c>
      <c r="K601">
        <v>63</v>
      </c>
      <c r="L601" s="2">
        <v>0</v>
      </c>
      <c r="M601" s="2" t="str">
        <f t="shared" si="66"/>
        <v xml:space="preserve">Personal </v>
      </c>
      <c r="N601" t="s">
        <v>16</v>
      </c>
      <c r="O601" t="s">
        <v>17</v>
      </c>
      <c r="P601" t="str">
        <f t="shared" si="67"/>
        <v>135,382194</v>
      </c>
      <c r="Q601" s="7">
        <v>135.382194</v>
      </c>
      <c r="R601" s="2">
        <v>35135.382193999998</v>
      </c>
      <c r="S601" t="str">
        <f t="shared" si="68"/>
        <v>2 puertas</v>
      </c>
      <c r="T601" s="4">
        <f t="shared" si="69"/>
        <v>-35135.382193999998</v>
      </c>
    </row>
    <row r="602" spans="1:20" x14ac:dyDescent="0.35">
      <c r="A602" t="s">
        <v>641</v>
      </c>
      <c r="B602" t="s">
        <v>33</v>
      </c>
      <c r="C602" t="str">
        <f t="shared" si="64"/>
        <v>0R</v>
      </c>
      <c r="D602" t="str">
        <f t="shared" si="65"/>
        <v>M</v>
      </c>
      <c r="E602" t="s">
        <v>27</v>
      </c>
      <c r="F602" t="s">
        <v>21</v>
      </c>
      <c r="G602" s="4" t="str">
        <f t="shared" si="70"/>
        <v>736618,83</v>
      </c>
      <c r="H602" s="5">
        <v>736618.83</v>
      </c>
      <c r="I602" s="9">
        <v>736618.83</v>
      </c>
      <c r="J602">
        <v>70014</v>
      </c>
      <c r="K602">
        <v>62</v>
      </c>
      <c r="L602" s="2">
        <v>0</v>
      </c>
      <c r="M602" s="2" t="str">
        <f t="shared" si="66"/>
        <v>Corporate</v>
      </c>
      <c r="N602" t="s">
        <v>28</v>
      </c>
      <c r="O602" t="s">
        <v>17</v>
      </c>
      <c r="P602" t="str">
        <f t="shared" si="67"/>
        <v>17,742954</v>
      </c>
      <c r="Q602" s="7">
        <v>17.742954000000001</v>
      </c>
      <c r="R602" s="2">
        <v>35017.742954000001</v>
      </c>
      <c r="S602" t="str">
        <f t="shared" si="68"/>
        <v>2 puertas</v>
      </c>
      <c r="T602" s="4">
        <f t="shared" si="69"/>
        <v>-35017.742954000001</v>
      </c>
    </row>
    <row r="603" spans="1:20" x14ac:dyDescent="0.35">
      <c r="A603" t="s">
        <v>642</v>
      </c>
      <c r="B603" t="s">
        <v>33</v>
      </c>
      <c r="C603" t="str">
        <f t="shared" si="64"/>
        <v>0R</v>
      </c>
      <c r="D603" t="str">
        <f t="shared" si="65"/>
        <v>F</v>
      </c>
      <c r="E603" t="s">
        <v>20</v>
      </c>
      <c r="F603" t="s">
        <v>35</v>
      </c>
      <c r="G603" s="4" t="str">
        <f t="shared" si="70"/>
        <v>243687,51</v>
      </c>
      <c r="H603" s="5">
        <v>243687.51</v>
      </c>
      <c r="I603" s="9">
        <v>243687.51</v>
      </c>
      <c r="J603">
        <v>48875</v>
      </c>
      <c r="K603">
        <v>61</v>
      </c>
      <c r="L603" s="2">
        <v>0</v>
      </c>
      <c r="M603" s="2" t="str">
        <f t="shared" si="66"/>
        <v xml:space="preserve">Personal </v>
      </c>
      <c r="N603" t="s">
        <v>16</v>
      </c>
      <c r="O603" t="s">
        <v>24</v>
      </c>
      <c r="P603" t="str">
        <f t="shared" si="67"/>
        <v>1,838367</v>
      </c>
      <c r="Q603" s="7">
        <v>1.8383670000000001</v>
      </c>
      <c r="R603" s="2">
        <v>35001.838366999997</v>
      </c>
      <c r="S603" t="str">
        <f t="shared" si="68"/>
        <v>2 puertas</v>
      </c>
      <c r="T603" s="4">
        <f t="shared" si="69"/>
        <v>-35001.838366999997</v>
      </c>
    </row>
    <row r="604" spans="1:20" x14ac:dyDescent="0.35">
      <c r="A604" t="s">
        <v>643</v>
      </c>
      <c r="B604" t="s">
        <v>26</v>
      </c>
      <c r="C604" t="str">
        <f t="shared" si="64"/>
        <v>CA</v>
      </c>
      <c r="D604" t="str">
        <f t="shared" si="65"/>
        <v>M</v>
      </c>
      <c r="E604" t="s">
        <v>27</v>
      </c>
      <c r="F604" t="s">
        <v>21</v>
      </c>
      <c r="G604" s="4" t="str">
        <f t="shared" si="70"/>
        <v>885268,87</v>
      </c>
      <c r="H604" s="5">
        <v>885268.87</v>
      </c>
      <c r="I604" s="9">
        <v>885268.87</v>
      </c>
      <c r="J604">
        <v>67969</v>
      </c>
      <c r="K604">
        <v>74</v>
      </c>
      <c r="L604" s="2">
        <v>0</v>
      </c>
      <c r="M604" s="2" t="str">
        <f t="shared" si="66"/>
        <v xml:space="preserve">Personal </v>
      </c>
      <c r="N604" t="s">
        <v>16</v>
      </c>
      <c r="O604" t="s">
        <v>17</v>
      </c>
      <c r="P604" t="str">
        <f t="shared" si="67"/>
        <v>197,776009</v>
      </c>
      <c r="Q604" s="7">
        <v>197.77600899999999</v>
      </c>
      <c r="R604" s="2">
        <v>35197.776009000001</v>
      </c>
      <c r="S604" t="str">
        <f t="shared" si="68"/>
        <v>2 puertas</v>
      </c>
      <c r="T604" s="4">
        <f t="shared" si="69"/>
        <v>-35197.776009000001</v>
      </c>
    </row>
    <row r="605" spans="1:20" x14ac:dyDescent="0.35">
      <c r="A605" t="s">
        <v>644</v>
      </c>
      <c r="B605" t="s">
        <v>33</v>
      </c>
      <c r="C605" t="str">
        <f t="shared" si="64"/>
        <v>0R</v>
      </c>
      <c r="D605" t="str">
        <f t="shared" si="65"/>
        <v>F</v>
      </c>
      <c r="E605" t="s">
        <v>20</v>
      </c>
      <c r="F605" t="s">
        <v>31</v>
      </c>
      <c r="G605" s="4" t="str">
        <f t="shared" si="70"/>
        <v>2387547,68</v>
      </c>
      <c r="H605" s="5">
        <v>2387547.6800000002</v>
      </c>
      <c r="I605" s="9">
        <v>2387547.6800000002</v>
      </c>
      <c r="J605">
        <v>0</v>
      </c>
      <c r="K605">
        <v>108</v>
      </c>
      <c r="L605" s="2">
        <v>0</v>
      </c>
      <c r="M605" s="2" t="str">
        <f t="shared" si="66"/>
        <v>Corporate</v>
      </c>
      <c r="N605" t="s">
        <v>28</v>
      </c>
      <c r="O605" t="s">
        <v>29</v>
      </c>
      <c r="P605" t="str">
        <f t="shared" si="67"/>
        <v>612,102262</v>
      </c>
      <c r="Q605" s="7">
        <v>612.102262</v>
      </c>
      <c r="R605" s="2">
        <v>35612.102262</v>
      </c>
      <c r="S605" t="str">
        <f t="shared" si="68"/>
        <v>4 puertas</v>
      </c>
      <c r="T605" s="4">
        <f t="shared" si="69"/>
        <v>-35612.102262</v>
      </c>
    </row>
    <row r="606" spans="1:20" x14ac:dyDescent="0.35">
      <c r="A606" t="s">
        <v>645</v>
      </c>
      <c r="B606" t="s">
        <v>33</v>
      </c>
      <c r="C606" t="str">
        <f t="shared" si="64"/>
        <v>0R</v>
      </c>
      <c r="D606" t="str">
        <f t="shared" si="65"/>
        <v>F</v>
      </c>
      <c r="E606" t="s">
        <v>20</v>
      </c>
      <c r="F606" t="s">
        <v>80</v>
      </c>
      <c r="G606" s="4" t="str">
        <f t="shared" si="70"/>
        <v>560049,65</v>
      </c>
      <c r="H606" s="5">
        <v>560049.65</v>
      </c>
      <c r="I606" s="9">
        <v>560049.65</v>
      </c>
      <c r="J606">
        <v>68665</v>
      </c>
      <c r="K606">
        <v>69</v>
      </c>
      <c r="L606" s="2">
        <v>0</v>
      </c>
      <c r="M606" s="2" t="str">
        <f t="shared" si="66"/>
        <v xml:space="preserve">Personal </v>
      </c>
      <c r="N606" t="s">
        <v>16</v>
      </c>
      <c r="O606" t="s">
        <v>24</v>
      </c>
      <c r="P606" t="str">
        <f t="shared" si="67"/>
        <v>331,2</v>
      </c>
      <c r="Q606" s="7">
        <v>331.2</v>
      </c>
      <c r="R606" s="2">
        <v>35331.199999999997</v>
      </c>
      <c r="S606" t="str">
        <f t="shared" si="68"/>
        <v>2 puertas</v>
      </c>
      <c r="T606" s="4">
        <f t="shared" si="69"/>
        <v>-35331.199999999997</v>
      </c>
    </row>
    <row r="607" spans="1:20" x14ac:dyDescent="0.35">
      <c r="A607" t="s">
        <v>646</v>
      </c>
      <c r="B607" t="s">
        <v>26</v>
      </c>
      <c r="C607" t="str">
        <f t="shared" si="64"/>
        <v>CA</v>
      </c>
      <c r="D607" t="str">
        <f t="shared" si="65"/>
        <v>M</v>
      </c>
      <c r="E607" t="s">
        <v>27</v>
      </c>
      <c r="F607" t="s">
        <v>35</v>
      </c>
      <c r="G607" s="4" t="str">
        <f t="shared" si="70"/>
        <v>463654,65</v>
      </c>
      <c r="H607" s="5">
        <v>463654.65</v>
      </c>
      <c r="I607" s="9">
        <v>463654.65</v>
      </c>
      <c r="J607">
        <v>26802</v>
      </c>
      <c r="K607">
        <v>66</v>
      </c>
      <c r="L607" s="2">
        <v>36526</v>
      </c>
      <c r="M607" s="2" t="str">
        <f t="shared" si="66"/>
        <v>Corporate</v>
      </c>
      <c r="N607" t="s">
        <v>28</v>
      </c>
      <c r="O607" t="s">
        <v>24</v>
      </c>
      <c r="P607" t="str">
        <f t="shared" si="67"/>
        <v>316,8</v>
      </c>
      <c r="Q607" s="7">
        <v>316.8</v>
      </c>
      <c r="R607" s="2">
        <v>35316.800000000003</v>
      </c>
      <c r="S607" t="str">
        <f t="shared" si="68"/>
        <v>2 puertas</v>
      </c>
      <c r="T607" s="4">
        <f t="shared" si="69"/>
        <v>-35316.800000000003</v>
      </c>
    </row>
    <row r="608" spans="1:20" x14ac:dyDescent="0.35">
      <c r="A608" t="s">
        <v>647</v>
      </c>
      <c r="B608" t="s">
        <v>23</v>
      </c>
      <c r="C608" t="str">
        <f t="shared" si="64"/>
        <v>NV</v>
      </c>
      <c r="D608" t="str">
        <f t="shared" si="65"/>
        <v>M</v>
      </c>
      <c r="E608" t="s">
        <v>27</v>
      </c>
      <c r="F608" t="s">
        <v>31</v>
      </c>
      <c r="G608" s="4" t="str">
        <f t="shared" si="70"/>
        <v>757334,51</v>
      </c>
      <c r="H608" s="5">
        <v>757334.51</v>
      </c>
      <c r="I608" s="9">
        <v>757334.51</v>
      </c>
      <c r="J608">
        <v>0</v>
      </c>
      <c r="K608">
        <v>110</v>
      </c>
      <c r="L608" s="2">
        <v>0</v>
      </c>
      <c r="M608" s="2" t="str">
        <f t="shared" si="66"/>
        <v>Corporate</v>
      </c>
      <c r="N608" t="s">
        <v>28</v>
      </c>
      <c r="O608" t="s">
        <v>17</v>
      </c>
      <c r="P608" t="str">
        <f t="shared" si="67"/>
        <v>1193,036154</v>
      </c>
      <c r="Q608" s="7">
        <v>1193.0361539999999</v>
      </c>
      <c r="R608" s="2">
        <v>36193.036154000001</v>
      </c>
      <c r="S608" t="str">
        <f t="shared" si="68"/>
        <v>2 puertas</v>
      </c>
      <c r="T608" s="4">
        <f t="shared" si="69"/>
        <v>-36193.036154000001</v>
      </c>
    </row>
    <row r="609" spans="1:20" x14ac:dyDescent="0.35">
      <c r="A609" t="s">
        <v>648</v>
      </c>
      <c r="B609" t="s">
        <v>26</v>
      </c>
      <c r="C609" t="str">
        <f t="shared" si="64"/>
        <v>CA</v>
      </c>
      <c r="D609" t="str">
        <f t="shared" si="65"/>
        <v>M</v>
      </c>
      <c r="E609" t="s">
        <v>27</v>
      </c>
      <c r="F609" t="s">
        <v>35</v>
      </c>
      <c r="G609" s="4" t="str">
        <f t="shared" si="70"/>
        <v>1469663,55</v>
      </c>
      <c r="H609" s="5">
        <v>1469663.55</v>
      </c>
      <c r="I609" s="9">
        <v>1469663.55</v>
      </c>
      <c r="J609">
        <v>45345</v>
      </c>
      <c r="K609">
        <v>125</v>
      </c>
      <c r="L609" s="2">
        <v>0</v>
      </c>
      <c r="M609" s="2" t="str">
        <f t="shared" si="66"/>
        <v xml:space="preserve">Personal </v>
      </c>
      <c r="N609" t="s">
        <v>16</v>
      </c>
      <c r="O609" t="s">
        <v>29</v>
      </c>
      <c r="P609" t="str">
        <f t="shared" si="67"/>
        <v>600</v>
      </c>
      <c r="Q609" s="7">
        <v>600</v>
      </c>
      <c r="R609" s="2">
        <v>35600</v>
      </c>
      <c r="S609" t="str">
        <f t="shared" si="68"/>
        <v>4 puertas</v>
      </c>
      <c r="T609" s="4">
        <f t="shared" si="69"/>
        <v>-35600</v>
      </c>
    </row>
    <row r="610" spans="1:20" x14ac:dyDescent="0.35">
      <c r="A610" t="s">
        <v>649</v>
      </c>
      <c r="B610" t="s">
        <v>13</v>
      </c>
      <c r="C610" t="str">
        <f t="shared" si="64"/>
        <v>WA</v>
      </c>
      <c r="D610" t="str">
        <f t="shared" si="65"/>
        <v>M</v>
      </c>
      <c r="E610" t="s">
        <v>27</v>
      </c>
      <c r="F610" t="s">
        <v>53</v>
      </c>
      <c r="G610" s="4" t="str">
        <f t="shared" si="70"/>
        <v>897214,03</v>
      </c>
      <c r="H610" s="5">
        <v>897214.03</v>
      </c>
      <c r="I610" s="9">
        <v>897214.03</v>
      </c>
      <c r="J610">
        <v>89689</v>
      </c>
      <c r="K610">
        <v>74</v>
      </c>
      <c r="L610" s="2">
        <v>0</v>
      </c>
      <c r="M610" s="2" t="str">
        <f t="shared" si="66"/>
        <v xml:space="preserve">Personal </v>
      </c>
      <c r="N610" t="s">
        <v>16</v>
      </c>
      <c r="O610" t="s">
        <v>17</v>
      </c>
      <c r="P610" t="str">
        <f t="shared" si="67"/>
        <v>136,829537</v>
      </c>
      <c r="Q610" s="7">
        <v>136.82953699999999</v>
      </c>
      <c r="R610" s="2">
        <v>35136.829536999998</v>
      </c>
      <c r="S610" t="str">
        <f t="shared" si="68"/>
        <v>2 puertas</v>
      </c>
      <c r="T610" s="4">
        <f t="shared" si="69"/>
        <v>-35136.829536999998</v>
      </c>
    </row>
    <row r="611" spans="1:20" x14ac:dyDescent="0.35">
      <c r="A611" t="s">
        <v>650</v>
      </c>
      <c r="B611" t="s">
        <v>26</v>
      </c>
      <c r="C611" t="str">
        <f t="shared" si="64"/>
        <v>CA</v>
      </c>
      <c r="D611" t="str">
        <f t="shared" si="65"/>
        <v>F</v>
      </c>
      <c r="E611" t="s">
        <v>20</v>
      </c>
      <c r="F611" t="s">
        <v>21</v>
      </c>
      <c r="G611" s="4" t="str">
        <f t="shared" si="70"/>
        <v>772484,01</v>
      </c>
      <c r="H611" s="5">
        <v>772484.01</v>
      </c>
      <c r="I611" s="9">
        <v>772484.01</v>
      </c>
      <c r="J611">
        <v>32051</v>
      </c>
      <c r="K611">
        <v>193</v>
      </c>
      <c r="L611" s="2">
        <v>36526</v>
      </c>
      <c r="M611" s="2" t="str">
        <f t="shared" si="66"/>
        <v xml:space="preserve">Personal </v>
      </c>
      <c r="N611" t="s">
        <v>16</v>
      </c>
      <c r="O611" t="s">
        <v>29</v>
      </c>
      <c r="P611" t="str">
        <f t="shared" si="67"/>
        <v>926,4</v>
      </c>
      <c r="Q611" s="7">
        <v>926.4</v>
      </c>
      <c r="R611" s="2">
        <v>35926.400000000001</v>
      </c>
      <c r="S611" t="str">
        <f t="shared" si="68"/>
        <v>4 puertas</v>
      </c>
      <c r="T611" s="4">
        <f t="shared" si="69"/>
        <v>-35926.400000000001</v>
      </c>
    </row>
    <row r="612" spans="1:20" x14ac:dyDescent="0.35">
      <c r="A612" t="s">
        <v>651</v>
      </c>
      <c r="B612" t="s">
        <v>33</v>
      </c>
      <c r="C612" t="str">
        <f t="shared" si="64"/>
        <v>0R</v>
      </c>
      <c r="D612" t="str">
        <f t="shared" si="65"/>
        <v>M</v>
      </c>
      <c r="E612" t="s">
        <v>27</v>
      </c>
      <c r="F612" t="s">
        <v>15</v>
      </c>
      <c r="G612" s="4" t="str">
        <f t="shared" si="70"/>
        <v>594667,07</v>
      </c>
      <c r="H612" s="5">
        <v>594667.06999999995</v>
      </c>
      <c r="I612" s="9">
        <v>594667.06999999995</v>
      </c>
      <c r="J612">
        <v>81139</v>
      </c>
      <c r="K612">
        <v>74</v>
      </c>
      <c r="L612" s="2">
        <v>0</v>
      </c>
      <c r="M612" s="2" t="str">
        <f>LEFT(N612,8)</f>
        <v xml:space="preserve">Special </v>
      </c>
      <c r="N612" t="s">
        <v>39</v>
      </c>
      <c r="O612" t="s">
        <v>17</v>
      </c>
      <c r="P612" t="str">
        <f t="shared" si="67"/>
        <v>392,6364</v>
      </c>
      <c r="Q612" s="7">
        <v>392.63639999999998</v>
      </c>
      <c r="R612" s="2">
        <v>35392.636400000003</v>
      </c>
      <c r="S612" t="str">
        <f t="shared" si="68"/>
        <v>2 puertas</v>
      </c>
      <c r="T612" s="4">
        <f t="shared" si="69"/>
        <v>-35392.636400000003</v>
      </c>
    </row>
    <row r="613" spans="1:20" x14ac:dyDescent="0.35">
      <c r="A613" t="s">
        <v>652</v>
      </c>
      <c r="B613" t="s">
        <v>33</v>
      </c>
      <c r="C613" t="str">
        <f t="shared" si="64"/>
        <v>0R</v>
      </c>
      <c r="D613" t="str">
        <f t="shared" si="65"/>
        <v>F</v>
      </c>
      <c r="E613" t="s">
        <v>20</v>
      </c>
      <c r="F613" t="s">
        <v>15</v>
      </c>
      <c r="G613" s="4" t="str">
        <f t="shared" si="70"/>
        <v>800054,51</v>
      </c>
      <c r="H613" s="5">
        <v>800054.51</v>
      </c>
      <c r="I613" s="9">
        <v>800054.51</v>
      </c>
      <c r="J613">
        <v>63834</v>
      </c>
      <c r="K613">
        <v>100</v>
      </c>
      <c r="L613" s="2">
        <v>36526</v>
      </c>
      <c r="M613" s="2" t="str">
        <f t="shared" si="66"/>
        <v xml:space="preserve">Personal </v>
      </c>
      <c r="N613" t="s">
        <v>16</v>
      </c>
      <c r="O613" t="s">
        <v>78</v>
      </c>
      <c r="P613" t="str">
        <f t="shared" si="67"/>
        <v>215,226476</v>
      </c>
      <c r="Q613" s="7">
        <v>215.22647599999999</v>
      </c>
      <c r="R613" s="2">
        <v>35215.226476000003</v>
      </c>
      <c r="S613" t="str">
        <f t="shared" si="68"/>
        <v>2 puertas</v>
      </c>
      <c r="T613" s="4">
        <f t="shared" si="69"/>
        <v>-35215.226476000003</v>
      </c>
    </row>
    <row r="614" spans="1:20" x14ac:dyDescent="0.35">
      <c r="A614" t="s">
        <v>653</v>
      </c>
      <c r="B614" t="s">
        <v>19</v>
      </c>
      <c r="C614" t="str">
        <f t="shared" si="64"/>
        <v>AR</v>
      </c>
      <c r="D614" t="str">
        <f t="shared" si="65"/>
        <v>M</v>
      </c>
      <c r="E614" t="s">
        <v>27</v>
      </c>
      <c r="F614" t="s">
        <v>21</v>
      </c>
      <c r="G614" s="4" t="str">
        <f t="shared" si="70"/>
        <v>645756,1</v>
      </c>
      <c r="H614" s="5">
        <v>645756.1</v>
      </c>
      <c r="I614" s="9">
        <v>645756.1</v>
      </c>
      <c r="J614">
        <v>37548</v>
      </c>
      <c r="K614">
        <v>81</v>
      </c>
      <c r="L614" s="2">
        <v>0</v>
      </c>
      <c r="M614" s="2" t="str">
        <f>LEFT(N614,8)</f>
        <v xml:space="preserve">Special </v>
      </c>
      <c r="N614" t="s">
        <v>39</v>
      </c>
      <c r="O614" t="s">
        <v>17</v>
      </c>
      <c r="P614" t="str">
        <f t="shared" si="67"/>
        <v>160,598662</v>
      </c>
      <c r="Q614" s="7">
        <v>160.59866199999999</v>
      </c>
      <c r="R614" s="2">
        <v>35160.598661999997</v>
      </c>
      <c r="S614" t="str">
        <f t="shared" si="68"/>
        <v>2 puertas</v>
      </c>
      <c r="T614" s="4">
        <f t="shared" si="69"/>
        <v>-35160.598661999997</v>
      </c>
    </row>
    <row r="615" spans="1:20" x14ac:dyDescent="0.35">
      <c r="A615" t="s">
        <v>654</v>
      </c>
      <c r="B615" t="s">
        <v>19</v>
      </c>
      <c r="C615" t="str">
        <f t="shared" si="64"/>
        <v>AR</v>
      </c>
      <c r="D615" t="str">
        <f t="shared" si="65"/>
        <v>F</v>
      </c>
      <c r="E615" t="s">
        <v>20</v>
      </c>
      <c r="F615" t="s">
        <v>31</v>
      </c>
      <c r="G615" s="4" t="str">
        <f t="shared" si="70"/>
        <v>728144,01</v>
      </c>
      <c r="H615" s="5">
        <v>728144.01</v>
      </c>
      <c r="I615" s="9">
        <v>728144.01</v>
      </c>
      <c r="J615">
        <v>0</v>
      </c>
      <c r="K615">
        <v>69</v>
      </c>
      <c r="L615" s="2">
        <v>36586</v>
      </c>
      <c r="M615" s="2" t="str">
        <f t="shared" si="66"/>
        <v xml:space="preserve">Personal </v>
      </c>
      <c r="N615" t="s">
        <v>16</v>
      </c>
      <c r="O615" t="s">
        <v>17</v>
      </c>
      <c r="P615" t="str">
        <f t="shared" si="67"/>
        <v>371,803029</v>
      </c>
      <c r="Q615" s="7">
        <v>371.80302899999998</v>
      </c>
      <c r="R615" s="2">
        <v>35371.803029000002</v>
      </c>
      <c r="S615" t="str">
        <f t="shared" si="68"/>
        <v>2 puertas</v>
      </c>
      <c r="T615" s="4">
        <f t="shared" si="69"/>
        <v>-35371.803029000002</v>
      </c>
    </row>
    <row r="616" spans="1:20" x14ac:dyDescent="0.35">
      <c r="A616" t="s">
        <v>655</v>
      </c>
      <c r="B616" t="s">
        <v>26</v>
      </c>
      <c r="C616" t="str">
        <f t="shared" si="64"/>
        <v>CA</v>
      </c>
      <c r="D616" t="str">
        <f t="shared" si="65"/>
        <v>M</v>
      </c>
      <c r="E616" t="s">
        <v>27</v>
      </c>
      <c r="F616" t="s">
        <v>31</v>
      </c>
      <c r="G616" s="4" t="str">
        <f t="shared" si="70"/>
        <v>259243,78</v>
      </c>
      <c r="H616" s="5">
        <v>259243.78</v>
      </c>
      <c r="I616" s="9">
        <v>259243.78</v>
      </c>
      <c r="J616">
        <v>72421</v>
      </c>
      <c r="K616">
        <v>65</v>
      </c>
      <c r="L616" s="2">
        <v>0</v>
      </c>
      <c r="M616" s="2" t="str">
        <f t="shared" si="66"/>
        <v xml:space="preserve">Personal </v>
      </c>
      <c r="N616" t="s">
        <v>16</v>
      </c>
      <c r="O616" t="s">
        <v>17</v>
      </c>
      <c r="P616" t="str">
        <f t="shared" si="67"/>
        <v>312</v>
      </c>
      <c r="Q616" s="7">
        <v>312</v>
      </c>
      <c r="R616" s="2">
        <v>35312</v>
      </c>
      <c r="S616" t="str">
        <f t="shared" si="68"/>
        <v>2 puertas</v>
      </c>
      <c r="T616" s="4">
        <f t="shared" si="69"/>
        <v>-35312</v>
      </c>
    </row>
    <row r="617" spans="1:20" x14ac:dyDescent="0.35">
      <c r="A617" t="s">
        <v>656</v>
      </c>
      <c r="B617" t="s">
        <v>23</v>
      </c>
      <c r="C617" t="str">
        <f t="shared" si="64"/>
        <v>NV</v>
      </c>
      <c r="D617" t="str">
        <f t="shared" si="65"/>
        <v>M</v>
      </c>
      <c r="E617" t="s">
        <v>27</v>
      </c>
      <c r="F617" t="s">
        <v>15</v>
      </c>
      <c r="G617" s="4" t="str">
        <f t="shared" si="70"/>
        <v>467842,34</v>
      </c>
      <c r="H617" s="5">
        <v>467842.34</v>
      </c>
      <c r="I617" s="9">
        <v>467842.34</v>
      </c>
      <c r="J617">
        <v>83102</v>
      </c>
      <c r="K617">
        <v>116</v>
      </c>
      <c r="L617" s="2">
        <v>0</v>
      </c>
      <c r="M617" s="2" t="str">
        <f t="shared" si="66"/>
        <v>Corporate</v>
      </c>
      <c r="N617" t="s">
        <v>28</v>
      </c>
      <c r="O617" t="s">
        <v>17</v>
      </c>
      <c r="P617" t="str">
        <f t="shared" si="67"/>
        <v>443,670399</v>
      </c>
      <c r="Q617" s="7">
        <v>443.67039899999997</v>
      </c>
      <c r="R617" s="2">
        <v>35443.670399000002</v>
      </c>
      <c r="S617" t="str">
        <f t="shared" si="68"/>
        <v>2 puertas</v>
      </c>
      <c r="T617" s="4">
        <f t="shared" si="69"/>
        <v>-35443.670399000002</v>
      </c>
    </row>
    <row r="618" spans="1:20" x14ac:dyDescent="0.35">
      <c r="A618" t="s">
        <v>657</v>
      </c>
      <c r="B618" t="s">
        <v>33</v>
      </c>
      <c r="C618" t="str">
        <f t="shared" si="64"/>
        <v>0R</v>
      </c>
      <c r="D618" t="str">
        <f t="shared" si="65"/>
        <v>M</v>
      </c>
      <c r="E618" t="s">
        <v>27</v>
      </c>
      <c r="F618" t="s">
        <v>35</v>
      </c>
      <c r="G618" s="4" t="str">
        <f t="shared" si="70"/>
        <v>1386992,71</v>
      </c>
      <c r="H618" s="5">
        <v>1386992.71</v>
      </c>
      <c r="I618" s="9">
        <v>1386992.71</v>
      </c>
      <c r="J618">
        <v>28432</v>
      </c>
      <c r="K618">
        <v>118</v>
      </c>
      <c r="L618" s="2">
        <v>0</v>
      </c>
      <c r="M618" s="2" t="str">
        <f t="shared" si="66"/>
        <v xml:space="preserve">Personal </v>
      </c>
      <c r="N618" t="s">
        <v>16</v>
      </c>
      <c r="O618" t="s">
        <v>29</v>
      </c>
      <c r="P618" t="str">
        <f t="shared" si="67"/>
        <v>612,300581</v>
      </c>
      <c r="Q618" s="7">
        <v>612.30058099999997</v>
      </c>
      <c r="R618" s="2">
        <v>35612.300581000003</v>
      </c>
      <c r="S618" t="str">
        <f t="shared" si="68"/>
        <v>4 puertas</v>
      </c>
      <c r="T618" s="4">
        <f t="shared" si="69"/>
        <v>-35612.300581000003</v>
      </c>
    </row>
    <row r="619" spans="1:20" x14ac:dyDescent="0.35">
      <c r="A619" t="s">
        <v>658</v>
      </c>
      <c r="B619" t="s">
        <v>23</v>
      </c>
      <c r="C619" t="str">
        <f t="shared" si="64"/>
        <v>NV</v>
      </c>
      <c r="D619" t="str">
        <f t="shared" si="65"/>
        <v>F</v>
      </c>
      <c r="E619" t="s">
        <v>20</v>
      </c>
      <c r="F619" t="s">
        <v>15</v>
      </c>
      <c r="G619" s="4" t="str">
        <f t="shared" si="70"/>
        <v>871777,78</v>
      </c>
      <c r="H619" s="5">
        <v>871777.78</v>
      </c>
      <c r="I619" s="9">
        <v>871777.78</v>
      </c>
      <c r="J619">
        <v>83707</v>
      </c>
      <c r="K619">
        <v>108</v>
      </c>
      <c r="L619" s="2">
        <v>0</v>
      </c>
      <c r="M619" s="2" t="str">
        <f t="shared" si="66"/>
        <v>Corporate</v>
      </c>
      <c r="N619" t="s">
        <v>28</v>
      </c>
      <c r="O619" t="s">
        <v>17</v>
      </c>
      <c r="P619" t="str">
        <f t="shared" si="67"/>
        <v>290,391526</v>
      </c>
      <c r="Q619" s="7">
        <v>290.391526</v>
      </c>
      <c r="R619" s="2">
        <v>35290.391525999999</v>
      </c>
      <c r="S619" t="str">
        <f t="shared" si="68"/>
        <v>2 puertas</v>
      </c>
      <c r="T619" s="4">
        <f t="shared" si="69"/>
        <v>-35290.391525999999</v>
      </c>
    </row>
    <row r="620" spans="1:20" x14ac:dyDescent="0.35">
      <c r="A620" t="s">
        <v>659</v>
      </c>
      <c r="B620" t="s">
        <v>26</v>
      </c>
      <c r="C620" t="str">
        <f t="shared" si="64"/>
        <v>CA</v>
      </c>
      <c r="D620" t="str">
        <f t="shared" si="65"/>
        <v>F</v>
      </c>
      <c r="E620" t="s">
        <v>20</v>
      </c>
      <c r="F620" t="s">
        <v>35</v>
      </c>
      <c r="G620" s="4" t="str">
        <f t="shared" si="70"/>
        <v>523398,68</v>
      </c>
      <c r="H620" s="5">
        <v>523398.68</v>
      </c>
      <c r="I620" s="9">
        <v>523398.68</v>
      </c>
      <c r="J620">
        <v>63259</v>
      </c>
      <c r="K620">
        <v>65</v>
      </c>
      <c r="L620" s="2">
        <v>0</v>
      </c>
      <c r="M620" s="2" t="str">
        <f t="shared" si="66"/>
        <v>Corporate</v>
      </c>
      <c r="N620" t="s">
        <v>28</v>
      </c>
      <c r="O620" t="s">
        <v>17</v>
      </c>
      <c r="P620" t="str">
        <f t="shared" si="67"/>
        <v>316,795337</v>
      </c>
      <c r="Q620" s="7">
        <v>316.79533700000002</v>
      </c>
      <c r="R620" s="2">
        <v>35316.795337000003</v>
      </c>
      <c r="S620" t="str">
        <f t="shared" si="68"/>
        <v>2 puertas</v>
      </c>
      <c r="T620" s="4">
        <f t="shared" si="69"/>
        <v>-35316.795337000003</v>
      </c>
    </row>
    <row r="621" spans="1:20" x14ac:dyDescent="0.35">
      <c r="A621" t="s">
        <v>660</v>
      </c>
      <c r="B621" t="s">
        <v>23</v>
      </c>
      <c r="C621" t="str">
        <f t="shared" si="64"/>
        <v>NV</v>
      </c>
      <c r="D621" t="str">
        <f t="shared" si="65"/>
        <v>F</v>
      </c>
      <c r="E621" t="s">
        <v>20</v>
      </c>
      <c r="F621" t="s">
        <v>31</v>
      </c>
      <c r="G621" s="4" t="str">
        <f t="shared" si="70"/>
        <v>476418,97</v>
      </c>
      <c r="H621" s="5">
        <v>476418.97</v>
      </c>
      <c r="I621" s="9">
        <v>476418.97</v>
      </c>
      <c r="J621">
        <v>0</v>
      </c>
      <c r="K621">
        <v>67</v>
      </c>
      <c r="L621" s="2">
        <v>0</v>
      </c>
      <c r="M621" s="2" t="str">
        <f t="shared" si="66"/>
        <v xml:space="preserve">Personal </v>
      </c>
      <c r="N621" t="s">
        <v>16</v>
      </c>
      <c r="O621" t="s">
        <v>17</v>
      </c>
      <c r="P621" t="str">
        <f t="shared" si="67"/>
        <v>405,527937</v>
      </c>
      <c r="Q621" s="7">
        <v>405.52793700000001</v>
      </c>
      <c r="R621" s="2">
        <v>35405.527936999999</v>
      </c>
      <c r="S621" t="str">
        <f t="shared" si="68"/>
        <v>2 puertas</v>
      </c>
      <c r="T621" s="4">
        <f t="shared" si="69"/>
        <v>-35405.527936999999</v>
      </c>
    </row>
    <row r="622" spans="1:20" x14ac:dyDescent="0.35">
      <c r="A622" t="s">
        <v>661</v>
      </c>
      <c r="B622" t="s">
        <v>33</v>
      </c>
      <c r="C622" t="str">
        <f t="shared" si="64"/>
        <v>0R</v>
      </c>
      <c r="D622" t="str">
        <f t="shared" si="65"/>
        <v>F</v>
      </c>
      <c r="E622" t="s">
        <v>20</v>
      </c>
      <c r="F622" t="s">
        <v>35</v>
      </c>
      <c r="G622" s="4" t="str">
        <f t="shared" si="70"/>
        <v>247246,92</v>
      </c>
      <c r="H622" s="5">
        <v>247246.92</v>
      </c>
      <c r="I622" s="9">
        <v>247246.92</v>
      </c>
      <c r="J622">
        <v>63860</v>
      </c>
      <c r="K622">
        <v>62</v>
      </c>
      <c r="L622" s="2">
        <v>0</v>
      </c>
      <c r="M622" s="2" t="str">
        <f t="shared" si="66"/>
        <v xml:space="preserve">Personal </v>
      </c>
      <c r="N622" t="s">
        <v>16</v>
      </c>
      <c r="O622" t="s">
        <v>17</v>
      </c>
      <c r="P622" t="str">
        <f t="shared" si="67"/>
        <v>208,598246</v>
      </c>
      <c r="Q622" s="7">
        <v>208.59824599999999</v>
      </c>
      <c r="R622" s="2">
        <v>35208.598246000001</v>
      </c>
      <c r="S622" t="str">
        <f t="shared" si="68"/>
        <v>2 puertas</v>
      </c>
      <c r="T622" s="4">
        <f t="shared" si="69"/>
        <v>-35208.598246000001</v>
      </c>
    </row>
    <row r="623" spans="1:20" x14ac:dyDescent="0.35">
      <c r="A623" t="s">
        <v>662</v>
      </c>
      <c r="B623" t="s">
        <v>13</v>
      </c>
      <c r="C623" t="str">
        <f t="shared" si="64"/>
        <v>WA</v>
      </c>
      <c r="D623" t="str">
        <f t="shared" si="65"/>
        <v>M</v>
      </c>
      <c r="E623" t="s">
        <v>27</v>
      </c>
      <c r="F623" t="s">
        <v>21</v>
      </c>
      <c r="G623" s="4" t="str">
        <f t="shared" si="70"/>
        <v>281369,26</v>
      </c>
      <c r="H623" s="5">
        <v>281369.26</v>
      </c>
      <c r="I623" s="9">
        <v>281369.26</v>
      </c>
      <c r="J623">
        <v>43836</v>
      </c>
      <c r="K623">
        <v>73</v>
      </c>
      <c r="L623" s="2">
        <v>0</v>
      </c>
      <c r="M623" s="2" t="str">
        <f t="shared" si="66"/>
        <v xml:space="preserve">Personal </v>
      </c>
      <c r="N623" t="s">
        <v>16</v>
      </c>
      <c r="O623" t="s">
        <v>17</v>
      </c>
      <c r="P623" t="str">
        <f t="shared" si="67"/>
        <v>138,130879</v>
      </c>
      <c r="Q623" s="7">
        <v>138.13087899999999</v>
      </c>
      <c r="R623" s="2">
        <v>35138.130878999997</v>
      </c>
      <c r="S623" t="str">
        <f t="shared" si="68"/>
        <v>2 puertas</v>
      </c>
      <c r="T623" s="4">
        <f t="shared" si="69"/>
        <v>-35138.130878999997</v>
      </c>
    </row>
    <row r="624" spans="1:20" x14ac:dyDescent="0.35">
      <c r="A624" t="s">
        <v>663</v>
      </c>
      <c r="B624" t="s">
        <v>26</v>
      </c>
      <c r="C624" t="str">
        <f t="shared" si="64"/>
        <v>CA</v>
      </c>
      <c r="D624" t="str">
        <f t="shared" si="65"/>
        <v>F</v>
      </c>
      <c r="E624" t="s">
        <v>20</v>
      </c>
      <c r="F624" t="s">
        <v>35</v>
      </c>
      <c r="G624" s="4" t="str">
        <f t="shared" si="70"/>
        <v>550505,7</v>
      </c>
      <c r="H624" s="5">
        <v>550505.69999999995</v>
      </c>
      <c r="I624" s="9">
        <v>550505.69999999995</v>
      </c>
      <c r="J624">
        <v>86132</v>
      </c>
      <c r="K624">
        <v>68</v>
      </c>
      <c r="L624" s="2">
        <v>0</v>
      </c>
      <c r="M624" s="2" t="str">
        <f t="shared" si="66"/>
        <v xml:space="preserve">Personal </v>
      </c>
      <c r="N624" t="s">
        <v>16</v>
      </c>
      <c r="O624" t="s">
        <v>24</v>
      </c>
      <c r="P624" t="str">
        <f t="shared" si="67"/>
        <v>301,437365</v>
      </c>
      <c r="Q624" s="7">
        <v>301.437365</v>
      </c>
      <c r="R624" s="2">
        <v>35301.437364999998</v>
      </c>
      <c r="S624" t="str">
        <f t="shared" si="68"/>
        <v>2 puertas</v>
      </c>
      <c r="T624" s="4">
        <f t="shared" si="69"/>
        <v>-35301.437364999998</v>
      </c>
    </row>
    <row r="625" spans="1:20" x14ac:dyDescent="0.35">
      <c r="A625" t="s">
        <v>664</v>
      </c>
      <c r="B625" t="s">
        <v>33</v>
      </c>
      <c r="C625" t="str">
        <f t="shared" si="64"/>
        <v>0R</v>
      </c>
      <c r="D625" t="str">
        <f t="shared" si="65"/>
        <v>F</v>
      </c>
      <c r="E625" t="s">
        <v>20</v>
      </c>
      <c r="F625" t="s">
        <v>21</v>
      </c>
      <c r="G625" s="4" t="str">
        <f t="shared" si="70"/>
        <v>260620,85</v>
      </c>
      <c r="H625" s="5">
        <v>260620.85</v>
      </c>
      <c r="I625" s="9">
        <v>260620.85</v>
      </c>
      <c r="J625">
        <v>28519</v>
      </c>
      <c r="K625">
        <v>66</v>
      </c>
      <c r="L625" s="2">
        <v>0</v>
      </c>
      <c r="M625" s="2" t="str">
        <f t="shared" si="66"/>
        <v xml:space="preserve">Personal </v>
      </c>
      <c r="N625" t="s">
        <v>16</v>
      </c>
      <c r="O625" t="s">
        <v>24</v>
      </c>
      <c r="P625" t="str">
        <f t="shared" si="67"/>
        <v>456,473115</v>
      </c>
      <c r="Q625" s="7">
        <v>456.47311500000001</v>
      </c>
      <c r="R625" s="2">
        <v>35456.473115000001</v>
      </c>
      <c r="S625" t="str">
        <f t="shared" si="68"/>
        <v>2 puertas</v>
      </c>
      <c r="T625" s="4">
        <f t="shared" si="69"/>
        <v>-35456.473115000001</v>
      </c>
    </row>
    <row r="626" spans="1:20" x14ac:dyDescent="0.35">
      <c r="A626" t="s">
        <v>665</v>
      </c>
      <c r="B626" t="s">
        <v>19</v>
      </c>
      <c r="C626" t="str">
        <f t="shared" si="64"/>
        <v>AR</v>
      </c>
      <c r="D626" t="str">
        <f t="shared" si="65"/>
        <v>F</v>
      </c>
      <c r="E626" t="s">
        <v>20</v>
      </c>
      <c r="F626" t="s">
        <v>31</v>
      </c>
      <c r="G626" s="4" t="str">
        <f t="shared" si="70"/>
        <v>1048194,38</v>
      </c>
      <c r="H626" s="5">
        <v>1048194.38</v>
      </c>
      <c r="I626" s="9">
        <v>1048194.38</v>
      </c>
      <c r="J626">
        <v>39102</v>
      </c>
      <c r="K626">
        <v>88</v>
      </c>
      <c r="L626" s="2">
        <v>0</v>
      </c>
      <c r="M626" s="2" t="str">
        <f t="shared" si="66"/>
        <v xml:space="preserve">Personal </v>
      </c>
      <c r="N626" t="s">
        <v>16</v>
      </c>
      <c r="O626" t="s">
        <v>17</v>
      </c>
      <c r="P626" t="str">
        <f t="shared" si="67"/>
        <v>152,338562</v>
      </c>
      <c r="Q626" s="7">
        <v>152.338562</v>
      </c>
      <c r="R626" s="2">
        <v>35152.338561999997</v>
      </c>
      <c r="S626" t="str">
        <f t="shared" si="68"/>
        <v>2 puertas</v>
      </c>
      <c r="T626" s="4">
        <f t="shared" si="69"/>
        <v>-35152.338561999997</v>
      </c>
    </row>
    <row r="627" spans="1:20" x14ac:dyDescent="0.35">
      <c r="A627" t="s">
        <v>666</v>
      </c>
      <c r="B627" t="s">
        <v>26</v>
      </c>
      <c r="C627" t="str">
        <f t="shared" si="64"/>
        <v>CA</v>
      </c>
      <c r="D627" t="str">
        <f t="shared" si="65"/>
        <v>F</v>
      </c>
      <c r="E627" t="s">
        <v>20</v>
      </c>
      <c r="F627" t="s">
        <v>21</v>
      </c>
      <c r="G627" s="4" t="str">
        <f t="shared" si="70"/>
        <v>325676,64</v>
      </c>
      <c r="H627" s="5">
        <v>325676.64</v>
      </c>
      <c r="I627" s="9">
        <v>325676.64</v>
      </c>
      <c r="J627">
        <v>0</v>
      </c>
      <c r="K627">
        <v>89</v>
      </c>
      <c r="L627" s="2">
        <v>0</v>
      </c>
      <c r="M627" s="2" t="str">
        <f t="shared" si="66"/>
        <v xml:space="preserve">Personal </v>
      </c>
      <c r="N627" t="s">
        <v>16</v>
      </c>
      <c r="O627" t="s">
        <v>17</v>
      </c>
      <c r="P627" t="str">
        <f t="shared" si="67"/>
        <v>491,755368</v>
      </c>
      <c r="Q627" s="7">
        <v>491.75536799999998</v>
      </c>
      <c r="R627" s="2">
        <v>35491.755367999998</v>
      </c>
      <c r="S627" t="str">
        <f t="shared" si="68"/>
        <v>2 puertas</v>
      </c>
      <c r="T627" s="4">
        <f t="shared" si="69"/>
        <v>-35491.755367999998</v>
      </c>
    </row>
    <row r="628" spans="1:20" x14ac:dyDescent="0.35">
      <c r="A628" t="s">
        <v>667</v>
      </c>
      <c r="B628" t="s">
        <v>26</v>
      </c>
      <c r="C628" t="str">
        <f t="shared" si="64"/>
        <v>CA</v>
      </c>
      <c r="D628" t="str">
        <f t="shared" si="65"/>
        <v>F</v>
      </c>
      <c r="E628" t="s">
        <v>20</v>
      </c>
      <c r="F628" t="s">
        <v>35</v>
      </c>
      <c r="G628" s="4" t="str">
        <f t="shared" si="70"/>
        <v>3047578,05</v>
      </c>
      <c r="H628" s="5">
        <v>3047578.05</v>
      </c>
      <c r="I628" s="9">
        <v>3047578.05</v>
      </c>
      <c r="J628">
        <v>97298</v>
      </c>
      <c r="K628">
        <v>128</v>
      </c>
      <c r="L628" s="2">
        <v>0</v>
      </c>
      <c r="M628" s="2" t="str">
        <f t="shared" si="66"/>
        <v xml:space="preserve">Personal </v>
      </c>
      <c r="N628" t="s">
        <v>16</v>
      </c>
      <c r="O628" t="s">
        <v>78</v>
      </c>
      <c r="P628" t="str">
        <f t="shared" si="67"/>
        <v>48,517439</v>
      </c>
      <c r="Q628" s="7">
        <v>48.517439000000003</v>
      </c>
      <c r="R628" s="2">
        <v>35048.517439000003</v>
      </c>
      <c r="S628" t="str">
        <f t="shared" si="68"/>
        <v>2 puertas</v>
      </c>
      <c r="T628" s="4">
        <f t="shared" si="69"/>
        <v>-35048.517439000003</v>
      </c>
    </row>
    <row r="629" spans="1:20" x14ac:dyDescent="0.35">
      <c r="A629" t="s">
        <v>668</v>
      </c>
      <c r="B629" t="s">
        <v>23</v>
      </c>
      <c r="C629" t="str">
        <f t="shared" si="64"/>
        <v>NV</v>
      </c>
      <c r="D629" t="str">
        <f t="shared" si="65"/>
        <v>M</v>
      </c>
      <c r="E629" t="s">
        <v>27</v>
      </c>
      <c r="F629" t="s">
        <v>31</v>
      </c>
      <c r="G629" s="4" t="str">
        <f t="shared" si="70"/>
        <v>636490,22</v>
      </c>
      <c r="H629" s="5">
        <v>636490.22</v>
      </c>
      <c r="I629" s="9">
        <v>636490.22</v>
      </c>
      <c r="J629">
        <v>41986</v>
      </c>
      <c r="K629">
        <v>84</v>
      </c>
      <c r="L629" s="2">
        <v>36557</v>
      </c>
      <c r="M629" s="2" t="str">
        <f t="shared" si="66"/>
        <v xml:space="preserve">Personal </v>
      </c>
      <c r="N629" t="s">
        <v>16</v>
      </c>
      <c r="O629" t="s">
        <v>24</v>
      </c>
      <c r="P629" t="str">
        <f t="shared" si="67"/>
        <v>430,375049</v>
      </c>
      <c r="Q629" s="7">
        <v>430.37504899999999</v>
      </c>
      <c r="R629" s="2">
        <v>35430.375049000002</v>
      </c>
      <c r="S629" t="str">
        <f t="shared" si="68"/>
        <v>2 puertas</v>
      </c>
      <c r="T629" s="4">
        <f t="shared" si="69"/>
        <v>-35430.375049000002</v>
      </c>
    </row>
    <row r="630" spans="1:20" x14ac:dyDescent="0.35">
      <c r="A630" t="s">
        <v>669</v>
      </c>
      <c r="B630" t="s">
        <v>19</v>
      </c>
      <c r="C630" t="str">
        <f t="shared" si="64"/>
        <v>AR</v>
      </c>
      <c r="D630" t="str">
        <f t="shared" si="65"/>
        <v>M</v>
      </c>
      <c r="E630" t="s">
        <v>27</v>
      </c>
      <c r="F630" t="s">
        <v>31</v>
      </c>
      <c r="G630" s="4" t="str">
        <f t="shared" si="70"/>
        <v>946850,93</v>
      </c>
      <c r="H630" s="5">
        <v>946850.93</v>
      </c>
      <c r="I630" s="9">
        <v>946850.93</v>
      </c>
      <c r="J630">
        <v>0</v>
      </c>
      <c r="K630">
        <v>88</v>
      </c>
      <c r="L630" s="2">
        <v>0</v>
      </c>
      <c r="M630" s="2" t="str">
        <f t="shared" si="66"/>
        <v xml:space="preserve">Personal </v>
      </c>
      <c r="N630" t="s">
        <v>16</v>
      </c>
      <c r="O630" t="s">
        <v>24</v>
      </c>
      <c r="P630" t="str">
        <f t="shared" si="67"/>
        <v>633,6</v>
      </c>
      <c r="Q630" s="7">
        <v>633.6</v>
      </c>
      <c r="R630" s="2">
        <v>35633.599999999999</v>
      </c>
      <c r="S630" t="str">
        <f t="shared" si="68"/>
        <v>2 puertas</v>
      </c>
      <c r="T630" s="4">
        <f t="shared" si="69"/>
        <v>-35633.599999999999</v>
      </c>
    </row>
    <row r="631" spans="1:20" x14ac:dyDescent="0.35">
      <c r="A631" t="s">
        <v>670</v>
      </c>
      <c r="B631" t="s">
        <v>33</v>
      </c>
      <c r="C631" t="str">
        <f t="shared" si="64"/>
        <v>0R</v>
      </c>
      <c r="D631" t="str">
        <f t="shared" si="65"/>
        <v>F</v>
      </c>
      <c r="E631" t="s">
        <v>20</v>
      </c>
      <c r="F631" t="s">
        <v>35</v>
      </c>
      <c r="G631" s="4" t="str">
        <f t="shared" si="70"/>
        <v>563145,19</v>
      </c>
      <c r="H631" s="5">
        <v>563145.18999999994</v>
      </c>
      <c r="I631" s="9">
        <v>563145.18999999994</v>
      </c>
      <c r="J631">
        <v>17291</v>
      </c>
      <c r="K631">
        <v>73</v>
      </c>
      <c r="L631" s="2">
        <v>0</v>
      </c>
      <c r="M631" s="2" t="str">
        <f t="shared" si="66"/>
        <v xml:space="preserve">Personal </v>
      </c>
      <c r="N631" t="s">
        <v>16</v>
      </c>
      <c r="O631" t="s">
        <v>17</v>
      </c>
      <c r="P631" t="str">
        <f t="shared" si="67"/>
        <v>350,4</v>
      </c>
      <c r="Q631" s="7">
        <v>350.4</v>
      </c>
      <c r="R631" s="2">
        <v>35350.400000000001</v>
      </c>
      <c r="S631" t="str">
        <f t="shared" si="68"/>
        <v>2 puertas</v>
      </c>
      <c r="T631" s="4">
        <f t="shared" si="69"/>
        <v>-35350.400000000001</v>
      </c>
    </row>
    <row r="632" spans="1:20" x14ac:dyDescent="0.35">
      <c r="A632" t="s">
        <v>671</v>
      </c>
      <c r="B632" t="s">
        <v>26</v>
      </c>
      <c r="C632" t="str">
        <f t="shared" si="64"/>
        <v>CA</v>
      </c>
      <c r="D632" t="str">
        <f t="shared" si="65"/>
        <v>M</v>
      </c>
      <c r="E632" t="s">
        <v>27</v>
      </c>
      <c r="F632" t="s">
        <v>21</v>
      </c>
      <c r="G632" s="4" t="str">
        <f t="shared" si="70"/>
        <v>778099,93</v>
      </c>
      <c r="H632" s="5">
        <v>778099.93</v>
      </c>
      <c r="I632" s="9">
        <v>778099.93</v>
      </c>
      <c r="J632">
        <v>0</v>
      </c>
      <c r="K632">
        <v>74</v>
      </c>
      <c r="L632" s="2">
        <v>0</v>
      </c>
      <c r="M632" s="2" t="str">
        <f t="shared" si="66"/>
        <v xml:space="preserve">Personal </v>
      </c>
      <c r="N632" t="s">
        <v>16</v>
      </c>
      <c r="O632" t="s">
        <v>17</v>
      </c>
      <c r="P632" t="str">
        <f t="shared" si="67"/>
        <v>246,489123</v>
      </c>
      <c r="Q632" s="7">
        <v>246.48912300000001</v>
      </c>
      <c r="R632" s="2">
        <v>35246.489122999999</v>
      </c>
      <c r="S632" t="str">
        <f t="shared" si="68"/>
        <v>2 puertas</v>
      </c>
      <c r="T632" s="4">
        <f t="shared" si="69"/>
        <v>-35246.489122999999</v>
      </c>
    </row>
    <row r="633" spans="1:20" x14ac:dyDescent="0.35">
      <c r="A633" t="s">
        <v>672</v>
      </c>
      <c r="B633" t="s">
        <v>26</v>
      </c>
      <c r="C633" t="str">
        <f t="shared" si="64"/>
        <v>CA</v>
      </c>
      <c r="D633" t="str">
        <f t="shared" si="65"/>
        <v>M</v>
      </c>
      <c r="E633" t="s">
        <v>27</v>
      </c>
      <c r="F633" t="s">
        <v>35</v>
      </c>
      <c r="G633" s="4" t="str">
        <f t="shared" si="70"/>
        <v>981652,83</v>
      </c>
      <c r="H633" s="5">
        <v>981652.83</v>
      </c>
      <c r="I633" s="9">
        <v>981652.83</v>
      </c>
      <c r="J633">
        <v>37256</v>
      </c>
      <c r="K633">
        <v>62</v>
      </c>
      <c r="L633" s="2">
        <v>0</v>
      </c>
      <c r="M633" s="2" t="str">
        <f t="shared" si="66"/>
        <v xml:space="preserve">Personal </v>
      </c>
      <c r="N633" t="s">
        <v>16</v>
      </c>
      <c r="O633" t="s">
        <v>17</v>
      </c>
      <c r="P633" t="str">
        <f t="shared" si="67"/>
        <v>128,969729</v>
      </c>
      <c r="Q633" s="7">
        <v>128.969729</v>
      </c>
      <c r="R633" s="2">
        <v>35128.969728999997</v>
      </c>
      <c r="S633" t="str">
        <f t="shared" si="68"/>
        <v>2 puertas</v>
      </c>
      <c r="T633" s="4">
        <f t="shared" si="69"/>
        <v>-35128.969728999997</v>
      </c>
    </row>
    <row r="634" spans="1:20" x14ac:dyDescent="0.35">
      <c r="A634" t="s">
        <v>673</v>
      </c>
      <c r="B634" t="s">
        <v>33</v>
      </c>
      <c r="C634" t="str">
        <f t="shared" si="64"/>
        <v>0R</v>
      </c>
      <c r="D634" t="str">
        <f t="shared" si="65"/>
        <v>M</v>
      </c>
      <c r="E634" t="s">
        <v>27</v>
      </c>
      <c r="F634" t="s">
        <v>31</v>
      </c>
      <c r="G634" s="4" t="str">
        <f t="shared" si="70"/>
        <v>751913,36</v>
      </c>
      <c r="H634" s="5">
        <v>751913.36</v>
      </c>
      <c r="I634" s="9">
        <v>751913.36</v>
      </c>
      <c r="J634">
        <v>96306</v>
      </c>
      <c r="K634">
        <v>95</v>
      </c>
      <c r="L634" s="2">
        <v>36526</v>
      </c>
      <c r="M634" s="2" t="str">
        <f t="shared" si="66"/>
        <v>Corporate</v>
      </c>
      <c r="N634" t="s">
        <v>28</v>
      </c>
      <c r="O634" t="s">
        <v>17</v>
      </c>
      <c r="P634" t="str">
        <f t="shared" si="67"/>
        <v>185,355353</v>
      </c>
      <c r="Q634" s="7">
        <v>185.35535300000001</v>
      </c>
      <c r="R634" s="2">
        <v>35185.355352999999</v>
      </c>
      <c r="S634" t="str">
        <f t="shared" si="68"/>
        <v>2 puertas</v>
      </c>
      <c r="T634" s="4">
        <f t="shared" si="69"/>
        <v>-35185.355352999999</v>
      </c>
    </row>
    <row r="635" spans="1:20" x14ac:dyDescent="0.35">
      <c r="A635" t="s">
        <v>674</v>
      </c>
      <c r="B635" t="s">
        <v>26</v>
      </c>
      <c r="C635" t="str">
        <f t="shared" si="64"/>
        <v>CA</v>
      </c>
      <c r="D635" t="str">
        <f t="shared" si="65"/>
        <v>F</v>
      </c>
      <c r="E635" t="s">
        <v>20</v>
      </c>
      <c r="F635" t="s">
        <v>21</v>
      </c>
      <c r="G635" s="4" t="str">
        <f t="shared" si="70"/>
        <v>1017971,7</v>
      </c>
      <c r="H635" s="5">
        <v>1017971.7</v>
      </c>
      <c r="I635" s="9">
        <v>1017971.7</v>
      </c>
      <c r="J635">
        <v>14290</v>
      </c>
      <c r="K635">
        <v>271</v>
      </c>
      <c r="L635" s="2">
        <v>0</v>
      </c>
      <c r="M635" s="2" t="str">
        <f t="shared" si="66"/>
        <v xml:space="preserve">Personal </v>
      </c>
      <c r="N635" t="s">
        <v>16</v>
      </c>
      <c r="O635" t="s">
        <v>65</v>
      </c>
      <c r="P635" t="str">
        <f t="shared" si="67"/>
        <v>1300,8</v>
      </c>
      <c r="Q635" s="7">
        <v>1300.8</v>
      </c>
      <c r="R635" s="2">
        <v>36300.800000000003</v>
      </c>
      <c r="S635" t="str">
        <f t="shared" si="68"/>
        <v>4 puertas</v>
      </c>
      <c r="T635" s="4">
        <f t="shared" si="69"/>
        <v>-36300.800000000003</v>
      </c>
    </row>
    <row r="636" spans="1:20" x14ac:dyDescent="0.35">
      <c r="A636" t="s">
        <v>675</v>
      </c>
      <c r="B636" t="s">
        <v>26</v>
      </c>
      <c r="C636" t="str">
        <f t="shared" si="64"/>
        <v>CA</v>
      </c>
      <c r="D636" t="str">
        <f t="shared" si="65"/>
        <v>F</v>
      </c>
      <c r="E636" t="s">
        <v>20</v>
      </c>
      <c r="F636" t="s">
        <v>35</v>
      </c>
      <c r="G636" s="4" t="str">
        <f t="shared" si="70"/>
        <v>277283,92</v>
      </c>
      <c r="H636" s="5">
        <v>277283.92</v>
      </c>
      <c r="I636" s="9">
        <v>277283.92</v>
      </c>
      <c r="J636">
        <v>37038</v>
      </c>
      <c r="K636">
        <v>71</v>
      </c>
      <c r="L636" s="2">
        <v>36526</v>
      </c>
      <c r="M636" s="2" t="str">
        <f t="shared" si="66"/>
        <v>Corporate</v>
      </c>
      <c r="N636" t="s">
        <v>28</v>
      </c>
      <c r="O636" t="s">
        <v>17</v>
      </c>
      <c r="P636" t="str">
        <f t="shared" si="67"/>
        <v>9,071305</v>
      </c>
      <c r="Q636" s="7">
        <v>9.0713050000000006</v>
      </c>
      <c r="R636" s="2">
        <v>35009.071304999998</v>
      </c>
      <c r="S636" t="str">
        <f t="shared" si="68"/>
        <v>2 puertas</v>
      </c>
      <c r="T636" s="4">
        <f t="shared" si="69"/>
        <v>-35009.071304999998</v>
      </c>
    </row>
    <row r="637" spans="1:20" x14ac:dyDescent="0.35">
      <c r="A637" t="s">
        <v>676</v>
      </c>
      <c r="B637" t="s">
        <v>33</v>
      </c>
      <c r="C637" t="str">
        <f t="shared" si="64"/>
        <v>0R</v>
      </c>
      <c r="D637" t="str">
        <f t="shared" si="65"/>
        <v>M</v>
      </c>
      <c r="E637" t="s">
        <v>27</v>
      </c>
      <c r="F637" t="s">
        <v>35</v>
      </c>
      <c r="G637" s="4" t="str">
        <f t="shared" si="70"/>
        <v>403750,18</v>
      </c>
      <c r="H637" s="5">
        <v>403750.18</v>
      </c>
      <c r="I637" s="9">
        <v>403750.18</v>
      </c>
      <c r="J637">
        <v>90760</v>
      </c>
      <c r="K637">
        <v>103</v>
      </c>
      <c r="L637" s="2">
        <v>36557</v>
      </c>
      <c r="M637" s="2" t="str">
        <f>LEFT(N637,8)</f>
        <v xml:space="preserve">Special </v>
      </c>
      <c r="N637" t="s">
        <v>39</v>
      </c>
      <c r="O637" t="s">
        <v>29</v>
      </c>
      <c r="P637" t="str">
        <f t="shared" si="67"/>
        <v>133,475315</v>
      </c>
      <c r="Q637" s="7">
        <v>133.47531499999999</v>
      </c>
      <c r="R637" s="2">
        <v>35133.475315000003</v>
      </c>
      <c r="S637" t="str">
        <f t="shared" si="68"/>
        <v>4 puertas</v>
      </c>
      <c r="T637" s="4">
        <f t="shared" si="69"/>
        <v>-35133.475315000003</v>
      </c>
    </row>
    <row r="638" spans="1:20" x14ac:dyDescent="0.35">
      <c r="A638" t="s">
        <v>677</v>
      </c>
      <c r="B638" t="s">
        <v>13</v>
      </c>
      <c r="C638" t="str">
        <f t="shared" si="64"/>
        <v>WA</v>
      </c>
      <c r="D638" t="str">
        <f t="shared" si="65"/>
        <v>M</v>
      </c>
      <c r="E638" t="s">
        <v>27</v>
      </c>
      <c r="F638" t="s">
        <v>15</v>
      </c>
      <c r="G638" s="4" t="str">
        <f t="shared" si="70"/>
        <v>419196,61</v>
      </c>
      <c r="H638" s="5">
        <v>419196.61</v>
      </c>
      <c r="I638" s="9">
        <v>419196.61</v>
      </c>
      <c r="J638">
        <v>77048</v>
      </c>
      <c r="K638">
        <v>103</v>
      </c>
      <c r="L638" s="2">
        <v>0</v>
      </c>
      <c r="M638" s="2" t="str">
        <f t="shared" si="66"/>
        <v xml:space="preserve">Personal </v>
      </c>
      <c r="N638" t="s">
        <v>16</v>
      </c>
      <c r="O638" t="s">
        <v>29</v>
      </c>
      <c r="P638" t="str">
        <f t="shared" si="67"/>
        <v>141,199465</v>
      </c>
      <c r="Q638" s="7">
        <v>141.199465</v>
      </c>
      <c r="R638" s="2">
        <v>35141.199464999998</v>
      </c>
      <c r="S638" t="str">
        <f t="shared" si="68"/>
        <v>4 puertas</v>
      </c>
      <c r="T638" s="4">
        <f t="shared" si="69"/>
        <v>-35141.199464999998</v>
      </c>
    </row>
    <row r="639" spans="1:20" x14ac:dyDescent="0.35">
      <c r="A639" t="s">
        <v>678</v>
      </c>
      <c r="B639" t="s">
        <v>33</v>
      </c>
      <c r="C639" t="str">
        <f t="shared" si="64"/>
        <v>0R</v>
      </c>
      <c r="D639" t="str">
        <f t="shared" si="65"/>
        <v>F</v>
      </c>
      <c r="E639" t="s">
        <v>20</v>
      </c>
      <c r="F639" t="s">
        <v>31</v>
      </c>
      <c r="G639" s="4" t="str">
        <f t="shared" si="70"/>
        <v>267686,79</v>
      </c>
      <c r="H639" s="5">
        <v>267686.78999999998</v>
      </c>
      <c r="I639" s="9">
        <v>267686.78999999998</v>
      </c>
      <c r="J639">
        <v>54480</v>
      </c>
      <c r="K639">
        <v>67</v>
      </c>
      <c r="L639" s="2">
        <v>0</v>
      </c>
      <c r="M639" s="2" t="str">
        <f t="shared" si="66"/>
        <v xml:space="preserve">Personal </v>
      </c>
      <c r="N639" t="s">
        <v>16</v>
      </c>
      <c r="O639" t="s">
        <v>17</v>
      </c>
      <c r="P639" t="str">
        <f t="shared" si="67"/>
        <v>321,6</v>
      </c>
      <c r="Q639" s="7">
        <v>321.60000000000002</v>
      </c>
      <c r="R639" s="2">
        <v>35321.599999999999</v>
      </c>
      <c r="S639" t="str">
        <f t="shared" si="68"/>
        <v>2 puertas</v>
      </c>
      <c r="T639" s="4">
        <f t="shared" si="69"/>
        <v>-35321.599999999999</v>
      </c>
    </row>
    <row r="640" spans="1:20" x14ac:dyDescent="0.35">
      <c r="A640" t="s">
        <v>679</v>
      </c>
      <c r="B640" t="s">
        <v>26</v>
      </c>
      <c r="C640" t="str">
        <f t="shared" si="64"/>
        <v>CA</v>
      </c>
      <c r="D640" t="str">
        <f t="shared" si="65"/>
        <v>M</v>
      </c>
      <c r="E640" t="s">
        <v>27</v>
      </c>
      <c r="F640" t="s">
        <v>35</v>
      </c>
      <c r="G640" s="4" t="str">
        <f t="shared" si="70"/>
        <v>252395,96</v>
      </c>
      <c r="H640" s="5">
        <v>252395.96</v>
      </c>
      <c r="I640" s="9">
        <v>252395.96</v>
      </c>
      <c r="J640">
        <v>16244</v>
      </c>
      <c r="K640">
        <v>68</v>
      </c>
      <c r="L640" s="2">
        <v>0</v>
      </c>
      <c r="M640" s="2" t="str">
        <f t="shared" si="66"/>
        <v xml:space="preserve">Personal </v>
      </c>
      <c r="N640" t="s">
        <v>16</v>
      </c>
      <c r="O640" t="s">
        <v>24</v>
      </c>
      <c r="P640" t="str">
        <f t="shared" si="67"/>
        <v>623,223617</v>
      </c>
      <c r="Q640" s="7">
        <v>623.22361699999999</v>
      </c>
      <c r="R640" s="2">
        <v>35623.223617000003</v>
      </c>
      <c r="S640" t="str">
        <f t="shared" si="68"/>
        <v>2 puertas</v>
      </c>
      <c r="T640" s="4">
        <f t="shared" si="69"/>
        <v>-35623.223617000003</v>
      </c>
    </row>
    <row r="641" spans="1:20" x14ac:dyDescent="0.35">
      <c r="A641" t="s">
        <v>680</v>
      </c>
      <c r="B641" t="s">
        <v>26</v>
      </c>
      <c r="C641" t="str">
        <f t="shared" si="64"/>
        <v>CA</v>
      </c>
      <c r="D641" t="str">
        <f t="shared" si="65"/>
        <v>F</v>
      </c>
      <c r="E641" t="s">
        <v>20</v>
      </c>
      <c r="F641" t="s">
        <v>35</v>
      </c>
      <c r="G641" s="4" t="str">
        <f t="shared" si="70"/>
        <v>698840,16</v>
      </c>
      <c r="H641" s="5">
        <v>698840.16</v>
      </c>
      <c r="I641" s="9">
        <v>698840.16</v>
      </c>
      <c r="J641">
        <v>22436</v>
      </c>
      <c r="K641">
        <v>89</v>
      </c>
      <c r="L641" s="2">
        <v>0</v>
      </c>
      <c r="M641" s="2" t="str">
        <f>LEFT(N641,8)</f>
        <v xml:space="preserve">Special </v>
      </c>
      <c r="N641" t="s">
        <v>39</v>
      </c>
      <c r="O641" t="s">
        <v>17</v>
      </c>
      <c r="P641" t="str">
        <f t="shared" si="67"/>
        <v>427,2</v>
      </c>
      <c r="Q641" s="7">
        <v>427.2</v>
      </c>
      <c r="R641" s="2">
        <v>35427.199999999997</v>
      </c>
      <c r="S641" t="str">
        <f t="shared" si="68"/>
        <v>2 puertas</v>
      </c>
      <c r="T641" s="4">
        <f t="shared" si="69"/>
        <v>-35427.199999999997</v>
      </c>
    </row>
    <row r="642" spans="1:20" x14ac:dyDescent="0.35">
      <c r="A642" t="s">
        <v>681</v>
      </c>
      <c r="B642" t="s">
        <v>13</v>
      </c>
      <c r="C642" t="str">
        <f t="shared" ref="C642:C705" si="71">IF(B642="Washington","WA",IF(B642="Arizona","AR",IF(B642="Nevada","NV",IF(B642="Cali","CA",IF(B642="California","CA",IF(B642="Oregon","0R",B642))))))</f>
        <v>WA</v>
      </c>
      <c r="D642" t="str">
        <f t="shared" si="65"/>
        <v>F</v>
      </c>
      <c r="E642" t="s">
        <v>20</v>
      </c>
      <c r="F642" t="s">
        <v>35</v>
      </c>
      <c r="G642" s="4" t="str">
        <f t="shared" si="70"/>
        <v>874205,78</v>
      </c>
      <c r="H642" s="5">
        <v>874205.78</v>
      </c>
      <c r="I642" s="9">
        <v>874205.78</v>
      </c>
      <c r="J642">
        <v>71592</v>
      </c>
      <c r="K642">
        <v>72</v>
      </c>
      <c r="L642" s="2">
        <v>0</v>
      </c>
      <c r="M642" s="2" t="str">
        <f t="shared" si="66"/>
        <v xml:space="preserve">Personal </v>
      </c>
      <c r="N642" t="s">
        <v>16</v>
      </c>
      <c r="O642" t="s">
        <v>17</v>
      </c>
      <c r="P642" t="str">
        <f t="shared" si="67"/>
        <v>141,725051</v>
      </c>
      <c r="Q642" s="7">
        <v>141.72505100000001</v>
      </c>
      <c r="R642" s="2">
        <v>35141.725051000001</v>
      </c>
      <c r="S642" t="str">
        <f t="shared" si="68"/>
        <v>2 puertas</v>
      </c>
      <c r="T642" s="4">
        <f t="shared" si="69"/>
        <v>-35141.725051000001</v>
      </c>
    </row>
    <row r="643" spans="1:20" x14ac:dyDescent="0.35">
      <c r="A643" t="s">
        <v>682</v>
      </c>
      <c r="B643" t="s">
        <v>19</v>
      </c>
      <c r="C643" t="str">
        <f t="shared" si="71"/>
        <v>AR</v>
      </c>
      <c r="D643" t="str">
        <f t="shared" ref="D643:D706" si="72">IF(E643="female","F",IF(E643="Femal","F",IF(E643="Male","M",E643)))</f>
        <v>M</v>
      </c>
      <c r="E643" t="s">
        <v>27</v>
      </c>
      <c r="F643" t="s">
        <v>15</v>
      </c>
      <c r="G643" s="4" t="str">
        <f t="shared" si="70"/>
        <v>267331,96</v>
      </c>
      <c r="H643" s="5">
        <v>267331.96000000002</v>
      </c>
      <c r="I643" s="9">
        <v>267331.96000000002</v>
      </c>
      <c r="J643">
        <v>28728</v>
      </c>
      <c r="K643">
        <v>67</v>
      </c>
      <c r="L643" s="2">
        <v>0</v>
      </c>
      <c r="M643" s="2" t="str">
        <f t="shared" ref="M643:M706" si="73">LEFT(N643,9)</f>
        <v xml:space="preserve">Personal </v>
      </c>
      <c r="N643" t="s">
        <v>16</v>
      </c>
      <c r="O643" t="s">
        <v>17</v>
      </c>
      <c r="P643" t="str">
        <f t="shared" ref="P643:P706" si="74">SUBSTITUTE(Q643,"%"," ")</f>
        <v>321,6</v>
      </c>
      <c r="Q643" s="7">
        <v>321.60000000000002</v>
      </c>
      <c r="R643" s="2">
        <v>35321.599999999999</v>
      </c>
      <c r="S643" t="str">
        <f t="shared" ref="S643:S706" si="75">IF(O643="SUV","4 puertas",IF(O643="Luxury SUV","4 puertas","2 puertas"))</f>
        <v>2 puertas</v>
      </c>
      <c r="T643" s="4">
        <f t="shared" ref="T643:T706" si="76">X645-R643</f>
        <v>-35321.599999999999</v>
      </c>
    </row>
    <row r="644" spans="1:20" x14ac:dyDescent="0.35">
      <c r="A644" t="s">
        <v>683</v>
      </c>
      <c r="B644" t="s">
        <v>19</v>
      </c>
      <c r="C644" t="str">
        <f t="shared" si="71"/>
        <v>AR</v>
      </c>
      <c r="D644" t="str">
        <f t="shared" si="72"/>
        <v>M</v>
      </c>
      <c r="E644" t="s">
        <v>27</v>
      </c>
      <c r="F644" t="s">
        <v>31</v>
      </c>
      <c r="G644" s="4" t="str">
        <f t="shared" ref="G644:G707" si="77">SUBSTITUTE(H644,"%"," ")</f>
        <v>1215732,99</v>
      </c>
      <c r="H644" s="5">
        <v>1215732.99</v>
      </c>
      <c r="I644" s="9">
        <v>1215732.99</v>
      </c>
      <c r="J644">
        <v>57449</v>
      </c>
      <c r="K644">
        <v>103</v>
      </c>
      <c r="L644" s="2">
        <v>0</v>
      </c>
      <c r="M644" s="2" t="str">
        <f t="shared" si="73"/>
        <v xml:space="preserve">Personal </v>
      </c>
      <c r="N644" t="s">
        <v>16</v>
      </c>
      <c r="O644" t="s">
        <v>17</v>
      </c>
      <c r="P644" t="str">
        <f t="shared" si="74"/>
        <v>494,4</v>
      </c>
      <c r="Q644" s="7">
        <v>494.4</v>
      </c>
      <c r="R644" s="2">
        <v>35494.400000000001</v>
      </c>
      <c r="S644" t="str">
        <f t="shared" si="75"/>
        <v>2 puertas</v>
      </c>
      <c r="T644" s="4">
        <f t="shared" si="76"/>
        <v>-35494.400000000001</v>
      </c>
    </row>
    <row r="645" spans="1:20" x14ac:dyDescent="0.35">
      <c r="A645" t="s">
        <v>684</v>
      </c>
      <c r="B645" t="s">
        <v>26</v>
      </c>
      <c r="C645" t="str">
        <f t="shared" si="71"/>
        <v>CA</v>
      </c>
      <c r="D645" t="str">
        <f t="shared" si="72"/>
        <v>F</v>
      </c>
      <c r="E645" t="s">
        <v>20</v>
      </c>
      <c r="F645" t="s">
        <v>80</v>
      </c>
      <c r="G645" s="4" t="str">
        <f t="shared" si="77"/>
        <v>295776,4</v>
      </c>
      <c r="H645" s="5">
        <v>295776.40000000002</v>
      </c>
      <c r="I645" s="9">
        <v>295776.40000000002</v>
      </c>
      <c r="J645">
        <v>83318</v>
      </c>
      <c r="K645">
        <v>73</v>
      </c>
      <c r="L645" s="2">
        <v>0</v>
      </c>
      <c r="M645" s="2" t="str">
        <f t="shared" si="73"/>
        <v xml:space="preserve">Personal </v>
      </c>
      <c r="N645" t="s">
        <v>16</v>
      </c>
      <c r="O645" t="s">
        <v>24</v>
      </c>
      <c r="P645" t="str">
        <f t="shared" si="74"/>
        <v>211,336937</v>
      </c>
      <c r="Q645" s="7">
        <v>211.33693700000001</v>
      </c>
      <c r="R645" s="2">
        <v>35211.336937</v>
      </c>
      <c r="S645" t="str">
        <f t="shared" si="75"/>
        <v>2 puertas</v>
      </c>
      <c r="T645" s="4">
        <f t="shared" si="76"/>
        <v>-35211.336937</v>
      </c>
    </row>
    <row r="646" spans="1:20" x14ac:dyDescent="0.35">
      <c r="A646" t="s">
        <v>685</v>
      </c>
      <c r="B646" t="s">
        <v>13</v>
      </c>
      <c r="C646" t="str">
        <f t="shared" si="71"/>
        <v>WA</v>
      </c>
      <c r="D646" t="str">
        <f t="shared" si="72"/>
        <v>M</v>
      </c>
      <c r="E646" t="s">
        <v>27</v>
      </c>
      <c r="F646" t="s">
        <v>53</v>
      </c>
      <c r="G646" s="4" t="str">
        <f t="shared" si="77"/>
        <v>717390,94</v>
      </c>
      <c r="H646" s="5">
        <v>717390.94</v>
      </c>
      <c r="I646" s="9">
        <v>717390.94</v>
      </c>
      <c r="J646">
        <v>75217</v>
      </c>
      <c r="K646">
        <v>61</v>
      </c>
      <c r="L646" s="2">
        <v>36526</v>
      </c>
      <c r="M646" s="2" t="str">
        <f t="shared" si="73"/>
        <v xml:space="preserve">Personal </v>
      </c>
      <c r="N646" t="s">
        <v>16</v>
      </c>
      <c r="O646" t="s">
        <v>17</v>
      </c>
      <c r="P646" t="str">
        <f t="shared" si="74"/>
        <v>147,080303</v>
      </c>
      <c r="Q646" s="7">
        <v>147.08030299999999</v>
      </c>
      <c r="R646" s="2">
        <v>35147.080303000002</v>
      </c>
      <c r="S646" t="str">
        <f t="shared" si="75"/>
        <v>2 puertas</v>
      </c>
      <c r="T646" s="4">
        <f t="shared" si="76"/>
        <v>-35147.080303000002</v>
      </c>
    </row>
    <row r="647" spans="1:20" x14ac:dyDescent="0.35">
      <c r="A647" t="s">
        <v>686</v>
      </c>
      <c r="B647" t="s">
        <v>23</v>
      </c>
      <c r="C647" t="str">
        <f t="shared" si="71"/>
        <v>NV</v>
      </c>
      <c r="D647" t="str">
        <f t="shared" si="72"/>
        <v>M</v>
      </c>
      <c r="E647" t="s">
        <v>27</v>
      </c>
      <c r="F647" t="s">
        <v>21</v>
      </c>
      <c r="G647" s="4" t="str">
        <f t="shared" si="77"/>
        <v>309953,8</v>
      </c>
      <c r="H647" s="5">
        <v>309953.8</v>
      </c>
      <c r="I647" s="9">
        <v>309953.8</v>
      </c>
      <c r="J647">
        <v>0</v>
      </c>
      <c r="K647">
        <v>102</v>
      </c>
      <c r="L647" s="2">
        <v>36647</v>
      </c>
      <c r="M647" s="2" t="str">
        <f t="shared" si="73"/>
        <v>Corporate</v>
      </c>
      <c r="N647" t="s">
        <v>28</v>
      </c>
      <c r="O647" t="s">
        <v>29</v>
      </c>
      <c r="P647" t="str">
        <f t="shared" si="74"/>
        <v>862,762957</v>
      </c>
      <c r="Q647" s="7">
        <v>862.76295700000003</v>
      </c>
      <c r="R647" s="2">
        <v>35862.762956999999</v>
      </c>
      <c r="S647" t="str">
        <f t="shared" si="75"/>
        <v>4 puertas</v>
      </c>
      <c r="T647" s="4">
        <f t="shared" si="76"/>
        <v>-35862.762956999999</v>
      </c>
    </row>
    <row r="648" spans="1:20" x14ac:dyDescent="0.35">
      <c r="A648" t="s">
        <v>687</v>
      </c>
      <c r="B648" t="s">
        <v>33</v>
      </c>
      <c r="C648" t="str">
        <f t="shared" si="71"/>
        <v>0R</v>
      </c>
      <c r="D648" t="str">
        <f t="shared" si="72"/>
        <v>M</v>
      </c>
      <c r="E648" t="s">
        <v>27</v>
      </c>
      <c r="F648" t="s">
        <v>21</v>
      </c>
      <c r="G648" s="4" t="str">
        <f t="shared" si="77"/>
        <v>841568,46</v>
      </c>
      <c r="H648" s="5">
        <v>841568.46</v>
      </c>
      <c r="I648" s="9">
        <v>841568.46</v>
      </c>
      <c r="J648">
        <v>55308</v>
      </c>
      <c r="K648">
        <v>107</v>
      </c>
      <c r="L648" s="2">
        <v>0</v>
      </c>
      <c r="M648" s="2" t="str">
        <f t="shared" si="73"/>
        <v>Corporate</v>
      </c>
      <c r="N648" t="s">
        <v>28</v>
      </c>
      <c r="O648" t="s">
        <v>29</v>
      </c>
      <c r="P648" t="str">
        <f t="shared" si="74"/>
        <v>513,6</v>
      </c>
      <c r="Q648" s="7">
        <v>513.6</v>
      </c>
      <c r="R648" s="2">
        <v>35513.599999999999</v>
      </c>
      <c r="S648" t="str">
        <f t="shared" si="75"/>
        <v>4 puertas</v>
      </c>
      <c r="T648" s="4">
        <f t="shared" si="76"/>
        <v>-35513.599999999999</v>
      </c>
    </row>
    <row r="649" spans="1:20" x14ac:dyDescent="0.35">
      <c r="A649" t="s">
        <v>688</v>
      </c>
      <c r="B649" t="s">
        <v>33</v>
      </c>
      <c r="C649" t="str">
        <f t="shared" si="71"/>
        <v>0R</v>
      </c>
      <c r="D649" t="str">
        <f t="shared" si="72"/>
        <v>F</v>
      </c>
      <c r="E649" t="s">
        <v>20</v>
      </c>
      <c r="F649" t="s">
        <v>35</v>
      </c>
      <c r="G649" s="4" t="str">
        <f t="shared" si="77"/>
        <v>2684312,45</v>
      </c>
      <c r="H649" s="5">
        <v>2684312.4500000002</v>
      </c>
      <c r="I649" s="9">
        <v>2684312.4500000002</v>
      </c>
      <c r="J649">
        <v>36068</v>
      </c>
      <c r="K649">
        <v>97</v>
      </c>
      <c r="L649" s="2">
        <v>0</v>
      </c>
      <c r="M649" s="2" t="str">
        <f t="shared" si="73"/>
        <v xml:space="preserve">Personal </v>
      </c>
      <c r="N649" t="s">
        <v>16</v>
      </c>
      <c r="O649" t="s">
        <v>24</v>
      </c>
      <c r="P649" t="str">
        <f t="shared" si="74"/>
        <v>113,367765</v>
      </c>
      <c r="Q649" s="7">
        <v>113.36776500000001</v>
      </c>
      <c r="R649" s="2">
        <v>35113.367765000003</v>
      </c>
      <c r="S649" t="str">
        <f t="shared" si="75"/>
        <v>2 puertas</v>
      </c>
      <c r="T649" s="4">
        <f t="shared" si="76"/>
        <v>-35113.367765000003</v>
      </c>
    </row>
    <row r="650" spans="1:20" x14ac:dyDescent="0.35">
      <c r="A650" t="s">
        <v>689</v>
      </c>
      <c r="B650" t="s">
        <v>33</v>
      </c>
      <c r="C650" t="str">
        <f t="shared" si="71"/>
        <v>0R</v>
      </c>
      <c r="D650" t="str">
        <f t="shared" si="72"/>
        <v>M</v>
      </c>
      <c r="E650" t="s">
        <v>27</v>
      </c>
      <c r="F650" t="s">
        <v>21</v>
      </c>
      <c r="G650" s="4" t="str">
        <f t="shared" si="77"/>
        <v>1305717,07</v>
      </c>
      <c r="H650" s="5">
        <v>1305717.07</v>
      </c>
      <c r="I650" s="9">
        <v>1305717.07</v>
      </c>
      <c r="J650">
        <v>48804</v>
      </c>
      <c r="K650">
        <v>112</v>
      </c>
      <c r="L650" s="2">
        <v>36526</v>
      </c>
      <c r="M650" s="2" t="str">
        <f t="shared" si="73"/>
        <v>Corporate</v>
      </c>
      <c r="N650" t="s">
        <v>28</v>
      </c>
      <c r="O650" t="s">
        <v>17</v>
      </c>
      <c r="P650" t="str">
        <f t="shared" si="74"/>
        <v>537,6</v>
      </c>
      <c r="Q650" s="7">
        <v>537.6</v>
      </c>
      <c r="R650" s="2">
        <v>35537.599999999999</v>
      </c>
      <c r="S650" t="str">
        <f t="shared" si="75"/>
        <v>2 puertas</v>
      </c>
      <c r="T650" s="4">
        <f t="shared" si="76"/>
        <v>-35537.599999999999</v>
      </c>
    </row>
    <row r="651" spans="1:20" x14ac:dyDescent="0.35">
      <c r="A651" t="s">
        <v>690</v>
      </c>
      <c r="B651" t="s">
        <v>33</v>
      </c>
      <c r="C651" t="str">
        <f t="shared" si="71"/>
        <v>0R</v>
      </c>
      <c r="D651" t="str">
        <f t="shared" si="72"/>
        <v>M</v>
      </c>
      <c r="E651" t="s">
        <v>27</v>
      </c>
      <c r="F651" t="s">
        <v>35</v>
      </c>
      <c r="G651" s="4" t="str">
        <f t="shared" si="77"/>
        <v>959995,02</v>
      </c>
      <c r="H651" s="5">
        <v>959995.02</v>
      </c>
      <c r="I651" s="9">
        <v>959995.02</v>
      </c>
      <c r="J651">
        <v>0</v>
      </c>
      <c r="K651">
        <v>131</v>
      </c>
      <c r="L651" s="2">
        <v>0</v>
      </c>
      <c r="M651" s="2" t="str">
        <f t="shared" si="73"/>
        <v xml:space="preserve">Personal </v>
      </c>
      <c r="N651" t="s">
        <v>16</v>
      </c>
      <c r="O651" t="s">
        <v>29</v>
      </c>
      <c r="P651" t="str">
        <f t="shared" si="74"/>
        <v>943,2</v>
      </c>
      <c r="Q651" s="7">
        <v>943.2</v>
      </c>
      <c r="R651" s="2">
        <v>35943.199999999997</v>
      </c>
      <c r="S651" t="str">
        <f t="shared" si="75"/>
        <v>4 puertas</v>
      </c>
      <c r="T651" s="4">
        <f t="shared" si="76"/>
        <v>-35943.199999999997</v>
      </c>
    </row>
    <row r="652" spans="1:20" x14ac:dyDescent="0.35">
      <c r="A652" t="s">
        <v>691</v>
      </c>
      <c r="B652" t="s">
        <v>33</v>
      </c>
      <c r="C652" t="str">
        <f t="shared" si="71"/>
        <v>0R</v>
      </c>
      <c r="D652" t="str">
        <f t="shared" si="72"/>
        <v>M</v>
      </c>
      <c r="E652" t="s">
        <v>27</v>
      </c>
      <c r="F652" t="s">
        <v>21</v>
      </c>
      <c r="G652" s="4" t="str">
        <f t="shared" si="77"/>
        <v>853510,89</v>
      </c>
      <c r="H652" s="5">
        <v>853510.89</v>
      </c>
      <c r="I652" s="9">
        <v>853510.89</v>
      </c>
      <c r="J652">
        <v>55790</v>
      </c>
      <c r="K652">
        <v>111</v>
      </c>
      <c r="L652" s="2">
        <v>0</v>
      </c>
      <c r="M652" s="2" t="str">
        <f t="shared" si="73"/>
        <v xml:space="preserve">Personal </v>
      </c>
      <c r="N652" t="s">
        <v>16</v>
      </c>
      <c r="O652" t="s">
        <v>29</v>
      </c>
      <c r="P652" t="str">
        <f t="shared" si="74"/>
        <v>117,672722</v>
      </c>
      <c r="Q652" s="7">
        <v>117.67272199999999</v>
      </c>
      <c r="R652" s="2">
        <v>35117.672722000003</v>
      </c>
      <c r="S652" t="str">
        <f t="shared" si="75"/>
        <v>4 puertas</v>
      </c>
      <c r="T652" s="4">
        <f t="shared" si="76"/>
        <v>-35117.672722000003</v>
      </c>
    </row>
    <row r="653" spans="1:20" x14ac:dyDescent="0.35">
      <c r="A653" t="s">
        <v>692</v>
      </c>
      <c r="B653" t="s">
        <v>19</v>
      </c>
      <c r="C653" t="str">
        <f t="shared" si="71"/>
        <v>AR</v>
      </c>
      <c r="D653" t="str">
        <f t="shared" si="72"/>
        <v>F</v>
      </c>
      <c r="E653" t="s">
        <v>20</v>
      </c>
      <c r="F653" t="s">
        <v>21</v>
      </c>
      <c r="G653" s="4" t="str">
        <f t="shared" si="77"/>
        <v>829348,19</v>
      </c>
      <c r="H653" s="5">
        <v>829348.19</v>
      </c>
      <c r="I653" s="9">
        <v>829348.19</v>
      </c>
      <c r="J653">
        <v>70258</v>
      </c>
      <c r="K653">
        <v>69</v>
      </c>
      <c r="L653" s="2">
        <v>0</v>
      </c>
      <c r="M653" s="2" t="str">
        <f t="shared" si="73"/>
        <v xml:space="preserve">Personal </v>
      </c>
      <c r="N653" t="s">
        <v>16</v>
      </c>
      <c r="O653" t="s">
        <v>17</v>
      </c>
      <c r="P653" t="str">
        <f t="shared" si="74"/>
        <v>225,145949</v>
      </c>
      <c r="Q653" s="7">
        <v>225.145949</v>
      </c>
      <c r="R653" s="2">
        <v>35225.145948999998</v>
      </c>
      <c r="S653" t="str">
        <f t="shared" si="75"/>
        <v>2 puertas</v>
      </c>
      <c r="T653" s="4">
        <f t="shared" si="76"/>
        <v>-35225.145948999998</v>
      </c>
    </row>
    <row r="654" spans="1:20" x14ac:dyDescent="0.35">
      <c r="A654" t="s">
        <v>693</v>
      </c>
      <c r="B654" t="s">
        <v>33</v>
      </c>
      <c r="C654" t="str">
        <f t="shared" si="71"/>
        <v>0R</v>
      </c>
      <c r="D654" t="str">
        <f t="shared" si="72"/>
        <v>F</v>
      </c>
      <c r="E654" t="s">
        <v>20</v>
      </c>
      <c r="F654" t="s">
        <v>21</v>
      </c>
      <c r="G654" s="4" t="str">
        <f t="shared" si="77"/>
        <v>684615,03</v>
      </c>
      <c r="H654" s="5">
        <v>684615.03</v>
      </c>
      <c r="I654" s="9">
        <v>684615.03</v>
      </c>
      <c r="J654">
        <v>0</v>
      </c>
      <c r="K654">
        <v>95</v>
      </c>
      <c r="L654" s="2">
        <v>0</v>
      </c>
      <c r="M654" s="2" t="str">
        <f t="shared" si="73"/>
        <v xml:space="preserve">Personal </v>
      </c>
      <c r="N654" t="s">
        <v>16</v>
      </c>
      <c r="O654" t="s">
        <v>24</v>
      </c>
      <c r="P654" t="str">
        <f t="shared" si="74"/>
        <v>456</v>
      </c>
      <c r="Q654" s="7">
        <v>456</v>
      </c>
      <c r="R654" s="2">
        <v>35456</v>
      </c>
      <c r="S654" t="str">
        <f t="shared" si="75"/>
        <v>2 puertas</v>
      </c>
      <c r="T654" s="4">
        <f t="shared" si="76"/>
        <v>-35456</v>
      </c>
    </row>
    <row r="655" spans="1:20" x14ac:dyDescent="0.35">
      <c r="A655" t="s">
        <v>694</v>
      </c>
      <c r="B655" t="s">
        <v>33</v>
      </c>
      <c r="C655" t="str">
        <f t="shared" si="71"/>
        <v>0R</v>
      </c>
      <c r="D655" t="str">
        <f t="shared" si="72"/>
        <v>F</v>
      </c>
      <c r="E655" t="s">
        <v>20</v>
      </c>
      <c r="F655" t="s">
        <v>21</v>
      </c>
      <c r="G655" s="4" t="str">
        <f t="shared" si="77"/>
        <v>663685,98</v>
      </c>
      <c r="H655" s="5">
        <v>663685.98</v>
      </c>
      <c r="I655" s="9">
        <v>663685.98</v>
      </c>
      <c r="J655">
        <v>47274</v>
      </c>
      <c r="K655">
        <v>83</v>
      </c>
      <c r="L655" s="2">
        <v>36526</v>
      </c>
      <c r="M655" s="2" t="str">
        <f t="shared" si="73"/>
        <v>Corporate</v>
      </c>
      <c r="N655" t="s">
        <v>28</v>
      </c>
      <c r="O655" t="s">
        <v>17</v>
      </c>
      <c r="P655" t="str">
        <f t="shared" si="74"/>
        <v>182,432565</v>
      </c>
      <c r="Q655" s="7">
        <v>182.43256500000001</v>
      </c>
      <c r="R655" s="2">
        <v>35182.432565000003</v>
      </c>
      <c r="S655" t="str">
        <f t="shared" si="75"/>
        <v>2 puertas</v>
      </c>
      <c r="T655" s="4">
        <f t="shared" si="76"/>
        <v>-35182.432565000003</v>
      </c>
    </row>
    <row r="656" spans="1:20" x14ac:dyDescent="0.35">
      <c r="A656" t="s">
        <v>695</v>
      </c>
      <c r="B656" t="s">
        <v>13</v>
      </c>
      <c r="C656" t="str">
        <f t="shared" si="71"/>
        <v>WA</v>
      </c>
      <c r="D656" t="str">
        <f t="shared" si="72"/>
        <v>F</v>
      </c>
      <c r="E656" t="s">
        <v>20</v>
      </c>
      <c r="F656" t="s">
        <v>35</v>
      </c>
      <c r="G656" s="4" t="str">
        <f t="shared" si="77"/>
        <v>560908,25</v>
      </c>
      <c r="H656" s="5">
        <v>560908.25</v>
      </c>
      <c r="I656" s="9">
        <v>560908.25</v>
      </c>
      <c r="J656">
        <v>44705</v>
      </c>
      <c r="K656">
        <v>71</v>
      </c>
      <c r="L656" s="2">
        <v>0</v>
      </c>
      <c r="M656" s="2" t="str">
        <f t="shared" si="73"/>
        <v xml:space="preserve">Personal </v>
      </c>
      <c r="N656" t="s">
        <v>16</v>
      </c>
      <c r="O656" t="s">
        <v>24</v>
      </c>
      <c r="P656" t="str">
        <f t="shared" si="74"/>
        <v>148,173152</v>
      </c>
      <c r="Q656" s="7">
        <v>148.17315199999999</v>
      </c>
      <c r="R656" s="2">
        <v>35148.173152000003</v>
      </c>
      <c r="S656" t="str">
        <f t="shared" si="75"/>
        <v>2 puertas</v>
      </c>
      <c r="T656" s="4">
        <f t="shared" si="76"/>
        <v>-35148.173152000003</v>
      </c>
    </row>
    <row r="657" spans="1:20" x14ac:dyDescent="0.35">
      <c r="A657" t="s">
        <v>696</v>
      </c>
      <c r="B657" t="s">
        <v>19</v>
      </c>
      <c r="C657" t="str">
        <f t="shared" si="71"/>
        <v>AR</v>
      </c>
      <c r="D657" t="str">
        <f t="shared" si="72"/>
        <v>M</v>
      </c>
      <c r="E657" t="s">
        <v>27</v>
      </c>
      <c r="F657" t="s">
        <v>31</v>
      </c>
      <c r="G657" s="4" t="str">
        <f t="shared" si="77"/>
        <v>507732,09</v>
      </c>
      <c r="H657" s="5">
        <v>507732.09</v>
      </c>
      <c r="I657" s="9">
        <v>507732.09</v>
      </c>
      <c r="J657">
        <v>0</v>
      </c>
      <c r="K657">
        <v>73</v>
      </c>
      <c r="L657" s="2">
        <v>0</v>
      </c>
      <c r="M657" s="2" t="str">
        <f t="shared" si="73"/>
        <v xml:space="preserve">Personal </v>
      </c>
      <c r="N657" t="s">
        <v>16</v>
      </c>
      <c r="O657" t="s">
        <v>24</v>
      </c>
      <c r="P657" t="str">
        <f t="shared" si="74"/>
        <v>525,6</v>
      </c>
      <c r="Q657" s="7">
        <v>525.6</v>
      </c>
      <c r="R657" s="2">
        <v>35525.599999999999</v>
      </c>
      <c r="S657" t="str">
        <f t="shared" si="75"/>
        <v>2 puertas</v>
      </c>
      <c r="T657" s="4">
        <f t="shared" si="76"/>
        <v>-35525.599999999999</v>
      </c>
    </row>
    <row r="658" spans="1:20" x14ac:dyDescent="0.35">
      <c r="A658" t="s">
        <v>697</v>
      </c>
      <c r="B658" t="s">
        <v>13</v>
      </c>
      <c r="C658" t="str">
        <f t="shared" si="71"/>
        <v>WA</v>
      </c>
      <c r="D658" t="str">
        <f t="shared" si="72"/>
        <v>F</v>
      </c>
      <c r="E658" t="s">
        <v>20</v>
      </c>
      <c r="F658" t="s">
        <v>15</v>
      </c>
      <c r="G658" s="4" t="str">
        <f t="shared" si="77"/>
        <v>527562,7</v>
      </c>
      <c r="H658" s="5">
        <v>527562.69999999995</v>
      </c>
      <c r="I658" s="9">
        <v>527562.69999999995</v>
      </c>
      <c r="J658">
        <v>70446</v>
      </c>
      <c r="K658">
        <v>65</v>
      </c>
      <c r="L658" s="2">
        <v>0</v>
      </c>
      <c r="M658" s="2" t="str">
        <f t="shared" si="73"/>
        <v xml:space="preserve">Personal </v>
      </c>
      <c r="N658" t="s">
        <v>16</v>
      </c>
      <c r="O658" t="s">
        <v>17</v>
      </c>
      <c r="P658" t="str">
        <f t="shared" si="74"/>
        <v>155,570802</v>
      </c>
      <c r="Q658" s="7">
        <v>155.57080199999999</v>
      </c>
      <c r="R658" s="2">
        <v>35155.570802000002</v>
      </c>
      <c r="S658" t="str">
        <f t="shared" si="75"/>
        <v>2 puertas</v>
      </c>
      <c r="T658" s="4">
        <f t="shared" si="76"/>
        <v>-35155.570802000002</v>
      </c>
    </row>
    <row r="659" spans="1:20" x14ac:dyDescent="0.35">
      <c r="A659" t="s">
        <v>698</v>
      </c>
      <c r="B659" t="s">
        <v>13</v>
      </c>
      <c r="C659" t="str">
        <f t="shared" si="71"/>
        <v>WA</v>
      </c>
      <c r="D659" t="str">
        <f t="shared" si="72"/>
        <v>F</v>
      </c>
      <c r="E659" t="s">
        <v>20</v>
      </c>
      <c r="F659" t="s">
        <v>31</v>
      </c>
      <c r="G659" s="4" t="str">
        <f t="shared" si="77"/>
        <v>251459,2</v>
      </c>
      <c r="H659" s="5">
        <v>251459.20000000001</v>
      </c>
      <c r="I659" s="9">
        <v>251459.20000000001</v>
      </c>
      <c r="J659">
        <v>43860</v>
      </c>
      <c r="K659">
        <v>65</v>
      </c>
      <c r="L659" s="2">
        <v>0</v>
      </c>
      <c r="M659" s="2" t="str">
        <f t="shared" si="73"/>
        <v xml:space="preserve">Personal </v>
      </c>
      <c r="N659" t="s">
        <v>16</v>
      </c>
      <c r="O659" t="s">
        <v>17</v>
      </c>
      <c r="P659" t="str">
        <f t="shared" si="74"/>
        <v>156,124914</v>
      </c>
      <c r="Q659" s="7">
        <v>156.12491399999999</v>
      </c>
      <c r="R659" s="2">
        <v>35156.124914</v>
      </c>
      <c r="S659" t="str">
        <f t="shared" si="75"/>
        <v>2 puertas</v>
      </c>
      <c r="T659" s="4">
        <f t="shared" si="76"/>
        <v>-35156.124914</v>
      </c>
    </row>
    <row r="660" spans="1:20" x14ac:dyDescent="0.35">
      <c r="A660" t="s">
        <v>699</v>
      </c>
      <c r="B660" t="s">
        <v>33</v>
      </c>
      <c r="C660" t="str">
        <f t="shared" si="71"/>
        <v>0R</v>
      </c>
      <c r="D660" t="str">
        <f t="shared" si="72"/>
        <v>F</v>
      </c>
      <c r="E660" t="s">
        <v>20</v>
      </c>
      <c r="F660" t="s">
        <v>21</v>
      </c>
      <c r="G660" s="4" t="str">
        <f t="shared" si="77"/>
        <v>343525,01</v>
      </c>
      <c r="H660" s="5">
        <v>343525.01</v>
      </c>
      <c r="I660" s="9">
        <v>343525.01</v>
      </c>
      <c r="J660">
        <v>64348</v>
      </c>
      <c r="K660">
        <v>86</v>
      </c>
      <c r="L660" s="2">
        <v>0</v>
      </c>
      <c r="M660" s="2" t="str">
        <f t="shared" si="73"/>
        <v xml:space="preserve">Personal </v>
      </c>
      <c r="N660" t="s">
        <v>16</v>
      </c>
      <c r="O660" t="s">
        <v>24</v>
      </c>
      <c r="P660" t="str">
        <f t="shared" si="74"/>
        <v>212,391975</v>
      </c>
      <c r="Q660" s="7">
        <v>212.391975</v>
      </c>
      <c r="R660" s="2">
        <v>35212.391974999999</v>
      </c>
      <c r="S660" t="str">
        <f t="shared" si="75"/>
        <v>2 puertas</v>
      </c>
      <c r="T660" s="4">
        <f t="shared" si="76"/>
        <v>-35212.391974999999</v>
      </c>
    </row>
    <row r="661" spans="1:20" x14ac:dyDescent="0.35">
      <c r="A661" t="s">
        <v>700</v>
      </c>
      <c r="B661" t="s">
        <v>33</v>
      </c>
      <c r="C661" t="str">
        <f t="shared" si="71"/>
        <v>0R</v>
      </c>
      <c r="D661" t="str">
        <f t="shared" si="72"/>
        <v>M</v>
      </c>
      <c r="E661" t="s">
        <v>27</v>
      </c>
      <c r="F661" t="s">
        <v>21</v>
      </c>
      <c r="G661" s="4" t="str">
        <f t="shared" si="77"/>
        <v>662461,18</v>
      </c>
      <c r="H661" s="5">
        <v>662461.18000000005</v>
      </c>
      <c r="I661" s="9">
        <v>662461.18000000005</v>
      </c>
      <c r="J661">
        <v>0</v>
      </c>
      <c r="K661">
        <v>62</v>
      </c>
      <c r="L661" s="2">
        <v>0</v>
      </c>
      <c r="M661" s="2" t="str">
        <f t="shared" si="73"/>
        <v>Corporate</v>
      </c>
      <c r="N661" t="s">
        <v>28</v>
      </c>
      <c r="O661" t="s">
        <v>24</v>
      </c>
      <c r="P661" t="str">
        <f t="shared" si="74"/>
        <v>297,6</v>
      </c>
      <c r="Q661" s="7">
        <v>297.60000000000002</v>
      </c>
      <c r="R661" s="2">
        <v>35297.599999999999</v>
      </c>
      <c r="S661" t="str">
        <f t="shared" si="75"/>
        <v>2 puertas</v>
      </c>
      <c r="T661" s="4">
        <f t="shared" si="76"/>
        <v>-35297.599999999999</v>
      </c>
    </row>
    <row r="662" spans="1:20" x14ac:dyDescent="0.35">
      <c r="A662" t="s">
        <v>701</v>
      </c>
      <c r="B662" t="s">
        <v>26</v>
      </c>
      <c r="C662" t="str">
        <f t="shared" si="71"/>
        <v>CA</v>
      </c>
      <c r="D662" t="str">
        <f t="shared" si="72"/>
        <v>M</v>
      </c>
      <c r="E662" t="s">
        <v>27</v>
      </c>
      <c r="F662" t="s">
        <v>15</v>
      </c>
      <c r="G662" s="4" t="str">
        <f t="shared" si="77"/>
        <v>575744,23</v>
      </c>
      <c r="H662" s="5">
        <v>575744.23</v>
      </c>
      <c r="I662" s="9">
        <v>575744.23</v>
      </c>
      <c r="J662">
        <v>88997</v>
      </c>
      <c r="K662">
        <v>72</v>
      </c>
      <c r="L662" s="2">
        <v>0</v>
      </c>
      <c r="M662" s="2" t="str">
        <f>LEFT(N662,8)</f>
        <v xml:space="preserve">Special </v>
      </c>
      <c r="N662" t="s">
        <v>39</v>
      </c>
      <c r="O662" t="s">
        <v>17</v>
      </c>
      <c r="P662" t="str">
        <f t="shared" si="74"/>
        <v>174,041566</v>
      </c>
      <c r="Q662" s="7">
        <v>174.04156599999999</v>
      </c>
      <c r="R662" s="2">
        <v>35174.041566</v>
      </c>
      <c r="S662" t="str">
        <f t="shared" si="75"/>
        <v>2 puertas</v>
      </c>
      <c r="T662" s="4">
        <f t="shared" si="76"/>
        <v>-35174.041566</v>
      </c>
    </row>
    <row r="663" spans="1:20" x14ac:dyDescent="0.35">
      <c r="A663" t="s">
        <v>702</v>
      </c>
      <c r="B663" t="s">
        <v>13</v>
      </c>
      <c r="C663" t="str">
        <f t="shared" si="71"/>
        <v>WA</v>
      </c>
      <c r="D663" t="str">
        <f t="shared" si="72"/>
        <v>F</v>
      </c>
      <c r="E663" t="s">
        <v>20</v>
      </c>
      <c r="F663" t="s">
        <v>31</v>
      </c>
      <c r="G663" s="4" t="str">
        <f t="shared" si="77"/>
        <v>251459,2</v>
      </c>
      <c r="H663" s="5">
        <v>251459.20000000001</v>
      </c>
      <c r="I663" s="9">
        <v>251459.20000000001</v>
      </c>
      <c r="J663">
        <v>43860</v>
      </c>
      <c r="K663">
        <v>65</v>
      </c>
      <c r="L663" s="2">
        <v>0</v>
      </c>
      <c r="M663" s="2" t="str">
        <f t="shared" si="73"/>
        <v>Corporate</v>
      </c>
      <c r="N663" t="s">
        <v>28</v>
      </c>
      <c r="O663" t="s">
        <v>17</v>
      </c>
      <c r="P663" t="str">
        <f t="shared" si="74"/>
        <v>156,124914</v>
      </c>
      <c r="Q663" s="7">
        <v>156.12491399999999</v>
      </c>
      <c r="R663" s="2">
        <v>35156.124914</v>
      </c>
      <c r="S663" t="str">
        <f t="shared" si="75"/>
        <v>2 puertas</v>
      </c>
      <c r="T663" s="4">
        <f t="shared" si="76"/>
        <v>-35156.124914</v>
      </c>
    </row>
    <row r="664" spans="1:20" x14ac:dyDescent="0.35">
      <c r="A664" t="s">
        <v>703</v>
      </c>
      <c r="B664" t="s">
        <v>26</v>
      </c>
      <c r="C664" t="str">
        <f t="shared" si="71"/>
        <v>CA</v>
      </c>
      <c r="D664" t="str">
        <f t="shared" si="72"/>
        <v>F</v>
      </c>
      <c r="E664" t="s">
        <v>20</v>
      </c>
      <c r="F664" t="s">
        <v>31</v>
      </c>
      <c r="G664" s="4" t="str">
        <f t="shared" si="77"/>
        <v>288645,16</v>
      </c>
      <c r="H664" s="5">
        <v>288645.15999999997</v>
      </c>
      <c r="I664" s="9">
        <v>288645.15999999997</v>
      </c>
      <c r="J664">
        <v>10312</v>
      </c>
      <c r="K664">
        <v>78</v>
      </c>
      <c r="L664" s="2">
        <v>0</v>
      </c>
      <c r="M664" s="2" t="str">
        <f t="shared" si="73"/>
        <v>Corporate</v>
      </c>
      <c r="N664" t="s">
        <v>28</v>
      </c>
      <c r="O664" t="s">
        <v>17</v>
      </c>
      <c r="P664" t="str">
        <f t="shared" si="74"/>
        <v>486,278557</v>
      </c>
      <c r="Q664" s="7">
        <v>486.27855699999998</v>
      </c>
      <c r="R664" s="2">
        <v>35486.278556999998</v>
      </c>
      <c r="S664" t="str">
        <f t="shared" si="75"/>
        <v>2 puertas</v>
      </c>
      <c r="T664" s="4">
        <f t="shared" si="76"/>
        <v>-35486.278556999998</v>
      </c>
    </row>
    <row r="665" spans="1:20" x14ac:dyDescent="0.35">
      <c r="A665" t="s">
        <v>704</v>
      </c>
      <c r="B665" t="s">
        <v>26</v>
      </c>
      <c r="C665" t="str">
        <f t="shared" si="71"/>
        <v>CA</v>
      </c>
      <c r="D665" t="str">
        <f t="shared" si="72"/>
        <v>F</v>
      </c>
      <c r="E665" t="s">
        <v>20</v>
      </c>
      <c r="F665" t="s">
        <v>31</v>
      </c>
      <c r="G665" s="4" t="str">
        <f t="shared" si="77"/>
        <v>534143,88</v>
      </c>
      <c r="H665" s="5">
        <v>534143.88</v>
      </c>
      <c r="I665" s="9">
        <v>534143.88</v>
      </c>
      <c r="J665">
        <v>0</v>
      </c>
      <c r="K665">
        <v>72</v>
      </c>
      <c r="L665" s="2">
        <v>36526</v>
      </c>
      <c r="M665" s="2" t="str">
        <f t="shared" si="73"/>
        <v xml:space="preserve">Personal </v>
      </c>
      <c r="N665" t="s">
        <v>16</v>
      </c>
      <c r="O665" t="s">
        <v>17</v>
      </c>
      <c r="P665" t="str">
        <f t="shared" si="74"/>
        <v>345,6</v>
      </c>
      <c r="Q665" s="7">
        <v>345.6</v>
      </c>
      <c r="R665" s="2">
        <v>35345.599999999999</v>
      </c>
      <c r="S665" t="str">
        <f t="shared" si="75"/>
        <v>2 puertas</v>
      </c>
      <c r="T665" s="4">
        <f t="shared" si="76"/>
        <v>-35345.599999999999</v>
      </c>
    </row>
    <row r="666" spans="1:20" x14ac:dyDescent="0.35">
      <c r="A666" t="s">
        <v>705</v>
      </c>
      <c r="B666" t="s">
        <v>19</v>
      </c>
      <c r="C666" t="str">
        <f t="shared" si="71"/>
        <v>AR</v>
      </c>
      <c r="D666" t="str">
        <f t="shared" si="72"/>
        <v>F</v>
      </c>
      <c r="E666" t="s">
        <v>20</v>
      </c>
      <c r="F666" t="s">
        <v>31</v>
      </c>
      <c r="G666" s="4" t="str">
        <f t="shared" si="77"/>
        <v>416001,81</v>
      </c>
      <c r="H666" s="5">
        <v>416001.81</v>
      </c>
      <c r="I666" s="9">
        <v>416001.81</v>
      </c>
      <c r="J666">
        <v>96263</v>
      </c>
      <c r="K666">
        <v>103</v>
      </c>
      <c r="L666" s="2">
        <v>0</v>
      </c>
      <c r="M666" s="2" t="str">
        <f t="shared" si="73"/>
        <v xml:space="preserve">Personal </v>
      </c>
      <c r="N666" t="s">
        <v>16</v>
      </c>
      <c r="O666" t="s">
        <v>29</v>
      </c>
      <c r="P666" t="str">
        <f t="shared" si="74"/>
        <v>1,924709</v>
      </c>
      <c r="Q666" s="7">
        <v>1.924709</v>
      </c>
      <c r="R666" s="2">
        <v>35001.924708999999</v>
      </c>
      <c r="S666" t="str">
        <f t="shared" si="75"/>
        <v>4 puertas</v>
      </c>
      <c r="T666" s="4">
        <f t="shared" si="76"/>
        <v>-35001.924708999999</v>
      </c>
    </row>
    <row r="667" spans="1:20" x14ac:dyDescent="0.35">
      <c r="A667" t="s">
        <v>706</v>
      </c>
      <c r="B667" t="s">
        <v>26</v>
      </c>
      <c r="C667" t="str">
        <f t="shared" si="71"/>
        <v>CA</v>
      </c>
      <c r="D667" t="str">
        <f t="shared" si="72"/>
        <v>F</v>
      </c>
      <c r="E667" t="s">
        <v>20</v>
      </c>
      <c r="F667" t="s">
        <v>35</v>
      </c>
      <c r="G667" s="4" t="str">
        <f t="shared" si="77"/>
        <v>284624,54</v>
      </c>
      <c r="H667" s="5">
        <v>284624.53999999998</v>
      </c>
      <c r="I667" s="9">
        <v>284624.53999999998</v>
      </c>
      <c r="J667">
        <v>28919</v>
      </c>
      <c r="K667">
        <v>72</v>
      </c>
      <c r="L667" s="2">
        <v>0</v>
      </c>
      <c r="M667" s="2" t="str">
        <f t="shared" si="73"/>
        <v>Corporate</v>
      </c>
      <c r="N667" t="s">
        <v>28</v>
      </c>
      <c r="O667" t="s">
        <v>17</v>
      </c>
      <c r="P667" t="str">
        <f t="shared" si="74"/>
        <v>518,4</v>
      </c>
      <c r="Q667" s="7">
        <v>518.4</v>
      </c>
      <c r="R667" s="2">
        <v>35518.400000000001</v>
      </c>
      <c r="S667" t="str">
        <f t="shared" si="75"/>
        <v>2 puertas</v>
      </c>
      <c r="T667" s="4">
        <f t="shared" si="76"/>
        <v>-35518.400000000001</v>
      </c>
    </row>
    <row r="668" spans="1:20" x14ac:dyDescent="0.35">
      <c r="A668" t="s">
        <v>707</v>
      </c>
      <c r="B668" t="s">
        <v>33</v>
      </c>
      <c r="C668" t="str">
        <f t="shared" si="71"/>
        <v>0R</v>
      </c>
      <c r="D668" t="str">
        <f t="shared" si="72"/>
        <v>F</v>
      </c>
      <c r="E668" t="s">
        <v>20</v>
      </c>
      <c r="F668" t="s">
        <v>35</v>
      </c>
      <c r="G668" s="4" t="str">
        <f t="shared" si="77"/>
        <v>477025,66</v>
      </c>
      <c r="H668" s="5">
        <v>477025.66</v>
      </c>
      <c r="I668" s="9">
        <v>477025.66</v>
      </c>
      <c r="J668">
        <v>0</v>
      </c>
      <c r="K668">
        <v>68</v>
      </c>
      <c r="L668" s="2">
        <v>36526</v>
      </c>
      <c r="M668" s="2" t="str">
        <f t="shared" si="73"/>
        <v xml:space="preserve">Personal </v>
      </c>
      <c r="N668" t="s">
        <v>16</v>
      </c>
      <c r="O668" t="s">
        <v>24</v>
      </c>
      <c r="P668" t="str">
        <f t="shared" si="74"/>
        <v>326,4</v>
      </c>
      <c r="Q668" s="7">
        <v>326.39999999999998</v>
      </c>
      <c r="R668" s="2">
        <v>35326.400000000001</v>
      </c>
      <c r="S668" t="str">
        <f t="shared" si="75"/>
        <v>2 puertas</v>
      </c>
      <c r="T668" s="4">
        <f t="shared" si="76"/>
        <v>-35326.400000000001</v>
      </c>
    </row>
    <row r="669" spans="1:20" x14ac:dyDescent="0.35">
      <c r="A669" t="s">
        <v>708</v>
      </c>
      <c r="B669" t="s">
        <v>33</v>
      </c>
      <c r="C669" t="str">
        <f t="shared" si="71"/>
        <v>0R</v>
      </c>
      <c r="D669" t="str">
        <f t="shared" si="72"/>
        <v>M</v>
      </c>
      <c r="E669" t="s">
        <v>27</v>
      </c>
      <c r="F669" t="s">
        <v>21</v>
      </c>
      <c r="G669" s="4" t="str">
        <f t="shared" si="77"/>
        <v>505961,62</v>
      </c>
      <c r="H669" s="5">
        <v>505961.62</v>
      </c>
      <c r="I669" s="9">
        <v>505961.62</v>
      </c>
      <c r="J669">
        <v>41869</v>
      </c>
      <c r="K669">
        <v>64</v>
      </c>
      <c r="L669" s="2">
        <v>0</v>
      </c>
      <c r="M669" s="2" t="str">
        <f t="shared" si="73"/>
        <v xml:space="preserve">Personal </v>
      </c>
      <c r="N669" t="s">
        <v>16</v>
      </c>
      <c r="O669" t="s">
        <v>24</v>
      </c>
      <c r="P669" t="str">
        <f t="shared" si="74"/>
        <v>262,12205</v>
      </c>
      <c r="Q669" s="7">
        <v>262.12205</v>
      </c>
      <c r="R669" s="2">
        <v>35262.122049999998</v>
      </c>
      <c r="S669" t="str">
        <f t="shared" si="75"/>
        <v>2 puertas</v>
      </c>
      <c r="T669" s="4">
        <f t="shared" si="76"/>
        <v>-35262.122049999998</v>
      </c>
    </row>
    <row r="670" spans="1:20" x14ac:dyDescent="0.35">
      <c r="A670" t="s">
        <v>709</v>
      </c>
      <c r="B670" t="s">
        <v>19</v>
      </c>
      <c r="C670" t="str">
        <f t="shared" si="71"/>
        <v>AR</v>
      </c>
      <c r="D670" t="str">
        <f t="shared" si="72"/>
        <v>F</v>
      </c>
      <c r="E670" t="s">
        <v>20</v>
      </c>
      <c r="F670" t="s">
        <v>31</v>
      </c>
      <c r="G670" s="4" t="str">
        <f t="shared" si="77"/>
        <v>909574,46</v>
      </c>
      <c r="H670" s="5">
        <v>909574.46</v>
      </c>
      <c r="I670" s="9">
        <v>909574.46</v>
      </c>
      <c r="J670">
        <v>0</v>
      </c>
      <c r="K670">
        <v>128</v>
      </c>
      <c r="L670" s="2">
        <v>0</v>
      </c>
      <c r="M670" s="2" t="str">
        <f t="shared" si="73"/>
        <v xml:space="preserve">Personal </v>
      </c>
      <c r="N670" t="s">
        <v>16</v>
      </c>
      <c r="O670" t="s">
        <v>29</v>
      </c>
      <c r="P670" t="str">
        <f t="shared" si="74"/>
        <v>921,6</v>
      </c>
      <c r="Q670" s="7">
        <v>921.6</v>
      </c>
      <c r="R670" s="2">
        <v>35921.599999999999</v>
      </c>
      <c r="S670" t="str">
        <f t="shared" si="75"/>
        <v>4 puertas</v>
      </c>
      <c r="T670" s="4">
        <f t="shared" si="76"/>
        <v>-35921.599999999999</v>
      </c>
    </row>
    <row r="671" spans="1:20" x14ac:dyDescent="0.35">
      <c r="A671" t="s">
        <v>710</v>
      </c>
      <c r="B671" t="s">
        <v>26</v>
      </c>
      <c r="C671" t="str">
        <f t="shared" si="71"/>
        <v>CA</v>
      </c>
      <c r="D671" t="str">
        <f t="shared" si="72"/>
        <v>F</v>
      </c>
      <c r="E671" t="s">
        <v>20</v>
      </c>
      <c r="F671" t="s">
        <v>31</v>
      </c>
      <c r="G671" s="4" t="str">
        <f t="shared" si="77"/>
        <v>268886,4</v>
      </c>
      <c r="H671" s="5">
        <v>268886.40000000002</v>
      </c>
      <c r="I671" s="9">
        <v>268886.40000000002</v>
      </c>
      <c r="J671">
        <v>32808</v>
      </c>
      <c r="K671">
        <v>68</v>
      </c>
      <c r="L671" s="2">
        <v>36526</v>
      </c>
      <c r="M671" s="2" t="str">
        <f t="shared" si="73"/>
        <v xml:space="preserve">Personal </v>
      </c>
      <c r="N671" t="s">
        <v>16</v>
      </c>
      <c r="O671" t="s">
        <v>17</v>
      </c>
      <c r="P671" t="str">
        <f t="shared" si="74"/>
        <v>541,695658</v>
      </c>
      <c r="Q671" s="7">
        <v>541.69565799999998</v>
      </c>
      <c r="R671" s="2">
        <v>35541.695657999997</v>
      </c>
      <c r="S671" t="str">
        <f t="shared" si="75"/>
        <v>2 puertas</v>
      </c>
      <c r="T671" s="4">
        <f t="shared" si="76"/>
        <v>-35541.695657999997</v>
      </c>
    </row>
    <row r="672" spans="1:20" x14ac:dyDescent="0.35">
      <c r="A672" t="s">
        <v>711</v>
      </c>
      <c r="B672" t="s">
        <v>26</v>
      </c>
      <c r="C672" t="str">
        <f t="shared" si="71"/>
        <v>CA</v>
      </c>
      <c r="D672" t="str">
        <f t="shared" si="72"/>
        <v>F</v>
      </c>
      <c r="E672" t="s">
        <v>20</v>
      </c>
      <c r="F672" t="s">
        <v>21</v>
      </c>
      <c r="G672" s="4" t="str">
        <f t="shared" si="77"/>
        <v>827763,76</v>
      </c>
      <c r="H672" s="5">
        <v>827763.76</v>
      </c>
      <c r="I672" s="9">
        <v>827763.76</v>
      </c>
      <c r="J672">
        <v>79780</v>
      </c>
      <c r="K672">
        <v>68</v>
      </c>
      <c r="L672" s="2">
        <v>0</v>
      </c>
      <c r="M672" s="2" t="str">
        <f t="shared" si="73"/>
        <v xml:space="preserve">Personal </v>
      </c>
      <c r="N672" t="s">
        <v>16</v>
      </c>
      <c r="O672" t="s">
        <v>17</v>
      </c>
      <c r="P672" t="str">
        <f t="shared" si="74"/>
        <v>326,4</v>
      </c>
      <c r="Q672" s="7">
        <v>326.39999999999998</v>
      </c>
      <c r="R672" s="2">
        <v>35326.400000000001</v>
      </c>
      <c r="S672" t="str">
        <f t="shared" si="75"/>
        <v>2 puertas</v>
      </c>
      <c r="T672" s="4">
        <f t="shared" si="76"/>
        <v>-35326.400000000001</v>
      </c>
    </row>
    <row r="673" spans="1:20" x14ac:dyDescent="0.35">
      <c r="A673" t="s">
        <v>712</v>
      </c>
      <c r="B673" t="s">
        <v>33</v>
      </c>
      <c r="C673" t="str">
        <f t="shared" si="71"/>
        <v>0R</v>
      </c>
      <c r="D673" t="str">
        <f t="shared" si="72"/>
        <v>F</v>
      </c>
      <c r="E673" t="s">
        <v>20</v>
      </c>
      <c r="F673" t="s">
        <v>35</v>
      </c>
      <c r="G673" s="4" t="str">
        <f t="shared" si="77"/>
        <v>905793,53</v>
      </c>
      <c r="H673" s="5">
        <v>905793.53</v>
      </c>
      <c r="I673" s="9">
        <v>905793.53</v>
      </c>
      <c r="J673">
        <v>91025</v>
      </c>
      <c r="K673">
        <v>112</v>
      </c>
      <c r="L673" s="2">
        <v>0</v>
      </c>
      <c r="M673" s="2" t="str">
        <f t="shared" si="73"/>
        <v xml:space="preserve">Personal </v>
      </c>
      <c r="N673" t="s">
        <v>16</v>
      </c>
      <c r="O673" t="s">
        <v>29</v>
      </c>
      <c r="P673" t="str">
        <f t="shared" si="74"/>
        <v>327,682669</v>
      </c>
      <c r="Q673" s="7">
        <v>327.68266899999998</v>
      </c>
      <c r="R673" s="2">
        <v>35327.682669000002</v>
      </c>
      <c r="S673" t="str">
        <f t="shared" si="75"/>
        <v>4 puertas</v>
      </c>
      <c r="T673" s="4">
        <f t="shared" si="76"/>
        <v>-35327.682669000002</v>
      </c>
    </row>
    <row r="674" spans="1:20" x14ac:dyDescent="0.35">
      <c r="A674" t="s">
        <v>713</v>
      </c>
      <c r="B674" t="s">
        <v>26</v>
      </c>
      <c r="C674" t="str">
        <f t="shared" si="71"/>
        <v>CA</v>
      </c>
      <c r="D674" t="str">
        <f t="shared" si="72"/>
        <v>F</v>
      </c>
      <c r="E674" t="s">
        <v>20</v>
      </c>
      <c r="F674" t="s">
        <v>31</v>
      </c>
      <c r="G674" s="4" t="str">
        <f t="shared" si="77"/>
        <v>380175,04</v>
      </c>
      <c r="H674" s="5">
        <v>380175.04</v>
      </c>
      <c r="I674" s="9">
        <v>380175.04</v>
      </c>
      <c r="J674">
        <v>33043</v>
      </c>
      <c r="K674">
        <v>95</v>
      </c>
      <c r="L674" s="2">
        <v>0</v>
      </c>
      <c r="M674" s="2" t="str">
        <f t="shared" si="73"/>
        <v xml:space="preserve">Personal </v>
      </c>
      <c r="N674" t="s">
        <v>16</v>
      </c>
      <c r="O674" t="s">
        <v>24</v>
      </c>
      <c r="P674" t="str">
        <f t="shared" si="74"/>
        <v>456</v>
      </c>
      <c r="Q674" s="7">
        <v>456</v>
      </c>
      <c r="R674" s="2">
        <v>35456</v>
      </c>
      <c r="S674" t="str">
        <f t="shared" si="75"/>
        <v>2 puertas</v>
      </c>
      <c r="T674" s="4">
        <f t="shared" si="76"/>
        <v>-35456</v>
      </c>
    </row>
    <row r="675" spans="1:20" x14ac:dyDescent="0.35">
      <c r="A675" t="s">
        <v>714</v>
      </c>
      <c r="B675" t="s">
        <v>19</v>
      </c>
      <c r="C675" t="str">
        <f t="shared" si="71"/>
        <v>AR</v>
      </c>
      <c r="D675" t="str">
        <f t="shared" si="72"/>
        <v>M</v>
      </c>
      <c r="E675" t="s">
        <v>27</v>
      </c>
      <c r="F675" t="s">
        <v>31</v>
      </c>
      <c r="G675" s="4" t="str">
        <f t="shared" si="77"/>
        <v>933934,16</v>
      </c>
      <c r="H675" s="5">
        <v>933934.16</v>
      </c>
      <c r="I675" s="9">
        <v>933934.16</v>
      </c>
      <c r="J675">
        <v>69442</v>
      </c>
      <c r="K675">
        <v>118</v>
      </c>
      <c r="L675" s="2">
        <v>36586</v>
      </c>
      <c r="M675" s="2" t="str">
        <f t="shared" si="73"/>
        <v xml:space="preserve">Personal </v>
      </c>
      <c r="N675" t="s">
        <v>16</v>
      </c>
      <c r="O675" t="s">
        <v>17</v>
      </c>
      <c r="P675" t="str">
        <f t="shared" si="74"/>
        <v>1265,570302</v>
      </c>
      <c r="Q675" s="7">
        <v>1265.5703020000001</v>
      </c>
      <c r="R675" s="2">
        <v>36265.570302</v>
      </c>
      <c r="S675" t="str">
        <f t="shared" si="75"/>
        <v>2 puertas</v>
      </c>
      <c r="T675" s="4">
        <f t="shared" si="76"/>
        <v>-36265.570302</v>
      </c>
    </row>
    <row r="676" spans="1:20" x14ac:dyDescent="0.35">
      <c r="A676" t="s">
        <v>715</v>
      </c>
      <c r="B676" t="s">
        <v>33</v>
      </c>
      <c r="C676" t="str">
        <f t="shared" si="71"/>
        <v>0R</v>
      </c>
      <c r="D676" t="str">
        <f t="shared" si="72"/>
        <v>M</v>
      </c>
      <c r="E676" t="s">
        <v>27</v>
      </c>
      <c r="F676" t="s">
        <v>35</v>
      </c>
      <c r="G676" s="4" t="str">
        <f t="shared" si="77"/>
        <v>252012,32</v>
      </c>
      <c r="H676" s="5">
        <v>252012.32</v>
      </c>
      <c r="I676" s="9">
        <v>252012.32</v>
      </c>
      <c r="J676">
        <v>0</v>
      </c>
      <c r="K676">
        <v>70</v>
      </c>
      <c r="L676" s="2">
        <v>0</v>
      </c>
      <c r="M676" s="2" t="str">
        <f t="shared" si="73"/>
        <v>Corporate</v>
      </c>
      <c r="N676" t="s">
        <v>28</v>
      </c>
      <c r="O676" t="s">
        <v>17</v>
      </c>
      <c r="P676" t="str">
        <f t="shared" si="74"/>
        <v>63,043197</v>
      </c>
      <c r="Q676" s="7">
        <v>63.043196999999999</v>
      </c>
      <c r="R676" s="2">
        <v>35063.043196999999</v>
      </c>
      <c r="S676" t="str">
        <f t="shared" si="75"/>
        <v>2 puertas</v>
      </c>
      <c r="T676" s="4">
        <f t="shared" si="76"/>
        <v>-35063.043196999999</v>
      </c>
    </row>
    <row r="677" spans="1:20" x14ac:dyDescent="0.35">
      <c r="A677" t="s">
        <v>716</v>
      </c>
      <c r="B677" t="s">
        <v>19</v>
      </c>
      <c r="C677" t="str">
        <f t="shared" si="71"/>
        <v>AR</v>
      </c>
      <c r="D677" t="str">
        <f t="shared" si="72"/>
        <v>F</v>
      </c>
      <c r="E677" t="s">
        <v>20</v>
      </c>
      <c r="F677" t="s">
        <v>35</v>
      </c>
      <c r="G677" s="4" t="str">
        <f t="shared" si="77"/>
        <v>498409,53</v>
      </c>
      <c r="H677" s="5">
        <v>498409.53</v>
      </c>
      <c r="I677" s="9">
        <v>498409.53</v>
      </c>
      <c r="J677">
        <v>0</v>
      </c>
      <c r="K677">
        <v>70</v>
      </c>
      <c r="L677" s="2">
        <v>0</v>
      </c>
      <c r="M677" s="2" t="str">
        <f t="shared" si="73"/>
        <v>Corporate</v>
      </c>
      <c r="N677" t="s">
        <v>28</v>
      </c>
      <c r="O677" t="s">
        <v>17</v>
      </c>
      <c r="P677" t="str">
        <f t="shared" si="74"/>
        <v>336</v>
      </c>
      <c r="Q677" s="7">
        <v>336</v>
      </c>
      <c r="R677" s="2">
        <v>35336</v>
      </c>
      <c r="S677" t="str">
        <f t="shared" si="75"/>
        <v>2 puertas</v>
      </c>
      <c r="T677" s="4">
        <f t="shared" si="76"/>
        <v>-35336</v>
      </c>
    </row>
    <row r="678" spans="1:20" x14ac:dyDescent="0.35">
      <c r="A678" t="s">
        <v>717</v>
      </c>
      <c r="B678" t="s">
        <v>33</v>
      </c>
      <c r="C678" t="str">
        <f t="shared" si="71"/>
        <v>0R</v>
      </c>
      <c r="D678" t="str">
        <f t="shared" si="72"/>
        <v>F</v>
      </c>
      <c r="E678" t="s">
        <v>20</v>
      </c>
      <c r="F678" t="s">
        <v>21</v>
      </c>
      <c r="G678" s="4" t="str">
        <f t="shared" si="77"/>
        <v>259574,8</v>
      </c>
      <c r="H678" s="5">
        <v>259574.8</v>
      </c>
      <c r="I678" s="9">
        <v>259574.8</v>
      </c>
      <c r="J678">
        <v>47234</v>
      </c>
      <c r="K678">
        <v>65</v>
      </c>
      <c r="L678" s="2">
        <v>0</v>
      </c>
      <c r="M678" s="2" t="str">
        <f t="shared" si="73"/>
        <v xml:space="preserve">Personal </v>
      </c>
      <c r="N678" t="s">
        <v>16</v>
      </c>
      <c r="O678" t="s">
        <v>17</v>
      </c>
      <c r="P678" t="str">
        <f t="shared" si="74"/>
        <v>15,631363</v>
      </c>
      <c r="Q678" s="7">
        <v>15.631363</v>
      </c>
      <c r="R678" s="2">
        <v>35015.631363</v>
      </c>
      <c r="S678" t="str">
        <f t="shared" si="75"/>
        <v>2 puertas</v>
      </c>
      <c r="T678" s="4">
        <f t="shared" si="76"/>
        <v>-35015.631363</v>
      </c>
    </row>
    <row r="679" spans="1:20" x14ac:dyDescent="0.35">
      <c r="A679" t="s">
        <v>718</v>
      </c>
      <c r="B679" t="s">
        <v>33</v>
      </c>
      <c r="C679" t="str">
        <f t="shared" si="71"/>
        <v>0R</v>
      </c>
      <c r="D679" t="str">
        <f t="shared" si="72"/>
        <v>M</v>
      </c>
      <c r="E679" t="s">
        <v>27</v>
      </c>
      <c r="F679" t="s">
        <v>31</v>
      </c>
      <c r="G679" s="4" t="str">
        <f t="shared" si="77"/>
        <v>743769,33</v>
      </c>
      <c r="H679" s="5">
        <v>743769.33</v>
      </c>
      <c r="I679" s="9">
        <v>743769.33</v>
      </c>
      <c r="J679">
        <v>86863</v>
      </c>
      <c r="K679">
        <v>92</v>
      </c>
      <c r="L679" s="2">
        <v>0</v>
      </c>
      <c r="M679" s="2" t="str">
        <f t="shared" si="73"/>
        <v xml:space="preserve">Personal </v>
      </c>
      <c r="N679" t="s">
        <v>16</v>
      </c>
      <c r="O679" t="s">
        <v>17</v>
      </c>
      <c r="P679" t="str">
        <f t="shared" si="74"/>
        <v>441,6</v>
      </c>
      <c r="Q679" s="7">
        <v>441.6</v>
      </c>
      <c r="R679" s="2">
        <v>35441.599999999999</v>
      </c>
      <c r="S679" t="str">
        <f t="shared" si="75"/>
        <v>2 puertas</v>
      </c>
      <c r="T679" s="4">
        <f t="shared" si="76"/>
        <v>-35441.599999999999</v>
      </c>
    </row>
    <row r="680" spans="1:20" x14ac:dyDescent="0.35">
      <c r="A680" t="s">
        <v>719</v>
      </c>
      <c r="B680" t="s">
        <v>33</v>
      </c>
      <c r="C680" t="str">
        <f t="shared" si="71"/>
        <v>0R</v>
      </c>
      <c r="D680" t="str">
        <f t="shared" si="72"/>
        <v>M</v>
      </c>
      <c r="E680" t="s">
        <v>27</v>
      </c>
      <c r="F680" t="s">
        <v>21</v>
      </c>
      <c r="G680" s="4" t="str">
        <f t="shared" si="77"/>
        <v>1453678,76</v>
      </c>
      <c r="H680" s="5">
        <v>1453678.76</v>
      </c>
      <c r="I680" s="9">
        <v>1453678.76</v>
      </c>
      <c r="J680">
        <v>25805</v>
      </c>
      <c r="K680">
        <v>66</v>
      </c>
      <c r="L680" s="2">
        <v>36557</v>
      </c>
      <c r="M680" s="2" t="str">
        <f t="shared" si="73"/>
        <v xml:space="preserve">Personal </v>
      </c>
      <c r="N680" t="s">
        <v>16</v>
      </c>
      <c r="O680" t="s">
        <v>17</v>
      </c>
      <c r="P680" t="str">
        <f t="shared" si="74"/>
        <v>375,866091</v>
      </c>
      <c r="Q680" s="7">
        <v>375.86609099999998</v>
      </c>
      <c r="R680" s="2">
        <v>35375.866091000004</v>
      </c>
      <c r="S680" t="str">
        <f t="shared" si="75"/>
        <v>2 puertas</v>
      </c>
      <c r="T680" s="4">
        <f t="shared" si="76"/>
        <v>-35375.866091000004</v>
      </c>
    </row>
    <row r="681" spans="1:20" x14ac:dyDescent="0.35">
      <c r="A681" t="s">
        <v>720</v>
      </c>
      <c r="B681" t="s">
        <v>23</v>
      </c>
      <c r="C681" t="str">
        <f t="shared" si="71"/>
        <v>NV</v>
      </c>
      <c r="D681" t="str">
        <f t="shared" si="72"/>
        <v>M</v>
      </c>
      <c r="E681" t="s">
        <v>27</v>
      </c>
      <c r="F681" t="s">
        <v>21</v>
      </c>
      <c r="G681" s="4" t="str">
        <f t="shared" si="77"/>
        <v>591330,59</v>
      </c>
      <c r="H681" s="5">
        <v>591330.59</v>
      </c>
      <c r="I681" s="9">
        <v>591330.59</v>
      </c>
      <c r="J681">
        <v>43676</v>
      </c>
      <c r="K681">
        <v>76</v>
      </c>
      <c r="L681" s="2">
        <v>0</v>
      </c>
      <c r="M681" s="2" t="str">
        <f t="shared" si="73"/>
        <v xml:space="preserve">Personal </v>
      </c>
      <c r="N681" t="s">
        <v>16</v>
      </c>
      <c r="O681" t="s">
        <v>17</v>
      </c>
      <c r="P681" t="str">
        <f t="shared" si="74"/>
        <v>364,8</v>
      </c>
      <c r="Q681" s="7">
        <v>364.8</v>
      </c>
      <c r="R681" s="2">
        <v>35364.800000000003</v>
      </c>
      <c r="S681" t="str">
        <f t="shared" si="75"/>
        <v>2 puertas</v>
      </c>
      <c r="T681" s="4">
        <f t="shared" si="76"/>
        <v>-35364.800000000003</v>
      </c>
    </row>
    <row r="682" spans="1:20" x14ac:dyDescent="0.35">
      <c r="A682" t="s">
        <v>721</v>
      </c>
      <c r="B682" t="s">
        <v>19</v>
      </c>
      <c r="C682" t="str">
        <f t="shared" si="71"/>
        <v>AR</v>
      </c>
      <c r="D682" t="str">
        <f t="shared" si="72"/>
        <v>M</v>
      </c>
      <c r="E682" t="s">
        <v>27</v>
      </c>
      <c r="F682" t="s">
        <v>35</v>
      </c>
      <c r="G682" s="4" t="str">
        <f t="shared" si="77"/>
        <v>277166,3</v>
      </c>
      <c r="H682" s="5">
        <v>277166.3</v>
      </c>
      <c r="I682" s="9">
        <v>277166.3</v>
      </c>
      <c r="J682">
        <v>59855</v>
      </c>
      <c r="K682">
        <v>74</v>
      </c>
      <c r="L682" s="2">
        <v>36617</v>
      </c>
      <c r="M682" s="2" t="str">
        <f t="shared" si="73"/>
        <v xml:space="preserve">Personal </v>
      </c>
      <c r="N682" t="s">
        <v>16</v>
      </c>
      <c r="O682" t="s">
        <v>24</v>
      </c>
      <c r="P682" t="str">
        <f t="shared" si="74"/>
        <v>355,2</v>
      </c>
      <c r="Q682" s="7">
        <v>355.2</v>
      </c>
      <c r="R682" s="2">
        <v>35355.199999999997</v>
      </c>
      <c r="S682" t="str">
        <f t="shared" si="75"/>
        <v>2 puertas</v>
      </c>
      <c r="T682" s="4">
        <f t="shared" si="76"/>
        <v>-35355.199999999997</v>
      </c>
    </row>
    <row r="683" spans="1:20" x14ac:dyDescent="0.35">
      <c r="A683" t="s">
        <v>722</v>
      </c>
      <c r="B683" t="s">
        <v>19</v>
      </c>
      <c r="C683" t="str">
        <f t="shared" si="71"/>
        <v>AR</v>
      </c>
      <c r="D683" t="str">
        <f t="shared" si="72"/>
        <v>M</v>
      </c>
      <c r="E683" t="s">
        <v>27</v>
      </c>
      <c r="F683" t="s">
        <v>15</v>
      </c>
      <c r="G683" s="4" t="str">
        <f t="shared" si="77"/>
        <v>2919436,64</v>
      </c>
      <c r="H683" s="5">
        <v>2919436.64</v>
      </c>
      <c r="I683" s="9">
        <v>2919436.64</v>
      </c>
      <c r="J683">
        <v>35296</v>
      </c>
      <c r="K683">
        <v>126</v>
      </c>
      <c r="L683" s="2">
        <v>0</v>
      </c>
      <c r="M683" s="2" t="str">
        <f t="shared" si="73"/>
        <v xml:space="preserve">Personal </v>
      </c>
      <c r="N683" t="s">
        <v>16</v>
      </c>
      <c r="O683" t="s">
        <v>29</v>
      </c>
      <c r="P683" t="str">
        <f t="shared" si="74"/>
        <v>452,616872</v>
      </c>
      <c r="Q683" s="7">
        <v>452.616872</v>
      </c>
      <c r="R683" s="2">
        <v>35452.616871999999</v>
      </c>
      <c r="S683" t="str">
        <f t="shared" si="75"/>
        <v>4 puertas</v>
      </c>
      <c r="T683" s="4">
        <f t="shared" si="76"/>
        <v>-35452.616871999999</v>
      </c>
    </row>
    <row r="684" spans="1:20" x14ac:dyDescent="0.35">
      <c r="A684" t="s">
        <v>723</v>
      </c>
      <c r="B684" t="s">
        <v>33</v>
      </c>
      <c r="C684" t="str">
        <f t="shared" si="71"/>
        <v>0R</v>
      </c>
      <c r="D684" t="str">
        <f t="shared" si="72"/>
        <v>F</v>
      </c>
      <c r="E684" t="s">
        <v>20</v>
      </c>
      <c r="F684" t="s">
        <v>15</v>
      </c>
      <c r="G684" s="4" t="str">
        <f t="shared" si="77"/>
        <v>988038,58</v>
      </c>
      <c r="H684" s="5">
        <v>988038.58</v>
      </c>
      <c r="I684" s="9">
        <v>988038.58</v>
      </c>
      <c r="J684">
        <v>36576</v>
      </c>
      <c r="K684">
        <v>125</v>
      </c>
      <c r="L684" s="2">
        <v>36526</v>
      </c>
      <c r="M684" s="2" t="str">
        <f t="shared" si="73"/>
        <v xml:space="preserve">Personal </v>
      </c>
      <c r="N684" t="s">
        <v>16</v>
      </c>
      <c r="O684" t="s">
        <v>29</v>
      </c>
      <c r="P684" t="str">
        <f t="shared" si="74"/>
        <v>113,450122</v>
      </c>
      <c r="Q684" s="7">
        <v>113.45012199999999</v>
      </c>
      <c r="R684" s="2">
        <v>35113.450122000002</v>
      </c>
      <c r="S684" t="str">
        <f t="shared" si="75"/>
        <v>4 puertas</v>
      </c>
      <c r="T684" s="4">
        <f t="shared" si="76"/>
        <v>-35113.450122000002</v>
      </c>
    </row>
    <row r="685" spans="1:20" x14ac:dyDescent="0.35">
      <c r="A685" t="s">
        <v>724</v>
      </c>
      <c r="B685" t="s">
        <v>26</v>
      </c>
      <c r="C685" t="str">
        <f t="shared" si="71"/>
        <v>CA</v>
      </c>
      <c r="D685" t="str">
        <f t="shared" si="72"/>
        <v>F</v>
      </c>
      <c r="E685" t="s">
        <v>20</v>
      </c>
      <c r="F685" t="s">
        <v>31</v>
      </c>
      <c r="G685" s="4" t="str">
        <f t="shared" si="77"/>
        <v>1511440,24</v>
      </c>
      <c r="H685" s="5">
        <v>1511440.24</v>
      </c>
      <c r="I685" s="9">
        <v>1511440.24</v>
      </c>
      <c r="J685">
        <v>28513</v>
      </c>
      <c r="K685">
        <v>100</v>
      </c>
      <c r="L685" s="2">
        <v>36526</v>
      </c>
      <c r="M685" s="2" t="str">
        <f t="shared" si="73"/>
        <v>Corporate</v>
      </c>
      <c r="N685" t="s">
        <v>28</v>
      </c>
      <c r="O685" t="s">
        <v>29</v>
      </c>
      <c r="P685" t="str">
        <f t="shared" si="74"/>
        <v>480</v>
      </c>
      <c r="Q685" s="7">
        <v>480</v>
      </c>
      <c r="R685" s="2">
        <v>35480</v>
      </c>
      <c r="S685" t="str">
        <f t="shared" si="75"/>
        <v>4 puertas</v>
      </c>
      <c r="T685" s="4">
        <f t="shared" si="76"/>
        <v>-35480</v>
      </c>
    </row>
    <row r="686" spans="1:20" x14ac:dyDescent="0.35">
      <c r="A686" t="s">
        <v>725</v>
      </c>
      <c r="B686" t="s">
        <v>33</v>
      </c>
      <c r="C686" t="str">
        <f t="shared" si="71"/>
        <v>0R</v>
      </c>
      <c r="D686" t="str">
        <f t="shared" si="72"/>
        <v>M</v>
      </c>
      <c r="E686" t="s">
        <v>27</v>
      </c>
      <c r="F686" t="s">
        <v>21</v>
      </c>
      <c r="G686" s="4" t="str">
        <f t="shared" si="77"/>
        <v>575991,08</v>
      </c>
      <c r="H686" s="5">
        <v>575991.07999999996</v>
      </c>
      <c r="I686" s="9">
        <v>575991.07999999996</v>
      </c>
      <c r="J686">
        <v>85448</v>
      </c>
      <c r="K686">
        <v>72</v>
      </c>
      <c r="L686" s="2">
        <v>0</v>
      </c>
      <c r="M686" s="2" t="str">
        <f>LEFT(N686,8)</f>
        <v xml:space="preserve">Special </v>
      </c>
      <c r="N686" t="s">
        <v>39</v>
      </c>
      <c r="O686" t="s">
        <v>17</v>
      </c>
      <c r="P686" t="str">
        <f t="shared" si="74"/>
        <v>16,03451</v>
      </c>
      <c r="Q686" s="7">
        <v>16.034510000000001</v>
      </c>
      <c r="R686" s="2">
        <v>35016.034509999998</v>
      </c>
      <c r="S686" t="str">
        <f t="shared" si="75"/>
        <v>2 puertas</v>
      </c>
      <c r="T686" s="4">
        <f t="shared" si="76"/>
        <v>-35016.034509999998</v>
      </c>
    </row>
    <row r="687" spans="1:20" x14ac:dyDescent="0.35">
      <c r="A687" t="s">
        <v>726</v>
      </c>
      <c r="B687" t="s">
        <v>33</v>
      </c>
      <c r="C687" t="str">
        <f t="shared" si="71"/>
        <v>0R</v>
      </c>
      <c r="D687" t="str">
        <f t="shared" si="72"/>
        <v>F</v>
      </c>
      <c r="E687" t="s">
        <v>20</v>
      </c>
      <c r="F687" t="s">
        <v>31</v>
      </c>
      <c r="G687" s="4" t="str">
        <f t="shared" si="77"/>
        <v>849516,42</v>
      </c>
      <c r="H687" s="5">
        <v>849516.42</v>
      </c>
      <c r="I687" s="9">
        <v>849516.42</v>
      </c>
      <c r="J687">
        <v>23791</v>
      </c>
      <c r="K687">
        <v>110</v>
      </c>
      <c r="L687" s="2">
        <v>36586</v>
      </c>
      <c r="M687" s="2" t="str">
        <f t="shared" si="73"/>
        <v xml:space="preserve">Personal </v>
      </c>
      <c r="N687" t="s">
        <v>16</v>
      </c>
      <c r="O687" t="s">
        <v>24</v>
      </c>
      <c r="P687" t="str">
        <f t="shared" si="74"/>
        <v>615,27228</v>
      </c>
      <c r="Q687" s="7">
        <v>615.27228000000002</v>
      </c>
      <c r="R687" s="2">
        <v>35615.272279999997</v>
      </c>
      <c r="S687" t="str">
        <f t="shared" si="75"/>
        <v>2 puertas</v>
      </c>
      <c r="T687" s="4">
        <f t="shared" si="76"/>
        <v>-35615.272279999997</v>
      </c>
    </row>
    <row r="688" spans="1:20" x14ac:dyDescent="0.35">
      <c r="A688" t="s">
        <v>727</v>
      </c>
      <c r="B688" t="s">
        <v>26</v>
      </c>
      <c r="C688" t="str">
        <f t="shared" si="71"/>
        <v>CA</v>
      </c>
      <c r="D688" t="str">
        <f t="shared" si="72"/>
        <v>F</v>
      </c>
      <c r="E688" t="s">
        <v>20</v>
      </c>
      <c r="F688" t="s">
        <v>21</v>
      </c>
      <c r="G688" s="4" t="str">
        <f t="shared" si="77"/>
        <v>438118,42</v>
      </c>
      <c r="H688" s="5">
        <v>438118.42</v>
      </c>
      <c r="I688" s="9">
        <v>438118.42</v>
      </c>
      <c r="J688">
        <v>20597</v>
      </c>
      <c r="K688">
        <v>112</v>
      </c>
      <c r="L688" s="2">
        <v>0</v>
      </c>
      <c r="M688" s="2" t="str">
        <f t="shared" si="73"/>
        <v xml:space="preserve">Personal </v>
      </c>
      <c r="N688" t="s">
        <v>16</v>
      </c>
      <c r="O688" t="s">
        <v>17</v>
      </c>
      <c r="P688" t="str">
        <f t="shared" si="74"/>
        <v>615,256301</v>
      </c>
      <c r="Q688" s="7">
        <v>615.25630100000001</v>
      </c>
      <c r="R688" s="2">
        <v>35615.256301000001</v>
      </c>
      <c r="S688" t="str">
        <f t="shared" si="75"/>
        <v>2 puertas</v>
      </c>
      <c r="T688" s="4">
        <f t="shared" si="76"/>
        <v>-35615.256301000001</v>
      </c>
    </row>
    <row r="689" spans="1:20" x14ac:dyDescent="0.35">
      <c r="A689" t="s">
        <v>728</v>
      </c>
      <c r="B689" t="s">
        <v>19</v>
      </c>
      <c r="C689" t="str">
        <f t="shared" si="71"/>
        <v>AR</v>
      </c>
      <c r="D689" t="str">
        <f t="shared" si="72"/>
        <v>F</v>
      </c>
      <c r="E689" t="s">
        <v>20</v>
      </c>
      <c r="F689" t="s">
        <v>35</v>
      </c>
      <c r="G689" s="4" t="str">
        <f t="shared" si="77"/>
        <v>699782,74</v>
      </c>
      <c r="H689" s="5">
        <v>699782.74</v>
      </c>
      <c r="I689" s="9">
        <v>699782.74</v>
      </c>
      <c r="J689">
        <v>56940</v>
      </c>
      <c r="K689">
        <v>87</v>
      </c>
      <c r="L689" s="2">
        <v>0</v>
      </c>
      <c r="M689" s="2" t="str">
        <f t="shared" si="73"/>
        <v xml:space="preserve">Personal </v>
      </c>
      <c r="N689" t="s">
        <v>16</v>
      </c>
      <c r="O689" t="s">
        <v>17</v>
      </c>
      <c r="P689" t="str">
        <f t="shared" si="74"/>
        <v>512,66245</v>
      </c>
      <c r="Q689" s="7">
        <v>512.66245000000004</v>
      </c>
      <c r="R689" s="2">
        <v>35512.662450000003</v>
      </c>
      <c r="S689" t="str">
        <f t="shared" si="75"/>
        <v>2 puertas</v>
      </c>
      <c r="T689" s="4">
        <f t="shared" si="76"/>
        <v>-35512.662450000003</v>
      </c>
    </row>
    <row r="690" spans="1:20" x14ac:dyDescent="0.35">
      <c r="A690" t="s">
        <v>729</v>
      </c>
      <c r="B690" t="s">
        <v>33</v>
      </c>
      <c r="C690" t="str">
        <f t="shared" si="71"/>
        <v>0R</v>
      </c>
      <c r="D690" t="str">
        <f t="shared" si="72"/>
        <v>M</v>
      </c>
      <c r="E690" t="s">
        <v>27</v>
      </c>
      <c r="F690" t="s">
        <v>21</v>
      </c>
      <c r="G690" s="4" t="str">
        <f t="shared" si="77"/>
        <v>1143058,85</v>
      </c>
      <c r="H690" s="5">
        <v>1143058.8500000001</v>
      </c>
      <c r="I690" s="9">
        <v>1143058.8500000001</v>
      </c>
      <c r="J690">
        <v>93210</v>
      </c>
      <c r="K690">
        <v>71</v>
      </c>
      <c r="L690" s="2">
        <v>0</v>
      </c>
      <c r="M690" s="2" t="str">
        <f t="shared" si="73"/>
        <v xml:space="preserve">Personal </v>
      </c>
      <c r="N690" t="s">
        <v>16</v>
      </c>
      <c r="O690" t="s">
        <v>24</v>
      </c>
      <c r="P690" t="str">
        <f t="shared" si="74"/>
        <v>74,523935</v>
      </c>
      <c r="Q690" s="7">
        <v>74.523934999999994</v>
      </c>
      <c r="R690" s="2">
        <v>35074.523934999997</v>
      </c>
      <c r="S690" t="str">
        <f t="shared" si="75"/>
        <v>2 puertas</v>
      </c>
      <c r="T690" s="4">
        <f t="shared" si="76"/>
        <v>-35074.523934999997</v>
      </c>
    </row>
    <row r="691" spans="1:20" x14ac:dyDescent="0.35">
      <c r="A691" t="s">
        <v>730</v>
      </c>
      <c r="B691" t="s">
        <v>33</v>
      </c>
      <c r="C691" t="str">
        <f t="shared" si="71"/>
        <v>0R</v>
      </c>
      <c r="D691" t="str">
        <f t="shared" si="72"/>
        <v>F</v>
      </c>
      <c r="E691" t="s">
        <v>20</v>
      </c>
      <c r="F691" t="s">
        <v>21</v>
      </c>
      <c r="G691" s="4" t="str">
        <f t="shared" si="77"/>
        <v>748248,61</v>
      </c>
      <c r="H691" s="5">
        <v>748248.61</v>
      </c>
      <c r="I691" s="9">
        <v>748248.61</v>
      </c>
      <c r="J691">
        <v>48992</v>
      </c>
      <c r="K691">
        <v>94</v>
      </c>
      <c r="L691" s="2">
        <v>36526</v>
      </c>
      <c r="M691" s="2" t="str">
        <f t="shared" si="73"/>
        <v xml:space="preserve">Personal </v>
      </c>
      <c r="N691" t="s">
        <v>16</v>
      </c>
      <c r="O691" t="s">
        <v>17</v>
      </c>
      <c r="P691" t="str">
        <f t="shared" si="74"/>
        <v>426,072946</v>
      </c>
      <c r="Q691" s="7">
        <v>426.072946</v>
      </c>
      <c r="R691" s="2">
        <v>35426.072946</v>
      </c>
      <c r="S691" t="str">
        <f t="shared" si="75"/>
        <v>2 puertas</v>
      </c>
      <c r="T691" s="4">
        <f t="shared" si="76"/>
        <v>-35426.072946</v>
      </c>
    </row>
    <row r="692" spans="1:20" x14ac:dyDescent="0.35">
      <c r="A692" t="s">
        <v>731</v>
      </c>
      <c r="B692" t="s">
        <v>19</v>
      </c>
      <c r="C692" t="str">
        <f t="shared" si="71"/>
        <v>AR</v>
      </c>
      <c r="D692" t="str">
        <f t="shared" si="72"/>
        <v>F</v>
      </c>
      <c r="E692" t="s">
        <v>20</v>
      </c>
      <c r="F692" t="s">
        <v>15</v>
      </c>
      <c r="G692" s="4" t="str">
        <f t="shared" si="77"/>
        <v>859691,66</v>
      </c>
      <c r="H692" s="5">
        <v>859691.66</v>
      </c>
      <c r="I692" s="9">
        <v>859691.66</v>
      </c>
      <c r="J692">
        <v>53736</v>
      </c>
      <c r="K692">
        <v>71</v>
      </c>
      <c r="L692" s="2">
        <v>0</v>
      </c>
      <c r="M692" s="2" t="str">
        <f t="shared" si="73"/>
        <v xml:space="preserve">Personal </v>
      </c>
      <c r="N692" t="s">
        <v>16</v>
      </c>
      <c r="O692" t="s">
        <v>24</v>
      </c>
      <c r="P692" t="str">
        <f t="shared" si="74"/>
        <v>169,287785</v>
      </c>
      <c r="Q692" s="7">
        <v>169.28778500000001</v>
      </c>
      <c r="R692" s="2">
        <v>35169.287785</v>
      </c>
      <c r="S692" t="str">
        <f t="shared" si="75"/>
        <v>2 puertas</v>
      </c>
      <c r="T692" s="4">
        <f t="shared" si="76"/>
        <v>-35169.287785</v>
      </c>
    </row>
    <row r="693" spans="1:20" x14ac:dyDescent="0.35">
      <c r="A693" t="s">
        <v>732</v>
      </c>
      <c r="B693" t="s">
        <v>19</v>
      </c>
      <c r="C693" t="str">
        <f t="shared" si="71"/>
        <v>AR</v>
      </c>
      <c r="D693" t="str">
        <f t="shared" si="72"/>
        <v>M</v>
      </c>
      <c r="E693" t="s">
        <v>27</v>
      </c>
      <c r="F693" t="s">
        <v>35</v>
      </c>
      <c r="G693" s="4" t="str">
        <f t="shared" si="77"/>
        <v>785496,08</v>
      </c>
      <c r="H693" s="5">
        <v>785496.08</v>
      </c>
      <c r="I693" s="9">
        <v>785496.08</v>
      </c>
      <c r="J693">
        <v>25378</v>
      </c>
      <c r="K693">
        <v>66</v>
      </c>
      <c r="L693" s="2">
        <v>36526</v>
      </c>
      <c r="M693" s="2" t="str">
        <f t="shared" si="73"/>
        <v xml:space="preserve">Personal </v>
      </c>
      <c r="N693" t="s">
        <v>16</v>
      </c>
      <c r="O693" t="s">
        <v>17</v>
      </c>
      <c r="P693" t="str">
        <f t="shared" si="74"/>
        <v>419,464143</v>
      </c>
      <c r="Q693" s="7">
        <v>419.46414299999998</v>
      </c>
      <c r="R693" s="2">
        <v>35419.464142999997</v>
      </c>
      <c r="S693" t="str">
        <f t="shared" si="75"/>
        <v>2 puertas</v>
      </c>
      <c r="T693" s="4">
        <f t="shared" si="76"/>
        <v>-35419.464142999997</v>
      </c>
    </row>
    <row r="694" spans="1:20" x14ac:dyDescent="0.35">
      <c r="A694" t="s">
        <v>733</v>
      </c>
      <c r="B694" t="s">
        <v>33</v>
      </c>
      <c r="C694" t="str">
        <f t="shared" si="71"/>
        <v>0R</v>
      </c>
      <c r="D694" t="str">
        <f t="shared" si="72"/>
        <v>F</v>
      </c>
      <c r="E694" t="s">
        <v>20</v>
      </c>
      <c r="F694" t="s">
        <v>21</v>
      </c>
      <c r="G694" s="4" t="str">
        <f t="shared" si="77"/>
        <v>258240,85</v>
      </c>
      <c r="H694" s="5">
        <v>258240.85</v>
      </c>
      <c r="I694" s="9">
        <v>258240.85</v>
      </c>
      <c r="J694">
        <v>76731</v>
      </c>
      <c r="K694">
        <v>64</v>
      </c>
      <c r="L694" s="2">
        <v>0</v>
      </c>
      <c r="M694" s="2" t="str">
        <f t="shared" si="73"/>
        <v xml:space="preserve">Personal </v>
      </c>
      <c r="N694" t="s">
        <v>16</v>
      </c>
      <c r="O694" t="s">
        <v>17</v>
      </c>
      <c r="P694" t="str">
        <f t="shared" si="74"/>
        <v>201,455005</v>
      </c>
      <c r="Q694" s="7">
        <v>201.455005</v>
      </c>
      <c r="R694" s="2">
        <v>35201.455005000003</v>
      </c>
      <c r="S694" t="str">
        <f t="shared" si="75"/>
        <v>2 puertas</v>
      </c>
      <c r="T694" s="4">
        <f t="shared" si="76"/>
        <v>-35201.455005000003</v>
      </c>
    </row>
    <row r="695" spans="1:20" x14ac:dyDescent="0.35">
      <c r="A695" t="s">
        <v>734</v>
      </c>
      <c r="B695" t="s">
        <v>13</v>
      </c>
      <c r="C695" t="str">
        <f t="shared" si="71"/>
        <v>WA</v>
      </c>
      <c r="D695" t="str">
        <f t="shared" si="72"/>
        <v>M</v>
      </c>
      <c r="E695" t="s">
        <v>27</v>
      </c>
      <c r="F695" t="s">
        <v>15</v>
      </c>
      <c r="G695" s="4" t="str">
        <f t="shared" si="77"/>
        <v>907576,82</v>
      </c>
      <c r="H695" s="5">
        <v>907576.82</v>
      </c>
      <c r="I695" s="9">
        <v>907576.82</v>
      </c>
      <c r="J695">
        <v>37722</v>
      </c>
      <c r="K695">
        <v>116</v>
      </c>
      <c r="L695" s="2">
        <v>0</v>
      </c>
      <c r="M695" s="2" t="str">
        <f t="shared" si="73"/>
        <v>Corporate</v>
      </c>
      <c r="N695" t="s">
        <v>28</v>
      </c>
      <c r="O695" t="s">
        <v>78</v>
      </c>
      <c r="P695" t="str">
        <f t="shared" si="74"/>
        <v>158,077504</v>
      </c>
      <c r="Q695" s="7">
        <v>158.077504</v>
      </c>
      <c r="R695" s="2">
        <v>35158.077504000001</v>
      </c>
      <c r="S695" t="str">
        <f t="shared" si="75"/>
        <v>2 puertas</v>
      </c>
      <c r="T695" s="4">
        <f t="shared" si="76"/>
        <v>-35158.077504000001</v>
      </c>
    </row>
    <row r="696" spans="1:20" x14ac:dyDescent="0.35">
      <c r="A696" t="s">
        <v>735</v>
      </c>
      <c r="B696" t="s">
        <v>26</v>
      </c>
      <c r="C696" t="str">
        <f t="shared" si="71"/>
        <v>CA</v>
      </c>
      <c r="D696" t="str">
        <f t="shared" si="72"/>
        <v>F</v>
      </c>
      <c r="E696" t="s">
        <v>20</v>
      </c>
      <c r="F696" t="s">
        <v>21</v>
      </c>
      <c r="G696" s="4" t="str">
        <f t="shared" si="77"/>
        <v>411858,86</v>
      </c>
      <c r="H696" s="5">
        <v>411858.86</v>
      </c>
      <c r="I696" s="9">
        <v>411858.86</v>
      </c>
      <c r="J696">
        <v>69379</v>
      </c>
      <c r="K696">
        <v>103</v>
      </c>
      <c r="L696" s="2">
        <v>0</v>
      </c>
      <c r="M696" s="2" t="str">
        <f t="shared" si="73"/>
        <v xml:space="preserve">Personal </v>
      </c>
      <c r="N696" t="s">
        <v>16</v>
      </c>
      <c r="O696" t="s">
        <v>24</v>
      </c>
      <c r="P696" t="str">
        <f t="shared" si="74"/>
        <v>494,4</v>
      </c>
      <c r="Q696" s="7">
        <v>494.4</v>
      </c>
      <c r="R696" s="2">
        <v>35494.400000000001</v>
      </c>
      <c r="S696" t="str">
        <f t="shared" si="75"/>
        <v>2 puertas</v>
      </c>
      <c r="T696" s="4">
        <f t="shared" si="76"/>
        <v>-35494.400000000001</v>
      </c>
    </row>
    <row r="697" spans="1:20" x14ac:dyDescent="0.35">
      <c r="A697" t="s">
        <v>736</v>
      </c>
      <c r="B697" t="s">
        <v>33</v>
      </c>
      <c r="C697" t="str">
        <f t="shared" si="71"/>
        <v>0R</v>
      </c>
      <c r="D697" t="str">
        <f t="shared" si="72"/>
        <v>M</v>
      </c>
      <c r="E697" t="s">
        <v>27</v>
      </c>
      <c r="F697" t="s">
        <v>31</v>
      </c>
      <c r="G697" s="4" t="str">
        <f t="shared" si="77"/>
        <v>1215732,99</v>
      </c>
      <c r="H697" s="5">
        <v>1215732.99</v>
      </c>
      <c r="I697" s="9">
        <v>1215732.99</v>
      </c>
      <c r="J697">
        <v>57449</v>
      </c>
      <c r="K697">
        <v>103</v>
      </c>
      <c r="L697" s="2">
        <v>0</v>
      </c>
      <c r="M697" s="2" t="str">
        <f t="shared" si="73"/>
        <v xml:space="preserve">Personal </v>
      </c>
      <c r="N697" t="s">
        <v>16</v>
      </c>
      <c r="O697" t="s">
        <v>17</v>
      </c>
      <c r="P697" t="str">
        <f t="shared" si="74"/>
        <v>494,4</v>
      </c>
      <c r="Q697" s="7">
        <v>494.4</v>
      </c>
      <c r="R697" s="2">
        <v>35494.400000000001</v>
      </c>
      <c r="S697" t="str">
        <f t="shared" si="75"/>
        <v>2 puertas</v>
      </c>
      <c r="T697" s="4">
        <f t="shared" si="76"/>
        <v>-35494.400000000001</v>
      </c>
    </row>
    <row r="698" spans="1:20" x14ac:dyDescent="0.35">
      <c r="A698" t="s">
        <v>737</v>
      </c>
      <c r="B698" t="s">
        <v>19</v>
      </c>
      <c r="C698" t="str">
        <f t="shared" si="71"/>
        <v>AR</v>
      </c>
      <c r="D698" t="str">
        <f t="shared" si="72"/>
        <v>M</v>
      </c>
      <c r="E698" t="s">
        <v>27</v>
      </c>
      <c r="F698" t="s">
        <v>21</v>
      </c>
      <c r="G698" s="4" t="str">
        <f t="shared" si="77"/>
        <v>515281,96</v>
      </c>
      <c r="H698" s="5">
        <v>515281.96</v>
      </c>
      <c r="I698" s="9">
        <v>515281.96</v>
      </c>
      <c r="J698">
        <v>0</v>
      </c>
      <c r="K698">
        <v>68</v>
      </c>
      <c r="L698" s="2">
        <v>0</v>
      </c>
      <c r="M698" s="2" t="str">
        <f t="shared" si="73"/>
        <v>Corporate</v>
      </c>
      <c r="N698" t="s">
        <v>28</v>
      </c>
      <c r="O698" t="s">
        <v>17</v>
      </c>
      <c r="P698" t="str">
        <f t="shared" si="74"/>
        <v>326,4</v>
      </c>
      <c r="Q698" s="7">
        <v>326.39999999999998</v>
      </c>
      <c r="R698" s="2">
        <v>35326.400000000001</v>
      </c>
      <c r="S698" t="str">
        <f t="shared" si="75"/>
        <v>2 puertas</v>
      </c>
      <c r="T698" s="4">
        <f t="shared" si="76"/>
        <v>-35326.400000000001</v>
      </c>
    </row>
    <row r="699" spans="1:20" x14ac:dyDescent="0.35">
      <c r="A699" t="s">
        <v>738</v>
      </c>
      <c r="B699" t="s">
        <v>23</v>
      </c>
      <c r="C699" t="str">
        <f t="shared" si="71"/>
        <v>NV</v>
      </c>
      <c r="D699" t="str">
        <f t="shared" si="72"/>
        <v>M</v>
      </c>
      <c r="E699" t="s">
        <v>27</v>
      </c>
      <c r="F699" t="s">
        <v>35</v>
      </c>
      <c r="G699" s="4" t="str">
        <f t="shared" si="77"/>
        <v>651297,65</v>
      </c>
      <c r="H699" s="5">
        <v>651297.65</v>
      </c>
      <c r="I699" s="9">
        <v>651297.65</v>
      </c>
      <c r="J699">
        <v>0</v>
      </c>
      <c r="K699">
        <v>93</v>
      </c>
      <c r="L699" s="2">
        <v>0</v>
      </c>
      <c r="M699" s="2" t="str">
        <f t="shared" si="73"/>
        <v xml:space="preserve">Personal </v>
      </c>
      <c r="N699" t="s">
        <v>16</v>
      </c>
      <c r="O699" t="s">
        <v>24</v>
      </c>
      <c r="P699" t="str">
        <f t="shared" si="74"/>
        <v>669,6</v>
      </c>
      <c r="Q699" s="7">
        <v>669.6</v>
      </c>
      <c r="R699" s="2">
        <v>35669.599999999999</v>
      </c>
      <c r="S699" t="str">
        <f t="shared" si="75"/>
        <v>2 puertas</v>
      </c>
      <c r="T699" s="4">
        <f t="shared" si="76"/>
        <v>-35669.599999999999</v>
      </c>
    </row>
    <row r="700" spans="1:20" x14ac:dyDescent="0.35">
      <c r="A700" t="s">
        <v>739</v>
      </c>
      <c r="B700" t="s">
        <v>19</v>
      </c>
      <c r="C700" t="str">
        <f t="shared" si="71"/>
        <v>AR</v>
      </c>
      <c r="D700" t="str">
        <f t="shared" si="72"/>
        <v>F</v>
      </c>
      <c r="E700" t="s">
        <v>20</v>
      </c>
      <c r="F700" t="s">
        <v>21</v>
      </c>
      <c r="G700" s="4" t="str">
        <f t="shared" si="77"/>
        <v>2778969,24</v>
      </c>
      <c r="H700" s="5">
        <v>2778969.24</v>
      </c>
      <c r="I700" s="9">
        <v>2778969.24</v>
      </c>
      <c r="J700">
        <v>33806</v>
      </c>
      <c r="K700">
        <v>89</v>
      </c>
      <c r="L700" s="2">
        <v>0</v>
      </c>
      <c r="M700" s="2" t="str">
        <f t="shared" si="73"/>
        <v>Corporate</v>
      </c>
      <c r="N700" t="s">
        <v>28</v>
      </c>
      <c r="O700" t="s">
        <v>17</v>
      </c>
      <c r="P700" t="str">
        <f t="shared" si="74"/>
        <v>395,729716</v>
      </c>
      <c r="Q700" s="7">
        <v>395.729716</v>
      </c>
      <c r="R700" s="2">
        <v>35395.729716000002</v>
      </c>
      <c r="S700" t="str">
        <f t="shared" si="75"/>
        <v>2 puertas</v>
      </c>
      <c r="T700" s="4">
        <f t="shared" si="76"/>
        <v>-35395.729716000002</v>
      </c>
    </row>
    <row r="701" spans="1:20" x14ac:dyDescent="0.35">
      <c r="A701" t="s">
        <v>740</v>
      </c>
      <c r="B701" t="s">
        <v>13</v>
      </c>
      <c r="C701" t="str">
        <f t="shared" si="71"/>
        <v>WA</v>
      </c>
      <c r="D701" t="str">
        <f t="shared" si="72"/>
        <v>F</v>
      </c>
      <c r="E701" t="s">
        <v>20</v>
      </c>
      <c r="F701" t="s">
        <v>35</v>
      </c>
      <c r="G701" s="4" t="str">
        <f t="shared" si="77"/>
        <v>266727</v>
      </c>
      <c r="H701" s="5">
        <v>266727</v>
      </c>
      <c r="I701" s="9">
        <v>266727</v>
      </c>
      <c r="J701">
        <v>94041</v>
      </c>
      <c r="K701">
        <v>66</v>
      </c>
      <c r="L701" s="2">
        <v>0</v>
      </c>
      <c r="M701" s="2" t="str">
        <f t="shared" si="73"/>
        <v xml:space="preserve">Personal </v>
      </c>
      <c r="N701" t="s">
        <v>16</v>
      </c>
      <c r="O701" t="s">
        <v>17</v>
      </c>
      <c r="P701" t="str">
        <f t="shared" si="74"/>
        <v>159,756733</v>
      </c>
      <c r="Q701" s="7">
        <v>159.756733</v>
      </c>
      <c r="R701" s="2">
        <v>35159.756733000002</v>
      </c>
      <c r="S701" t="str">
        <f t="shared" si="75"/>
        <v>2 puertas</v>
      </c>
      <c r="T701" s="4">
        <f t="shared" si="76"/>
        <v>-35159.756733000002</v>
      </c>
    </row>
    <row r="702" spans="1:20" x14ac:dyDescent="0.35">
      <c r="A702" t="s">
        <v>741</v>
      </c>
      <c r="B702" t="s">
        <v>33</v>
      </c>
      <c r="C702" t="str">
        <f t="shared" si="71"/>
        <v>0R</v>
      </c>
      <c r="D702" t="str">
        <f t="shared" si="72"/>
        <v>F</v>
      </c>
      <c r="E702" t="s">
        <v>20</v>
      </c>
      <c r="F702" t="s">
        <v>35</v>
      </c>
      <c r="G702" s="4" t="str">
        <f t="shared" si="77"/>
        <v>1092840,71</v>
      </c>
      <c r="H702" s="5">
        <v>1092840.71</v>
      </c>
      <c r="I702" s="9">
        <v>1092840.71</v>
      </c>
      <c r="J702">
        <v>74965</v>
      </c>
      <c r="K702">
        <v>90</v>
      </c>
      <c r="L702" s="2">
        <v>0</v>
      </c>
      <c r="M702" s="2" t="str">
        <f t="shared" si="73"/>
        <v xml:space="preserve">Personal </v>
      </c>
      <c r="N702" t="s">
        <v>16</v>
      </c>
      <c r="O702" t="s">
        <v>17</v>
      </c>
      <c r="P702" t="str">
        <f t="shared" si="74"/>
        <v>58,557552</v>
      </c>
      <c r="Q702" s="7">
        <v>58.557552000000001</v>
      </c>
      <c r="R702" s="2">
        <v>35058.557551999998</v>
      </c>
      <c r="S702" t="str">
        <f t="shared" si="75"/>
        <v>2 puertas</v>
      </c>
      <c r="T702" s="4">
        <f t="shared" si="76"/>
        <v>-35058.557551999998</v>
      </c>
    </row>
    <row r="703" spans="1:20" x14ac:dyDescent="0.35">
      <c r="A703" t="s">
        <v>742</v>
      </c>
      <c r="B703" t="s">
        <v>19</v>
      </c>
      <c r="C703" t="str">
        <f t="shared" si="71"/>
        <v>AR</v>
      </c>
      <c r="D703" t="str">
        <f t="shared" si="72"/>
        <v>F</v>
      </c>
      <c r="E703" t="s">
        <v>20</v>
      </c>
      <c r="F703" t="s">
        <v>31</v>
      </c>
      <c r="G703" s="4" t="str">
        <f t="shared" si="77"/>
        <v>761538,13</v>
      </c>
      <c r="H703" s="5">
        <v>761538.13</v>
      </c>
      <c r="I703" s="9">
        <v>761538.13</v>
      </c>
      <c r="J703">
        <v>34095</v>
      </c>
      <c r="K703">
        <v>63</v>
      </c>
      <c r="L703" s="2">
        <v>0</v>
      </c>
      <c r="M703" s="2" t="str">
        <f t="shared" si="73"/>
        <v xml:space="preserve">Personal </v>
      </c>
      <c r="N703" t="s">
        <v>16</v>
      </c>
      <c r="O703" t="s">
        <v>24</v>
      </c>
      <c r="P703" t="str">
        <f t="shared" si="74"/>
        <v>302,4</v>
      </c>
      <c r="Q703" s="7">
        <v>302.39999999999998</v>
      </c>
      <c r="R703" s="2">
        <v>35302.400000000001</v>
      </c>
      <c r="S703" t="str">
        <f t="shared" si="75"/>
        <v>2 puertas</v>
      </c>
      <c r="T703" s="4">
        <f t="shared" si="76"/>
        <v>-35302.400000000001</v>
      </c>
    </row>
    <row r="704" spans="1:20" x14ac:dyDescent="0.35">
      <c r="A704" t="s">
        <v>743</v>
      </c>
      <c r="B704" t="s">
        <v>26</v>
      </c>
      <c r="C704" t="str">
        <f t="shared" si="71"/>
        <v>CA</v>
      </c>
      <c r="D704" t="str">
        <f t="shared" si="72"/>
        <v>F</v>
      </c>
      <c r="E704" t="s">
        <v>20</v>
      </c>
      <c r="F704" t="s">
        <v>35</v>
      </c>
      <c r="G704" s="4" t="str">
        <f t="shared" si="77"/>
        <v>200435,07</v>
      </c>
      <c r="H704" s="5">
        <v>200435.07</v>
      </c>
      <c r="I704" s="9">
        <v>200435.07</v>
      </c>
      <c r="J704">
        <v>0</v>
      </c>
      <c r="K704">
        <v>66</v>
      </c>
      <c r="L704" s="2">
        <v>36617</v>
      </c>
      <c r="M704" s="2" t="str">
        <f t="shared" si="73"/>
        <v xml:space="preserve">Personal </v>
      </c>
      <c r="N704" t="s">
        <v>16</v>
      </c>
      <c r="O704" t="s">
        <v>17</v>
      </c>
      <c r="P704" t="str">
        <f t="shared" si="74"/>
        <v>316,8</v>
      </c>
      <c r="Q704" s="7">
        <v>316.8</v>
      </c>
      <c r="R704" s="2">
        <v>35316.800000000003</v>
      </c>
      <c r="S704" t="str">
        <f t="shared" si="75"/>
        <v>2 puertas</v>
      </c>
      <c r="T704" s="4">
        <f t="shared" si="76"/>
        <v>-35316.800000000003</v>
      </c>
    </row>
    <row r="705" spans="1:20" x14ac:dyDescent="0.35">
      <c r="A705" t="s">
        <v>744</v>
      </c>
      <c r="B705" t="s">
        <v>26</v>
      </c>
      <c r="C705" t="str">
        <f t="shared" si="71"/>
        <v>CA</v>
      </c>
      <c r="D705" t="str">
        <f t="shared" si="72"/>
        <v>M</v>
      </c>
      <c r="E705" t="s">
        <v>27</v>
      </c>
      <c r="F705" t="s">
        <v>35</v>
      </c>
      <c r="G705" s="4" t="str">
        <f t="shared" si="77"/>
        <v>243468,12</v>
      </c>
      <c r="H705" s="5">
        <v>243468.12</v>
      </c>
      <c r="I705" s="9">
        <v>243468.12</v>
      </c>
      <c r="J705">
        <v>96045</v>
      </c>
      <c r="K705">
        <v>61</v>
      </c>
      <c r="L705" s="2">
        <v>0</v>
      </c>
      <c r="M705" s="2" t="str">
        <f t="shared" si="73"/>
        <v>Corporate</v>
      </c>
      <c r="N705" t="s">
        <v>28</v>
      </c>
      <c r="O705" t="s">
        <v>17</v>
      </c>
      <c r="P705" t="str">
        <f t="shared" si="74"/>
        <v>8,582971</v>
      </c>
      <c r="Q705" s="7">
        <v>8.5829710000000006</v>
      </c>
      <c r="R705" s="2">
        <v>35008.582971000003</v>
      </c>
      <c r="S705" t="str">
        <f t="shared" si="75"/>
        <v>2 puertas</v>
      </c>
      <c r="T705" s="4">
        <f t="shared" si="76"/>
        <v>-35008.582971000003</v>
      </c>
    </row>
    <row r="706" spans="1:20" x14ac:dyDescent="0.35">
      <c r="A706" t="s">
        <v>745</v>
      </c>
      <c r="B706" t="s">
        <v>23</v>
      </c>
      <c r="C706" t="str">
        <f t="shared" ref="C706:C769" si="78">IF(B706="Washington","WA",IF(B706="Arizona","AR",IF(B706="Nevada","NV",IF(B706="Cali","CA",IF(B706="California","CA",IF(B706="Oregon","0R",B706))))))</f>
        <v>NV</v>
      </c>
      <c r="D706" t="str">
        <f t="shared" si="72"/>
        <v>F</v>
      </c>
      <c r="E706" t="s">
        <v>20</v>
      </c>
      <c r="F706" t="s">
        <v>21</v>
      </c>
      <c r="G706" s="4" t="str">
        <f t="shared" si="77"/>
        <v>1419536,03</v>
      </c>
      <c r="H706" s="5">
        <v>1419536.03</v>
      </c>
      <c r="I706" s="9">
        <v>1419536.03</v>
      </c>
      <c r="J706">
        <v>86355</v>
      </c>
      <c r="K706">
        <v>118</v>
      </c>
      <c r="L706" s="2">
        <v>0</v>
      </c>
      <c r="M706" s="2" t="str">
        <f t="shared" si="73"/>
        <v xml:space="preserve">Personal </v>
      </c>
      <c r="N706" t="s">
        <v>16</v>
      </c>
      <c r="O706" t="s">
        <v>78</v>
      </c>
      <c r="P706" t="str">
        <f t="shared" si="74"/>
        <v>285,418473</v>
      </c>
      <c r="Q706" s="7">
        <v>285.41847300000001</v>
      </c>
      <c r="R706" s="2">
        <v>35285.418472999998</v>
      </c>
      <c r="S706" t="str">
        <f t="shared" si="75"/>
        <v>2 puertas</v>
      </c>
      <c r="T706" s="4">
        <f t="shared" si="76"/>
        <v>-35285.418472999998</v>
      </c>
    </row>
    <row r="707" spans="1:20" x14ac:dyDescent="0.35">
      <c r="A707" t="s">
        <v>746</v>
      </c>
      <c r="B707" t="s">
        <v>26</v>
      </c>
      <c r="C707" t="str">
        <f t="shared" si="78"/>
        <v>CA</v>
      </c>
      <c r="D707" t="str">
        <f t="shared" ref="D707:D770" si="79">IF(E707="female","F",IF(E707="Femal","F",IF(E707="Male","M",E707)))</f>
        <v>F</v>
      </c>
      <c r="E707" t="s">
        <v>20</v>
      </c>
      <c r="F707" t="s">
        <v>31</v>
      </c>
      <c r="G707" s="4" t="str">
        <f t="shared" si="77"/>
        <v>942768,49</v>
      </c>
      <c r="H707" s="5">
        <v>942768.49</v>
      </c>
      <c r="I707" s="9">
        <v>942768.49</v>
      </c>
      <c r="J707">
        <v>27824</v>
      </c>
      <c r="K707">
        <v>118</v>
      </c>
      <c r="L707" s="2">
        <v>0</v>
      </c>
      <c r="M707" s="2" t="str">
        <f t="shared" ref="M707:M770" si="80">LEFT(N707,9)</f>
        <v xml:space="preserve">Personal </v>
      </c>
      <c r="N707" t="s">
        <v>16</v>
      </c>
      <c r="O707" t="s">
        <v>29</v>
      </c>
      <c r="P707" t="str">
        <f t="shared" ref="P707:P770" si="81">SUBSTITUTE(Q707,"%"," ")</f>
        <v>566,4</v>
      </c>
      <c r="Q707" s="7">
        <v>566.4</v>
      </c>
      <c r="R707" s="2">
        <v>35566.400000000001</v>
      </c>
      <c r="S707" t="str">
        <f t="shared" ref="S707:S770" si="82">IF(O707="SUV","4 puertas",IF(O707="Luxury SUV","4 puertas","2 puertas"))</f>
        <v>4 puertas</v>
      </c>
      <c r="T707" s="4">
        <f t="shared" ref="T707:T770" si="83">X709-R707</f>
        <v>-35566.400000000001</v>
      </c>
    </row>
    <row r="708" spans="1:20" x14ac:dyDescent="0.35">
      <c r="A708" t="s">
        <v>747</v>
      </c>
      <c r="B708" t="s">
        <v>26</v>
      </c>
      <c r="C708" t="str">
        <f t="shared" si="78"/>
        <v>CA</v>
      </c>
      <c r="D708" t="str">
        <f t="shared" si="79"/>
        <v>M</v>
      </c>
      <c r="E708" t="s">
        <v>27</v>
      </c>
      <c r="F708" t="s">
        <v>31</v>
      </c>
      <c r="G708" s="4" t="str">
        <f t="shared" ref="G708:G771" si="84">SUBSTITUTE(H708,"%"," ")</f>
        <v>1198242,09</v>
      </c>
      <c r="H708" s="5">
        <v>1198242.0900000001</v>
      </c>
      <c r="I708" s="9">
        <v>1198242.0900000001</v>
      </c>
      <c r="J708">
        <v>42995</v>
      </c>
      <c r="K708">
        <v>101</v>
      </c>
      <c r="L708" s="2">
        <v>0</v>
      </c>
      <c r="M708" s="2" t="str">
        <f t="shared" si="80"/>
        <v xml:space="preserve">Personal </v>
      </c>
      <c r="N708" t="s">
        <v>16</v>
      </c>
      <c r="O708" t="s">
        <v>29</v>
      </c>
      <c r="P708" t="str">
        <f t="shared" si="81"/>
        <v>410,508316</v>
      </c>
      <c r="Q708" s="7">
        <v>410.50831599999998</v>
      </c>
      <c r="R708" s="2">
        <v>35410.508315999999</v>
      </c>
      <c r="S708" t="str">
        <f t="shared" si="82"/>
        <v>4 puertas</v>
      </c>
      <c r="T708" s="4">
        <f t="shared" si="83"/>
        <v>-35410.508315999999</v>
      </c>
    </row>
    <row r="709" spans="1:20" x14ac:dyDescent="0.35">
      <c r="A709" t="s">
        <v>748</v>
      </c>
      <c r="B709" t="s">
        <v>33</v>
      </c>
      <c r="C709" t="str">
        <f t="shared" si="78"/>
        <v>0R</v>
      </c>
      <c r="D709" t="str">
        <f t="shared" si="79"/>
        <v>F</v>
      </c>
      <c r="E709" t="s">
        <v>20</v>
      </c>
      <c r="F709" t="s">
        <v>31</v>
      </c>
      <c r="G709" s="4" t="str">
        <f t="shared" si="84"/>
        <v>310278,95</v>
      </c>
      <c r="H709" s="5">
        <v>310278.95</v>
      </c>
      <c r="I709" s="9">
        <v>310278.95</v>
      </c>
      <c r="J709">
        <v>21235</v>
      </c>
      <c r="K709">
        <v>79</v>
      </c>
      <c r="L709" s="2">
        <v>0</v>
      </c>
      <c r="M709" s="2" t="str">
        <f t="shared" si="80"/>
        <v xml:space="preserve">Personal </v>
      </c>
      <c r="N709" t="s">
        <v>16</v>
      </c>
      <c r="O709" t="s">
        <v>24</v>
      </c>
      <c r="P709" t="str">
        <f t="shared" si="81"/>
        <v>244,23135</v>
      </c>
      <c r="Q709" s="7">
        <v>244.23134999999999</v>
      </c>
      <c r="R709" s="2">
        <v>35244.231350000002</v>
      </c>
      <c r="S709" t="str">
        <f t="shared" si="82"/>
        <v>2 puertas</v>
      </c>
      <c r="T709" s="4">
        <f t="shared" si="83"/>
        <v>-35244.231350000002</v>
      </c>
    </row>
    <row r="710" spans="1:20" x14ac:dyDescent="0.35">
      <c r="A710" t="s">
        <v>749</v>
      </c>
      <c r="B710" t="s">
        <v>26</v>
      </c>
      <c r="C710" t="str">
        <f t="shared" si="78"/>
        <v>CA</v>
      </c>
      <c r="D710" t="str">
        <f t="shared" si="79"/>
        <v>M</v>
      </c>
      <c r="E710" t="s">
        <v>27</v>
      </c>
      <c r="F710" t="s">
        <v>31</v>
      </c>
      <c r="G710" s="4" t="str">
        <f t="shared" si="84"/>
        <v>422263,12</v>
      </c>
      <c r="H710" s="5">
        <v>422263.12</v>
      </c>
      <c r="I710" s="9">
        <v>422263.12</v>
      </c>
      <c r="J710">
        <v>74585</v>
      </c>
      <c r="K710">
        <v>106</v>
      </c>
      <c r="L710" s="2">
        <v>0</v>
      </c>
      <c r="M710" s="2" t="str">
        <f t="shared" si="80"/>
        <v xml:space="preserve">Personal </v>
      </c>
      <c r="N710" t="s">
        <v>16</v>
      </c>
      <c r="O710" t="s">
        <v>29</v>
      </c>
      <c r="P710" t="str">
        <f t="shared" si="81"/>
        <v>218,598065</v>
      </c>
      <c r="Q710" s="7">
        <v>218.59806499999999</v>
      </c>
      <c r="R710" s="2">
        <v>35218.598064999998</v>
      </c>
      <c r="S710" t="str">
        <f t="shared" si="82"/>
        <v>4 puertas</v>
      </c>
      <c r="T710" s="4">
        <f t="shared" si="83"/>
        <v>-35218.598064999998</v>
      </c>
    </row>
    <row r="711" spans="1:20" x14ac:dyDescent="0.35">
      <c r="A711" t="s">
        <v>750</v>
      </c>
      <c r="B711" t="s">
        <v>33</v>
      </c>
      <c r="C711" t="str">
        <f t="shared" si="78"/>
        <v>0R</v>
      </c>
      <c r="D711" t="str">
        <f t="shared" si="79"/>
        <v>M</v>
      </c>
      <c r="E711" t="s">
        <v>27</v>
      </c>
      <c r="F711" t="s">
        <v>21</v>
      </c>
      <c r="G711" s="4" t="str">
        <f t="shared" si="84"/>
        <v>402381,44</v>
      </c>
      <c r="H711" s="5">
        <v>402381.44</v>
      </c>
      <c r="I711" s="9">
        <v>402381.44</v>
      </c>
      <c r="J711">
        <v>41833</v>
      </c>
      <c r="K711">
        <v>103</v>
      </c>
      <c r="L711" s="2">
        <v>0</v>
      </c>
      <c r="M711" s="2" t="str">
        <f t="shared" si="80"/>
        <v xml:space="preserve">Personal </v>
      </c>
      <c r="N711" t="s">
        <v>16</v>
      </c>
      <c r="O711" t="s">
        <v>17</v>
      </c>
      <c r="P711" t="str">
        <f t="shared" si="81"/>
        <v>643,826716</v>
      </c>
      <c r="Q711" s="7">
        <v>643.82671600000003</v>
      </c>
      <c r="R711" s="2">
        <v>35643.826716000003</v>
      </c>
      <c r="S711" t="str">
        <f t="shared" si="82"/>
        <v>2 puertas</v>
      </c>
      <c r="T711" s="4">
        <f t="shared" si="83"/>
        <v>-35643.826716000003</v>
      </c>
    </row>
    <row r="712" spans="1:20" x14ac:dyDescent="0.35">
      <c r="A712" t="s">
        <v>751</v>
      </c>
      <c r="B712" t="s">
        <v>26</v>
      </c>
      <c r="C712" t="str">
        <f t="shared" si="78"/>
        <v>CA</v>
      </c>
      <c r="D712" t="str">
        <f t="shared" si="79"/>
        <v>F</v>
      </c>
      <c r="E712" t="s">
        <v>20</v>
      </c>
      <c r="F712" t="s">
        <v>35</v>
      </c>
      <c r="G712" s="4" t="str">
        <f t="shared" si="84"/>
        <v>529715,18</v>
      </c>
      <c r="H712" s="5">
        <v>529715.18000000005</v>
      </c>
      <c r="I712" s="9">
        <v>529715.18000000005</v>
      </c>
      <c r="J712">
        <v>23908</v>
      </c>
      <c r="K712">
        <v>70</v>
      </c>
      <c r="L712" s="2">
        <v>0</v>
      </c>
      <c r="M712" s="2" t="str">
        <f t="shared" si="80"/>
        <v xml:space="preserve">Personal </v>
      </c>
      <c r="N712" t="s">
        <v>16</v>
      </c>
      <c r="O712" t="s">
        <v>17</v>
      </c>
      <c r="P712" t="str">
        <f t="shared" si="81"/>
        <v>336</v>
      </c>
      <c r="Q712" s="7">
        <v>336</v>
      </c>
      <c r="R712" s="2">
        <v>35336</v>
      </c>
      <c r="S712" t="str">
        <f t="shared" si="82"/>
        <v>2 puertas</v>
      </c>
      <c r="T712" s="4">
        <f t="shared" si="83"/>
        <v>-35336</v>
      </c>
    </row>
    <row r="713" spans="1:20" x14ac:dyDescent="0.35">
      <c r="A713" t="s">
        <v>752</v>
      </c>
      <c r="B713" t="s">
        <v>33</v>
      </c>
      <c r="C713" t="str">
        <f t="shared" si="78"/>
        <v>0R</v>
      </c>
      <c r="D713" t="str">
        <f t="shared" si="79"/>
        <v>M</v>
      </c>
      <c r="E713" t="s">
        <v>27</v>
      </c>
      <c r="F713" t="s">
        <v>21</v>
      </c>
      <c r="G713" s="4" t="str">
        <f t="shared" si="84"/>
        <v>2142363,72</v>
      </c>
      <c r="H713" s="5">
        <v>2142363.7200000002</v>
      </c>
      <c r="I713" s="9">
        <v>2142363.7200000002</v>
      </c>
      <c r="J713">
        <v>0</v>
      </c>
      <c r="K713">
        <v>65</v>
      </c>
      <c r="L713" s="2">
        <v>0</v>
      </c>
      <c r="M713" s="2" t="str">
        <f t="shared" si="80"/>
        <v xml:space="preserve">Personal </v>
      </c>
      <c r="N713" t="s">
        <v>16</v>
      </c>
      <c r="O713" t="s">
        <v>24</v>
      </c>
      <c r="P713" t="str">
        <f t="shared" si="81"/>
        <v>312</v>
      </c>
      <c r="Q713" s="7">
        <v>312</v>
      </c>
      <c r="R713" s="2">
        <v>35312</v>
      </c>
      <c r="S713" t="str">
        <f t="shared" si="82"/>
        <v>2 puertas</v>
      </c>
      <c r="T713" s="4">
        <f t="shared" si="83"/>
        <v>-35312</v>
      </c>
    </row>
    <row r="714" spans="1:20" x14ac:dyDescent="0.35">
      <c r="A714" t="s">
        <v>753</v>
      </c>
      <c r="B714" t="s">
        <v>19</v>
      </c>
      <c r="C714" t="str">
        <f t="shared" si="78"/>
        <v>AR</v>
      </c>
      <c r="D714" t="str">
        <f t="shared" si="79"/>
        <v>M</v>
      </c>
      <c r="E714" t="s">
        <v>27</v>
      </c>
      <c r="F714" t="s">
        <v>21</v>
      </c>
      <c r="G714" s="4" t="str">
        <f t="shared" si="84"/>
        <v>441620,62</v>
      </c>
      <c r="H714" s="5">
        <v>441620.62</v>
      </c>
      <c r="I714" s="9">
        <v>441620.62</v>
      </c>
      <c r="J714">
        <v>61953</v>
      </c>
      <c r="K714">
        <v>113</v>
      </c>
      <c r="L714" s="2">
        <v>0</v>
      </c>
      <c r="M714" s="2" t="str">
        <f t="shared" si="80"/>
        <v xml:space="preserve">Personal </v>
      </c>
      <c r="N714" t="s">
        <v>16</v>
      </c>
      <c r="O714" t="s">
        <v>29</v>
      </c>
      <c r="P714" t="str">
        <f t="shared" si="81"/>
        <v>497,047297</v>
      </c>
      <c r="Q714" s="7">
        <v>497.04729700000001</v>
      </c>
      <c r="R714" s="2">
        <v>35497.047296999997</v>
      </c>
      <c r="S714" t="str">
        <f t="shared" si="82"/>
        <v>4 puertas</v>
      </c>
      <c r="T714" s="4">
        <f t="shared" si="83"/>
        <v>-35497.047296999997</v>
      </c>
    </row>
    <row r="715" spans="1:20" x14ac:dyDescent="0.35">
      <c r="A715" t="s">
        <v>754</v>
      </c>
      <c r="B715" t="s">
        <v>26</v>
      </c>
      <c r="C715" t="str">
        <f t="shared" si="78"/>
        <v>CA</v>
      </c>
      <c r="D715" t="str">
        <f t="shared" si="79"/>
        <v>M</v>
      </c>
      <c r="E715" t="s">
        <v>27</v>
      </c>
      <c r="F715" t="s">
        <v>21</v>
      </c>
      <c r="G715" s="4" t="str">
        <f t="shared" si="84"/>
        <v>463903,52</v>
      </c>
      <c r="H715" s="5">
        <v>463903.52</v>
      </c>
      <c r="I715" s="9">
        <v>463903.52</v>
      </c>
      <c r="J715">
        <v>0</v>
      </c>
      <c r="K715">
        <v>142</v>
      </c>
      <c r="L715" s="2">
        <v>0</v>
      </c>
      <c r="M715" s="2" t="str">
        <f t="shared" si="80"/>
        <v>Corporate</v>
      </c>
      <c r="N715" t="s">
        <v>28</v>
      </c>
      <c r="O715" t="s">
        <v>29</v>
      </c>
      <c r="P715" t="str">
        <f t="shared" si="81"/>
        <v>1022,4</v>
      </c>
      <c r="Q715" s="7">
        <v>1022.4</v>
      </c>
      <c r="R715" s="2">
        <v>36022.400000000001</v>
      </c>
      <c r="S715" t="str">
        <f t="shared" si="82"/>
        <v>4 puertas</v>
      </c>
      <c r="T715" s="4">
        <f t="shared" si="83"/>
        <v>-36022.400000000001</v>
      </c>
    </row>
    <row r="716" spans="1:20" x14ac:dyDescent="0.35">
      <c r="A716" t="s">
        <v>755</v>
      </c>
      <c r="B716" t="s">
        <v>23</v>
      </c>
      <c r="C716" t="str">
        <f t="shared" si="78"/>
        <v>NV</v>
      </c>
      <c r="D716" t="str">
        <f t="shared" si="79"/>
        <v>M</v>
      </c>
      <c r="E716" t="s">
        <v>27</v>
      </c>
      <c r="F716" t="s">
        <v>21</v>
      </c>
      <c r="G716" s="4" t="str">
        <f t="shared" si="84"/>
        <v>486354,46</v>
      </c>
      <c r="H716" s="5">
        <v>486354.46</v>
      </c>
      <c r="I716" s="9">
        <v>486354.46</v>
      </c>
      <c r="J716">
        <v>0</v>
      </c>
      <c r="K716">
        <v>137</v>
      </c>
      <c r="L716" s="2">
        <v>0</v>
      </c>
      <c r="M716" s="2" t="str">
        <f t="shared" si="80"/>
        <v xml:space="preserve">Personal </v>
      </c>
      <c r="N716" t="s">
        <v>16</v>
      </c>
      <c r="O716" t="s">
        <v>29</v>
      </c>
      <c r="P716" t="str">
        <f t="shared" si="81"/>
        <v>657,6</v>
      </c>
      <c r="Q716" s="7">
        <v>657.6</v>
      </c>
      <c r="R716" s="2">
        <v>35657.599999999999</v>
      </c>
      <c r="S716" t="str">
        <f t="shared" si="82"/>
        <v>4 puertas</v>
      </c>
      <c r="T716" s="4">
        <f t="shared" si="83"/>
        <v>-35657.599999999999</v>
      </c>
    </row>
    <row r="717" spans="1:20" x14ac:dyDescent="0.35">
      <c r="A717" t="s">
        <v>756</v>
      </c>
      <c r="B717" t="s">
        <v>19</v>
      </c>
      <c r="C717" t="str">
        <f t="shared" si="78"/>
        <v>AR</v>
      </c>
      <c r="D717" t="str">
        <f t="shared" si="79"/>
        <v>F</v>
      </c>
      <c r="E717" t="s">
        <v>20</v>
      </c>
      <c r="F717" t="s">
        <v>21</v>
      </c>
      <c r="G717" s="4" t="str">
        <f t="shared" si="84"/>
        <v>2583090,98</v>
      </c>
      <c r="H717" s="5">
        <v>2583090.98</v>
      </c>
      <c r="I717" s="9">
        <v>2583090.98</v>
      </c>
      <c r="J717">
        <v>73760</v>
      </c>
      <c r="K717">
        <v>107</v>
      </c>
      <c r="L717" s="2">
        <v>36526</v>
      </c>
      <c r="M717" s="2" t="str">
        <f t="shared" si="80"/>
        <v xml:space="preserve">Personal </v>
      </c>
      <c r="N717" t="s">
        <v>16</v>
      </c>
      <c r="O717" t="s">
        <v>78</v>
      </c>
      <c r="P717" t="str">
        <f t="shared" si="81"/>
        <v>230,245772</v>
      </c>
      <c r="Q717" s="7">
        <v>230.24577199999999</v>
      </c>
      <c r="R717" s="2">
        <v>35230.245772000002</v>
      </c>
      <c r="S717" t="str">
        <f t="shared" si="82"/>
        <v>2 puertas</v>
      </c>
      <c r="T717" s="4">
        <f t="shared" si="83"/>
        <v>-35230.245772000002</v>
      </c>
    </row>
    <row r="718" spans="1:20" x14ac:dyDescent="0.35">
      <c r="A718" t="s">
        <v>757</v>
      </c>
      <c r="B718" t="s">
        <v>33</v>
      </c>
      <c r="C718" t="str">
        <f t="shared" si="78"/>
        <v>0R</v>
      </c>
      <c r="D718" t="str">
        <f t="shared" si="79"/>
        <v>F</v>
      </c>
      <c r="E718" t="s">
        <v>20</v>
      </c>
      <c r="F718" t="s">
        <v>35</v>
      </c>
      <c r="G718" s="4" t="str">
        <f t="shared" si="84"/>
        <v>297431,49</v>
      </c>
      <c r="H718" s="5">
        <v>297431.49</v>
      </c>
      <c r="I718" s="9">
        <v>297431.49</v>
      </c>
      <c r="J718">
        <v>23333</v>
      </c>
      <c r="K718">
        <v>74</v>
      </c>
      <c r="L718" s="2">
        <v>0</v>
      </c>
      <c r="M718" s="2" t="str">
        <f t="shared" si="80"/>
        <v>Corporate</v>
      </c>
      <c r="N718" t="s">
        <v>28</v>
      </c>
      <c r="O718" t="s">
        <v>17</v>
      </c>
      <c r="P718" t="str">
        <f t="shared" si="81"/>
        <v>5,622751</v>
      </c>
      <c r="Q718" s="7">
        <v>5.6227510000000001</v>
      </c>
      <c r="R718" s="2">
        <v>35005.622751000003</v>
      </c>
      <c r="S718" t="str">
        <f t="shared" si="82"/>
        <v>2 puertas</v>
      </c>
      <c r="T718" s="4">
        <f t="shared" si="83"/>
        <v>-35005.622751000003</v>
      </c>
    </row>
    <row r="719" spans="1:20" x14ac:dyDescent="0.35">
      <c r="A719" t="s">
        <v>758</v>
      </c>
      <c r="B719" t="s">
        <v>26</v>
      </c>
      <c r="C719" t="str">
        <f t="shared" si="78"/>
        <v>CA</v>
      </c>
      <c r="D719" t="str">
        <f t="shared" si="79"/>
        <v>M</v>
      </c>
      <c r="E719" t="s">
        <v>27</v>
      </c>
      <c r="F719" t="s">
        <v>35</v>
      </c>
      <c r="G719" s="4" t="str">
        <f t="shared" si="84"/>
        <v>206445,88</v>
      </c>
      <c r="H719" s="5">
        <v>206445.88</v>
      </c>
      <c r="I719" s="9">
        <v>206445.88</v>
      </c>
      <c r="J719">
        <v>0</v>
      </c>
      <c r="K719">
        <v>61</v>
      </c>
      <c r="L719" s="2">
        <v>0</v>
      </c>
      <c r="M719" s="2" t="str">
        <f t="shared" si="80"/>
        <v xml:space="preserve">Personal </v>
      </c>
      <c r="N719" t="s">
        <v>16</v>
      </c>
      <c r="O719" t="s">
        <v>17</v>
      </c>
      <c r="P719" t="str">
        <f t="shared" si="81"/>
        <v>292,8</v>
      </c>
      <c r="Q719" s="7">
        <v>292.8</v>
      </c>
      <c r="R719" s="2">
        <v>35292.800000000003</v>
      </c>
      <c r="S719" t="str">
        <f t="shared" si="82"/>
        <v>2 puertas</v>
      </c>
      <c r="T719" s="4">
        <f t="shared" si="83"/>
        <v>-35292.800000000003</v>
      </c>
    </row>
    <row r="720" spans="1:20" x14ac:dyDescent="0.35">
      <c r="A720" t="s">
        <v>759</v>
      </c>
      <c r="B720" t="s">
        <v>19</v>
      </c>
      <c r="C720" t="str">
        <f t="shared" si="78"/>
        <v>AR</v>
      </c>
      <c r="D720" t="str">
        <f t="shared" si="79"/>
        <v>F</v>
      </c>
      <c r="E720" t="s">
        <v>20</v>
      </c>
      <c r="F720" t="s">
        <v>31</v>
      </c>
      <c r="G720" s="4" t="str">
        <f t="shared" si="84"/>
        <v>1006460,83</v>
      </c>
      <c r="H720" s="5">
        <v>1006460.83</v>
      </c>
      <c r="I720" s="9">
        <v>1006460.83</v>
      </c>
      <c r="J720">
        <v>20440</v>
      </c>
      <c r="K720">
        <v>128</v>
      </c>
      <c r="L720" s="2">
        <v>36557</v>
      </c>
      <c r="M720" s="2" t="str">
        <f t="shared" si="80"/>
        <v>Corporate</v>
      </c>
      <c r="N720" t="s">
        <v>28</v>
      </c>
      <c r="O720" t="s">
        <v>78</v>
      </c>
      <c r="P720" t="str">
        <f t="shared" si="81"/>
        <v>614,4</v>
      </c>
      <c r="Q720" s="7">
        <v>614.4</v>
      </c>
      <c r="R720" s="2">
        <v>35614.400000000001</v>
      </c>
      <c r="S720" t="str">
        <f t="shared" si="82"/>
        <v>2 puertas</v>
      </c>
      <c r="T720" s="4">
        <f t="shared" si="83"/>
        <v>-35614.400000000001</v>
      </c>
    </row>
    <row r="721" spans="1:20" x14ac:dyDescent="0.35">
      <c r="A721" t="s">
        <v>760</v>
      </c>
      <c r="B721" t="s">
        <v>13</v>
      </c>
      <c r="C721" t="str">
        <f t="shared" si="78"/>
        <v>WA</v>
      </c>
      <c r="D721" t="str">
        <f t="shared" si="79"/>
        <v>M</v>
      </c>
      <c r="E721" t="s">
        <v>27</v>
      </c>
      <c r="F721" t="s">
        <v>15</v>
      </c>
      <c r="G721" s="4" t="str">
        <f t="shared" si="84"/>
        <v>803240,19</v>
      </c>
      <c r="H721" s="5">
        <v>803240.19</v>
      </c>
      <c r="I721" s="9">
        <v>803240.19</v>
      </c>
      <c r="J721">
        <v>27658</v>
      </c>
      <c r="K721">
        <v>68</v>
      </c>
      <c r="L721" s="2">
        <v>0</v>
      </c>
      <c r="M721" s="2" t="str">
        <f t="shared" si="80"/>
        <v xml:space="preserve">Personal </v>
      </c>
      <c r="N721" t="s">
        <v>16</v>
      </c>
      <c r="O721" t="s">
        <v>17</v>
      </c>
      <c r="P721" t="str">
        <f t="shared" si="81"/>
        <v>160,07526</v>
      </c>
      <c r="Q721" s="7">
        <v>160.07525999999999</v>
      </c>
      <c r="R721" s="2">
        <v>35160.075259999998</v>
      </c>
      <c r="S721" t="str">
        <f t="shared" si="82"/>
        <v>2 puertas</v>
      </c>
      <c r="T721" s="4">
        <f t="shared" si="83"/>
        <v>-35160.075259999998</v>
      </c>
    </row>
    <row r="722" spans="1:20" x14ac:dyDescent="0.35">
      <c r="A722" t="s">
        <v>761</v>
      </c>
      <c r="B722" t="s">
        <v>26</v>
      </c>
      <c r="C722" t="str">
        <f t="shared" si="78"/>
        <v>CA</v>
      </c>
      <c r="D722" t="str">
        <f t="shared" si="79"/>
        <v>M</v>
      </c>
      <c r="E722" t="s">
        <v>27</v>
      </c>
      <c r="F722" t="s">
        <v>35</v>
      </c>
      <c r="G722" s="4" t="str">
        <f t="shared" si="84"/>
        <v>548921,41</v>
      </c>
      <c r="H722" s="5">
        <v>548921.41</v>
      </c>
      <c r="I722" s="9">
        <v>548921.41</v>
      </c>
      <c r="J722">
        <v>50943</v>
      </c>
      <c r="K722">
        <v>139</v>
      </c>
      <c r="L722" s="2">
        <v>0</v>
      </c>
      <c r="M722" s="2" t="str">
        <f>LEFT(N722,8)</f>
        <v xml:space="preserve">Special </v>
      </c>
      <c r="N722" t="s">
        <v>39</v>
      </c>
      <c r="O722" t="s">
        <v>29</v>
      </c>
      <c r="P722" t="str">
        <f t="shared" si="81"/>
        <v>667,2</v>
      </c>
      <c r="Q722" s="7">
        <v>667.2</v>
      </c>
      <c r="R722" s="2">
        <v>35667.199999999997</v>
      </c>
      <c r="S722" t="str">
        <f t="shared" si="82"/>
        <v>4 puertas</v>
      </c>
      <c r="T722" s="4">
        <f t="shared" si="83"/>
        <v>-35667.199999999997</v>
      </c>
    </row>
    <row r="723" spans="1:20" x14ac:dyDescent="0.35">
      <c r="A723" t="s">
        <v>762</v>
      </c>
      <c r="B723" t="s">
        <v>26</v>
      </c>
      <c r="C723" t="str">
        <f t="shared" si="78"/>
        <v>CA</v>
      </c>
      <c r="D723" t="str">
        <f t="shared" si="79"/>
        <v>M</v>
      </c>
      <c r="E723" t="s">
        <v>27</v>
      </c>
      <c r="F723" t="s">
        <v>21</v>
      </c>
      <c r="G723" s="4" t="str">
        <f t="shared" si="84"/>
        <v>261275,67</v>
      </c>
      <c r="H723" s="5">
        <v>261275.67</v>
      </c>
      <c r="I723" s="9">
        <v>261275.67</v>
      </c>
      <c r="J723">
        <v>19003</v>
      </c>
      <c r="K723">
        <v>71</v>
      </c>
      <c r="L723" s="2">
        <v>0</v>
      </c>
      <c r="M723" s="2" t="str">
        <f t="shared" si="80"/>
        <v xml:space="preserve">Personal </v>
      </c>
      <c r="N723" t="s">
        <v>16</v>
      </c>
      <c r="O723" t="s">
        <v>24</v>
      </c>
      <c r="P723" t="str">
        <f t="shared" si="81"/>
        <v>34,651305</v>
      </c>
      <c r="Q723" s="7">
        <v>34.651305000000001</v>
      </c>
      <c r="R723" s="2">
        <v>35034.651304999999</v>
      </c>
      <c r="S723" t="str">
        <f t="shared" si="82"/>
        <v>2 puertas</v>
      </c>
      <c r="T723" s="4">
        <f t="shared" si="83"/>
        <v>-35034.651304999999</v>
      </c>
    </row>
    <row r="724" spans="1:20" x14ac:dyDescent="0.35">
      <c r="A724" t="s">
        <v>763</v>
      </c>
      <c r="B724" t="s">
        <v>26</v>
      </c>
      <c r="C724" t="str">
        <f t="shared" si="78"/>
        <v>CA</v>
      </c>
      <c r="D724" t="str">
        <f t="shared" si="79"/>
        <v>M</v>
      </c>
      <c r="E724" t="s">
        <v>27</v>
      </c>
      <c r="F724" t="s">
        <v>35</v>
      </c>
      <c r="G724" s="4" t="str">
        <f t="shared" si="84"/>
        <v>857346,39</v>
      </c>
      <c r="H724" s="5">
        <v>857346.39</v>
      </c>
      <c r="I724" s="9">
        <v>857346.39</v>
      </c>
      <c r="J724">
        <v>46703</v>
      </c>
      <c r="K724">
        <v>108</v>
      </c>
      <c r="L724" s="2">
        <v>0</v>
      </c>
      <c r="M724" s="2" t="str">
        <f t="shared" si="80"/>
        <v xml:space="preserve">Personal </v>
      </c>
      <c r="N724" t="s">
        <v>16</v>
      </c>
      <c r="O724" t="s">
        <v>17</v>
      </c>
      <c r="P724" t="str">
        <f t="shared" si="81"/>
        <v>678,100487</v>
      </c>
      <c r="Q724" s="7">
        <v>678.10048700000004</v>
      </c>
      <c r="R724" s="2">
        <v>35678.100487000003</v>
      </c>
      <c r="S724" t="str">
        <f t="shared" si="82"/>
        <v>2 puertas</v>
      </c>
      <c r="T724" s="4">
        <f t="shared" si="83"/>
        <v>-35678.100487000003</v>
      </c>
    </row>
    <row r="725" spans="1:20" x14ac:dyDescent="0.35">
      <c r="A725" t="s">
        <v>764</v>
      </c>
      <c r="B725" t="s">
        <v>26</v>
      </c>
      <c r="C725" t="str">
        <f t="shared" si="78"/>
        <v>CA</v>
      </c>
      <c r="D725" t="str">
        <f t="shared" si="79"/>
        <v>M</v>
      </c>
      <c r="E725" t="s">
        <v>27</v>
      </c>
      <c r="F725" t="s">
        <v>21</v>
      </c>
      <c r="G725" s="4" t="str">
        <f t="shared" si="84"/>
        <v>2412750,4</v>
      </c>
      <c r="H725" s="5">
        <v>2412750.4</v>
      </c>
      <c r="I725" s="9">
        <v>2412750.4</v>
      </c>
      <c r="J725">
        <v>14072</v>
      </c>
      <c r="K725">
        <v>71</v>
      </c>
      <c r="L725" s="2">
        <v>0</v>
      </c>
      <c r="M725" s="2" t="str">
        <f t="shared" si="80"/>
        <v xml:space="preserve">Personal </v>
      </c>
      <c r="N725" t="s">
        <v>16</v>
      </c>
      <c r="O725" t="s">
        <v>17</v>
      </c>
      <c r="P725" t="str">
        <f t="shared" si="81"/>
        <v>511,2</v>
      </c>
      <c r="Q725" s="7">
        <v>511.2</v>
      </c>
      <c r="R725" s="2">
        <v>35511.199999999997</v>
      </c>
      <c r="S725" t="str">
        <f t="shared" si="82"/>
        <v>2 puertas</v>
      </c>
      <c r="T725" s="4">
        <f t="shared" si="83"/>
        <v>-35511.199999999997</v>
      </c>
    </row>
    <row r="726" spans="1:20" x14ac:dyDescent="0.35">
      <c r="A726" t="s">
        <v>765</v>
      </c>
      <c r="B726" t="s">
        <v>33</v>
      </c>
      <c r="C726" t="str">
        <f t="shared" si="78"/>
        <v>0R</v>
      </c>
      <c r="D726" t="str">
        <f t="shared" si="79"/>
        <v>M</v>
      </c>
      <c r="E726" t="s">
        <v>27</v>
      </c>
      <c r="F726" t="s">
        <v>35</v>
      </c>
      <c r="G726" s="4" t="str">
        <f t="shared" si="84"/>
        <v>855038,66</v>
      </c>
      <c r="H726" s="5">
        <v>855038.66</v>
      </c>
      <c r="I726" s="9">
        <v>855038.66</v>
      </c>
      <c r="J726">
        <v>21733</v>
      </c>
      <c r="K726">
        <v>73</v>
      </c>
      <c r="L726" s="2">
        <v>0</v>
      </c>
      <c r="M726" s="2" t="str">
        <f t="shared" si="80"/>
        <v>Corporate</v>
      </c>
      <c r="N726" t="s">
        <v>28</v>
      </c>
      <c r="O726" t="s">
        <v>17</v>
      </c>
      <c r="P726" t="str">
        <f t="shared" si="81"/>
        <v>525,6</v>
      </c>
      <c r="Q726" s="7">
        <v>525.6</v>
      </c>
      <c r="R726" s="2">
        <v>35525.599999999999</v>
      </c>
      <c r="S726" t="str">
        <f t="shared" si="82"/>
        <v>2 puertas</v>
      </c>
      <c r="T726" s="4">
        <f t="shared" si="83"/>
        <v>-35525.599999999999</v>
      </c>
    </row>
    <row r="727" spans="1:20" x14ac:dyDescent="0.35">
      <c r="A727" t="s">
        <v>766</v>
      </c>
      <c r="B727" t="s">
        <v>19</v>
      </c>
      <c r="C727" t="str">
        <f t="shared" si="78"/>
        <v>AR</v>
      </c>
      <c r="D727" t="str">
        <f t="shared" si="79"/>
        <v>M</v>
      </c>
      <c r="E727" t="s">
        <v>27</v>
      </c>
      <c r="F727" t="s">
        <v>21</v>
      </c>
      <c r="G727" s="4" t="str">
        <f t="shared" si="84"/>
        <v>230864,8</v>
      </c>
      <c r="H727" s="5">
        <v>230864.8</v>
      </c>
      <c r="I727" s="9">
        <v>230864.8</v>
      </c>
      <c r="J727">
        <v>20811</v>
      </c>
      <c r="K727">
        <v>61</v>
      </c>
      <c r="L727" s="2">
        <v>0</v>
      </c>
      <c r="M727" s="2" t="str">
        <f t="shared" si="80"/>
        <v xml:space="preserve">Personal </v>
      </c>
      <c r="N727" t="s">
        <v>16</v>
      </c>
      <c r="O727" t="s">
        <v>17</v>
      </c>
      <c r="P727" t="str">
        <f t="shared" si="81"/>
        <v>292,8</v>
      </c>
      <c r="Q727" s="7">
        <v>292.8</v>
      </c>
      <c r="R727" s="2">
        <v>35292.800000000003</v>
      </c>
      <c r="S727" t="str">
        <f t="shared" si="82"/>
        <v>2 puertas</v>
      </c>
      <c r="T727" s="4">
        <f t="shared" si="83"/>
        <v>-35292.800000000003</v>
      </c>
    </row>
    <row r="728" spans="1:20" x14ac:dyDescent="0.35">
      <c r="A728" t="s">
        <v>767</v>
      </c>
      <c r="B728" t="s">
        <v>19</v>
      </c>
      <c r="C728" t="str">
        <f t="shared" si="78"/>
        <v>AR</v>
      </c>
      <c r="D728" t="str">
        <f t="shared" si="79"/>
        <v>F</v>
      </c>
      <c r="E728" t="s">
        <v>20</v>
      </c>
      <c r="F728" t="s">
        <v>31</v>
      </c>
      <c r="G728" s="4" t="str">
        <f t="shared" si="84"/>
        <v>425462,07</v>
      </c>
      <c r="H728" s="5">
        <v>425462.07</v>
      </c>
      <c r="I728" s="9">
        <v>425462.07</v>
      </c>
      <c r="J728">
        <v>11904</v>
      </c>
      <c r="K728">
        <v>61</v>
      </c>
      <c r="L728" s="2">
        <v>36557</v>
      </c>
      <c r="M728" s="2" t="str">
        <f t="shared" si="80"/>
        <v xml:space="preserve">Personal </v>
      </c>
      <c r="N728" t="s">
        <v>16</v>
      </c>
      <c r="O728" t="s">
        <v>24</v>
      </c>
      <c r="P728" t="str">
        <f t="shared" si="81"/>
        <v>292,8</v>
      </c>
      <c r="Q728" s="7">
        <v>292.8</v>
      </c>
      <c r="R728" s="2">
        <v>35292.800000000003</v>
      </c>
      <c r="S728" t="str">
        <f t="shared" si="82"/>
        <v>2 puertas</v>
      </c>
      <c r="T728" s="4">
        <f t="shared" si="83"/>
        <v>-35292.800000000003</v>
      </c>
    </row>
    <row r="729" spans="1:20" x14ac:dyDescent="0.35">
      <c r="A729" t="s">
        <v>768</v>
      </c>
      <c r="B729" t="s">
        <v>33</v>
      </c>
      <c r="C729" t="str">
        <f t="shared" si="78"/>
        <v>0R</v>
      </c>
      <c r="D729" t="str">
        <f t="shared" si="79"/>
        <v>F</v>
      </c>
      <c r="E729" t="s">
        <v>20</v>
      </c>
      <c r="F729" t="s">
        <v>35</v>
      </c>
      <c r="G729" s="4" t="str">
        <f t="shared" si="84"/>
        <v>898285,04</v>
      </c>
      <c r="H729" s="5">
        <v>898285.04</v>
      </c>
      <c r="I729" s="9">
        <v>898285.04</v>
      </c>
      <c r="J729">
        <v>43490</v>
      </c>
      <c r="K729">
        <v>114</v>
      </c>
      <c r="L729" s="2">
        <v>36617</v>
      </c>
      <c r="M729" s="2" t="str">
        <f t="shared" si="80"/>
        <v>Corporate</v>
      </c>
      <c r="N729" t="s">
        <v>28</v>
      </c>
      <c r="O729" t="s">
        <v>29</v>
      </c>
      <c r="P729" t="str">
        <f t="shared" si="81"/>
        <v>174,588413</v>
      </c>
      <c r="Q729" s="7">
        <v>174.588413</v>
      </c>
      <c r="R729" s="2">
        <v>35174.588412999998</v>
      </c>
      <c r="S729" t="str">
        <f t="shared" si="82"/>
        <v>4 puertas</v>
      </c>
      <c r="T729" s="4">
        <f t="shared" si="83"/>
        <v>-35174.588412999998</v>
      </c>
    </row>
    <row r="730" spans="1:20" x14ac:dyDescent="0.35">
      <c r="A730" t="s">
        <v>769</v>
      </c>
      <c r="B730" t="s">
        <v>26</v>
      </c>
      <c r="C730" t="str">
        <f t="shared" si="78"/>
        <v>CA</v>
      </c>
      <c r="D730" t="str">
        <f t="shared" si="79"/>
        <v>M</v>
      </c>
      <c r="E730" t="s">
        <v>27</v>
      </c>
      <c r="F730" t="s">
        <v>31</v>
      </c>
      <c r="G730" s="4" t="str">
        <f t="shared" si="84"/>
        <v>786816,6</v>
      </c>
      <c r="H730" s="5">
        <v>786816.6</v>
      </c>
      <c r="I730" s="9">
        <v>786816.6</v>
      </c>
      <c r="J730">
        <v>57340</v>
      </c>
      <c r="K730">
        <v>67</v>
      </c>
      <c r="L730" s="2">
        <v>0</v>
      </c>
      <c r="M730" s="2" t="str">
        <f t="shared" si="80"/>
        <v>Corporate</v>
      </c>
      <c r="N730" t="s">
        <v>28</v>
      </c>
      <c r="O730" t="s">
        <v>17</v>
      </c>
      <c r="P730" t="str">
        <f t="shared" si="81"/>
        <v>159,391681</v>
      </c>
      <c r="Q730" s="7">
        <v>159.39168100000001</v>
      </c>
      <c r="R730" s="2">
        <v>35159.391681000001</v>
      </c>
      <c r="S730" t="str">
        <f t="shared" si="82"/>
        <v>2 puertas</v>
      </c>
      <c r="T730" s="4">
        <f t="shared" si="83"/>
        <v>-35159.391681000001</v>
      </c>
    </row>
    <row r="731" spans="1:20" x14ac:dyDescent="0.35">
      <c r="A731" t="s">
        <v>770</v>
      </c>
      <c r="B731" t="s">
        <v>26</v>
      </c>
      <c r="C731" t="str">
        <f t="shared" si="78"/>
        <v>CA</v>
      </c>
      <c r="D731" t="str">
        <f t="shared" si="79"/>
        <v>M</v>
      </c>
      <c r="E731" t="s">
        <v>27</v>
      </c>
      <c r="F731" t="s">
        <v>35</v>
      </c>
      <c r="G731" s="4" t="str">
        <f t="shared" si="84"/>
        <v>770424,87</v>
      </c>
      <c r="H731" s="5">
        <v>770424.87</v>
      </c>
      <c r="I731" s="9">
        <v>770424.87</v>
      </c>
      <c r="J731">
        <v>49088</v>
      </c>
      <c r="K731">
        <v>97</v>
      </c>
      <c r="L731" s="2">
        <v>0</v>
      </c>
      <c r="M731" s="2" t="str">
        <f t="shared" si="80"/>
        <v>Corporate</v>
      </c>
      <c r="N731" t="s">
        <v>28</v>
      </c>
      <c r="O731" t="s">
        <v>17</v>
      </c>
      <c r="P731" t="str">
        <f t="shared" si="81"/>
        <v>698,4</v>
      </c>
      <c r="Q731" s="7">
        <v>698.4</v>
      </c>
      <c r="R731" s="2">
        <v>35698.400000000001</v>
      </c>
      <c r="S731" t="str">
        <f t="shared" si="82"/>
        <v>2 puertas</v>
      </c>
      <c r="T731" s="4">
        <f t="shared" si="83"/>
        <v>-35698.400000000001</v>
      </c>
    </row>
    <row r="732" spans="1:20" x14ac:dyDescent="0.35">
      <c r="A732" t="s">
        <v>771</v>
      </c>
      <c r="B732" t="s">
        <v>23</v>
      </c>
      <c r="C732" t="str">
        <f t="shared" si="78"/>
        <v>NV</v>
      </c>
      <c r="D732" t="str">
        <f t="shared" si="79"/>
        <v>M</v>
      </c>
      <c r="E732" t="s">
        <v>27</v>
      </c>
      <c r="F732" t="s">
        <v>15</v>
      </c>
      <c r="G732" s="4" t="str">
        <f t="shared" si="84"/>
        <v>1055217</v>
      </c>
      <c r="H732" s="5">
        <v>1055217</v>
      </c>
      <c r="I732" s="9">
        <v>1055217</v>
      </c>
      <c r="J732">
        <v>47761</v>
      </c>
      <c r="K732">
        <v>131</v>
      </c>
      <c r="L732" s="2">
        <v>0</v>
      </c>
      <c r="M732" s="2" t="str">
        <f t="shared" si="80"/>
        <v xml:space="preserve">Personal </v>
      </c>
      <c r="N732" t="s">
        <v>16</v>
      </c>
      <c r="O732" t="s">
        <v>29</v>
      </c>
      <c r="P732" t="str">
        <f t="shared" si="81"/>
        <v>232,711071</v>
      </c>
      <c r="Q732" s="7">
        <v>232.711071</v>
      </c>
      <c r="R732" s="2">
        <v>35232.711070999998</v>
      </c>
      <c r="S732" t="str">
        <f t="shared" si="82"/>
        <v>4 puertas</v>
      </c>
      <c r="T732" s="4">
        <f t="shared" si="83"/>
        <v>-35232.711070999998</v>
      </c>
    </row>
    <row r="733" spans="1:20" x14ac:dyDescent="0.35">
      <c r="A733" t="s">
        <v>772</v>
      </c>
      <c r="B733" t="s">
        <v>13</v>
      </c>
      <c r="C733" t="str">
        <f t="shared" si="78"/>
        <v>WA</v>
      </c>
      <c r="D733" t="str">
        <f t="shared" si="79"/>
        <v>F</v>
      </c>
      <c r="E733" t="s">
        <v>20</v>
      </c>
      <c r="F733" t="s">
        <v>35</v>
      </c>
      <c r="G733" s="4" t="str">
        <f t="shared" si="84"/>
        <v>1604510,95</v>
      </c>
      <c r="H733" s="5">
        <v>1604510.95</v>
      </c>
      <c r="I733" s="9">
        <v>1604510.95</v>
      </c>
      <c r="J733">
        <v>0</v>
      </c>
      <c r="K733">
        <v>65</v>
      </c>
      <c r="L733" s="2">
        <v>0</v>
      </c>
      <c r="M733" s="2" t="str">
        <f t="shared" si="80"/>
        <v xml:space="preserve">Personal </v>
      </c>
      <c r="N733" t="s">
        <v>16</v>
      </c>
      <c r="O733" t="s">
        <v>24</v>
      </c>
      <c r="P733" t="str">
        <f t="shared" si="81"/>
        <v>163,046956</v>
      </c>
      <c r="Q733" s="7">
        <v>163.04695599999999</v>
      </c>
      <c r="R733" s="2">
        <v>35163.046955999998</v>
      </c>
      <c r="S733" t="str">
        <f t="shared" si="82"/>
        <v>2 puertas</v>
      </c>
      <c r="T733" s="4">
        <f t="shared" si="83"/>
        <v>-35163.046955999998</v>
      </c>
    </row>
    <row r="734" spans="1:20" x14ac:dyDescent="0.35">
      <c r="A734" t="s">
        <v>773</v>
      </c>
      <c r="B734" t="s">
        <v>19</v>
      </c>
      <c r="C734" t="str">
        <f t="shared" si="78"/>
        <v>AR</v>
      </c>
      <c r="D734" t="str">
        <f t="shared" si="79"/>
        <v>M</v>
      </c>
      <c r="E734" t="s">
        <v>27</v>
      </c>
      <c r="F734" t="s">
        <v>21</v>
      </c>
      <c r="G734" s="4" t="str">
        <f t="shared" si="84"/>
        <v>873783,75</v>
      </c>
      <c r="H734" s="5">
        <v>873783.75</v>
      </c>
      <c r="I734" s="9">
        <v>873783.75</v>
      </c>
      <c r="J734">
        <v>61281</v>
      </c>
      <c r="K734">
        <v>110</v>
      </c>
      <c r="L734" s="2">
        <v>0</v>
      </c>
      <c r="M734" s="2" t="str">
        <f t="shared" si="80"/>
        <v xml:space="preserve">Personal </v>
      </c>
      <c r="N734" t="s">
        <v>16</v>
      </c>
      <c r="O734" t="s">
        <v>29</v>
      </c>
      <c r="P734" t="str">
        <f t="shared" si="81"/>
        <v>79,865605</v>
      </c>
      <c r="Q734" s="7">
        <v>79.865605000000002</v>
      </c>
      <c r="R734" s="2">
        <v>35079.865604999999</v>
      </c>
      <c r="S734" t="str">
        <f t="shared" si="82"/>
        <v>4 puertas</v>
      </c>
      <c r="T734" s="4">
        <f t="shared" si="83"/>
        <v>-35079.865604999999</v>
      </c>
    </row>
    <row r="735" spans="1:20" x14ac:dyDescent="0.35">
      <c r="A735" t="s">
        <v>774</v>
      </c>
      <c r="B735" t="s">
        <v>23</v>
      </c>
      <c r="C735" t="str">
        <f t="shared" si="78"/>
        <v>NV</v>
      </c>
      <c r="D735" t="str">
        <f t="shared" si="79"/>
        <v>M</v>
      </c>
      <c r="E735" t="s">
        <v>27</v>
      </c>
      <c r="F735" t="s">
        <v>21</v>
      </c>
      <c r="G735" s="4" t="str">
        <f t="shared" si="84"/>
        <v>545489,07</v>
      </c>
      <c r="H735" s="5">
        <v>545489.06999999995</v>
      </c>
      <c r="I735" s="9">
        <v>545489.06999999995</v>
      </c>
      <c r="J735">
        <v>0</v>
      </c>
      <c r="K735">
        <v>82</v>
      </c>
      <c r="L735" s="2">
        <v>36526</v>
      </c>
      <c r="M735" s="2" t="str">
        <f t="shared" si="80"/>
        <v>Corporate</v>
      </c>
      <c r="N735" t="s">
        <v>28</v>
      </c>
      <c r="O735" t="s">
        <v>24</v>
      </c>
      <c r="P735" t="str">
        <f t="shared" si="81"/>
        <v>393,6</v>
      </c>
      <c r="Q735" s="7">
        <v>393.6</v>
      </c>
      <c r="R735" s="2">
        <v>35393.599999999999</v>
      </c>
      <c r="S735" t="str">
        <f t="shared" si="82"/>
        <v>2 puertas</v>
      </c>
      <c r="T735" s="4">
        <f t="shared" si="83"/>
        <v>-35393.599999999999</v>
      </c>
    </row>
    <row r="736" spans="1:20" x14ac:dyDescent="0.35">
      <c r="A736" t="s">
        <v>775</v>
      </c>
      <c r="B736" t="s">
        <v>19</v>
      </c>
      <c r="C736" t="str">
        <f t="shared" si="78"/>
        <v>AR</v>
      </c>
      <c r="D736" t="str">
        <f t="shared" si="79"/>
        <v>M</v>
      </c>
      <c r="E736" t="s">
        <v>27</v>
      </c>
      <c r="F736" t="s">
        <v>21</v>
      </c>
      <c r="G736" s="4" t="str">
        <f t="shared" si="84"/>
        <v>770528,33</v>
      </c>
      <c r="H736" s="5">
        <v>770528.33</v>
      </c>
      <c r="I736" s="9">
        <v>770528.33</v>
      </c>
      <c r="J736">
        <v>25290</v>
      </c>
      <c r="K736">
        <v>66</v>
      </c>
      <c r="L736" s="2">
        <v>0</v>
      </c>
      <c r="M736" s="2" t="str">
        <f t="shared" si="80"/>
        <v xml:space="preserve">Personal </v>
      </c>
      <c r="N736" t="s">
        <v>16</v>
      </c>
      <c r="O736" t="s">
        <v>17</v>
      </c>
      <c r="P736" t="str">
        <f t="shared" si="81"/>
        <v>382,085897</v>
      </c>
      <c r="Q736" s="7">
        <v>382.08589699999999</v>
      </c>
      <c r="R736" s="2">
        <v>35382.085896999997</v>
      </c>
      <c r="S736" t="str">
        <f t="shared" si="82"/>
        <v>2 puertas</v>
      </c>
      <c r="T736" s="4">
        <f t="shared" si="83"/>
        <v>-35382.085896999997</v>
      </c>
    </row>
    <row r="737" spans="1:20" x14ac:dyDescent="0.35">
      <c r="A737" t="s">
        <v>776</v>
      </c>
      <c r="B737" t="s">
        <v>19</v>
      </c>
      <c r="C737" t="str">
        <f t="shared" si="78"/>
        <v>AR</v>
      </c>
      <c r="D737" t="str">
        <f t="shared" si="79"/>
        <v>F</v>
      </c>
      <c r="E737" t="s">
        <v>20</v>
      </c>
      <c r="F737" t="s">
        <v>31</v>
      </c>
      <c r="G737" s="4" t="str">
        <f t="shared" si="84"/>
        <v>703926,24</v>
      </c>
      <c r="H737" s="5">
        <v>703926.24</v>
      </c>
      <c r="I737" s="9">
        <v>703926.24</v>
      </c>
      <c r="J737">
        <v>24239</v>
      </c>
      <c r="K737">
        <v>88</v>
      </c>
      <c r="L737" s="2">
        <v>0</v>
      </c>
      <c r="M737" s="2" t="str">
        <f t="shared" si="80"/>
        <v xml:space="preserve">Personal </v>
      </c>
      <c r="N737" t="s">
        <v>16</v>
      </c>
      <c r="O737" t="s">
        <v>17</v>
      </c>
      <c r="P737" t="str">
        <f t="shared" si="81"/>
        <v>48,348319</v>
      </c>
      <c r="Q737" s="7">
        <v>48.348318999999996</v>
      </c>
      <c r="R737" s="2">
        <v>35048.348318999997</v>
      </c>
      <c r="S737" t="str">
        <f t="shared" si="82"/>
        <v>2 puertas</v>
      </c>
      <c r="T737" s="4">
        <f t="shared" si="83"/>
        <v>-35048.348318999997</v>
      </c>
    </row>
    <row r="738" spans="1:20" x14ac:dyDescent="0.35">
      <c r="A738" t="s">
        <v>777</v>
      </c>
      <c r="B738" t="s">
        <v>26</v>
      </c>
      <c r="C738" t="str">
        <f t="shared" si="78"/>
        <v>CA</v>
      </c>
      <c r="D738" t="str">
        <f t="shared" si="79"/>
        <v>M</v>
      </c>
      <c r="E738" t="s">
        <v>27</v>
      </c>
      <c r="F738" t="s">
        <v>21</v>
      </c>
      <c r="G738" s="4" t="str">
        <f t="shared" si="84"/>
        <v>883808,56</v>
      </c>
      <c r="H738" s="5">
        <v>883808.56</v>
      </c>
      <c r="I738" s="9">
        <v>883808.56</v>
      </c>
      <c r="J738">
        <v>82664</v>
      </c>
      <c r="K738">
        <v>114</v>
      </c>
      <c r="L738" s="2">
        <v>36586</v>
      </c>
      <c r="M738" s="2" t="str">
        <f t="shared" si="80"/>
        <v xml:space="preserve">Personal </v>
      </c>
      <c r="N738" t="s">
        <v>16</v>
      </c>
      <c r="O738" t="s">
        <v>29</v>
      </c>
      <c r="P738" t="str">
        <f t="shared" si="81"/>
        <v>133,425609</v>
      </c>
      <c r="Q738" s="7">
        <v>133.42560900000001</v>
      </c>
      <c r="R738" s="2">
        <v>35133.425608999998</v>
      </c>
      <c r="S738" t="str">
        <f t="shared" si="82"/>
        <v>4 puertas</v>
      </c>
      <c r="T738" s="4">
        <f t="shared" si="83"/>
        <v>-35133.425608999998</v>
      </c>
    </row>
    <row r="739" spans="1:20" x14ac:dyDescent="0.35">
      <c r="A739" t="s">
        <v>778</v>
      </c>
      <c r="B739" t="s">
        <v>19</v>
      </c>
      <c r="C739" t="str">
        <f t="shared" si="78"/>
        <v>AR</v>
      </c>
      <c r="D739" t="str">
        <f t="shared" si="79"/>
        <v>M</v>
      </c>
      <c r="E739" t="s">
        <v>27</v>
      </c>
      <c r="F739" t="s">
        <v>21</v>
      </c>
      <c r="G739" s="4" t="str">
        <f t="shared" si="84"/>
        <v>873352,73</v>
      </c>
      <c r="H739" s="5">
        <v>873352.73</v>
      </c>
      <c r="I739" s="9">
        <v>873352.73</v>
      </c>
      <c r="J739">
        <v>83210</v>
      </c>
      <c r="K739">
        <v>110</v>
      </c>
      <c r="L739" s="2">
        <v>0</v>
      </c>
      <c r="M739" s="2" t="str">
        <f t="shared" si="80"/>
        <v xml:space="preserve">Personal </v>
      </c>
      <c r="N739" t="s">
        <v>16</v>
      </c>
      <c r="O739" t="s">
        <v>78</v>
      </c>
      <c r="P739" t="str">
        <f t="shared" si="81"/>
        <v>528</v>
      </c>
      <c r="Q739" s="7">
        <v>528</v>
      </c>
      <c r="R739" s="2">
        <v>35528</v>
      </c>
      <c r="S739" t="str">
        <f t="shared" si="82"/>
        <v>2 puertas</v>
      </c>
      <c r="T739" s="4">
        <f t="shared" si="83"/>
        <v>-35528</v>
      </c>
    </row>
    <row r="740" spans="1:20" x14ac:dyDescent="0.35">
      <c r="A740" t="s">
        <v>779</v>
      </c>
      <c r="B740" t="s">
        <v>33</v>
      </c>
      <c r="C740" t="str">
        <f t="shared" si="78"/>
        <v>0R</v>
      </c>
      <c r="D740" t="str">
        <f t="shared" si="79"/>
        <v>F</v>
      </c>
      <c r="E740" t="s">
        <v>20</v>
      </c>
      <c r="F740" t="s">
        <v>21</v>
      </c>
      <c r="G740" s="4" t="str">
        <f t="shared" si="84"/>
        <v>959747,48</v>
      </c>
      <c r="H740" s="5">
        <v>959747.48</v>
      </c>
      <c r="I740" s="9">
        <v>959747.48</v>
      </c>
      <c r="J740">
        <v>38736</v>
      </c>
      <c r="K740">
        <v>81</v>
      </c>
      <c r="L740" s="2">
        <v>0</v>
      </c>
      <c r="M740" s="2" t="str">
        <f t="shared" si="80"/>
        <v xml:space="preserve">Personal </v>
      </c>
      <c r="N740" t="s">
        <v>16</v>
      </c>
      <c r="O740" t="s">
        <v>24</v>
      </c>
      <c r="P740" t="str">
        <f t="shared" si="81"/>
        <v>561,414794</v>
      </c>
      <c r="Q740" s="7">
        <v>561.41479400000003</v>
      </c>
      <c r="R740" s="2">
        <v>35561.414793999997</v>
      </c>
      <c r="S740" t="str">
        <f t="shared" si="82"/>
        <v>2 puertas</v>
      </c>
      <c r="T740" s="4">
        <f t="shared" si="83"/>
        <v>-35561.414793999997</v>
      </c>
    </row>
    <row r="741" spans="1:20" x14ac:dyDescent="0.35">
      <c r="A741" t="s">
        <v>780</v>
      </c>
      <c r="B741" t="s">
        <v>26</v>
      </c>
      <c r="C741" t="str">
        <f t="shared" si="78"/>
        <v>CA</v>
      </c>
      <c r="D741" t="str">
        <f t="shared" si="79"/>
        <v>M</v>
      </c>
      <c r="E741" t="s">
        <v>27</v>
      </c>
      <c r="F741" t="s">
        <v>35</v>
      </c>
      <c r="G741" s="4" t="str">
        <f t="shared" si="84"/>
        <v>450666,02</v>
      </c>
      <c r="H741" s="5">
        <v>450666.02</v>
      </c>
      <c r="I741" s="9">
        <v>450666.02</v>
      </c>
      <c r="J741">
        <v>0</v>
      </c>
      <c r="K741">
        <v>66</v>
      </c>
      <c r="L741" s="2">
        <v>0</v>
      </c>
      <c r="M741" s="2" t="str">
        <f t="shared" si="80"/>
        <v xml:space="preserve">Personal </v>
      </c>
      <c r="N741" t="s">
        <v>16</v>
      </c>
      <c r="O741" t="s">
        <v>17</v>
      </c>
      <c r="P741" t="str">
        <f t="shared" si="81"/>
        <v>316,8</v>
      </c>
      <c r="Q741" s="7">
        <v>316.8</v>
      </c>
      <c r="R741" s="2">
        <v>35316.800000000003</v>
      </c>
      <c r="S741" t="str">
        <f t="shared" si="82"/>
        <v>2 puertas</v>
      </c>
      <c r="T741" s="4">
        <f t="shared" si="83"/>
        <v>-35316.800000000003</v>
      </c>
    </row>
    <row r="742" spans="1:20" x14ac:dyDescent="0.35">
      <c r="A742" t="s">
        <v>781</v>
      </c>
      <c r="B742" t="s">
        <v>33</v>
      </c>
      <c r="C742" t="str">
        <f t="shared" si="78"/>
        <v>0R</v>
      </c>
      <c r="D742" t="str">
        <f t="shared" si="79"/>
        <v>M</v>
      </c>
      <c r="E742" t="s">
        <v>27</v>
      </c>
      <c r="F742" t="s">
        <v>35</v>
      </c>
      <c r="G742" s="4" t="str">
        <f t="shared" si="84"/>
        <v>1785797,23</v>
      </c>
      <c r="H742" s="5">
        <v>1785797.23</v>
      </c>
      <c r="I742" s="9">
        <v>1785797.23</v>
      </c>
      <c r="J742">
        <v>55437</v>
      </c>
      <c r="K742">
        <v>64</v>
      </c>
      <c r="L742" s="2">
        <v>36526</v>
      </c>
      <c r="M742" s="2" t="str">
        <f t="shared" si="80"/>
        <v xml:space="preserve">Personal </v>
      </c>
      <c r="N742" t="s">
        <v>16</v>
      </c>
      <c r="O742" t="s">
        <v>17</v>
      </c>
      <c r="P742" t="str">
        <f t="shared" si="81"/>
        <v>445,287788</v>
      </c>
      <c r="Q742" s="7">
        <v>445.28778799999998</v>
      </c>
      <c r="R742" s="2">
        <v>35445.287788000001</v>
      </c>
      <c r="S742" t="str">
        <f t="shared" si="82"/>
        <v>2 puertas</v>
      </c>
      <c r="T742" s="4">
        <f t="shared" si="83"/>
        <v>-35445.287788000001</v>
      </c>
    </row>
    <row r="743" spans="1:20" x14ac:dyDescent="0.35">
      <c r="A743" t="s">
        <v>782</v>
      </c>
      <c r="B743" t="s">
        <v>13</v>
      </c>
      <c r="C743" t="str">
        <f t="shared" si="78"/>
        <v>WA</v>
      </c>
      <c r="D743" t="str">
        <f t="shared" si="79"/>
        <v>M</v>
      </c>
      <c r="E743" t="s">
        <v>27</v>
      </c>
      <c r="F743" t="s">
        <v>53</v>
      </c>
      <c r="G743" s="4" t="str">
        <f t="shared" si="84"/>
        <v>249780,82</v>
      </c>
      <c r="H743" s="5">
        <v>249780.82</v>
      </c>
      <c r="I743" s="9">
        <v>249780.82</v>
      </c>
      <c r="J743">
        <v>68041</v>
      </c>
      <c r="K743">
        <v>6464</v>
      </c>
      <c r="L743" s="2">
        <v>0</v>
      </c>
      <c r="M743" s="2" t="str">
        <f t="shared" si="80"/>
        <v xml:space="preserve">Personal </v>
      </c>
      <c r="N743" t="s">
        <v>16</v>
      </c>
      <c r="O743" t="s">
        <v>24</v>
      </c>
      <c r="P743" t="str">
        <f t="shared" si="81"/>
        <v>165,570243</v>
      </c>
      <c r="Q743" s="7">
        <v>165.570243</v>
      </c>
      <c r="R743" s="2">
        <v>35165.570243000002</v>
      </c>
      <c r="S743" t="str">
        <f t="shared" si="82"/>
        <v>2 puertas</v>
      </c>
      <c r="T743" s="4">
        <f t="shared" si="83"/>
        <v>-35165.570243000002</v>
      </c>
    </row>
    <row r="744" spans="1:20" x14ac:dyDescent="0.35">
      <c r="A744" t="s">
        <v>783</v>
      </c>
      <c r="B744" t="s">
        <v>33</v>
      </c>
      <c r="C744" t="str">
        <f t="shared" si="78"/>
        <v>0R</v>
      </c>
      <c r="D744" t="str">
        <f t="shared" si="79"/>
        <v>M</v>
      </c>
      <c r="E744" t="s">
        <v>27</v>
      </c>
      <c r="F744" t="s">
        <v>15</v>
      </c>
      <c r="G744" s="4" t="str">
        <f t="shared" si="84"/>
        <v>542613,62</v>
      </c>
      <c r="H744" s="5">
        <v>542613.62</v>
      </c>
      <c r="I744" s="9">
        <v>542613.62</v>
      </c>
      <c r="J744">
        <v>0</v>
      </c>
      <c r="K744">
        <v>71</v>
      </c>
      <c r="L744" s="2">
        <v>0</v>
      </c>
      <c r="M744" s="2" t="str">
        <f t="shared" si="80"/>
        <v>Corporate</v>
      </c>
      <c r="N744" t="s">
        <v>28</v>
      </c>
      <c r="O744" t="s">
        <v>17</v>
      </c>
      <c r="P744" t="str">
        <f t="shared" si="81"/>
        <v>407,99684</v>
      </c>
      <c r="Q744" s="7">
        <v>407.99684000000002</v>
      </c>
      <c r="R744" s="2">
        <v>35407.99684</v>
      </c>
      <c r="S744" t="str">
        <f t="shared" si="82"/>
        <v>2 puertas</v>
      </c>
      <c r="T744" s="4">
        <f t="shared" si="83"/>
        <v>-35407.99684</v>
      </c>
    </row>
    <row r="745" spans="1:20" x14ac:dyDescent="0.35">
      <c r="A745" t="s">
        <v>784</v>
      </c>
      <c r="B745" t="s">
        <v>26</v>
      </c>
      <c r="C745" t="str">
        <f t="shared" si="78"/>
        <v>CA</v>
      </c>
      <c r="D745" t="str">
        <f t="shared" si="79"/>
        <v>F</v>
      </c>
      <c r="E745" t="s">
        <v>20</v>
      </c>
      <c r="F745" t="s">
        <v>31</v>
      </c>
      <c r="G745" s="4" t="str">
        <f t="shared" si="84"/>
        <v>799814,38</v>
      </c>
      <c r="H745" s="5">
        <v>799814.38</v>
      </c>
      <c r="I745" s="9">
        <v>799814.38</v>
      </c>
      <c r="J745">
        <v>29066</v>
      </c>
      <c r="K745">
        <v>100</v>
      </c>
      <c r="L745" s="2">
        <v>0</v>
      </c>
      <c r="M745" s="2" t="str">
        <f t="shared" si="80"/>
        <v xml:space="preserve">Personal </v>
      </c>
      <c r="N745" t="s">
        <v>16</v>
      </c>
      <c r="O745" t="s">
        <v>29</v>
      </c>
      <c r="P745" t="str">
        <f t="shared" si="81"/>
        <v>844,229478</v>
      </c>
      <c r="Q745" s="7">
        <v>844.22947799999997</v>
      </c>
      <c r="R745" s="2">
        <v>35844.229478000001</v>
      </c>
      <c r="S745" t="str">
        <f t="shared" si="82"/>
        <v>4 puertas</v>
      </c>
      <c r="T745" s="4">
        <f t="shared" si="83"/>
        <v>-35844.229478000001</v>
      </c>
    </row>
    <row r="746" spans="1:20" x14ac:dyDescent="0.35">
      <c r="A746" t="s">
        <v>785</v>
      </c>
      <c r="B746" t="s">
        <v>23</v>
      </c>
      <c r="C746" t="str">
        <f t="shared" si="78"/>
        <v>NV</v>
      </c>
      <c r="D746" t="str">
        <f t="shared" si="79"/>
        <v>M</v>
      </c>
      <c r="E746" t="s">
        <v>27</v>
      </c>
      <c r="F746" t="s">
        <v>21</v>
      </c>
      <c r="G746" s="4" t="str">
        <f t="shared" si="84"/>
        <v>289762,07</v>
      </c>
      <c r="H746" s="5">
        <v>289762.07</v>
      </c>
      <c r="I746" s="9">
        <v>289762.07</v>
      </c>
      <c r="J746">
        <v>54337</v>
      </c>
      <c r="K746">
        <v>72</v>
      </c>
      <c r="L746" s="2">
        <v>0</v>
      </c>
      <c r="M746" s="2" t="str">
        <f t="shared" si="80"/>
        <v xml:space="preserve">Personal </v>
      </c>
      <c r="N746" t="s">
        <v>16</v>
      </c>
      <c r="O746" t="s">
        <v>17</v>
      </c>
      <c r="P746" t="str">
        <f t="shared" si="81"/>
        <v>345,6</v>
      </c>
      <c r="Q746" s="7">
        <v>345.6</v>
      </c>
      <c r="R746" s="2">
        <v>35345.599999999999</v>
      </c>
      <c r="S746" t="str">
        <f t="shared" si="82"/>
        <v>2 puertas</v>
      </c>
      <c r="T746" s="4">
        <f t="shared" si="83"/>
        <v>-35345.599999999999</v>
      </c>
    </row>
    <row r="747" spans="1:20" x14ac:dyDescent="0.35">
      <c r="A747" t="s">
        <v>786</v>
      </c>
      <c r="B747" t="s">
        <v>33</v>
      </c>
      <c r="C747" t="str">
        <f t="shared" si="78"/>
        <v>0R</v>
      </c>
      <c r="D747" t="str">
        <f t="shared" si="79"/>
        <v>F</v>
      </c>
      <c r="E747" t="s">
        <v>20</v>
      </c>
      <c r="F747" t="s">
        <v>31</v>
      </c>
      <c r="G747" s="4" t="str">
        <f t="shared" si="84"/>
        <v>1159950,22</v>
      </c>
      <c r="H747" s="5">
        <v>1159950.22</v>
      </c>
      <c r="I747" s="9">
        <v>1159950.22</v>
      </c>
      <c r="J747">
        <v>67616</v>
      </c>
      <c r="K747">
        <v>96</v>
      </c>
      <c r="L747" s="2">
        <v>0</v>
      </c>
      <c r="M747" s="2" t="str">
        <f t="shared" si="80"/>
        <v xml:space="preserve">Personal </v>
      </c>
      <c r="N747" t="s">
        <v>16</v>
      </c>
      <c r="O747" t="s">
        <v>17</v>
      </c>
      <c r="P747" t="str">
        <f t="shared" si="81"/>
        <v>340,306584</v>
      </c>
      <c r="Q747" s="7">
        <v>340.30658399999999</v>
      </c>
      <c r="R747" s="2">
        <v>35340.306583999998</v>
      </c>
      <c r="S747" t="str">
        <f t="shared" si="82"/>
        <v>2 puertas</v>
      </c>
      <c r="T747" s="4">
        <f t="shared" si="83"/>
        <v>-35340.306583999998</v>
      </c>
    </row>
    <row r="748" spans="1:20" x14ac:dyDescent="0.35">
      <c r="A748" t="s">
        <v>787</v>
      </c>
      <c r="B748" t="s">
        <v>26</v>
      </c>
      <c r="C748" t="str">
        <f t="shared" si="78"/>
        <v>CA</v>
      </c>
      <c r="D748" t="str">
        <f t="shared" si="79"/>
        <v>F</v>
      </c>
      <c r="E748" t="s">
        <v>20</v>
      </c>
      <c r="F748" t="s">
        <v>21</v>
      </c>
      <c r="G748" s="4" t="str">
        <f t="shared" si="84"/>
        <v>1514793,06</v>
      </c>
      <c r="H748" s="5">
        <v>1514793.06</v>
      </c>
      <c r="I748" s="9">
        <v>1514793.06</v>
      </c>
      <c r="J748">
        <v>41082</v>
      </c>
      <c r="K748">
        <v>63</v>
      </c>
      <c r="L748" s="2">
        <v>0</v>
      </c>
      <c r="M748" s="2" t="str">
        <f t="shared" si="80"/>
        <v xml:space="preserve">Personal </v>
      </c>
      <c r="N748" t="s">
        <v>16</v>
      </c>
      <c r="O748" t="s">
        <v>24</v>
      </c>
      <c r="P748" t="str">
        <f t="shared" si="81"/>
        <v>106,647493</v>
      </c>
      <c r="Q748" s="7">
        <v>106.647493</v>
      </c>
      <c r="R748" s="2">
        <v>35106.647492999997</v>
      </c>
      <c r="S748" t="str">
        <f t="shared" si="82"/>
        <v>2 puertas</v>
      </c>
      <c r="T748" s="4">
        <f t="shared" si="83"/>
        <v>-35106.647492999997</v>
      </c>
    </row>
    <row r="749" spans="1:20" x14ac:dyDescent="0.35">
      <c r="A749" t="s">
        <v>788</v>
      </c>
      <c r="B749" t="s">
        <v>102</v>
      </c>
      <c r="C749" t="str">
        <f t="shared" si="78"/>
        <v>WA</v>
      </c>
      <c r="D749" t="str">
        <f t="shared" si="79"/>
        <v>F</v>
      </c>
      <c r="E749" t="s">
        <v>20</v>
      </c>
      <c r="F749" t="s">
        <v>31</v>
      </c>
      <c r="G749" s="4" t="str">
        <f t="shared" si="84"/>
        <v>543576,78</v>
      </c>
      <c r="H749" s="5">
        <v>543576.78</v>
      </c>
      <c r="I749" s="9">
        <v>543576.78</v>
      </c>
      <c r="J749">
        <v>0</v>
      </c>
      <c r="K749">
        <v>10202</v>
      </c>
      <c r="L749" s="2">
        <v>0</v>
      </c>
      <c r="M749" s="2" t="str">
        <f t="shared" si="80"/>
        <v xml:space="preserve">Personal </v>
      </c>
      <c r="N749" t="s">
        <v>16</v>
      </c>
      <c r="O749" t="s">
        <v>17</v>
      </c>
      <c r="P749" t="str">
        <f t="shared" si="81"/>
        <v>626,116259</v>
      </c>
      <c r="Q749" s="7">
        <v>626.11625900000001</v>
      </c>
      <c r="R749" s="2">
        <v>35626.116259000002</v>
      </c>
      <c r="S749" t="str">
        <f t="shared" si="82"/>
        <v>2 puertas</v>
      </c>
      <c r="T749" s="4">
        <f t="shared" si="83"/>
        <v>-35626.116259000002</v>
      </c>
    </row>
    <row r="750" spans="1:20" x14ac:dyDescent="0.35">
      <c r="A750" t="s">
        <v>789</v>
      </c>
      <c r="B750" t="s">
        <v>23</v>
      </c>
      <c r="C750" t="str">
        <f t="shared" si="78"/>
        <v>NV</v>
      </c>
      <c r="D750" t="str">
        <f t="shared" si="79"/>
        <v>F</v>
      </c>
      <c r="E750" t="s">
        <v>20</v>
      </c>
      <c r="F750" t="s">
        <v>15</v>
      </c>
      <c r="G750" s="4" t="str">
        <f t="shared" si="84"/>
        <v>272535,64</v>
      </c>
      <c r="H750" s="5">
        <v>272535.64</v>
      </c>
      <c r="I750" s="9">
        <v>272535.64</v>
      </c>
      <c r="J750">
        <v>36650</v>
      </c>
      <c r="K750">
        <v>69</v>
      </c>
      <c r="L750" s="2">
        <v>36526</v>
      </c>
      <c r="M750" s="2" t="str">
        <f t="shared" si="80"/>
        <v xml:space="preserve">Personal </v>
      </c>
      <c r="N750" t="s">
        <v>16</v>
      </c>
      <c r="O750" t="s">
        <v>17</v>
      </c>
      <c r="P750" t="str">
        <f t="shared" si="81"/>
        <v>56,60333</v>
      </c>
      <c r="Q750" s="7">
        <v>56.60333</v>
      </c>
      <c r="R750" s="2">
        <v>35056.603329999998</v>
      </c>
      <c r="S750" t="str">
        <f t="shared" si="82"/>
        <v>2 puertas</v>
      </c>
      <c r="T750" s="4">
        <f t="shared" si="83"/>
        <v>-35056.603329999998</v>
      </c>
    </row>
    <row r="751" spans="1:20" x14ac:dyDescent="0.35">
      <c r="A751" t="s">
        <v>790</v>
      </c>
      <c r="B751" t="s">
        <v>33</v>
      </c>
      <c r="C751" t="str">
        <f t="shared" si="78"/>
        <v>0R</v>
      </c>
      <c r="D751" t="str">
        <f t="shared" si="79"/>
        <v>F</v>
      </c>
      <c r="E751" t="s">
        <v>20</v>
      </c>
      <c r="F751" t="s">
        <v>35</v>
      </c>
      <c r="G751" s="4" t="str">
        <f t="shared" si="84"/>
        <v>1329771,23</v>
      </c>
      <c r="H751" s="5">
        <v>1329771.23</v>
      </c>
      <c r="I751" s="9">
        <v>1329771.23</v>
      </c>
      <c r="J751">
        <v>50631</v>
      </c>
      <c r="K751">
        <v>112</v>
      </c>
      <c r="L751" s="2">
        <v>36617</v>
      </c>
      <c r="M751" s="2" t="str">
        <f>LEFT(N751,8)</f>
        <v xml:space="preserve">Special </v>
      </c>
      <c r="N751" t="s">
        <v>39</v>
      </c>
      <c r="O751" t="s">
        <v>29</v>
      </c>
      <c r="P751" t="str">
        <f t="shared" si="81"/>
        <v>784,65781</v>
      </c>
      <c r="Q751" s="7">
        <v>784.65781000000004</v>
      </c>
      <c r="R751" s="2">
        <v>35784.657809999997</v>
      </c>
      <c r="S751" t="str">
        <f t="shared" si="82"/>
        <v>4 puertas</v>
      </c>
      <c r="T751" s="4">
        <f t="shared" si="83"/>
        <v>-35784.657809999997</v>
      </c>
    </row>
    <row r="752" spans="1:20" x14ac:dyDescent="0.35">
      <c r="A752" t="s">
        <v>791</v>
      </c>
      <c r="B752" t="s">
        <v>26</v>
      </c>
      <c r="C752" t="str">
        <f t="shared" si="78"/>
        <v>CA</v>
      </c>
      <c r="D752" t="str">
        <f t="shared" si="79"/>
        <v>M</v>
      </c>
      <c r="E752" t="s">
        <v>27</v>
      </c>
      <c r="F752" t="s">
        <v>35</v>
      </c>
      <c r="G752" s="4" t="str">
        <f t="shared" si="84"/>
        <v>992704,97</v>
      </c>
      <c r="H752" s="5">
        <v>992704.97</v>
      </c>
      <c r="I752" s="9">
        <v>992704.97</v>
      </c>
      <c r="J752">
        <v>19592</v>
      </c>
      <c r="K752">
        <v>92</v>
      </c>
      <c r="L752" s="2">
        <v>0</v>
      </c>
      <c r="M752" s="2" t="str">
        <f t="shared" si="80"/>
        <v xml:space="preserve">Personal </v>
      </c>
      <c r="N752" t="s">
        <v>16</v>
      </c>
      <c r="O752" t="s">
        <v>17</v>
      </c>
      <c r="P752" t="str">
        <f t="shared" si="81"/>
        <v>441,6</v>
      </c>
      <c r="Q752" s="7">
        <v>441.6</v>
      </c>
      <c r="R752" s="2">
        <v>35441.599999999999</v>
      </c>
      <c r="S752" t="str">
        <f t="shared" si="82"/>
        <v>2 puertas</v>
      </c>
      <c r="T752" s="4">
        <f t="shared" si="83"/>
        <v>-35441.599999999999</v>
      </c>
    </row>
    <row r="753" spans="1:20" x14ac:dyDescent="0.35">
      <c r="A753" t="s">
        <v>792</v>
      </c>
      <c r="B753" t="s">
        <v>102</v>
      </c>
      <c r="C753" t="str">
        <f t="shared" si="78"/>
        <v>WA</v>
      </c>
      <c r="D753" t="str">
        <f t="shared" si="79"/>
        <v>F</v>
      </c>
      <c r="E753" t="s">
        <v>20</v>
      </c>
      <c r="F753" t="s">
        <v>31</v>
      </c>
      <c r="G753" s="4" t="str">
        <f t="shared" si="84"/>
        <v>1777154,9</v>
      </c>
      <c r="H753" s="5">
        <v>1777154.9</v>
      </c>
      <c r="I753" s="9">
        <v>1777154.9</v>
      </c>
      <c r="J753">
        <v>0</v>
      </c>
      <c r="K753">
        <v>114</v>
      </c>
      <c r="L753" s="2">
        <v>0</v>
      </c>
      <c r="M753" s="2" t="str">
        <f t="shared" si="80"/>
        <v xml:space="preserve">Personal </v>
      </c>
      <c r="N753" t="s">
        <v>16</v>
      </c>
      <c r="O753" t="s">
        <v>24</v>
      </c>
      <c r="P753" t="str">
        <f t="shared" si="81"/>
        <v>547,2</v>
      </c>
      <c r="Q753" s="7">
        <v>547.20000000000005</v>
      </c>
      <c r="R753" s="2">
        <v>35547.199999999997</v>
      </c>
      <c r="S753" t="str">
        <f t="shared" si="82"/>
        <v>2 puertas</v>
      </c>
      <c r="T753" s="4">
        <f t="shared" si="83"/>
        <v>-35547.199999999997</v>
      </c>
    </row>
    <row r="754" spans="1:20" x14ac:dyDescent="0.35">
      <c r="A754" t="s">
        <v>793</v>
      </c>
      <c r="B754" t="s">
        <v>19</v>
      </c>
      <c r="C754" t="str">
        <f t="shared" si="78"/>
        <v>AR</v>
      </c>
      <c r="D754" t="str">
        <f t="shared" si="79"/>
        <v>F</v>
      </c>
      <c r="E754" t="s">
        <v>20</v>
      </c>
      <c r="F754" t="s">
        <v>35</v>
      </c>
      <c r="G754" s="4" t="str">
        <f t="shared" si="84"/>
        <v>1826927,02</v>
      </c>
      <c r="H754" s="5">
        <v>1826927.02</v>
      </c>
      <c r="I754" s="9">
        <v>1826927.02</v>
      </c>
      <c r="J754">
        <v>55761</v>
      </c>
      <c r="K754">
        <v>115</v>
      </c>
      <c r="L754" s="2">
        <v>0</v>
      </c>
      <c r="M754" s="2" t="str">
        <f t="shared" si="80"/>
        <v xml:space="preserve">Personal </v>
      </c>
      <c r="N754" t="s">
        <v>16</v>
      </c>
      <c r="O754" t="s">
        <v>78</v>
      </c>
      <c r="P754" t="str">
        <f t="shared" si="81"/>
        <v>86,27772</v>
      </c>
      <c r="Q754" s="7">
        <v>86.277720000000002</v>
      </c>
      <c r="R754" s="2">
        <v>35086.277719999998</v>
      </c>
      <c r="S754" t="str">
        <f t="shared" si="82"/>
        <v>2 puertas</v>
      </c>
      <c r="T754" s="4">
        <f t="shared" si="83"/>
        <v>-35086.277719999998</v>
      </c>
    </row>
    <row r="755" spans="1:20" x14ac:dyDescent="0.35">
      <c r="A755" t="s">
        <v>794</v>
      </c>
      <c r="B755" t="s">
        <v>26</v>
      </c>
      <c r="C755" t="str">
        <f t="shared" si="78"/>
        <v>CA</v>
      </c>
      <c r="D755" t="str">
        <f t="shared" si="79"/>
        <v>F</v>
      </c>
      <c r="E755" t="s">
        <v>20</v>
      </c>
      <c r="F755" t="s">
        <v>35</v>
      </c>
      <c r="G755" s="4" t="str">
        <f t="shared" si="84"/>
        <v>272221,07</v>
      </c>
      <c r="H755" s="5">
        <v>272221.07</v>
      </c>
      <c r="I755" s="9">
        <v>272221.07</v>
      </c>
      <c r="J755">
        <v>17576</v>
      </c>
      <c r="K755">
        <v>71</v>
      </c>
      <c r="L755" s="2">
        <v>0</v>
      </c>
      <c r="M755" s="2" t="str">
        <f>LEFT(N755,8)</f>
        <v xml:space="preserve">Special </v>
      </c>
      <c r="N755" t="s">
        <v>39</v>
      </c>
      <c r="O755" t="s">
        <v>17</v>
      </c>
      <c r="P755" t="str">
        <f t="shared" si="81"/>
        <v>398,502948</v>
      </c>
      <c r="Q755" s="7">
        <v>398.502948</v>
      </c>
      <c r="R755" s="2">
        <v>35398.502948000001</v>
      </c>
      <c r="S755" t="str">
        <f t="shared" si="82"/>
        <v>2 puertas</v>
      </c>
      <c r="T755" s="4">
        <f t="shared" si="83"/>
        <v>-35398.502948000001</v>
      </c>
    </row>
    <row r="756" spans="1:20" x14ac:dyDescent="0.35">
      <c r="A756" t="s">
        <v>795</v>
      </c>
      <c r="B756" t="s">
        <v>26</v>
      </c>
      <c r="C756" t="str">
        <f t="shared" si="78"/>
        <v>CA</v>
      </c>
      <c r="D756" t="str">
        <f t="shared" si="79"/>
        <v>F</v>
      </c>
      <c r="E756" t="s">
        <v>20</v>
      </c>
      <c r="F756" t="s">
        <v>21</v>
      </c>
      <c r="G756" s="4" t="str">
        <f t="shared" si="84"/>
        <v>708321,24</v>
      </c>
      <c r="H756" s="5">
        <v>708321.24</v>
      </c>
      <c r="I756" s="9">
        <v>708321.24</v>
      </c>
      <c r="J756">
        <v>41449</v>
      </c>
      <c r="K756">
        <v>89</v>
      </c>
      <c r="L756" s="2">
        <v>0</v>
      </c>
      <c r="M756" s="2" t="str">
        <f t="shared" si="80"/>
        <v xml:space="preserve">Personal </v>
      </c>
      <c r="N756" t="s">
        <v>16</v>
      </c>
      <c r="O756" t="s">
        <v>17</v>
      </c>
      <c r="P756" t="str">
        <f t="shared" si="81"/>
        <v>63,516572</v>
      </c>
      <c r="Q756" s="7">
        <v>63.516571999999996</v>
      </c>
      <c r="R756" s="2">
        <v>35063.516572</v>
      </c>
      <c r="S756" t="str">
        <f t="shared" si="82"/>
        <v>2 puertas</v>
      </c>
      <c r="T756" s="4">
        <f t="shared" si="83"/>
        <v>-35063.516572</v>
      </c>
    </row>
    <row r="757" spans="1:20" x14ac:dyDescent="0.35">
      <c r="A757" t="s">
        <v>796</v>
      </c>
      <c r="B757" t="s">
        <v>48</v>
      </c>
      <c r="C757" t="str">
        <f t="shared" si="78"/>
        <v>CA</v>
      </c>
      <c r="D757" t="str">
        <f t="shared" si="79"/>
        <v>F</v>
      </c>
      <c r="E757" t="s">
        <v>20</v>
      </c>
      <c r="F757" t="s">
        <v>21</v>
      </c>
      <c r="G757" s="4" t="str">
        <f t="shared" si="84"/>
        <v>1017971,7</v>
      </c>
      <c r="H757" s="5">
        <v>1017971.7</v>
      </c>
      <c r="I757" s="9">
        <v>1017971.7</v>
      </c>
      <c r="J757">
        <v>14290</v>
      </c>
      <c r="K757">
        <v>271</v>
      </c>
      <c r="L757" s="2">
        <v>0</v>
      </c>
      <c r="M757" s="2" t="str">
        <f t="shared" si="80"/>
        <v xml:space="preserve">Personal </v>
      </c>
      <c r="N757" t="s">
        <v>16</v>
      </c>
      <c r="O757" t="s">
        <v>65</v>
      </c>
      <c r="P757" t="str">
        <f t="shared" si="81"/>
        <v>1300,8</v>
      </c>
      <c r="Q757" s="7">
        <v>1300.8</v>
      </c>
      <c r="R757" s="2">
        <v>36300.800000000003</v>
      </c>
      <c r="S757" t="str">
        <f t="shared" si="82"/>
        <v>4 puertas</v>
      </c>
      <c r="T757" s="4">
        <f t="shared" si="83"/>
        <v>-36300.800000000003</v>
      </c>
    </row>
    <row r="758" spans="1:20" x14ac:dyDescent="0.35">
      <c r="A758" t="s">
        <v>797</v>
      </c>
      <c r="B758" t="s">
        <v>23</v>
      </c>
      <c r="C758" t="str">
        <f t="shared" si="78"/>
        <v>NV</v>
      </c>
      <c r="D758" t="str">
        <f t="shared" si="79"/>
        <v>F</v>
      </c>
      <c r="E758" t="s">
        <v>20</v>
      </c>
      <c r="F758" t="s">
        <v>35</v>
      </c>
      <c r="G758" s="4" t="str">
        <f t="shared" si="84"/>
        <v>588950,91</v>
      </c>
      <c r="H758" s="5">
        <v>588950.91</v>
      </c>
      <c r="I758" s="9">
        <v>588950.91</v>
      </c>
      <c r="J758">
        <v>62007</v>
      </c>
      <c r="K758">
        <v>73</v>
      </c>
      <c r="L758" s="2">
        <v>0</v>
      </c>
      <c r="M758" s="2" t="str">
        <f t="shared" si="80"/>
        <v xml:space="preserve">Personal </v>
      </c>
      <c r="N758" t="s">
        <v>16</v>
      </c>
      <c r="O758" t="s">
        <v>17</v>
      </c>
      <c r="P758" t="str">
        <f t="shared" si="81"/>
        <v>120,015609</v>
      </c>
      <c r="Q758" s="7">
        <v>120.015609</v>
      </c>
      <c r="R758" s="2">
        <v>35120.015609000002</v>
      </c>
      <c r="S758" t="str">
        <f t="shared" si="82"/>
        <v>2 puertas</v>
      </c>
      <c r="T758" s="4">
        <f t="shared" si="83"/>
        <v>-35120.015609000002</v>
      </c>
    </row>
    <row r="759" spans="1:20" x14ac:dyDescent="0.35">
      <c r="A759" t="s">
        <v>798</v>
      </c>
      <c r="B759" t="s">
        <v>19</v>
      </c>
      <c r="C759" t="str">
        <f t="shared" si="78"/>
        <v>AR</v>
      </c>
      <c r="D759" t="str">
        <f t="shared" si="79"/>
        <v>M</v>
      </c>
      <c r="E759" t="s">
        <v>27</v>
      </c>
      <c r="F759" t="s">
        <v>31</v>
      </c>
      <c r="G759" s="4" t="str">
        <f t="shared" si="84"/>
        <v>1577139,34</v>
      </c>
      <c r="H759" s="5">
        <v>1577139.34</v>
      </c>
      <c r="I759" s="9">
        <v>1577139.34</v>
      </c>
      <c r="J759">
        <v>21921</v>
      </c>
      <c r="K759">
        <v>206</v>
      </c>
      <c r="L759" s="2">
        <v>0</v>
      </c>
      <c r="M759" s="2" t="str">
        <f t="shared" si="80"/>
        <v>Corporate</v>
      </c>
      <c r="N759" t="s">
        <v>28</v>
      </c>
      <c r="O759" t="s">
        <v>65</v>
      </c>
      <c r="P759" t="str">
        <f t="shared" si="81"/>
        <v>1254,137899</v>
      </c>
      <c r="Q759" s="7">
        <v>1254.1378990000001</v>
      </c>
      <c r="R759" s="2">
        <v>36254.137899000001</v>
      </c>
      <c r="S759" t="str">
        <f t="shared" si="82"/>
        <v>4 puertas</v>
      </c>
      <c r="T759" s="4">
        <f t="shared" si="83"/>
        <v>-36254.137899000001</v>
      </c>
    </row>
    <row r="760" spans="1:20" x14ac:dyDescent="0.35">
      <c r="A760" t="s">
        <v>799</v>
      </c>
      <c r="B760" t="s">
        <v>19</v>
      </c>
      <c r="C760" t="str">
        <f t="shared" si="78"/>
        <v>AR</v>
      </c>
      <c r="D760" t="str">
        <f t="shared" si="79"/>
        <v>F</v>
      </c>
      <c r="E760" t="s">
        <v>20</v>
      </c>
      <c r="F760" t="s">
        <v>21</v>
      </c>
      <c r="G760" s="4" t="str">
        <f t="shared" si="84"/>
        <v>528817,33</v>
      </c>
      <c r="H760" s="5">
        <v>528817.32999999996</v>
      </c>
      <c r="I760" s="9">
        <v>528817.32999999996</v>
      </c>
      <c r="J760">
        <v>42621</v>
      </c>
      <c r="K760">
        <v>66</v>
      </c>
      <c r="L760" s="2">
        <v>0</v>
      </c>
      <c r="M760" s="2" t="str">
        <f t="shared" si="80"/>
        <v xml:space="preserve">Personal </v>
      </c>
      <c r="N760" t="s">
        <v>16</v>
      </c>
      <c r="O760" t="s">
        <v>17</v>
      </c>
      <c r="P760" t="str">
        <f t="shared" si="81"/>
        <v>316,8</v>
      </c>
      <c r="Q760" s="7">
        <v>316.8</v>
      </c>
      <c r="R760" s="2">
        <v>35316.800000000003</v>
      </c>
      <c r="S760" t="str">
        <f t="shared" si="82"/>
        <v>2 puertas</v>
      </c>
      <c r="T760" s="4">
        <f t="shared" si="83"/>
        <v>-35316.800000000003</v>
      </c>
    </row>
    <row r="761" spans="1:20" x14ac:dyDescent="0.35">
      <c r="A761" t="s">
        <v>800</v>
      </c>
      <c r="B761" t="s">
        <v>33</v>
      </c>
      <c r="C761" t="str">
        <f t="shared" si="78"/>
        <v>0R</v>
      </c>
      <c r="D761" t="str">
        <f t="shared" si="79"/>
        <v>M</v>
      </c>
      <c r="E761" t="s">
        <v>27</v>
      </c>
      <c r="F761" t="s">
        <v>35</v>
      </c>
      <c r="G761" s="4" t="str">
        <f t="shared" si="84"/>
        <v>2758055,4</v>
      </c>
      <c r="H761" s="5">
        <v>2758055.4</v>
      </c>
      <c r="I761" s="9">
        <v>2758055.4</v>
      </c>
      <c r="J761">
        <v>0</v>
      </c>
      <c r="K761">
        <v>87</v>
      </c>
      <c r="L761" s="2">
        <v>36526</v>
      </c>
      <c r="M761" s="2" t="str">
        <f t="shared" si="80"/>
        <v xml:space="preserve">Personal </v>
      </c>
      <c r="N761" t="s">
        <v>16</v>
      </c>
      <c r="O761" t="s">
        <v>17</v>
      </c>
      <c r="P761" t="str">
        <f t="shared" si="81"/>
        <v>417,6</v>
      </c>
      <c r="Q761" s="7">
        <v>417.6</v>
      </c>
      <c r="R761" s="2">
        <v>35417.599999999999</v>
      </c>
      <c r="S761" t="str">
        <f t="shared" si="82"/>
        <v>2 puertas</v>
      </c>
      <c r="T761" s="4">
        <f t="shared" si="83"/>
        <v>-35417.599999999999</v>
      </c>
    </row>
    <row r="762" spans="1:20" x14ac:dyDescent="0.35">
      <c r="A762" t="s">
        <v>801</v>
      </c>
      <c r="B762" t="s">
        <v>102</v>
      </c>
      <c r="C762" t="str">
        <f t="shared" si="78"/>
        <v>WA</v>
      </c>
      <c r="D762" t="str">
        <f t="shared" si="79"/>
        <v>M</v>
      </c>
      <c r="E762" t="s">
        <v>27</v>
      </c>
      <c r="F762" t="s">
        <v>31</v>
      </c>
      <c r="G762" s="4" t="str">
        <f t="shared" si="84"/>
        <v>777853,23</v>
      </c>
      <c r="H762" s="5">
        <v>777853.23</v>
      </c>
      <c r="I762" s="9">
        <v>777853.23</v>
      </c>
      <c r="J762">
        <v>63786</v>
      </c>
      <c r="K762">
        <v>196</v>
      </c>
      <c r="L762" s="2">
        <v>0</v>
      </c>
      <c r="M762" s="2" t="str">
        <f t="shared" si="80"/>
        <v>Corporate</v>
      </c>
      <c r="N762" t="s">
        <v>28</v>
      </c>
      <c r="O762" t="s">
        <v>65</v>
      </c>
      <c r="P762" t="str">
        <f t="shared" si="81"/>
        <v>798,002689</v>
      </c>
      <c r="Q762" s="7">
        <v>798.00268900000003</v>
      </c>
      <c r="R762" s="2">
        <v>35798.002689000001</v>
      </c>
      <c r="S762" t="str">
        <f t="shared" si="82"/>
        <v>4 puertas</v>
      </c>
      <c r="T762" s="4">
        <f t="shared" si="83"/>
        <v>-35798.002689000001</v>
      </c>
    </row>
    <row r="763" spans="1:20" x14ac:dyDescent="0.35">
      <c r="A763" t="s">
        <v>802</v>
      </c>
      <c r="B763" t="s">
        <v>48</v>
      </c>
      <c r="C763" t="str">
        <f t="shared" si="78"/>
        <v>CA</v>
      </c>
      <c r="D763" t="str">
        <f t="shared" si="79"/>
        <v>F</v>
      </c>
      <c r="E763" t="s">
        <v>20</v>
      </c>
      <c r="F763" t="s">
        <v>31</v>
      </c>
      <c r="G763" s="4" t="str">
        <f t="shared" si="84"/>
        <v>734186,13</v>
      </c>
      <c r="H763" s="5">
        <v>734186.13</v>
      </c>
      <c r="I763" s="9">
        <v>734186.13</v>
      </c>
      <c r="J763">
        <v>0</v>
      </c>
      <c r="K763">
        <v>104</v>
      </c>
      <c r="L763" s="2">
        <v>36586</v>
      </c>
      <c r="M763" s="2" t="str">
        <f t="shared" si="80"/>
        <v xml:space="preserve">Personal </v>
      </c>
      <c r="N763" t="s">
        <v>16</v>
      </c>
      <c r="O763" t="s">
        <v>78</v>
      </c>
      <c r="P763" t="str">
        <f t="shared" si="81"/>
        <v>82,041684</v>
      </c>
      <c r="Q763" s="7">
        <v>82.041684000000004</v>
      </c>
      <c r="R763" s="2">
        <v>35082.041684000003</v>
      </c>
      <c r="S763" t="str">
        <f t="shared" si="82"/>
        <v>2 puertas</v>
      </c>
      <c r="T763" s="4">
        <f t="shared" si="83"/>
        <v>-35082.041684000003</v>
      </c>
    </row>
    <row r="764" spans="1:20" x14ac:dyDescent="0.35">
      <c r="A764" t="s">
        <v>803</v>
      </c>
      <c r="B764" t="s">
        <v>48</v>
      </c>
      <c r="C764" t="str">
        <f t="shared" si="78"/>
        <v>CA</v>
      </c>
      <c r="D764" t="str">
        <f t="shared" si="79"/>
        <v>F</v>
      </c>
      <c r="E764" t="s">
        <v>20</v>
      </c>
      <c r="F764" t="s">
        <v>31</v>
      </c>
      <c r="G764" s="4" t="str">
        <f t="shared" si="84"/>
        <v>791919,7</v>
      </c>
      <c r="H764" s="5">
        <v>791919.7</v>
      </c>
      <c r="I764" s="9">
        <v>791919.7</v>
      </c>
      <c r="J764">
        <v>82877</v>
      </c>
      <c r="K764">
        <v>99</v>
      </c>
      <c r="L764" s="2">
        <v>36526</v>
      </c>
      <c r="M764" s="2" t="str">
        <f t="shared" si="80"/>
        <v xml:space="preserve">Personal </v>
      </c>
      <c r="N764" t="s">
        <v>16</v>
      </c>
      <c r="O764" t="s">
        <v>24</v>
      </c>
      <c r="P764" t="str">
        <f t="shared" si="81"/>
        <v>22,819088</v>
      </c>
      <c r="Q764" s="7">
        <v>22.819088000000001</v>
      </c>
      <c r="R764" s="2">
        <v>35022.819087999997</v>
      </c>
      <c r="S764" t="str">
        <f t="shared" si="82"/>
        <v>2 puertas</v>
      </c>
      <c r="T764" s="4">
        <f t="shared" si="83"/>
        <v>-35022.819087999997</v>
      </c>
    </row>
    <row r="765" spans="1:20" x14ac:dyDescent="0.35">
      <c r="A765" t="s">
        <v>804</v>
      </c>
      <c r="B765" t="s">
        <v>19</v>
      </c>
      <c r="C765" t="str">
        <f t="shared" si="78"/>
        <v>AR</v>
      </c>
      <c r="D765" t="str">
        <f t="shared" si="79"/>
        <v>M</v>
      </c>
      <c r="E765" t="s">
        <v>27</v>
      </c>
      <c r="F765" t="s">
        <v>35</v>
      </c>
      <c r="G765" s="4" t="str">
        <f t="shared" si="84"/>
        <v>216387,02</v>
      </c>
      <c r="H765" s="5">
        <v>216387.02</v>
      </c>
      <c r="I765" s="9">
        <v>216387.02</v>
      </c>
      <c r="J765">
        <v>0</v>
      </c>
      <c r="K765">
        <v>63</v>
      </c>
      <c r="L765" s="2">
        <v>0</v>
      </c>
      <c r="M765" s="2" t="str">
        <f t="shared" si="80"/>
        <v>Corporate</v>
      </c>
      <c r="N765" t="s">
        <v>28</v>
      </c>
      <c r="O765" t="s">
        <v>24</v>
      </c>
      <c r="P765" t="str">
        <f t="shared" si="81"/>
        <v>302,4</v>
      </c>
      <c r="Q765" s="7">
        <v>302.39999999999998</v>
      </c>
      <c r="R765" s="2">
        <v>35302.400000000001</v>
      </c>
      <c r="S765" t="str">
        <f t="shared" si="82"/>
        <v>2 puertas</v>
      </c>
      <c r="T765" s="4">
        <f t="shared" si="83"/>
        <v>-35302.400000000001</v>
      </c>
    </row>
    <row r="766" spans="1:20" x14ac:dyDescent="0.35">
      <c r="A766" t="s">
        <v>805</v>
      </c>
      <c r="B766" t="s">
        <v>23</v>
      </c>
      <c r="C766" t="str">
        <f t="shared" si="78"/>
        <v>NV</v>
      </c>
      <c r="D766" t="str">
        <f t="shared" si="79"/>
        <v>M</v>
      </c>
      <c r="E766" t="s">
        <v>27</v>
      </c>
      <c r="F766" t="s">
        <v>31</v>
      </c>
      <c r="G766" s="4" t="str">
        <f t="shared" si="84"/>
        <v>978780,88</v>
      </c>
      <c r="H766" s="5">
        <v>978780.88</v>
      </c>
      <c r="I766" s="9">
        <v>978780.88</v>
      </c>
      <c r="J766">
        <v>10475</v>
      </c>
      <c r="K766">
        <v>88</v>
      </c>
      <c r="L766" s="2">
        <v>36526</v>
      </c>
      <c r="M766" s="2" t="str">
        <f t="shared" si="80"/>
        <v xml:space="preserve">Personal </v>
      </c>
      <c r="N766" t="s">
        <v>16</v>
      </c>
      <c r="O766" t="s">
        <v>24</v>
      </c>
      <c r="P766" t="str">
        <f t="shared" si="81"/>
        <v>422,4</v>
      </c>
      <c r="Q766" s="7">
        <v>422.4</v>
      </c>
      <c r="R766" s="2">
        <v>35422.400000000001</v>
      </c>
      <c r="S766" t="str">
        <f t="shared" si="82"/>
        <v>2 puertas</v>
      </c>
      <c r="T766" s="4">
        <f t="shared" si="83"/>
        <v>-35422.400000000001</v>
      </c>
    </row>
    <row r="767" spans="1:20" x14ac:dyDescent="0.35">
      <c r="A767" t="s">
        <v>806</v>
      </c>
      <c r="B767" t="s">
        <v>33</v>
      </c>
      <c r="C767" t="str">
        <f t="shared" si="78"/>
        <v>0R</v>
      </c>
      <c r="D767" t="str">
        <f t="shared" si="79"/>
        <v>F</v>
      </c>
      <c r="E767" t="s">
        <v>20</v>
      </c>
      <c r="F767" t="s">
        <v>31</v>
      </c>
      <c r="G767" s="4" t="str">
        <f t="shared" si="84"/>
        <v>520764,08</v>
      </c>
      <c r="H767" s="5">
        <v>520764.08</v>
      </c>
      <c r="I767" s="9">
        <v>520764.08</v>
      </c>
      <c r="J767">
        <v>21952</v>
      </c>
      <c r="K767">
        <v>66</v>
      </c>
      <c r="L767" s="2">
        <v>0</v>
      </c>
      <c r="M767" s="2" t="str">
        <f t="shared" si="80"/>
        <v xml:space="preserve">Personal </v>
      </c>
      <c r="N767" t="s">
        <v>16</v>
      </c>
      <c r="O767" t="s">
        <v>17</v>
      </c>
      <c r="P767" t="str">
        <f t="shared" si="81"/>
        <v>316,8</v>
      </c>
      <c r="Q767" s="7">
        <v>316.8</v>
      </c>
      <c r="R767" s="2">
        <v>35316.800000000003</v>
      </c>
      <c r="S767" t="str">
        <f t="shared" si="82"/>
        <v>2 puertas</v>
      </c>
      <c r="T767" s="4">
        <f t="shared" si="83"/>
        <v>-35316.800000000003</v>
      </c>
    </row>
    <row r="768" spans="1:20" x14ac:dyDescent="0.35">
      <c r="A768" t="s">
        <v>807</v>
      </c>
      <c r="B768" t="s">
        <v>33</v>
      </c>
      <c r="C768" t="str">
        <f t="shared" si="78"/>
        <v>0R</v>
      </c>
      <c r="D768" t="str">
        <f t="shared" si="79"/>
        <v>F</v>
      </c>
      <c r="E768" t="s">
        <v>20</v>
      </c>
      <c r="F768" t="s">
        <v>21</v>
      </c>
      <c r="G768" s="4" t="str">
        <f t="shared" si="84"/>
        <v>2114727,72</v>
      </c>
      <c r="H768" s="5">
        <v>2114727.7200000002</v>
      </c>
      <c r="I768" s="9">
        <v>2114727.7200000002</v>
      </c>
      <c r="J768">
        <v>49721</v>
      </c>
      <c r="K768">
        <v>132</v>
      </c>
      <c r="L768" s="2">
        <v>0</v>
      </c>
      <c r="M768" s="2" t="str">
        <f t="shared" si="80"/>
        <v>Corporate</v>
      </c>
      <c r="N768" t="s">
        <v>28</v>
      </c>
      <c r="O768" t="s">
        <v>78</v>
      </c>
      <c r="P768" t="str">
        <f t="shared" si="81"/>
        <v>639,971388</v>
      </c>
      <c r="Q768" s="7">
        <v>639.97138800000005</v>
      </c>
      <c r="R768" s="2">
        <v>35639.971387999998</v>
      </c>
      <c r="S768" t="str">
        <f t="shared" si="82"/>
        <v>2 puertas</v>
      </c>
      <c r="T768" s="4">
        <f t="shared" si="83"/>
        <v>-35639.971387999998</v>
      </c>
    </row>
    <row r="769" spans="1:20" x14ac:dyDescent="0.35">
      <c r="A769" t="s">
        <v>808</v>
      </c>
      <c r="B769" t="s">
        <v>48</v>
      </c>
      <c r="C769" t="str">
        <f t="shared" si="78"/>
        <v>CA</v>
      </c>
      <c r="D769" t="str">
        <f t="shared" si="79"/>
        <v>M</v>
      </c>
      <c r="E769" t="s">
        <v>27</v>
      </c>
      <c r="F769" t="s">
        <v>35</v>
      </c>
      <c r="G769" s="4" t="str">
        <f t="shared" si="84"/>
        <v>1228076,66</v>
      </c>
      <c r="H769" s="5">
        <v>1228076.6599999999</v>
      </c>
      <c r="I769" s="9">
        <v>1228076.6599999999</v>
      </c>
      <c r="J769">
        <v>88340</v>
      </c>
      <c r="K769">
        <v>102</v>
      </c>
      <c r="L769" s="2">
        <v>0</v>
      </c>
      <c r="M769" s="2" t="str">
        <f t="shared" si="80"/>
        <v xml:space="preserve">Personal </v>
      </c>
      <c r="N769" t="s">
        <v>16</v>
      </c>
      <c r="O769" t="s">
        <v>24</v>
      </c>
      <c r="P769" t="str">
        <f t="shared" si="81"/>
        <v>489,6</v>
      </c>
      <c r="Q769" s="7">
        <v>489.6</v>
      </c>
      <c r="R769" s="2">
        <v>35489.599999999999</v>
      </c>
      <c r="S769" t="str">
        <f t="shared" si="82"/>
        <v>2 puertas</v>
      </c>
      <c r="T769" s="4">
        <f t="shared" si="83"/>
        <v>-35489.599999999999</v>
      </c>
    </row>
    <row r="770" spans="1:20" x14ac:dyDescent="0.35">
      <c r="A770" t="s">
        <v>809</v>
      </c>
      <c r="B770" t="s">
        <v>48</v>
      </c>
      <c r="C770" t="str">
        <f t="shared" ref="C770:C833" si="85">IF(B770="Washington","WA",IF(B770="Arizona","AR",IF(B770="Nevada","NV",IF(B770="Cali","CA",IF(B770="California","CA",IF(B770="Oregon","0R",B770))))))</f>
        <v>CA</v>
      </c>
      <c r="D770" t="str">
        <f t="shared" si="79"/>
        <v>F</v>
      </c>
      <c r="E770" t="s">
        <v>20</v>
      </c>
      <c r="F770" t="s">
        <v>35</v>
      </c>
      <c r="G770" s="4" t="str">
        <f t="shared" si="84"/>
        <v>244139,42</v>
      </c>
      <c r="H770" s="5">
        <v>244139.42</v>
      </c>
      <c r="I770" s="9">
        <v>244139.42</v>
      </c>
      <c r="J770">
        <v>0</v>
      </c>
      <c r="K770">
        <v>65</v>
      </c>
      <c r="L770" s="2">
        <v>0</v>
      </c>
      <c r="M770" s="2" t="str">
        <f t="shared" si="80"/>
        <v xml:space="preserve">Personal </v>
      </c>
      <c r="N770" t="s">
        <v>16</v>
      </c>
      <c r="O770" t="s">
        <v>17</v>
      </c>
      <c r="P770" t="str">
        <f t="shared" si="81"/>
        <v>312</v>
      </c>
      <c r="Q770" s="7">
        <v>312</v>
      </c>
      <c r="R770" s="2">
        <v>35312</v>
      </c>
      <c r="S770" t="str">
        <f t="shared" si="82"/>
        <v>2 puertas</v>
      </c>
      <c r="T770" s="4">
        <f t="shared" si="83"/>
        <v>-35312</v>
      </c>
    </row>
    <row r="771" spans="1:20" x14ac:dyDescent="0.35">
      <c r="A771" t="s">
        <v>810</v>
      </c>
      <c r="B771" t="s">
        <v>33</v>
      </c>
      <c r="C771" t="str">
        <f t="shared" si="85"/>
        <v>0R</v>
      </c>
      <c r="D771" t="str">
        <f t="shared" ref="D771:D834" si="86">IF(E771="female","F",IF(E771="Femal","F",IF(E771="Male","M",E771)))</f>
        <v>M</v>
      </c>
      <c r="E771" t="s">
        <v>27</v>
      </c>
      <c r="F771" t="s">
        <v>21</v>
      </c>
      <c r="G771" s="4" t="str">
        <f t="shared" si="84"/>
        <v>653556,06</v>
      </c>
      <c r="H771" s="5">
        <v>653556.06000000006</v>
      </c>
      <c r="I771" s="9">
        <v>653556.06000000006</v>
      </c>
      <c r="J771">
        <v>0</v>
      </c>
      <c r="K771">
        <v>65</v>
      </c>
      <c r="L771" s="2">
        <v>0</v>
      </c>
      <c r="M771" s="2" t="str">
        <f t="shared" ref="M771:M834" si="87">LEFT(N771,9)</f>
        <v>Corporate</v>
      </c>
      <c r="N771" t="s">
        <v>28</v>
      </c>
      <c r="O771" t="s">
        <v>17</v>
      </c>
      <c r="P771" t="str">
        <f t="shared" ref="P771:P834" si="88">SUBSTITUTE(Q771,"%"," ")</f>
        <v>468</v>
      </c>
      <c r="Q771" s="7">
        <v>468</v>
      </c>
      <c r="R771" s="2">
        <v>35468</v>
      </c>
      <c r="S771" t="str">
        <f t="shared" ref="S771:S834" si="89">IF(O771="SUV","4 puertas",IF(O771="Luxury SUV","4 puertas","2 puertas"))</f>
        <v>2 puertas</v>
      </c>
      <c r="T771" s="4">
        <f t="shared" ref="T771:T834" si="90">X773-R771</f>
        <v>-35468</v>
      </c>
    </row>
    <row r="772" spans="1:20" x14ac:dyDescent="0.35">
      <c r="A772" t="s">
        <v>811</v>
      </c>
      <c r="B772" t="s">
        <v>102</v>
      </c>
      <c r="C772" t="str">
        <f t="shared" si="85"/>
        <v>WA</v>
      </c>
      <c r="D772" t="str">
        <f t="shared" si="86"/>
        <v>F</v>
      </c>
      <c r="E772" t="s">
        <v>20</v>
      </c>
      <c r="F772" t="s">
        <v>35</v>
      </c>
      <c r="G772" s="4" t="str">
        <f t="shared" ref="G772:G835" si="91">SUBSTITUTE(H772,"%"," ")</f>
        <v>920659,83</v>
      </c>
      <c r="H772" s="5">
        <v>920659.83</v>
      </c>
      <c r="I772" s="9">
        <v>920659.83</v>
      </c>
      <c r="J772">
        <v>24589</v>
      </c>
      <c r="K772">
        <v>82</v>
      </c>
      <c r="L772" s="2">
        <v>0</v>
      </c>
      <c r="M772" s="2" t="str">
        <f t="shared" si="87"/>
        <v xml:space="preserve">Personal </v>
      </c>
      <c r="N772" t="s">
        <v>16</v>
      </c>
      <c r="O772" t="s">
        <v>24</v>
      </c>
      <c r="P772" t="str">
        <f t="shared" si="88"/>
        <v>511,497882</v>
      </c>
      <c r="Q772" s="7">
        <v>511.497882</v>
      </c>
      <c r="R772" s="2">
        <v>35511.497882000003</v>
      </c>
      <c r="S772" t="str">
        <f t="shared" si="89"/>
        <v>2 puertas</v>
      </c>
      <c r="T772" s="4">
        <f t="shared" si="90"/>
        <v>-35511.497882000003</v>
      </c>
    </row>
    <row r="773" spans="1:20" x14ac:dyDescent="0.35">
      <c r="A773" t="s">
        <v>812</v>
      </c>
      <c r="B773" t="s">
        <v>48</v>
      </c>
      <c r="C773" t="str">
        <f t="shared" si="85"/>
        <v>CA</v>
      </c>
      <c r="D773" t="str">
        <f t="shared" si="86"/>
        <v>F</v>
      </c>
      <c r="E773" t="s">
        <v>20</v>
      </c>
      <c r="F773" t="s">
        <v>21</v>
      </c>
      <c r="G773" s="4" t="str">
        <f t="shared" si="91"/>
        <v>411858,86</v>
      </c>
      <c r="H773" s="5">
        <v>411858.86</v>
      </c>
      <c r="I773" s="9">
        <v>411858.86</v>
      </c>
      <c r="J773">
        <v>69379</v>
      </c>
      <c r="K773">
        <v>103</v>
      </c>
      <c r="L773" s="2">
        <v>0</v>
      </c>
      <c r="M773" s="2" t="str">
        <f t="shared" si="87"/>
        <v xml:space="preserve">Personal </v>
      </c>
      <c r="N773" t="s">
        <v>16</v>
      </c>
      <c r="O773" t="s">
        <v>24</v>
      </c>
      <c r="P773" t="str">
        <f t="shared" si="88"/>
        <v>494,4</v>
      </c>
      <c r="Q773" s="7">
        <v>494.4</v>
      </c>
      <c r="R773" s="2">
        <v>35494.400000000001</v>
      </c>
      <c r="S773" t="str">
        <f t="shared" si="89"/>
        <v>2 puertas</v>
      </c>
      <c r="T773" s="4">
        <f t="shared" si="90"/>
        <v>-35494.400000000001</v>
      </c>
    </row>
    <row r="774" spans="1:20" x14ac:dyDescent="0.35">
      <c r="A774" t="s">
        <v>813</v>
      </c>
      <c r="B774" t="s">
        <v>23</v>
      </c>
      <c r="C774" t="str">
        <f t="shared" si="85"/>
        <v>NV</v>
      </c>
      <c r="D774" t="str">
        <f t="shared" si="86"/>
        <v>F</v>
      </c>
      <c r="E774" t="s">
        <v>20</v>
      </c>
      <c r="F774" t="s">
        <v>21</v>
      </c>
      <c r="G774" s="4" t="str">
        <f t="shared" si="91"/>
        <v>483820,9</v>
      </c>
      <c r="H774" s="5">
        <v>483820.9</v>
      </c>
      <c r="I774" s="9">
        <v>483820.9</v>
      </c>
      <c r="J774">
        <v>73769</v>
      </c>
      <c r="K774">
        <v>61</v>
      </c>
      <c r="L774" s="2">
        <v>36557</v>
      </c>
      <c r="M774" s="2" t="str">
        <f t="shared" si="87"/>
        <v xml:space="preserve">Personal </v>
      </c>
      <c r="N774" t="s">
        <v>16</v>
      </c>
      <c r="O774" t="s">
        <v>17</v>
      </c>
      <c r="P774" t="str">
        <f t="shared" si="88"/>
        <v>239,540223</v>
      </c>
      <c r="Q774" s="7">
        <v>239.540223</v>
      </c>
      <c r="R774" s="2">
        <v>35239.540223000004</v>
      </c>
      <c r="S774" t="str">
        <f t="shared" si="89"/>
        <v>2 puertas</v>
      </c>
      <c r="T774" s="4">
        <f t="shared" si="90"/>
        <v>-35239.540223000004</v>
      </c>
    </row>
    <row r="775" spans="1:20" x14ac:dyDescent="0.35">
      <c r="A775" t="s">
        <v>814</v>
      </c>
      <c r="B775" t="s">
        <v>48</v>
      </c>
      <c r="C775" t="str">
        <f t="shared" si="85"/>
        <v>CA</v>
      </c>
      <c r="D775" t="str">
        <f t="shared" si="86"/>
        <v>F</v>
      </c>
      <c r="E775" t="s">
        <v>20</v>
      </c>
      <c r="F775" t="s">
        <v>35</v>
      </c>
      <c r="G775" s="4" t="str">
        <f t="shared" si="91"/>
        <v>462554,81</v>
      </c>
      <c r="H775" s="5">
        <v>462554.81</v>
      </c>
      <c r="I775" s="9">
        <v>462554.81</v>
      </c>
      <c r="J775">
        <v>66670</v>
      </c>
      <c r="K775">
        <v>114</v>
      </c>
      <c r="L775" s="2">
        <v>0</v>
      </c>
      <c r="M775" s="2" t="str">
        <f t="shared" si="87"/>
        <v xml:space="preserve">Personal </v>
      </c>
      <c r="N775" t="s">
        <v>16</v>
      </c>
      <c r="O775" t="s">
        <v>29</v>
      </c>
      <c r="P775" t="str">
        <f t="shared" si="88"/>
        <v>518,180364</v>
      </c>
      <c r="Q775" s="7">
        <v>518.18036400000005</v>
      </c>
      <c r="R775" s="2">
        <v>35518.180364</v>
      </c>
      <c r="S775" t="str">
        <f t="shared" si="89"/>
        <v>4 puertas</v>
      </c>
      <c r="T775" s="4">
        <f t="shared" si="90"/>
        <v>-35518.180364</v>
      </c>
    </row>
    <row r="776" spans="1:20" x14ac:dyDescent="0.35">
      <c r="A776" t="s">
        <v>815</v>
      </c>
      <c r="B776" t="s">
        <v>19</v>
      </c>
      <c r="C776" t="str">
        <f t="shared" si="85"/>
        <v>AR</v>
      </c>
      <c r="D776" t="str">
        <f t="shared" si="86"/>
        <v>M</v>
      </c>
      <c r="E776" t="s">
        <v>27</v>
      </c>
      <c r="F776" t="s">
        <v>21</v>
      </c>
      <c r="G776" s="4" t="str">
        <f t="shared" si="91"/>
        <v>1404210,3</v>
      </c>
      <c r="H776" s="5">
        <v>1404210.3</v>
      </c>
      <c r="I776" s="9">
        <v>1404210.3</v>
      </c>
      <c r="J776">
        <v>88854</v>
      </c>
      <c r="K776">
        <v>118</v>
      </c>
      <c r="L776" s="2">
        <v>0</v>
      </c>
      <c r="M776" s="2" t="str">
        <f t="shared" si="87"/>
        <v xml:space="preserve">Personal </v>
      </c>
      <c r="N776" t="s">
        <v>16</v>
      </c>
      <c r="O776" t="s">
        <v>24</v>
      </c>
      <c r="P776" t="str">
        <f t="shared" si="88"/>
        <v>715,252366</v>
      </c>
      <c r="Q776" s="7">
        <v>715.25236600000005</v>
      </c>
      <c r="R776" s="2">
        <v>35715.252366000001</v>
      </c>
      <c r="S776" t="str">
        <f t="shared" si="89"/>
        <v>2 puertas</v>
      </c>
      <c r="T776" s="4">
        <f t="shared" si="90"/>
        <v>-35715.252366000001</v>
      </c>
    </row>
    <row r="777" spans="1:20" x14ac:dyDescent="0.35">
      <c r="A777" t="s">
        <v>816</v>
      </c>
      <c r="B777" t="s">
        <v>33</v>
      </c>
      <c r="C777" t="str">
        <f t="shared" si="85"/>
        <v>0R</v>
      </c>
      <c r="D777" t="str">
        <f t="shared" si="86"/>
        <v>M</v>
      </c>
      <c r="E777" t="s">
        <v>27</v>
      </c>
      <c r="F777" t="s">
        <v>21</v>
      </c>
      <c r="G777" s="4" t="str">
        <f t="shared" si="91"/>
        <v>754661,35</v>
      </c>
      <c r="H777" s="5">
        <v>754661.35</v>
      </c>
      <c r="I777" s="9">
        <v>754661.35</v>
      </c>
      <c r="J777">
        <v>31266</v>
      </c>
      <c r="K777">
        <v>193</v>
      </c>
      <c r="L777" s="2">
        <v>0</v>
      </c>
      <c r="M777" s="2" t="str">
        <f t="shared" si="87"/>
        <v>Corporate</v>
      </c>
      <c r="N777" t="s">
        <v>28</v>
      </c>
      <c r="O777" t="s">
        <v>117</v>
      </c>
      <c r="P777" t="str">
        <f t="shared" si="88"/>
        <v>926,4</v>
      </c>
      <c r="Q777" s="7">
        <v>926.4</v>
      </c>
      <c r="R777" s="2">
        <v>35926.400000000001</v>
      </c>
      <c r="S777" t="str">
        <f t="shared" si="89"/>
        <v>2 puertas</v>
      </c>
      <c r="T777" s="4">
        <f t="shared" si="90"/>
        <v>-35926.400000000001</v>
      </c>
    </row>
    <row r="778" spans="1:20" x14ac:dyDescent="0.35">
      <c r="A778" t="s">
        <v>817</v>
      </c>
      <c r="B778" t="s">
        <v>48</v>
      </c>
      <c r="C778" t="str">
        <f t="shared" si="85"/>
        <v>CA</v>
      </c>
      <c r="D778" t="str">
        <f t="shared" si="86"/>
        <v>F</v>
      </c>
      <c r="E778" t="s">
        <v>20</v>
      </c>
      <c r="F778" t="s">
        <v>31</v>
      </c>
      <c r="G778" s="4" t="str">
        <f t="shared" si="91"/>
        <v>251459,2</v>
      </c>
      <c r="H778" s="5">
        <v>251459.20000000001</v>
      </c>
      <c r="I778" s="9">
        <v>251459.20000000001</v>
      </c>
      <c r="J778">
        <v>43860</v>
      </c>
      <c r="K778">
        <v>65</v>
      </c>
      <c r="L778" s="2">
        <v>0</v>
      </c>
      <c r="M778" s="2" t="str">
        <f t="shared" si="87"/>
        <v xml:space="preserve">Personal </v>
      </c>
      <c r="N778" t="s">
        <v>16</v>
      </c>
      <c r="O778" t="s">
        <v>17</v>
      </c>
      <c r="P778" t="str">
        <f t="shared" si="88"/>
        <v>156,124914</v>
      </c>
      <c r="Q778" s="7">
        <v>156.12491399999999</v>
      </c>
      <c r="R778" s="2">
        <v>35156.124914</v>
      </c>
      <c r="S778" t="str">
        <f t="shared" si="89"/>
        <v>2 puertas</v>
      </c>
      <c r="T778" s="4">
        <f t="shared" si="90"/>
        <v>-35156.124914</v>
      </c>
    </row>
    <row r="779" spans="1:20" x14ac:dyDescent="0.35">
      <c r="A779" t="s">
        <v>818</v>
      </c>
      <c r="B779" t="s">
        <v>48</v>
      </c>
      <c r="C779" t="str">
        <f t="shared" si="85"/>
        <v>CA</v>
      </c>
      <c r="D779" t="str">
        <f t="shared" si="86"/>
        <v>M</v>
      </c>
      <c r="E779" t="s">
        <v>27</v>
      </c>
      <c r="F779" t="s">
        <v>21</v>
      </c>
      <c r="G779" s="4" t="str">
        <f t="shared" si="91"/>
        <v>517035,84</v>
      </c>
      <c r="H779" s="5">
        <v>517035.84</v>
      </c>
      <c r="I779" s="9">
        <v>517035.84</v>
      </c>
      <c r="J779">
        <v>89284</v>
      </c>
      <c r="K779">
        <v>133</v>
      </c>
      <c r="L779" s="2">
        <v>36557</v>
      </c>
      <c r="M779" s="2" t="str">
        <f t="shared" si="87"/>
        <v>Corporate</v>
      </c>
      <c r="N779" t="s">
        <v>28</v>
      </c>
      <c r="O779" t="s">
        <v>29</v>
      </c>
      <c r="P779" t="str">
        <f t="shared" si="88"/>
        <v>402,070719</v>
      </c>
      <c r="Q779" s="7">
        <v>402.070719</v>
      </c>
      <c r="R779" s="2">
        <v>35402.070719000003</v>
      </c>
      <c r="S779" t="str">
        <f t="shared" si="89"/>
        <v>4 puertas</v>
      </c>
      <c r="T779" s="4">
        <f t="shared" si="90"/>
        <v>-35402.070719000003</v>
      </c>
    </row>
    <row r="780" spans="1:20" x14ac:dyDescent="0.35">
      <c r="A780" t="s">
        <v>819</v>
      </c>
      <c r="B780" t="s">
        <v>33</v>
      </c>
      <c r="C780" t="str">
        <f t="shared" si="85"/>
        <v>0R</v>
      </c>
      <c r="D780" t="str">
        <f t="shared" si="86"/>
        <v>M</v>
      </c>
      <c r="E780" t="s">
        <v>27</v>
      </c>
      <c r="F780" t="s">
        <v>35</v>
      </c>
      <c r="G780" s="4" t="str">
        <f t="shared" si="91"/>
        <v>1391737,72</v>
      </c>
      <c r="H780" s="5">
        <v>1391737.72</v>
      </c>
      <c r="I780" s="9">
        <v>1391737.72</v>
      </c>
      <c r="J780">
        <v>67267</v>
      </c>
      <c r="K780">
        <v>89</v>
      </c>
      <c r="L780" s="2">
        <v>0</v>
      </c>
      <c r="M780" s="2" t="str">
        <f t="shared" si="87"/>
        <v>Corporate</v>
      </c>
      <c r="N780" t="s">
        <v>28</v>
      </c>
      <c r="O780" t="s">
        <v>17</v>
      </c>
      <c r="P780" t="str">
        <f t="shared" si="88"/>
        <v>94,814032</v>
      </c>
      <c r="Q780" s="7">
        <v>94.814031999999997</v>
      </c>
      <c r="R780" s="2">
        <v>35094.814032000002</v>
      </c>
      <c r="S780" t="str">
        <f t="shared" si="89"/>
        <v>2 puertas</v>
      </c>
      <c r="T780" s="4">
        <f t="shared" si="90"/>
        <v>-35094.814032000002</v>
      </c>
    </row>
    <row r="781" spans="1:20" x14ac:dyDescent="0.35">
      <c r="A781" t="s">
        <v>820</v>
      </c>
      <c r="B781" t="s">
        <v>48</v>
      </c>
      <c r="C781" t="str">
        <f t="shared" si="85"/>
        <v>CA</v>
      </c>
      <c r="D781" t="str">
        <f t="shared" si="86"/>
        <v>F</v>
      </c>
      <c r="E781" t="s">
        <v>20</v>
      </c>
      <c r="F781" t="s">
        <v>31</v>
      </c>
      <c r="G781" s="4" t="str">
        <f t="shared" si="91"/>
        <v>1131813,08</v>
      </c>
      <c r="H781" s="5">
        <v>1131813.08</v>
      </c>
      <c r="I781" s="9">
        <v>1131813.08</v>
      </c>
      <c r="J781">
        <v>79270</v>
      </c>
      <c r="K781">
        <v>95</v>
      </c>
      <c r="L781" s="2">
        <v>36586</v>
      </c>
      <c r="M781" s="2" t="str">
        <f t="shared" si="87"/>
        <v xml:space="preserve">Personal </v>
      </c>
      <c r="N781" t="s">
        <v>16</v>
      </c>
      <c r="O781" t="s">
        <v>17</v>
      </c>
      <c r="P781" t="str">
        <f t="shared" si="88"/>
        <v>456</v>
      </c>
      <c r="Q781" s="7">
        <v>456</v>
      </c>
      <c r="R781" s="2">
        <v>35456</v>
      </c>
      <c r="S781" t="str">
        <f t="shared" si="89"/>
        <v>2 puertas</v>
      </c>
      <c r="T781" s="4">
        <f t="shared" si="90"/>
        <v>-35456</v>
      </c>
    </row>
    <row r="782" spans="1:20" x14ac:dyDescent="0.35">
      <c r="A782" t="s">
        <v>821</v>
      </c>
      <c r="B782" t="s">
        <v>33</v>
      </c>
      <c r="C782" t="str">
        <f t="shared" si="85"/>
        <v>0R</v>
      </c>
      <c r="D782" t="str">
        <f t="shared" si="86"/>
        <v>M</v>
      </c>
      <c r="E782" t="s">
        <v>27</v>
      </c>
      <c r="F782" t="s">
        <v>21</v>
      </c>
      <c r="G782" s="4" t="str">
        <f t="shared" si="91"/>
        <v>427636,36</v>
      </c>
      <c r="H782" s="5">
        <v>427636.36</v>
      </c>
      <c r="I782" s="9">
        <v>427636.36</v>
      </c>
      <c r="J782">
        <v>36692</v>
      </c>
      <c r="K782">
        <v>109</v>
      </c>
      <c r="L782" s="2">
        <v>36526</v>
      </c>
      <c r="M782" s="2" t="str">
        <f t="shared" si="87"/>
        <v xml:space="preserve">Personal </v>
      </c>
      <c r="N782" t="s">
        <v>16</v>
      </c>
      <c r="O782" t="s">
        <v>17</v>
      </c>
      <c r="P782" t="str">
        <f t="shared" si="88"/>
        <v>523,2</v>
      </c>
      <c r="Q782" s="7">
        <v>523.20000000000005</v>
      </c>
      <c r="R782" s="2">
        <v>35523.199999999997</v>
      </c>
      <c r="S782" t="str">
        <f t="shared" si="89"/>
        <v>2 puertas</v>
      </c>
      <c r="T782" s="4">
        <f t="shared" si="90"/>
        <v>-35523.199999999997</v>
      </c>
    </row>
    <row r="783" spans="1:20" x14ac:dyDescent="0.35">
      <c r="A783" t="s">
        <v>822</v>
      </c>
      <c r="B783" t="s">
        <v>33</v>
      </c>
      <c r="C783" t="str">
        <f t="shared" si="85"/>
        <v>0R</v>
      </c>
      <c r="D783" t="str">
        <f t="shared" si="86"/>
        <v>F</v>
      </c>
      <c r="E783" t="s">
        <v>20</v>
      </c>
      <c r="F783" t="s">
        <v>31</v>
      </c>
      <c r="G783" s="4" t="str">
        <f t="shared" si="91"/>
        <v>432224,03</v>
      </c>
      <c r="H783" s="5">
        <v>432224.03</v>
      </c>
      <c r="I783" s="9">
        <v>432224.03</v>
      </c>
      <c r="J783">
        <v>0</v>
      </c>
      <c r="K783">
        <v>119</v>
      </c>
      <c r="L783" s="2">
        <v>0</v>
      </c>
      <c r="M783" s="2" t="str">
        <f t="shared" si="87"/>
        <v xml:space="preserve">Personal </v>
      </c>
      <c r="N783" t="s">
        <v>16</v>
      </c>
      <c r="O783" t="s">
        <v>29</v>
      </c>
      <c r="P783" t="str">
        <f t="shared" si="88"/>
        <v>571,2</v>
      </c>
      <c r="Q783" s="7">
        <v>571.20000000000005</v>
      </c>
      <c r="R783" s="2">
        <v>35571.199999999997</v>
      </c>
      <c r="S783" t="str">
        <f t="shared" si="89"/>
        <v>4 puertas</v>
      </c>
      <c r="T783" s="4">
        <f t="shared" si="90"/>
        <v>-35571.199999999997</v>
      </c>
    </row>
    <row r="784" spans="1:20" x14ac:dyDescent="0.35">
      <c r="A784" t="s">
        <v>823</v>
      </c>
      <c r="B784" t="s">
        <v>48</v>
      </c>
      <c r="C784" t="str">
        <f t="shared" si="85"/>
        <v>CA</v>
      </c>
      <c r="D784" t="str">
        <f t="shared" si="86"/>
        <v>F</v>
      </c>
      <c r="E784" t="s">
        <v>20</v>
      </c>
      <c r="F784" t="s">
        <v>35</v>
      </c>
      <c r="G784" s="4" t="str">
        <f t="shared" si="91"/>
        <v>800230,83</v>
      </c>
      <c r="H784" s="5">
        <v>800230.83</v>
      </c>
      <c r="I784" s="9">
        <v>800230.83</v>
      </c>
      <c r="J784">
        <v>0</v>
      </c>
      <c r="K784">
        <v>107</v>
      </c>
      <c r="L784" s="2">
        <v>0</v>
      </c>
      <c r="M784" s="2" t="str">
        <f t="shared" si="87"/>
        <v>Corporate</v>
      </c>
      <c r="N784" t="s">
        <v>28</v>
      </c>
      <c r="O784" t="s">
        <v>29</v>
      </c>
      <c r="P784" t="str">
        <f t="shared" si="88"/>
        <v>513,6</v>
      </c>
      <c r="Q784" s="7">
        <v>513.6</v>
      </c>
      <c r="R784" s="2">
        <v>35513.599999999999</v>
      </c>
      <c r="S784" t="str">
        <f t="shared" si="89"/>
        <v>4 puertas</v>
      </c>
      <c r="T784" s="4">
        <f t="shared" si="90"/>
        <v>-35513.599999999999</v>
      </c>
    </row>
    <row r="785" spans="1:20" x14ac:dyDescent="0.35">
      <c r="A785" t="s">
        <v>824</v>
      </c>
      <c r="B785" t="s">
        <v>23</v>
      </c>
      <c r="C785" t="str">
        <f t="shared" si="85"/>
        <v>NV</v>
      </c>
      <c r="D785" t="str">
        <f t="shared" si="86"/>
        <v>M</v>
      </c>
      <c r="E785" t="s">
        <v>27</v>
      </c>
      <c r="F785" t="s">
        <v>35</v>
      </c>
      <c r="G785" s="4" t="str">
        <f t="shared" si="91"/>
        <v>388545,64</v>
      </c>
      <c r="H785" s="5">
        <v>388545.64</v>
      </c>
      <c r="I785" s="9">
        <v>388545.64</v>
      </c>
      <c r="J785">
        <v>0</v>
      </c>
      <c r="K785">
        <v>105</v>
      </c>
      <c r="L785" s="2">
        <v>0</v>
      </c>
      <c r="M785" s="2" t="str">
        <f t="shared" si="87"/>
        <v>Corporate</v>
      </c>
      <c r="N785" t="s">
        <v>28</v>
      </c>
      <c r="O785" t="s">
        <v>17</v>
      </c>
      <c r="P785" t="str">
        <f t="shared" si="88"/>
        <v>504</v>
      </c>
      <c r="Q785" s="7">
        <v>504</v>
      </c>
      <c r="R785" s="2">
        <v>35504</v>
      </c>
      <c r="S785" t="str">
        <f t="shared" si="89"/>
        <v>2 puertas</v>
      </c>
      <c r="T785" s="4">
        <f t="shared" si="90"/>
        <v>-35504</v>
      </c>
    </row>
    <row r="786" spans="1:20" x14ac:dyDescent="0.35">
      <c r="A786" t="s">
        <v>825</v>
      </c>
      <c r="B786" t="s">
        <v>33</v>
      </c>
      <c r="C786" t="str">
        <f t="shared" si="85"/>
        <v>0R</v>
      </c>
      <c r="D786" t="str">
        <f t="shared" si="86"/>
        <v>M</v>
      </c>
      <c r="E786" t="s">
        <v>27</v>
      </c>
      <c r="F786" t="s">
        <v>35</v>
      </c>
      <c r="G786" s="4" t="str">
        <f t="shared" si="91"/>
        <v>447177,82</v>
      </c>
      <c r="H786" s="5">
        <v>447177.82</v>
      </c>
      <c r="I786" s="9">
        <v>447177.82</v>
      </c>
      <c r="J786">
        <v>0</v>
      </c>
      <c r="K786">
        <v>135</v>
      </c>
      <c r="L786" s="2">
        <v>0</v>
      </c>
      <c r="M786" s="2" t="str">
        <f t="shared" si="87"/>
        <v xml:space="preserve">Personal </v>
      </c>
      <c r="N786" t="s">
        <v>16</v>
      </c>
      <c r="O786" t="s">
        <v>29</v>
      </c>
      <c r="P786" t="str">
        <f t="shared" si="88"/>
        <v>972</v>
      </c>
      <c r="Q786" s="7">
        <v>972</v>
      </c>
      <c r="R786" s="2">
        <v>35972</v>
      </c>
      <c r="S786" t="str">
        <f t="shared" si="89"/>
        <v>4 puertas</v>
      </c>
      <c r="T786" s="4">
        <f t="shared" si="90"/>
        <v>-35972</v>
      </c>
    </row>
    <row r="787" spans="1:20" x14ac:dyDescent="0.35">
      <c r="A787" t="s">
        <v>826</v>
      </c>
      <c r="B787" t="s">
        <v>48</v>
      </c>
      <c r="C787" t="str">
        <f t="shared" si="85"/>
        <v>CA</v>
      </c>
      <c r="D787" t="str">
        <f t="shared" si="86"/>
        <v>F</v>
      </c>
      <c r="E787" t="s">
        <v>20</v>
      </c>
      <c r="F787" t="s">
        <v>31</v>
      </c>
      <c r="G787" s="4" t="str">
        <f t="shared" si="91"/>
        <v>849635,28</v>
      </c>
      <c r="H787" s="5">
        <v>849635.28</v>
      </c>
      <c r="I787" s="9">
        <v>849635.28</v>
      </c>
      <c r="J787">
        <v>44624</v>
      </c>
      <c r="K787">
        <v>71</v>
      </c>
      <c r="L787" s="2">
        <v>36526</v>
      </c>
      <c r="M787" s="2" t="str">
        <f>LEFT(N787,8)</f>
        <v xml:space="preserve">Special </v>
      </c>
      <c r="N787" t="s">
        <v>39</v>
      </c>
      <c r="O787" t="s">
        <v>17</v>
      </c>
      <c r="P787" t="str">
        <f t="shared" si="88"/>
        <v>73,883044</v>
      </c>
      <c r="Q787" s="7">
        <v>73.883043999999998</v>
      </c>
      <c r="R787" s="2">
        <v>35073.883044000002</v>
      </c>
      <c r="S787" t="str">
        <f t="shared" si="89"/>
        <v>2 puertas</v>
      </c>
      <c r="T787" s="4">
        <f t="shared" si="90"/>
        <v>-35073.883044000002</v>
      </c>
    </row>
    <row r="788" spans="1:20" x14ac:dyDescent="0.35">
      <c r="A788" t="s">
        <v>827</v>
      </c>
      <c r="B788" t="s">
        <v>19</v>
      </c>
      <c r="C788" t="str">
        <f t="shared" si="85"/>
        <v>AR</v>
      </c>
      <c r="D788" t="str">
        <f t="shared" si="86"/>
        <v>F</v>
      </c>
      <c r="E788" t="s">
        <v>20</v>
      </c>
      <c r="F788" t="s">
        <v>35</v>
      </c>
      <c r="G788" s="4" t="str">
        <f t="shared" si="91"/>
        <v>2250088,35</v>
      </c>
      <c r="H788" s="5">
        <v>2250088.35</v>
      </c>
      <c r="I788" s="9">
        <v>2250088.35</v>
      </c>
      <c r="J788">
        <v>0</v>
      </c>
      <c r="K788">
        <v>71</v>
      </c>
      <c r="L788" s="2">
        <v>0</v>
      </c>
      <c r="M788" s="2" t="str">
        <f t="shared" si="87"/>
        <v>Corporate</v>
      </c>
      <c r="N788" t="s">
        <v>28</v>
      </c>
      <c r="O788" t="s">
        <v>17</v>
      </c>
      <c r="P788" t="str">
        <f t="shared" si="88"/>
        <v>340,8</v>
      </c>
      <c r="Q788" s="7">
        <v>340.8</v>
      </c>
      <c r="R788" s="2">
        <v>35340.800000000003</v>
      </c>
      <c r="S788" t="str">
        <f t="shared" si="89"/>
        <v>2 puertas</v>
      </c>
      <c r="T788" s="4">
        <f t="shared" si="90"/>
        <v>-35340.800000000003</v>
      </c>
    </row>
    <row r="789" spans="1:20" x14ac:dyDescent="0.35">
      <c r="A789" t="s">
        <v>828</v>
      </c>
      <c r="B789" t="s">
        <v>23</v>
      </c>
      <c r="C789" t="str">
        <f t="shared" si="85"/>
        <v>NV</v>
      </c>
      <c r="D789" t="str">
        <f t="shared" si="86"/>
        <v>F</v>
      </c>
      <c r="E789" t="s">
        <v>20</v>
      </c>
      <c r="F789" t="s">
        <v>15</v>
      </c>
      <c r="G789" s="4" t="str">
        <f t="shared" si="91"/>
        <v>1630196,76</v>
      </c>
      <c r="H789" s="5">
        <v>1630196.76</v>
      </c>
      <c r="I789" s="9">
        <v>1630196.76</v>
      </c>
      <c r="J789">
        <v>19614</v>
      </c>
      <c r="K789">
        <v>85</v>
      </c>
      <c r="L789" s="2">
        <v>0</v>
      </c>
      <c r="M789" s="2" t="str">
        <f t="shared" si="87"/>
        <v xml:space="preserve">Personal </v>
      </c>
      <c r="N789" t="s">
        <v>16</v>
      </c>
      <c r="O789" t="s">
        <v>24</v>
      </c>
      <c r="P789" t="str">
        <f t="shared" si="88"/>
        <v>574,024018</v>
      </c>
      <c r="Q789" s="7">
        <v>574.02401799999996</v>
      </c>
      <c r="R789" s="2">
        <v>35574.024017999996</v>
      </c>
      <c r="S789" t="str">
        <f t="shared" si="89"/>
        <v>2 puertas</v>
      </c>
      <c r="T789" s="4">
        <f t="shared" si="90"/>
        <v>-35574.024017999996</v>
      </c>
    </row>
    <row r="790" spans="1:20" x14ac:dyDescent="0.35">
      <c r="A790" t="s">
        <v>829</v>
      </c>
      <c r="B790" t="s">
        <v>33</v>
      </c>
      <c r="C790" t="str">
        <f t="shared" si="85"/>
        <v>0R</v>
      </c>
      <c r="D790" t="str">
        <f t="shared" si="86"/>
        <v>F</v>
      </c>
      <c r="E790" t="s">
        <v>20</v>
      </c>
      <c r="F790" t="s">
        <v>35</v>
      </c>
      <c r="G790" s="4" t="str">
        <f t="shared" si="91"/>
        <v>231973,59</v>
      </c>
      <c r="H790" s="5">
        <v>231973.59</v>
      </c>
      <c r="I790" s="9">
        <v>231973.59</v>
      </c>
      <c r="J790">
        <v>0</v>
      </c>
      <c r="K790">
        <v>64</v>
      </c>
      <c r="L790" s="2">
        <v>0</v>
      </c>
      <c r="M790" s="2" t="str">
        <f t="shared" si="87"/>
        <v xml:space="preserve">Personal </v>
      </c>
      <c r="N790" t="s">
        <v>16</v>
      </c>
      <c r="O790" t="s">
        <v>17</v>
      </c>
      <c r="P790" t="str">
        <f t="shared" si="88"/>
        <v>632,715382</v>
      </c>
      <c r="Q790" s="7">
        <v>632.71538199999998</v>
      </c>
      <c r="R790" s="2">
        <v>35632.715382000002</v>
      </c>
      <c r="S790" t="str">
        <f t="shared" si="89"/>
        <v>2 puertas</v>
      </c>
      <c r="T790" s="4">
        <f t="shared" si="90"/>
        <v>-35632.715382000002</v>
      </c>
    </row>
    <row r="791" spans="1:20" x14ac:dyDescent="0.35">
      <c r="A791" t="s">
        <v>830</v>
      </c>
      <c r="B791" t="s">
        <v>19</v>
      </c>
      <c r="C791" t="str">
        <f t="shared" si="85"/>
        <v>AR</v>
      </c>
      <c r="D791" t="str">
        <f t="shared" si="86"/>
        <v>M</v>
      </c>
      <c r="E791" t="s">
        <v>27</v>
      </c>
      <c r="F791" t="s">
        <v>35</v>
      </c>
      <c r="G791" s="4" t="str">
        <f t="shared" si="91"/>
        <v>871704,98</v>
      </c>
      <c r="H791" s="5">
        <v>871704.98</v>
      </c>
      <c r="I791" s="9">
        <v>871704.98</v>
      </c>
      <c r="J791">
        <v>83846</v>
      </c>
      <c r="K791">
        <v>74</v>
      </c>
      <c r="L791" s="2">
        <v>36586</v>
      </c>
      <c r="M791" s="2" t="str">
        <f>LEFT(N791,8)</f>
        <v xml:space="preserve">Special </v>
      </c>
      <c r="N791" t="s">
        <v>39</v>
      </c>
      <c r="O791" t="s">
        <v>17</v>
      </c>
      <c r="P791" t="str">
        <f t="shared" si="88"/>
        <v>355,2</v>
      </c>
      <c r="Q791" s="7">
        <v>355.2</v>
      </c>
      <c r="R791" s="2">
        <v>35355.199999999997</v>
      </c>
      <c r="S791" t="str">
        <f t="shared" si="89"/>
        <v>2 puertas</v>
      </c>
      <c r="T791" s="4">
        <f t="shared" si="90"/>
        <v>-35355.199999999997</v>
      </c>
    </row>
    <row r="792" spans="1:20" x14ac:dyDescent="0.35">
      <c r="A792" t="s">
        <v>831</v>
      </c>
      <c r="B792" t="s">
        <v>102</v>
      </c>
      <c r="C792" t="str">
        <f t="shared" si="85"/>
        <v>WA</v>
      </c>
      <c r="D792" t="str">
        <f t="shared" si="86"/>
        <v>M</v>
      </c>
      <c r="E792" t="s">
        <v>27</v>
      </c>
      <c r="F792" t="s">
        <v>35</v>
      </c>
      <c r="G792" s="4" t="str">
        <f t="shared" si="91"/>
        <v>286011,17</v>
      </c>
      <c r="H792" s="5">
        <v>286011.17</v>
      </c>
      <c r="I792" s="9">
        <v>286011.17</v>
      </c>
      <c r="J792">
        <v>51159</v>
      </c>
      <c r="K792">
        <v>72</v>
      </c>
      <c r="L792" s="2">
        <v>0</v>
      </c>
      <c r="M792" s="2" t="str">
        <f t="shared" si="87"/>
        <v xml:space="preserve">Personal </v>
      </c>
      <c r="N792" t="s">
        <v>16</v>
      </c>
      <c r="O792" t="s">
        <v>17</v>
      </c>
      <c r="P792" t="str">
        <f t="shared" si="88"/>
        <v>4,238626</v>
      </c>
      <c r="Q792" s="7">
        <v>4.238626</v>
      </c>
      <c r="R792" s="2">
        <v>35004.238625999998</v>
      </c>
      <c r="S792" t="str">
        <f t="shared" si="89"/>
        <v>2 puertas</v>
      </c>
      <c r="T792" s="4">
        <f t="shared" si="90"/>
        <v>-35004.238625999998</v>
      </c>
    </row>
    <row r="793" spans="1:20" x14ac:dyDescent="0.35">
      <c r="A793" t="s">
        <v>832</v>
      </c>
      <c r="B793" t="s">
        <v>48</v>
      </c>
      <c r="C793" t="str">
        <f t="shared" si="85"/>
        <v>CA</v>
      </c>
      <c r="D793" t="str">
        <f t="shared" si="86"/>
        <v>M</v>
      </c>
      <c r="E793" t="s">
        <v>27</v>
      </c>
      <c r="F793" t="s">
        <v>35</v>
      </c>
      <c r="G793" s="4" t="str">
        <f t="shared" si="91"/>
        <v>245340,83</v>
      </c>
      <c r="H793" s="5">
        <v>245340.83</v>
      </c>
      <c r="I793" s="9">
        <v>245340.83</v>
      </c>
      <c r="J793">
        <v>83772</v>
      </c>
      <c r="K793">
        <v>62</v>
      </c>
      <c r="L793" s="2">
        <v>0</v>
      </c>
      <c r="M793" s="2" t="str">
        <f t="shared" si="87"/>
        <v xml:space="preserve">Personal </v>
      </c>
      <c r="N793" t="s">
        <v>16</v>
      </c>
      <c r="O793" t="s">
        <v>24</v>
      </c>
      <c r="P793" t="str">
        <f t="shared" si="88"/>
        <v>42,248087</v>
      </c>
      <c r="Q793" s="7">
        <v>42.248086999999998</v>
      </c>
      <c r="R793" s="2">
        <v>35042.248087</v>
      </c>
      <c r="S793" t="str">
        <f t="shared" si="89"/>
        <v>2 puertas</v>
      </c>
      <c r="T793" s="4">
        <f t="shared" si="90"/>
        <v>-35042.248087</v>
      </c>
    </row>
    <row r="794" spans="1:20" x14ac:dyDescent="0.35">
      <c r="A794" t="s">
        <v>833</v>
      </c>
      <c r="B794" t="s">
        <v>19</v>
      </c>
      <c r="C794" t="str">
        <f t="shared" si="85"/>
        <v>AR</v>
      </c>
      <c r="D794" t="str">
        <f t="shared" si="86"/>
        <v>M</v>
      </c>
      <c r="E794" t="s">
        <v>27</v>
      </c>
      <c r="F794" t="s">
        <v>35</v>
      </c>
      <c r="G794" s="4" t="str">
        <f t="shared" si="91"/>
        <v>598977,39</v>
      </c>
      <c r="H794" s="5">
        <v>598977.39</v>
      </c>
      <c r="I794" s="9">
        <v>598977.39</v>
      </c>
      <c r="J794">
        <v>66839</v>
      </c>
      <c r="K794">
        <v>154</v>
      </c>
      <c r="L794" s="2">
        <v>0</v>
      </c>
      <c r="M794" s="2" t="str">
        <f t="shared" si="87"/>
        <v xml:space="preserve">Personal </v>
      </c>
      <c r="N794" t="s">
        <v>16</v>
      </c>
      <c r="O794" t="s">
        <v>78</v>
      </c>
      <c r="P794" t="str">
        <f t="shared" si="88"/>
        <v>739,2</v>
      </c>
      <c r="Q794" s="7">
        <v>739.2</v>
      </c>
      <c r="R794" s="2">
        <v>35739.199999999997</v>
      </c>
      <c r="S794" t="str">
        <f t="shared" si="89"/>
        <v>2 puertas</v>
      </c>
      <c r="T794" s="4">
        <f t="shared" si="90"/>
        <v>-35739.199999999997</v>
      </c>
    </row>
    <row r="795" spans="1:20" x14ac:dyDescent="0.35">
      <c r="A795" t="s">
        <v>834</v>
      </c>
      <c r="B795" t="s">
        <v>19</v>
      </c>
      <c r="C795" t="str">
        <f t="shared" si="85"/>
        <v>AR</v>
      </c>
      <c r="D795" t="str">
        <f t="shared" si="86"/>
        <v>F</v>
      </c>
      <c r="E795" t="s">
        <v>20</v>
      </c>
      <c r="F795" t="s">
        <v>35</v>
      </c>
      <c r="G795" s="4" t="str">
        <f t="shared" si="91"/>
        <v>2498022,55</v>
      </c>
      <c r="H795" s="5">
        <v>2498022.5499999998</v>
      </c>
      <c r="I795" s="9">
        <v>2498022.5499999998</v>
      </c>
      <c r="J795">
        <v>88440</v>
      </c>
      <c r="K795">
        <v>70</v>
      </c>
      <c r="L795" s="2">
        <v>0</v>
      </c>
      <c r="M795" s="2" t="str">
        <f t="shared" si="87"/>
        <v xml:space="preserve">Personal </v>
      </c>
      <c r="N795" t="s">
        <v>16</v>
      </c>
      <c r="O795" t="s">
        <v>24</v>
      </c>
      <c r="P795" t="str">
        <f t="shared" si="88"/>
        <v>27,145151</v>
      </c>
      <c r="Q795" s="7">
        <v>27.145150999999998</v>
      </c>
      <c r="R795" s="2">
        <v>35027.145150999997</v>
      </c>
      <c r="S795" t="str">
        <f t="shared" si="89"/>
        <v>2 puertas</v>
      </c>
      <c r="T795" s="4">
        <f t="shared" si="90"/>
        <v>-35027.145150999997</v>
      </c>
    </row>
    <row r="796" spans="1:20" x14ac:dyDescent="0.35">
      <c r="A796" t="s">
        <v>835</v>
      </c>
      <c r="B796" t="s">
        <v>19</v>
      </c>
      <c r="C796" t="str">
        <f t="shared" si="85"/>
        <v>AR</v>
      </c>
      <c r="D796" t="str">
        <f t="shared" si="86"/>
        <v>F</v>
      </c>
      <c r="E796" t="s">
        <v>20</v>
      </c>
      <c r="F796" t="s">
        <v>15</v>
      </c>
      <c r="G796" s="4" t="str">
        <f t="shared" si="91"/>
        <v>748263,95</v>
      </c>
      <c r="H796" s="5">
        <v>748263.95</v>
      </c>
      <c r="I796" s="9">
        <v>748263.95</v>
      </c>
      <c r="J796">
        <v>25666</v>
      </c>
      <c r="K796">
        <v>63</v>
      </c>
      <c r="L796" s="2">
        <v>36557</v>
      </c>
      <c r="M796" s="2" t="str">
        <f t="shared" si="87"/>
        <v xml:space="preserve">Personal </v>
      </c>
      <c r="N796" t="s">
        <v>16</v>
      </c>
      <c r="O796" t="s">
        <v>17</v>
      </c>
      <c r="P796" t="str">
        <f t="shared" si="88"/>
        <v>270,002766</v>
      </c>
      <c r="Q796" s="7">
        <v>270.00276600000001</v>
      </c>
      <c r="R796" s="2">
        <v>35270.002765999998</v>
      </c>
      <c r="S796" t="str">
        <f t="shared" si="89"/>
        <v>2 puertas</v>
      </c>
      <c r="T796" s="4">
        <f t="shared" si="90"/>
        <v>-35270.002765999998</v>
      </c>
    </row>
    <row r="797" spans="1:20" x14ac:dyDescent="0.35">
      <c r="A797" t="s">
        <v>836</v>
      </c>
      <c r="B797" t="s">
        <v>33</v>
      </c>
      <c r="C797" t="str">
        <f t="shared" si="85"/>
        <v>0R</v>
      </c>
      <c r="D797" t="str">
        <f t="shared" si="86"/>
        <v>F</v>
      </c>
      <c r="E797" t="s">
        <v>20</v>
      </c>
      <c r="F797" t="s">
        <v>31</v>
      </c>
      <c r="G797" s="4" t="str">
        <f t="shared" si="91"/>
        <v>245757,6</v>
      </c>
      <c r="H797" s="5">
        <v>245757.6</v>
      </c>
      <c r="I797" s="9">
        <v>245757.6</v>
      </c>
      <c r="J797">
        <v>52926</v>
      </c>
      <c r="K797">
        <v>61</v>
      </c>
      <c r="L797" s="2">
        <v>0</v>
      </c>
      <c r="M797" s="2" t="str">
        <f t="shared" si="87"/>
        <v xml:space="preserve">Personal </v>
      </c>
      <c r="N797" t="s">
        <v>16</v>
      </c>
      <c r="O797" t="s">
        <v>17</v>
      </c>
      <c r="P797" t="str">
        <f t="shared" si="88"/>
        <v>292,8</v>
      </c>
      <c r="Q797" s="7">
        <v>292.8</v>
      </c>
      <c r="R797" s="2">
        <v>35292.800000000003</v>
      </c>
      <c r="S797" t="str">
        <f t="shared" si="89"/>
        <v>2 puertas</v>
      </c>
      <c r="T797" s="4">
        <f t="shared" si="90"/>
        <v>-35292.800000000003</v>
      </c>
    </row>
    <row r="798" spans="1:20" x14ac:dyDescent="0.35">
      <c r="A798" t="s">
        <v>837</v>
      </c>
      <c r="B798" t="s">
        <v>23</v>
      </c>
      <c r="C798" t="str">
        <f t="shared" si="85"/>
        <v>NV</v>
      </c>
      <c r="D798" t="str">
        <f t="shared" si="86"/>
        <v>F</v>
      </c>
      <c r="E798" t="s">
        <v>20</v>
      </c>
      <c r="F798" t="s">
        <v>21</v>
      </c>
      <c r="G798" s="4" t="str">
        <f t="shared" si="91"/>
        <v>237974,12</v>
      </c>
      <c r="H798" s="5">
        <v>237974.12</v>
      </c>
      <c r="I798" s="9">
        <v>237974.12</v>
      </c>
      <c r="J798">
        <v>0</v>
      </c>
      <c r="K798">
        <v>67</v>
      </c>
      <c r="L798" s="2">
        <v>0</v>
      </c>
      <c r="M798" s="2" t="str">
        <f t="shared" si="87"/>
        <v xml:space="preserve">Personal </v>
      </c>
      <c r="N798" t="s">
        <v>16</v>
      </c>
      <c r="O798" t="s">
        <v>17</v>
      </c>
      <c r="P798" t="str">
        <f t="shared" si="88"/>
        <v>494,946438</v>
      </c>
      <c r="Q798" s="7">
        <v>494.946438</v>
      </c>
      <c r="R798" s="2">
        <v>35494.946437999999</v>
      </c>
      <c r="S798" t="str">
        <f t="shared" si="89"/>
        <v>2 puertas</v>
      </c>
      <c r="T798" s="4">
        <f t="shared" si="90"/>
        <v>-35494.946437999999</v>
      </c>
    </row>
    <row r="799" spans="1:20" x14ac:dyDescent="0.35">
      <c r="A799" t="s">
        <v>838</v>
      </c>
      <c r="B799" t="s">
        <v>102</v>
      </c>
      <c r="C799" t="str">
        <f t="shared" si="85"/>
        <v>WA</v>
      </c>
      <c r="D799" t="str">
        <f t="shared" si="86"/>
        <v>F</v>
      </c>
      <c r="E799" t="s">
        <v>20</v>
      </c>
      <c r="F799" t="s">
        <v>21</v>
      </c>
      <c r="G799" s="4" t="str">
        <f t="shared" si="91"/>
        <v>828696,44</v>
      </c>
      <c r="H799" s="5">
        <v>828696.44</v>
      </c>
      <c r="I799" s="9">
        <v>828696.44</v>
      </c>
      <c r="J799">
        <v>40001</v>
      </c>
      <c r="K799">
        <v>70</v>
      </c>
      <c r="L799" s="2">
        <v>0</v>
      </c>
      <c r="M799" s="2" t="str">
        <f t="shared" si="87"/>
        <v xml:space="preserve">Personal </v>
      </c>
      <c r="N799" t="s">
        <v>16</v>
      </c>
      <c r="O799" t="s">
        <v>17</v>
      </c>
      <c r="P799" t="str">
        <f t="shared" si="88"/>
        <v>142,567008</v>
      </c>
      <c r="Q799" s="7">
        <v>142.56700799999999</v>
      </c>
      <c r="R799" s="2">
        <v>35142.567007999998</v>
      </c>
      <c r="S799" t="str">
        <f t="shared" si="89"/>
        <v>2 puertas</v>
      </c>
      <c r="T799" s="4">
        <f t="shared" si="90"/>
        <v>-35142.567007999998</v>
      </c>
    </row>
    <row r="800" spans="1:20" x14ac:dyDescent="0.35">
      <c r="A800" t="s">
        <v>839</v>
      </c>
      <c r="B800" t="s">
        <v>48</v>
      </c>
      <c r="C800" t="str">
        <f t="shared" si="85"/>
        <v>CA</v>
      </c>
      <c r="D800" t="str">
        <f t="shared" si="86"/>
        <v>M</v>
      </c>
      <c r="E800" t="s">
        <v>27</v>
      </c>
      <c r="F800" t="s">
        <v>35</v>
      </c>
      <c r="G800" s="4" t="str">
        <f t="shared" si="91"/>
        <v>239391,54</v>
      </c>
      <c r="H800" s="5">
        <v>239391.54</v>
      </c>
      <c r="I800" s="9">
        <v>239391.54</v>
      </c>
      <c r="J800">
        <v>0</v>
      </c>
      <c r="K800">
        <v>70</v>
      </c>
      <c r="L800" s="2">
        <v>0</v>
      </c>
      <c r="M800" s="2" t="str">
        <f t="shared" si="87"/>
        <v xml:space="preserve">Personal </v>
      </c>
      <c r="N800" t="s">
        <v>16</v>
      </c>
      <c r="O800" t="s">
        <v>17</v>
      </c>
      <c r="P800" t="str">
        <f t="shared" si="88"/>
        <v>425,266308</v>
      </c>
      <c r="Q800" s="7">
        <v>425.26630799999998</v>
      </c>
      <c r="R800" s="2">
        <v>35425.266307999998</v>
      </c>
      <c r="S800" t="str">
        <f t="shared" si="89"/>
        <v>2 puertas</v>
      </c>
      <c r="T800" s="4">
        <f t="shared" si="90"/>
        <v>-35425.266307999998</v>
      </c>
    </row>
    <row r="801" spans="1:20" x14ac:dyDescent="0.35">
      <c r="A801" t="s">
        <v>840</v>
      </c>
      <c r="B801" t="s">
        <v>33</v>
      </c>
      <c r="C801" t="str">
        <f t="shared" si="85"/>
        <v>0R</v>
      </c>
      <c r="D801" t="str">
        <f t="shared" si="86"/>
        <v>M</v>
      </c>
      <c r="E801" t="s">
        <v>27</v>
      </c>
      <c r="F801" t="s">
        <v>35</v>
      </c>
      <c r="G801" s="4" t="str">
        <f t="shared" si="91"/>
        <v>465715,95</v>
      </c>
      <c r="H801" s="5">
        <v>465715.95</v>
      </c>
      <c r="I801" s="9">
        <v>465715.95</v>
      </c>
      <c r="J801">
        <v>18024</v>
      </c>
      <c r="K801">
        <v>65</v>
      </c>
      <c r="L801" s="2">
        <v>0</v>
      </c>
      <c r="M801" s="2" t="str">
        <f t="shared" si="87"/>
        <v xml:space="preserve">Personal </v>
      </c>
      <c r="N801" t="s">
        <v>16</v>
      </c>
      <c r="O801" t="s">
        <v>24</v>
      </c>
      <c r="P801" t="str">
        <f t="shared" si="88"/>
        <v>312</v>
      </c>
      <c r="Q801" s="7">
        <v>312</v>
      </c>
      <c r="R801" s="2">
        <v>35312</v>
      </c>
      <c r="S801" t="str">
        <f t="shared" si="89"/>
        <v>2 puertas</v>
      </c>
      <c r="T801" s="4">
        <f t="shared" si="90"/>
        <v>-35312</v>
      </c>
    </row>
    <row r="802" spans="1:20" x14ac:dyDescent="0.35">
      <c r="A802" t="s">
        <v>841</v>
      </c>
      <c r="B802" t="s">
        <v>33</v>
      </c>
      <c r="C802" t="str">
        <f t="shared" si="85"/>
        <v>0R</v>
      </c>
      <c r="D802" t="str">
        <f t="shared" si="86"/>
        <v>F</v>
      </c>
      <c r="E802" t="s">
        <v>20</v>
      </c>
      <c r="F802" t="s">
        <v>35</v>
      </c>
      <c r="G802" s="4" t="str">
        <f t="shared" si="91"/>
        <v>1319792,89</v>
      </c>
      <c r="H802" s="5">
        <v>1319792.8899999999</v>
      </c>
      <c r="I802" s="9">
        <v>1319792.8899999999</v>
      </c>
      <c r="J802">
        <v>0</v>
      </c>
      <c r="K802">
        <v>68</v>
      </c>
      <c r="L802" s="2">
        <v>36586</v>
      </c>
      <c r="M802" s="2" t="str">
        <f t="shared" si="87"/>
        <v xml:space="preserve">Personal </v>
      </c>
      <c r="N802" t="s">
        <v>16</v>
      </c>
      <c r="O802" t="s">
        <v>17</v>
      </c>
      <c r="P802" t="str">
        <f t="shared" si="88"/>
        <v>326,4</v>
      </c>
      <c r="Q802" s="7">
        <v>326.39999999999998</v>
      </c>
      <c r="R802" s="2">
        <v>35326.400000000001</v>
      </c>
      <c r="S802" t="str">
        <f t="shared" si="89"/>
        <v>2 puertas</v>
      </c>
      <c r="T802" s="4">
        <f t="shared" si="90"/>
        <v>-35326.400000000001</v>
      </c>
    </row>
    <row r="803" spans="1:20" x14ac:dyDescent="0.35">
      <c r="A803" t="s">
        <v>842</v>
      </c>
      <c r="B803" t="s">
        <v>33</v>
      </c>
      <c r="C803" t="str">
        <f t="shared" si="85"/>
        <v>0R</v>
      </c>
      <c r="D803" t="str">
        <f t="shared" si="86"/>
        <v>F</v>
      </c>
      <c r="E803" t="s">
        <v>20</v>
      </c>
      <c r="F803" t="s">
        <v>21</v>
      </c>
      <c r="G803" s="4" t="str">
        <f t="shared" si="91"/>
        <v>280391,67</v>
      </c>
      <c r="H803" s="5">
        <v>280391.67</v>
      </c>
      <c r="I803" s="9">
        <v>280391.67</v>
      </c>
      <c r="J803">
        <v>23220</v>
      </c>
      <c r="K803">
        <v>74</v>
      </c>
      <c r="L803" s="2">
        <v>0</v>
      </c>
      <c r="M803" s="2" t="str">
        <f t="shared" si="87"/>
        <v xml:space="preserve">Personal </v>
      </c>
      <c r="N803" t="s">
        <v>16</v>
      </c>
      <c r="O803" t="s">
        <v>17</v>
      </c>
      <c r="P803" t="str">
        <f t="shared" si="88"/>
        <v>251,334247</v>
      </c>
      <c r="Q803" s="7">
        <v>251.334247</v>
      </c>
      <c r="R803" s="2">
        <v>35251.334246999999</v>
      </c>
      <c r="S803" t="str">
        <f t="shared" si="89"/>
        <v>2 puertas</v>
      </c>
      <c r="T803" s="4">
        <f t="shared" si="90"/>
        <v>-35251.334246999999</v>
      </c>
    </row>
    <row r="804" spans="1:20" x14ac:dyDescent="0.35">
      <c r="A804" t="s">
        <v>843</v>
      </c>
      <c r="B804" t="s">
        <v>48</v>
      </c>
      <c r="C804" t="str">
        <f t="shared" si="85"/>
        <v>CA</v>
      </c>
      <c r="D804" t="str">
        <f t="shared" si="86"/>
        <v>F</v>
      </c>
      <c r="E804" t="s">
        <v>20</v>
      </c>
      <c r="F804" t="s">
        <v>31</v>
      </c>
      <c r="G804" s="4" t="str">
        <f t="shared" si="91"/>
        <v>864650,41</v>
      </c>
      <c r="H804" s="5">
        <v>864650.41</v>
      </c>
      <c r="I804" s="9">
        <v>864650.41</v>
      </c>
      <c r="J804">
        <v>64125</v>
      </c>
      <c r="K804">
        <v>108</v>
      </c>
      <c r="L804" s="2">
        <v>0</v>
      </c>
      <c r="M804" s="2" t="str">
        <f t="shared" si="87"/>
        <v xml:space="preserve">Personal </v>
      </c>
      <c r="N804" t="s">
        <v>16</v>
      </c>
      <c r="O804" t="s">
        <v>29</v>
      </c>
      <c r="P804" t="str">
        <f t="shared" si="88"/>
        <v>369,818708</v>
      </c>
      <c r="Q804" s="7">
        <v>369.81870800000002</v>
      </c>
      <c r="R804" s="2">
        <v>35369.818707999999</v>
      </c>
      <c r="S804" t="str">
        <f t="shared" si="89"/>
        <v>4 puertas</v>
      </c>
      <c r="T804" s="4">
        <f t="shared" si="90"/>
        <v>-35369.818707999999</v>
      </c>
    </row>
    <row r="805" spans="1:20" x14ac:dyDescent="0.35">
      <c r="A805" t="s">
        <v>844</v>
      </c>
      <c r="B805" t="s">
        <v>33</v>
      </c>
      <c r="C805" t="str">
        <f t="shared" si="85"/>
        <v>0R</v>
      </c>
      <c r="D805" t="str">
        <f t="shared" si="86"/>
        <v>F</v>
      </c>
      <c r="E805" t="s">
        <v>20</v>
      </c>
      <c r="F805" t="s">
        <v>35</v>
      </c>
      <c r="G805" s="4" t="str">
        <f t="shared" si="91"/>
        <v>742587,06</v>
      </c>
      <c r="H805" s="5">
        <v>742587.06</v>
      </c>
      <c r="I805" s="9">
        <v>742587.06</v>
      </c>
      <c r="J805">
        <v>58042</v>
      </c>
      <c r="K805">
        <v>62</v>
      </c>
      <c r="L805" s="2">
        <v>0</v>
      </c>
      <c r="M805" s="2" t="str">
        <f t="shared" si="87"/>
        <v>Corporate</v>
      </c>
      <c r="N805" t="s">
        <v>28</v>
      </c>
      <c r="O805" t="s">
        <v>17</v>
      </c>
      <c r="P805" t="str">
        <f t="shared" si="88"/>
        <v>161,419528</v>
      </c>
      <c r="Q805" s="7">
        <v>161.41952800000001</v>
      </c>
      <c r="R805" s="2">
        <v>35161.419527999999</v>
      </c>
      <c r="S805" t="str">
        <f t="shared" si="89"/>
        <v>2 puertas</v>
      </c>
      <c r="T805" s="4">
        <f t="shared" si="90"/>
        <v>-35161.419527999999</v>
      </c>
    </row>
    <row r="806" spans="1:20" x14ac:dyDescent="0.35">
      <c r="A806" t="s">
        <v>845</v>
      </c>
      <c r="B806" t="s">
        <v>33</v>
      </c>
      <c r="C806" t="str">
        <f t="shared" si="85"/>
        <v>0R</v>
      </c>
      <c r="D806" t="str">
        <f t="shared" si="86"/>
        <v>F</v>
      </c>
      <c r="E806" t="s">
        <v>20</v>
      </c>
      <c r="F806" t="s">
        <v>31</v>
      </c>
      <c r="G806" s="4" t="str">
        <f t="shared" si="91"/>
        <v>452873,74</v>
      </c>
      <c r="H806" s="5">
        <v>452873.74</v>
      </c>
      <c r="I806" s="9">
        <v>452873.74</v>
      </c>
      <c r="J806">
        <v>90034</v>
      </c>
      <c r="K806">
        <v>112</v>
      </c>
      <c r="L806" s="2">
        <v>0</v>
      </c>
      <c r="M806" s="2" t="str">
        <f t="shared" si="87"/>
        <v>Corporate</v>
      </c>
      <c r="N806" t="s">
        <v>28</v>
      </c>
      <c r="O806" t="s">
        <v>29</v>
      </c>
      <c r="P806" t="str">
        <f t="shared" si="88"/>
        <v>537,6</v>
      </c>
      <c r="Q806" s="7">
        <v>537.6</v>
      </c>
      <c r="R806" s="2">
        <v>35537.599999999999</v>
      </c>
      <c r="S806" t="str">
        <f t="shared" si="89"/>
        <v>4 puertas</v>
      </c>
      <c r="T806" s="4">
        <f t="shared" si="90"/>
        <v>-35537.599999999999</v>
      </c>
    </row>
    <row r="807" spans="1:20" x14ac:dyDescent="0.35">
      <c r="A807" t="s">
        <v>846</v>
      </c>
      <c r="B807" t="s">
        <v>23</v>
      </c>
      <c r="C807" t="str">
        <f t="shared" si="85"/>
        <v>NV</v>
      </c>
      <c r="D807" t="str">
        <f t="shared" si="86"/>
        <v>M</v>
      </c>
      <c r="E807" t="s">
        <v>27</v>
      </c>
      <c r="F807" t="s">
        <v>31</v>
      </c>
      <c r="G807" s="4" t="str">
        <f t="shared" si="91"/>
        <v>222707,28</v>
      </c>
      <c r="H807" s="5">
        <v>222707.28</v>
      </c>
      <c r="I807" s="9">
        <v>222707.28</v>
      </c>
      <c r="J807">
        <v>27972</v>
      </c>
      <c r="K807">
        <v>61</v>
      </c>
      <c r="L807" s="2">
        <v>0</v>
      </c>
      <c r="M807" s="2" t="str">
        <f>LEFT(N807,8)</f>
        <v xml:space="preserve">Special </v>
      </c>
      <c r="N807" t="s">
        <v>39</v>
      </c>
      <c r="O807" t="s">
        <v>17</v>
      </c>
      <c r="P807" t="str">
        <f t="shared" si="88"/>
        <v>292,8</v>
      </c>
      <c r="Q807" s="7">
        <v>292.8</v>
      </c>
      <c r="R807" s="2">
        <v>35292.800000000003</v>
      </c>
      <c r="S807" t="str">
        <f t="shared" si="89"/>
        <v>2 puertas</v>
      </c>
      <c r="T807" s="4">
        <f t="shared" si="90"/>
        <v>-35292.800000000003</v>
      </c>
    </row>
    <row r="808" spans="1:20" x14ac:dyDescent="0.35">
      <c r="A808" t="s">
        <v>847</v>
      </c>
      <c r="B808" t="s">
        <v>48</v>
      </c>
      <c r="C808" t="str">
        <f t="shared" si="85"/>
        <v>CA</v>
      </c>
      <c r="D808" t="str">
        <f t="shared" si="86"/>
        <v>F</v>
      </c>
      <c r="E808" t="s">
        <v>20</v>
      </c>
      <c r="F808" t="s">
        <v>31</v>
      </c>
      <c r="G808" s="4" t="str">
        <f t="shared" si="91"/>
        <v>729294,88</v>
      </c>
      <c r="H808" s="5">
        <v>729294.88</v>
      </c>
      <c r="I808" s="9">
        <v>729294.88</v>
      </c>
      <c r="J808">
        <v>0</v>
      </c>
      <c r="K808">
        <v>65</v>
      </c>
      <c r="L808" s="2">
        <v>0</v>
      </c>
      <c r="M808" s="2" t="str">
        <f t="shared" si="87"/>
        <v xml:space="preserve">Personal </v>
      </c>
      <c r="N808" t="s">
        <v>16</v>
      </c>
      <c r="O808" t="s">
        <v>17</v>
      </c>
      <c r="P808" t="str">
        <f t="shared" si="88"/>
        <v>312</v>
      </c>
      <c r="Q808" s="7">
        <v>312</v>
      </c>
      <c r="R808" s="2">
        <v>35312</v>
      </c>
      <c r="S808" t="str">
        <f t="shared" si="89"/>
        <v>2 puertas</v>
      </c>
      <c r="T808" s="4">
        <f t="shared" si="90"/>
        <v>-35312</v>
      </c>
    </row>
    <row r="809" spans="1:20" x14ac:dyDescent="0.35">
      <c r="A809" t="s">
        <v>848</v>
      </c>
      <c r="B809" t="s">
        <v>19</v>
      </c>
      <c r="C809" t="str">
        <f t="shared" si="85"/>
        <v>AR</v>
      </c>
      <c r="D809" t="str">
        <f t="shared" si="86"/>
        <v>M</v>
      </c>
      <c r="E809" t="s">
        <v>27</v>
      </c>
      <c r="F809" t="s">
        <v>21</v>
      </c>
      <c r="G809" s="4" t="str">
        <f t="shared" si="91"/>
        <v>318435,52</v>
      </c>
      <c r="H809" s="5">
        <v>318435.52</v>
      </c>
      <c r="I809" s="9">
        <v>318435.52</v>
      </c>
      <c r="J809">
        <v>50989</v>
      </c>
      <c r="K809">
        <v>80</v>
      </c>
      <c r="L809" s="2">
        <v>0</v>
      </c>
      <c r="M809" s="2" t="str">
        <f t="shared" si="87"/>
        <v>Corporate</v>
      </c>
      <c r="N809" t="s">
        <v>28</v>
      </c>
      <c r="O809" t="s">
        <v>17</v>
      </c>
      <c r="P809" t="str">
        <f t="shared" si="88"/>
        <v>255,999709</v>
      </c>
      <c r="Q809" s="7">
        <v>255.999709</v>
      </c>
      <c r="R809" s="2">
        <v>35255.999709000003</v>
      </c>
      <c r="S809" t="str">
        <f t="shared" si="89"/>
        <v>2 puertas</v>
      </c>
      <c r="T809" s="4">
        <f t="shared" si="90"/>
        <v>-35255.999709000003</v>
      </c>
    </row>
    <row r="810" spans="1:20" x14ac:dyDescent="0.35">
      <c r="A810" t="s">
        <v>849</v>
      </c>
      <c r="B810" t="s">
        <v>19</v>
      </c>
      <c r="C810" t="str">
        <f t="shared" si="85"/>
        <v>AR</v>
      </c>
      <c r="D810" t="str">
        <f t="shared" si="86"/>
        <v>F</v>
      </c>
      <c r="E810" t="s">
        <v>20</v>
      </c>
      <c r="F810" t="s">
        <v>21</v>
      </c>
      <c r="G810" s="4" t="str">
        <f t="shared" si="91"/>
        <v>1131520,37</v>
      </c>
      <c r="H810" s="5">
        <v>1131520.3700000001</v>
      </c>
      <c r="I810" s="9">
        <v>1131520.3700000001</v>
      </c>
      <c r="J810">
        <v>11885</v>
      </c>
      <c r="K810">
        <v>101</v>
      </c>
      <c r="L810" s="2">
        <v>0</v>
      </c>
      <c r="M810" s="2" t="str">
        <f>LEFT(N810,8)</f>
        <v xml:space="preserve">Special </v>
      </c>
      <c r="N810" t="s">
        <v>39</v>
      </c>
      <c r="O810" t="s">
        <v>17</v>
      </c>
      <c r="P810" t="str">
        <f t="shared" si="88"/>
        <v>484,8</v>
      </c>
      <c r="Q810" s="7">
        <v>484.8</v>
      </c>
      <c r="R810" s="2">
        <v>35484.800000000003</v>
      </c>
      <c r="S810" t="str">
        <f t="shared" si="89"/>
        <v>2 puertas</v>
      </c>
      <c r="T810" s="4">
        <f t="shared" si="90"/>
        <v>-35484.800000000003</v>
      </c>
    </row>
    <row r="811" spans="1:20" x14ac:dyDescent="0.35">
      <c r="A811" t="s">
        <v>850</v>
      </c>
      <c r="B811" t="s">
        <v>48</v>
      </c>
      <c r="C811" t="str">
        <f t="shared" si="85"/>
        <v>CA</v>
      </c>
      <c r="D811" t="str">
        <f t="shared" si="86"/>
        <v>F</v>
      </c>
      <c r="E811" t="s">
        <v>20</v>
      </c>
      <c r="F811" t="s">
        <v>21</v>
      </c>
      <c r="G811" s="4" t="str">
        <f t="shared" si="91"/>
        <v>253070,51</v>
      </c>
      <c r="H811" s="5">
        <v>253070.51</v>
      </c>
      <c r="I811" s="9">
        <v>253070.51</v>
      </c>
      <c r="J811">
        <v>89451</v>
      </c>
      <c r="K811">
        <v>63</v>
      </c>
      <c r="L811" s="2">
        <v>0</v>
      </c>
      <c r="M811" s="2" t="str">
        <f>LEFT(N811,8)</f>
        <v xml:space="preserve">Special </v>
      </c>
      <c r="N811" t="s">
        <v>39</v>
      </c>
      <c r="O811" t="s">
        <v>17</v>
      </c>
      <c r="P811" t="str">
        <f t="shared" si="88"/>
        <v>61,769564</v>
      </c>
      <c r="Q811" s="7">
        <v>61.769564000000003</v>
      </c>
      <c r="R811" s="2">
        <v>35061.769564000002</v>
      </c>
      <c r="S811" t="str">
        <f t="shared" si="89"/>
        <v>2 puertas</v>
      </c>
      <c r="T811" s="4">
        <f t="shared" si="90"/>
        <v>-35061.769564000002</v>
      </c>
    </row>
    <row r="812" spans="1:20" x14ac:dyDescent="0.35">
      <c r="A812" t="s">
        <v>851</v>
      </c>
      <c r="B812" t="s">
        <v>33</v>
      </c>
      <c r="C812" t="str">
        <f t="shared" si="85"/>
        <v>0R</v>
      </c>
      <c r="D812" t="str">
        <f t="shared" si="86"/>
        <v>M</v>
      </c>
      <c r="E812" t="s">
        <v>27</v>
      </c>
      <c r="F812" t="s">
        <v>21</v>
      </c>
      <c r="G812" s="4" t="str">
        <f t="shared" si="91"/>
        <v>1836155,53</v>
      </c>
      <c r="H812" s="5">
        <v>1836155.53</v>
      </c>
      <c r="I812" s="9">
        <v>1836155.53</v>
      </c>
      <c r="J812">
        <v>0</v>
      </c>
      <c r="K812">
        <v>182</v>
      </c>
      <c r="L812" s="2">
        <v>0</v>
      </c>
      <c r="M812" s="2" t="str">
        <f t="shared" si="87"/>
        <v xml:space="preserve">Personal </v>
      </c>
      <c r="N812" t="s">
        <v>16</v>
      </c>
      <c r="O812" t="s">
        <v>117</v>
      </c>
      <c r="P812" t="str">
        <f t="shared" si="88"/>
        <v>1310,4</v>
      </c>
      <c r="Q812" s="7">
        <v>1310.4000000000001</v>
      </c>
      <c r="R812" s="2">
        <v>36310.400000000001</v>
      </c>
      <c r="S812" t="str">
        <f t="shared" si="89"/>
        <v>2 puertas</v>
      </c>
      <c r="T812" s="4">
        <f t="shared" si="90"/>
        <v>-36310.400000000001</v>
      </c>
    </row>
    <row r="813" spans="1:20" x14ac:dyDescent="0.35">
      <c r="A813" t="s">
        <v>852</v>
      </c>
      <c r="B813" t="s">
        <v>102</v>
      </c>
      <c r="C813" t="str">
        <f t="shared" si="85"/>
        <v>WA</v>
      </c>
      <c r="D813" t="str">
        <f t="shared" si="86"/>
        <v>M</v>
      </c>
      <c r="E813" t="s">
        <v>27</v>
      </c>
      <c r="F813" t="s">
        <v>21</v>
      </c>
      <c r="G813" s="4" t="str">
        <f t="shared" si="91"/>
        <v>864153</v>
      </c>
      <c r="H813" s="5">
        <v>864153</v>
      </c>
      <c r="I813" s="9">
        <v>864153</v>
      </c>
      <c r="J813">
        <v>78904</v>
      </c>
      <c r="K813">
        <v>109</v>
      </c>
      <c r="L813" s="2">
        <v>0</v>
      </c>
      <c r="M813" s="2" t="str">
        <f t="shared" si="87"/>
        <v xml:space="preserve">Personal </v>
      </c>
      <c r="N813" t="s">
        <v>16</v>
      </c>
      <c r="O813" t="s">
        <v>29</v>
      </c>
      <c r="P813" t="str">
        <f t="shared" si="88"/>
        <v>250,001424</v>
      </c>
      <c r="Q813" s="7">
        <v>250.00142399999999</v>
      </c>
      <c r="R813" s="2">
        <v>35250.001424000002</v>
      </c>
      <c r="S813" t="str">
        <f t="shared" si="89"/>
        <v>4 puertas</v>
      </c>
      <c r="T813" s="4">
        <f t="shared" si="90"/>
        <v>-35250.001424000002</v>
      </c>
    </row>
    <row r="814" spans="1:20" x14ac:dyDescent="0.35">
      <c r="A814" t="s">
        <v>853</v>
      </c>
      <c r="B814" t="s">
        <v>19</v>
      </c>
      <c r="C814" t="str">
        <f t="shared" si="85"/>
        <v>AR</v>
      </c>
      <c r="D814" t="str">
        <f t="shared" si="86"/>
        <v>M</v>
      </c>
      <c r="E814" t="s">
        <v>27</v>
      </c>
      <c r="F814" t="s">
        <v>80</v>
      </c>
      <c r="G814" s="4" t="str">
        <f t="shared" si="91"/>
        <v>327853,19</v>
      </c>
      <c r="H814" s="5">
        <v>327853.19</v>
      </c>
      <c r="I814" s="9">
        <v>327853.19</v>
      </c>
      <c r="J814">
        <v>70247</v>
      </c>
      <c r="K814">
        <v>83</v>
      </c>
      <c r="L814" s="2">
        <v>36526</v>
      </c>
      <c r="M814" s="2" t="str">
        <f t="shared" si="87"/>
        <v xml:space="preserve">Personal </v>
      </c>
      <c r="N814" t="s">
        <v>16</v>
      </c>
      <c r="O814" t="s">
        <v>17</v>
      </c>
      <c r="P814" t="str">
        <f t="shared" si="88"/>
        <v>141,799422</v>
      </c>
      <c r="Q814" s="7">
        <v>141.79942199999999</v>
      </c>
      <c r="R814" s="2">
        <v>35141.799421999996</v>
      </c>
      <c r="S814" t="str">
        <f t="shared" si="89"/>
        <v>2 puertas</v>
      </c>
      <c r="T814" s="4">
        <f t="shared" si="90"/>
        <v>-35141.799421999996</v>
      </c>
    </row>
    <row r="815" spans="1:20" x14ac:dyDescent="0.35">
      <c r="A815" t="s">
        <v>854</v>
      </c>
      <c r="B815" t="s">
        <v>19</v>
      </c>
      <c r="C815" t="str">
        <f t="shared" si="85"/>
        <v>AR</v>
      </c>
      <c r="D815" t="str">
        <f t="shared" si="86"/>
        <v>M</v>
      </c>
      <c r="E815" t="s">
        <v>27</v>
      </c>
      <c r="F815" t="s">
        <v>31</v>
      </c>
      <c r="G815" s="4" t="str">
        <f t="shared" si="91"/>
        <v>527198,21</v>
      </c>
      <c r="H815" s="5">
        <v>527198.21</v>
      </c>
      <c r="I815" s="9">
        <v>527198.21</v>
      </c>
      <c r="J815">
        <v>32653</v>
      </c>
      <c r="K815">
        <v>67</v>
      </c>
      <c r="L815" s="2">
        <v>0</v>
      </c>
      <c r="M815" s="2" t="str">
        <f t="shared" si="87"/>
        <v xml:space="preserve">Personal </v>
      </c>
      <c r="N815" t="s">
        <v>16</v>
      </c>
      <c r="O815" t="s">
        <v>24</v>
      </c>
      <c r="P815" t="str">
        <f t="shared" si="88"/>
        <v>321,6</v>
      </c>
      <c r="Q815" s="7">
        <v>321.60000000000002</v>
      </c>
      <c r="R815" s="2">
        <v>35321.599999999999</v>
      </c>
      <c r="S815" t="str">
        <f t="shared" si="89"/>
        <v>2 puertas</v>
      </c>
      <c r="T815" s="4">
        <f t="shared" si="90"/>
        <v>-35321.599999999999</v>
      </c>
    </row>
    <row r="816" spans="1:20" x14ac:dyDescent="0.35">
      <c r="A816" t="s">
        <v>855</v>
      </c>
      <c r="B816" t="s">
        <v>102</v>
      </c>
      <c r="C816" t="str">
        <f t="shared" si="85"/>
        <v>WA</v>
      </c>
      <c r="D816" t="str">
        <f t="shared" si="86"/>
        <v>M</v>
      </c>
      <c r="E816" t="s">
        <v>27</v>
      </c>
      <c r="F816" t="s">
        <v>31</v>
      </c>
      <c r="G816" s="4" t="str">
        <f t="shared" si="91"/>
        <v>376363,77</v>
      </c>
      <c r="H816" s="5">
        <v>376363.77</v>
      </c>
      <c r="I816" s="9">
        <v>376363.77</v>
      </c>
      <c r="J816">
        <v>93595</v>
      </c>
      <c r="K816">
        <v>97</v>
      </c>
      <c r="L816" s="2">
        <v>36617</v>
      </c>
      <c r="M816" s="2" t="str">
        <f>LEFT(N816,8)</f>
        <v xml:space="preserve">Special </v>
      </c>
      <c r="N816" t="s">
        <v>39</v>
      </c>
      <c r="O816" t="s">
        <v>17</v>
      </c>
      <c r="P816" t="str">
        <f t="shared" si="88"/>
        <v>49,797016</v>
      </c>
      <c r="Q816" s="7">
        <v>49.797015999999999</v>
      </c>
      <c r="R816" s="2">
        <v>35049.797015999997</v>
      </c>
      <c r="S816" t="str">
        <f t="shared" si="89"/>
        <v>2 puertas</v>
      </c>
      <c r="T816" s="4">
        <f t="shared" si="90"/>
        <v>-35049.797015999997</v>
      </c>
    </row>
    <row r="817" spans="1:20" x14ac:dyDescent="0.35">
      <c r="A817" t="s">
        <v>856</v>
      </c>
      <c r="B817" t="s">
        <v>48</v>
      </c>
      <c r="C817" t="str">
        <f t="shared" si="85"/>
        <v>CA</v>
      </c>
      <c r="D817" t="str">
        <f t="shared" si="86"/>
        <v>M</v>
      </c>
      <c r="E817" t="s">
        <v>27</v>
      </c>
      <c r="F817" t="s">
        <v>15</v>
      </c>
      <c r="G817" s="4" t="str">
        <f t="shared" si="91"/>
        <v>1395556,96</v>
      </c>
      <c r="H817" s="5">
        <v>1395556.96</v>
      </c>
      <c r="I817" s="9">
        <v>1395556.96</v>
      </c>
      <c r="J817">
        <v>90279</v>
      </c>
      <c r="K817">
        <v>115</v>
      </c>
      <c r="L817" s="2">
        <v>0</v>
      </c>
      <c r="M817" s="2" t="str">
        <f t="shared" si="87"/>
        <v xml:space="preserve">Personal </v>
      </c>
      <c r="N817" t="s">
        <v>16</v>
      </c>
      <c r="O817" t="s">
        <v>29</v>
      </c>
      <c r="P817" t="str">
        <f t="shared" si="88"/>
        <v>372,175592</v>
      </c>
      <c r="Q817" s="7">
        <v>372.17559199999999</v>
      </c>
      <c r="R817" s="2">
        <v>35372.175592</v>
      </c>
      <c r="S817" t="str">
        <f t="shared" si="89"/>
        <v>4 puertas</v>
      </c>
      <c r="T817" s="4">
        <f t="shared" si="90"/>
        <v>-35372.175592</v>
      </c>
    </row>
    <row r="818" spans="1:20" x14ac:dyDescent="0.35">
      <c r="A818" t="s">
        <v>857</v>
      </c>
      <c r="B818" t="s">
        <v>33</v>
      </c>
      <c r="C818" t="str">
        <f t="shared" si="85"/>
        <v>0R</v>
      </c>
      <c r="D818" t="str">
        <f t="shared" si="86"/>
        <v>F</v>
      </c>
      <c r="E818" t="s">
        <v>20</v>
      </c>
      <c r="F818" t="s">
        <v>35</v>
      </c>
      <c r="G818" s="4" t="str">
        <f t="shared" si="91"/>
        <v>500152,75</v>
      </c>
      <c r="H818" s="5">
        <v>500152.75</v>
      </c>
      <c r="I818" s="9">
        <v>500152.75</v>
      </c>
      <c r="J818">
        <v>0</v>
      </c>
      <c r="K818">
        <v>72</v>
      </c>
      <c r="L818" s="2">
        <v>0</v>
      </c>
      <c r="M818" s="2" t="str">
        <f t="shared" si="87"/>
        <v xml:space="preserve">Personal </v>
      </c>
      <c r="N818" t="s">
        <v>16</v>
      </c>
      <c r="O818" t="s">
        <v>17</v>
      </c>
      <c r="P818" t="str">
        <f t="shared" si="88"/>
        <v>542,14385</v>
      </c>
      <c r="Q818" s="7">
        <v>542.14385000000004</v>
      </c>
      <c r="R818" s="2">
        <v>35542.14385</v>
      </c>
      <c r="S818" t="str">
        <f t="shared" si="89"/>
        <v>2 puertas</v>
      </c>
      <c r="T818" s="4">
        <f t="shared" si="90"/>
        <v>-35542.14385</v>
      </c>
    </row>
    <row r="819" spans="1:20" x14ac:dyDescent="0.35">
      <c r="A819" t="s">
        <v>858</v>
      </c>
      <c r="B819" t="s">
        <v>48</v>
      </c>
      <c r="C819" t="str">
        <f t="shared" si="85"/>
        <v>CA</v>
      </c>
      <c r="D819" t="str">
        <f t="shared" si="86"/>
        <v>M</v>
      </c>
      <c r="E819" t="s">
        <v>27</v>
      </c>
      <c r="F819" t="s">
        <v>21</v>
      </c>
      <c r="G819" s="4" t="str">
        <f t="shared" si="91"/>
        <v>708283,04</v>
      </c>
      <c r="H819" s="5">
        <v>708283.04</v>
      </c>
      <c r="I819" s="9">
        <v>708283.04</v>
      </c>
      <c r="J819">
        <v>53310</v>
      </c>
      <c r="K819">
        <v>189</v>
      </c>
      <c r="L819" s="2">
        <v>36586</v>
      </c>
      <c r="M819" s="2" t="str">
        <f t="shared" si="87"/>
        <v xml:space="preserve">Personal </v>
      </c>
      <c r="N819" t="s">
        <v>16</v>
      </c>
      <c r="O819" t="s">
        <v>117</v>
      </c>
      <c r="P819" t="str">
        <f t="shared" si="88"/>
        <v>1360,8</v>
      </c>
      <c r="Q819" s="7">
        <v>1360.8</v>
      </c>
      <c r="R819" s="2">
        <v>36360.800000000003</v>
      </c>
      <c r="S819" t="str">
        <f t="shared" si="89"/>
        <v>2 puertas</v>
      </c>
      <c r="T819" s="4">
        <f t="shared" si="90"/>
        <v>-36360.800000000003</v>
      </c>
    </row>
    <row r="820" spans="1:20" x14ac:dyDescent="0.35">
      <c r="A820" t="s">
        <v>859</v>
      </c>
      <c r="B820" t="s">
        <v>48</v>
      </c>
      <c r="C820" t="str">
        <f t="shared" si="85"/>
        <v>CA</v>
      </c>
      <c r="D820" t="str">
        <f t="shared" si="86"/>
        <v>M</v>
      </c>
      <c r="E820" t="s">
        <v>27</v>
      </c>
      <c r="F820" t="s">
        <v>35</v>
      </c>
      <c r="G820" s="4" t="str">
        <f t="shared" si="91"/>
        <v>761948,28</v>
      </c>
      <c r="H820" s="5">
        <v>761948.28</v>
      </c>
      <c r="I820" s="9">
        <v>761948.28</v>
      </c>
      <c r="J820">
        <v>0</v>
      </c>
      <c r="K820">
        <v>105</v>
      </c>
      <c r="L820" s="2">
        <v>0</v>
      </c>
      <c r="M820" s="2" t="str">
        <f t="shared" si="87"/>
        <v xml:space="preserve">Personal </v>
      </c>
      <c r="N820" t="s">
        <v>16</v>
      </c>
      <c r="O820" t="s">
        <v>17</v>
      </c>
      <c r="P820" t="str">
        <f t="shared" si="88"/>
        <v>504</v>
      </c>
      <c r="Q820" s="7">
        <v>504</v>
      </c>
      <c r="R820" s="2">
        <v>35504</v>
      </c>
      <c r="S820" t="str">
        <f t="shared" si="89"/>
        <v>2 puertas</v>
      </c>
      <c r="T820" s="4">
        <f t="shared" si="90"/>
        <v>-35504</v>
      </c>
    </row>
    <row r="821" spans="1:20" x14ac:dyDescent="0.35">
      <c r="A821" t="s">
        <v>860</v>
      </c>
      <c r="B821" t="s">
        <v>33</v>
      </c>
      <c r="C821" t="str">
        <f t="shared" si="85"/>
        <v>0R</v>
      </c>
      <c r="D821" t="str">
        <f t="shared" si="86"/>
        <v>F</v>
      </c>
      <c r="E821" t="s">
        <v>20</v>
      </c>
      <c r="F821" t="s">
        <v>21</v>
      </c>
      <c r="G821" s="4" t="str">
        <f t="shared" si="91"/>
        <v>1255088,2</v>
      </c>
      <c r="H821" s="5">
        <v>1255088.2</v>
      </c>
      <c r="I821" s="9">
        <v>1255088.2</v>
      </c>
      <c r="J821">
        <v>22234</v>
      </c>
      <c r="K821">
        <v>160</v>
      </c>
      <c r="L821" s="2">
        <v>0</v>
      </c>
      <c r="M821" s="2" t="str">
        <f t="shared" si="87"/>
        <v xml:space="preserve">Personal </v>
      </c>
      <c r="N821" t="s">
        <v>16</v>
      </c>
      <c r="O821" t="s">
        <v>29</v>
      </c>
      <c r="P821" t="str">
        <f t="shared" si="88"/>
        <v>768</v>
      </c>
      <c r="Q821" s="7">
        <v>768</v>
      </c>
      <c r="R821" s="2">
        <v>35768</v>
      </c>
      <c r="S821" t="str">
        <f t="shared" si="89"/>
        <v>4 puertas</v>
      </c>
      <c r="T821" s="4">
        <f t="shared" si="90"/>
        <v>-35768</v>
      </c>
    </row>
    <row r="822" spans="1:20" x14ac:dyDescent="0.35">
      <c r="A822" t="s">
        <v>861</v>
      </c>
      <c r="B822" t="s">
        <v>102</v>
      </c>
      <c r="C822" t="str">
        <f t="shared" si="85"/>
        <v>WA</v>
      </c>
      <c r="D822" t="str">
        <f t="shared" si="86"/>
        <v>F</v>
      </c>
      <c r="E822" t="s">
        <v>20</v>
      </c>
      <c r="F822" t="s">
        <v>31</v>
      </c>
      <c r="G822" s="4" t="str">
        <f t="shared" si="91"/>
        <v>3219660,04</v>
      </c>
      <c r="H822" s="5">
        <v>3219660.04</v>
      </c>
      <c r="I822" s="9">
        <v>3219660.04</v>
      </c>
      <c r="J822">
        <v>91375</v>
      </c>
      <c r="K822">
        <v>99</v>
      </c>
      <c r="L822" s="2">
        <v>0</v>
      </c>
      <c r="M822" s="2" t="str">
        <f t="shared" si="87"/>
        <v xml:space="preserve">Personal </v>
      </c>
      <c r="N822" t="s">
        <v>16</v>
      </c>
      <c r="O822" t="s">
        <v>24</v>
      </c>
      <c r="P822" t="str">
        <f t="shared" si="88"/>
        <v>72,632934</v>
      </c>
      <c r="Q822" s="7">
        <v>72.632934000000006</v>
      </c>
      <c r="R822" s="2">
        <v>35072.632934000001</v>
      </c>
      <c r="S822" t="str">
        <f t="shared" si="89"/>
        <v>2 puertas</v>
      </c>
      <c r="T822" s="4">
        <f t="shared" si="90"/>
        <v>-35072.632934000001</v>
      </c>
    </row>
    <row r="823" spans="1:20" x14ac:dyDescent="0.35">
      <c r="A823" t="s">
        <v>862</v>
      </c>
      <c r="B823" t="s">
        <v>23</v>
      </c>
      <c r="C823" t="str">
        <f t="shared" si="85"/>
        <v>NV</v>
      </c>
      <c r="D823" t="str">
        <f t="shared" si="86"/>
        <v>F</v>
      </c>
      <c r="E823" t="s">
        <v>20</v>
      </c>
      <c r="F823" t="s">
        <v>31</v>
      </c>
      <c r="G823" s="4" t="str">
        <f t="shared" si="91"/>
        <v>679377,41</v>
      </c>
      <c r="H823" s="5">
        <v>679377.41</v>
      </c>
      <c r="I823" s="9">
        <v>679377.41</v>
      </c>
      <c r="J823">
        <v>22250</v>
      </c>
      <c r="K823">
        <v>86</v>
      </c>
      <c r="L823" s="2">
        <v>0</v>
      </c>
      <c r="M823" s="2" t="str">
        <f t="shared" si="87"/>
        <v xml:space="preserve">Personal </v>
      </c>
      <c r="N823" t="s">
        <v>16</v>
      </c>
      <c r="O823" t="s">
        <v>24</v>
      </c>
      <c r="P823" t="str">
        <f t="shared" si="88"/>
        <v>720,601429</v>
      </c>
      <c r="Q823" s="7">
        <v>720.60142900000005</v>
      </c>
      <c r="R823" s="2">
        <v>35720.601429000002</v>
      </c>
      <c r="S823" t="str">
        <f t="shared" si="89"/>
        <v>2 puertas</v>
      </c>
      <c r="T823" s="4">
        <f t="shared" si="90"/>
        <v>-35720.601429000002</v>
      </c>
    </row>
    <row r="824" spans="1:20" x14ac:dyDescent="0.35">
      <c r="A824" t="s">
        <v>863</v>
      </c>
      <c r="B824" t="s">
        <v>33</v>
      </c>
      <c r="C824" t="str">
        <f t="shared" si="85"/>
        <v>0R</v>
      </c>
      <c r="D824" t="str">
        <f t="shared" si="86"/>
        <v>M</v>
      </c>
      <c r="E824" t="s">
        <v>27</v>
      </c>
      <c r="F824" t="s">
        <v>21</v>
      </c>
      <c r="G824" s="4" t="str">
        <f t="shared" si="91"/>
        <v>527231,97</v>
      </c>
      <c r="H824" s="5">
        <v>527231.97</v>
      </c>
      <c r="I824" s="9">
        <v>527231.97</v>
      </c>
      <c r="J824">
        <v>0</v>
      </c>
      <c r="K824">
        <v>80</v>
      </c>
      <c r="L824" s="2">
        <v>0</v>
      </c>
      <c r="M824" s="2" t="str">
        <f t="shared" si="87"/>
        <v xml:space="preserve">Personal </v>
      </c>
      <c r="N824" t="s">
        <v>16</v>
      </c>
      <c r="O824" t="s">
        <v>17</v>
      </c>
      <c r="P824" t="str">
        <f t="shared" si="88"/>
        <v>576</v>
      </c>
      <c r="Q824" s="7">
        <v>576</v>
      </c>
      <c r="R824" s="2">
        <v>35576</v>
      </c>
      <c r="S824" t="str">
        <f t="shared" si="89"/>
        <v>2 puertas</v>
      </c>
      <c r="T824" s="4">
        <f t="shared" si="90"/>
        <v>-35576</v>
      </c>
    </row>
    <row r="825" spans="1:20" x14ac:dyDescent="0.35">
      <c r="A825" t="s">
        <v>864</v>
      </c>
      <c r="B825" t="s">
        <v>33</v>
      </c>
      <c r="C825" t="str">
        <f t="shared" si="85"/>
        <v>0R</v>
      </c>
      <c r="D825" t="str">
        <f t="shared" si="86"/>
        <v>F</v>
      </c>
      <c r="E825" t="s">
        <v>20</v>
      </c>
      <c r="F825" t="s">
        <v>80</v>
      </c>
      <c r="G825" s="4" t="str">
        <f t="shared" si="91"/>
        <v>626534,33</v>
      </c>
      <c r="H825" s="5">
        <v>626534.32999999996</v>
      </c>
      <c r="I825" s="9">
        <v>626534.32999999996</v>
      </c>
      <c r="J825">
        <v>0</v>
      </c>
      <c r="K825">
        <v>84</v>
      </c>
      <c r="L825" s="2">
        <v>36526</v>
      </c>
      <c r="M825" s="2" t="str">
        <f t="shared" si="87"/>
        <v xml:space="preserve">Personal </v>
      </c>
      <c r="N825" t="s">
        <v>16</v>
      </c>
      <c r="O825" t="s">
        <v>17</v>
      </c>
      <c r="P825" t="str">
        <f t="shared" si="88"/>
        <v>481,025786</v>
      </c>
      <c r="Q825" s="7">
        <v>481.02578599999998</v>
      </c>
      <c r="R825" s="2">
        <v>35481.025785999998</v>
      </c>
      <c r="S825" t="str">
        <f t="shared" si="89"/>
        <v>2 puertas</v>
      </c>
      <c r="T825" s="4">
        <f t="shared" si="90"/>
        <v>-35481.025785999998</v>
      </c>
    </row>
    <row r="826" spans="1:20" x14ac:dyDescent="0.35">
      <c r="A826" t="s">
        <v>865</v>
      </c>
      <c r="B826" t="s">
        <v>48</v>
      </c>
      <c r="C826" t="str">
        <f t="shared" si="85"/>
        <v>CA</v>
      </c>
      <c r="D826" t="str">
        <f t="shared" si="86"/>
        <v>F</v>
      </c>
      <c r="E826" t="s">
        <v>20</v>
      </c>
      <c r="F826" t="s">
        <v>31</v>
      </c>
      <c r="G826" s="4" t="str">
        <f t="shared" si="91"/>
        <v>854758,61</v>
      </c>
      <c r="H826" s="5">
        <v>854758.61</v>
      </c>
      <c r="I826" s="9">
        <v>854758.61</v>
      </c>
      <c r="J826">
        <v>51179</v>
      </c>
      <c r="K826">
        <v>71</v>
      </c>
      <c r="L826" s="2">
        <v>0</v>
      </c>
      <c r="M826" s="2" t="str">
        <f t="shared" si="87"/>
        <v>Corporate</v>
      </c>
      <c r="N826" t="s">
        <v>28</v>
      </c>
      <c r="O826" t="s">
        <v>17</v>
      </c>
      <c r="P826" t="str">
        <f t="shared" si="88"/>
        <v>466,176731</v>
      </c>
      <c r="Q826" s="7">
        <v>466.17673100000002</v>
      </c>
      <c r="R826" s="2">
        <v>35466.176731</v>
      </c>
      <c r="S826" t="str">
        <f t="shared" si="89"/>
        <v>2 puertas</v>
      </c>
      <c r="T826" s="4">
        <f t="shared" si="90"/>
        <v>-35466.176731</v>
      </c>
    </row>
    <row r="827" spans="1:20" x14ac:dyDescent="0.35">
      <c r="A827" t="s">
        <v>866</v>
      </c>
      <c r="B827" t="s">
        <v>48</v>
      </c>
      <c r="C827" t="str">
        <f t="shared" si="85"/>
        <v>CA</v>
      </c>
      <c r="D827" t="str">
        <f t="shared" si="86"/>
        <v>M</v>
      </c>
      <c r="E827" t="s">
        <v>27</v>
      </c>
      <c r="F827" t="s">
        <v>21</v>
      </c>
      <c r="G827" s="4" t="str">
        <f t="shared" si="91"/>
        <v>278742,37</v>
      </c>
      <c r="H827" s="5">
        <v>278742.37</v>
      </c>
      <c r="I827" s="9">
        <v>278742.37</v>
      </c>
      <c r="J827">
        <v>38667</v>
      </c>
      <c r="K827">
        <v>72</v>
      </c>
      <c r="L827" s="2">
        <v>0</v>
      </c>
      <c r="M827" s="2" t="str">
        <f t="shared" si="87"/>
        <v xml:space="preserve">Personal </v>
      </c>
      <c r="N827" t="s">
        <v>16</v>
      </c>
      <c r="O827" t="s">
        <v>17</v>
      </c>
      <c r="P827" t="str">
        <f t="shared" si="88"/>
        <v>159,266473</v>
      </c>
      <c r="Q827" s="7">
        <v>159.26647299999999</v>
      </c>
      <c r="R827" s="2">
        <v>35159.266473000003</v>
      </c>
      <c r="S827" t="str">
        <f t="shared" si="89"/>
        <v>2 puertas</v>
      </c>
      <c r="T827" s="4">
        <f t="shared" si="90"/>
        <v>-35159.266473000003</v>
      </c>
    </row>
    <row r="828" spans="1:20" x14ac:dyDescent="0.35">
      <c r="A828" t="s">
        <v>867</v>
      </c>
      <c r="B828" t="s">
        <v>48</v>
      </c>
      <c r="C828" t="str">
        <f t="shared" si="85"/>
        <v>CA</v>
      </c>
      <c r="D828" t="str">
        <f t="shared" si="86"/>
        <v>F</v>
      </c>
      <c r="E828" t="s">
        <v>20</v>
      </c>
      <c r="F828" t="s">
        <v>15</v>
      </c>
      <c r="G828" s="4" t="str">
        <f t="shared" si="91"/>
        <v>462680,11</v>
      </c>
      <c r="H828" s="5">
        <v>462680.11</v>
      </c>
      <c r="I828" s="9">
        <v>462680.11</v>
      </c>
      <c r="J828">
        <v>79487</v>
      </c>
      <c r="K828">
        <v>114</v>
      </c>
      <c r="L828" s="2">
        <v>0</v>
      </c>
      <c r="M828" s="2" t="str">
        <f t="shared" si="87"/>
        <v>Corporate</v>
      </c>
      <c r="N828" t="s">
        <v>28</v>
      </c>
      <c r="O828" t="s">
        <v>29</v>
      </c>
      <c r="P828" t="str">
        <f t="shared" si="88"/>
        <v>547,2</v>
      </c>
      <c r="Q828" s="7">
        <v>547.20000000000005</v>
      </c>
      <c r="R828" s="2">
        <v>35547.199999999997</v>
      </c>
      <c r="S828" t="str">
        <f t="shared" si="89"/>
        <v>4 puertas</v>
      </c>
      <c r="T828" s="4">
        <f t="shared" si="90"/>
        <v>-35547.199999999997</v>
      </c>
    </row>
    <row r="829" spans="1:20" x14ac:dyDescent="0.35">
      <c r="A829" t="s">
        <v>868</v>
      </c>
      <c r="B829" t="s">
        <v>23</v>
      </c>
      <c r="C829" t="str">
        <f t="shared" si="85"/>
        <v>NV</v>
      </c>
      <c r="D829" t="str">
        <f t="shared" si="86"/>
        <v>F</v>
      </c>
      <c r="E829" t="s">
        <v>20</v>
      </c>
      <c r="F829" t="s">
        <v>80</v>
      </c>
      <c r="G829" s="4" t="str">
        <f t="shared" si="91"/>
        <v>866336,4</v>
      </c>
      <c r="H829" s="5">
        <v>866336.4</v>
      </c>
      <c r="I829" s="9">
        <v>866336.4</v>
      </c>
      <c r="J829">
        <v>67763</v>
      </c>
      <c r="K829">
        <v>107</v>
      </c>
      <c r="L829" s="2">
        <v>36557</v>
      </c>
      <c r="M829" s="2" t="str">
        <f t="shared" si="87"/>
        <v xml:space="preserve">Personal </v>
      </c>
      <c r="N829" t="s">
        <v>16</v>
      </c>
      <c r="O829" t="s">
        <v>17</v>
      </c>
      <c r="P829" t="str">
        <f t="shared" si="88"/>
        <v>41,283167</v>
      </c>
      <c r="Q829" s="7">
        <v>41.283166999999999</v>
      </c>
      <c r="R829" s="2">
        <v>35041.283167000001</v>
      </c>
      <c r="S829" t="str">
        <f t="shared" si="89"/>
        <v>2 puertas</v>
      </c>
      <c r="T829" s="4">
        <f t="shared" si="90"/>
        <v>-35041.283167000001</v>
      </c>
    </row>
    <row r="830" spans="1:20" x14ac:dyDescent="0.35">
      <c r="A830" t="s">
        <v>869</v>
      </c>
      <c r="B830" t="s">
        <v>23</v>
      </c>
      <c r="C830" t="str">
        <f t="shared" si="85"/>
        <v>NV</v>
      </c>
      <c r="D830" t="str">
        <f t="shared" si="86"/>
        <v>M</v>
      </c>
      <c r="E830" t="s">
        <v>27</v>
      </c>
      <c r="F830" t="s">
        <v>31</v>
      </c>
      <c r="G830" s="4" t="str">
        <f t="shared" si="91"/>
        <v>387222,22</v>
      </c>
      <c r="H830" s="5">
        <v>387222.22</v>
      </c>
      <c r="I830" s="9">
        <v>387222.22</v>
      </c>
      <c r="J830">
        <v>0</v>
      </c>
      <c r="K830">
        <v>62</v>
      </c>
      <c r="L830" s="2">
        <v>36557</v>
      </c>
      <c r="M830" s="2" t="str">
        <f t="shared" si="87"/>
        <v>Corporate</v>
      </c>
      <c r="N830" t="s">
        <v>28</v>
      </c>
      <c r="O830" t="s">
        <v>17</v>
      </c>
      <c r="P830" t="str">
        <f t="shared" si="88"/>
        <v>503,808329</v>
      </c>
      <c r="Q830" s="7">
        <v>503.80832900000001</v>
      </c>
      <c r="R830" s="2">
        <v>35503.808329</v>
      </c>
      <c r="S830" t="str">
        <f t="shared" si="89"/>
        <v>2 puertas</v>
      </c>
      <c r="T830" s="4">
        <f t="shared" si="90"/>
        <v>-35503.808329</v>
      </c>
    </row>
    <row r="831" spans="1:20" x14ac:dyDescent="0.35">
      <c r="A831" t="s">
        <v>870</v>
      </c>
      <c r="B831" t="s">
        <v>33</v>
      </c>
      <c r="C831" t="str">
        <f t="shared" si="85"/>
        <v>0R</v>
      </c>
      <c r="D831" t="str">
        <f t="shared" si="86"/>
        <v>F</v>
      </c>
      <c r="E831" t="s">
        <v>20</v>
      </c>
      <c r="F831" t="s">
        <v>35</v>
      </c>
      <c r="G831" s="4" t="str">
        <f t="shared" si="91"/>
        <v>517081,15</v>
      </c>
      <c r="H831" s="5">
        <v>517081.15</v>
      </c>
      <c r="I831" s="9">
        <v>517081.15</v>
      </c>
      <c r="J831">
        <v>0</v>
      </c>
      <c r="K831">
        <v>71</v>
      </c>
      <c r="L831" s="2">
        <v>0</v>
      </c>
      <c r="M831" s="2" t="str">
        <f t="shared" si="87"/>
        <v>Corporate</v>
      </c>
      <c r="N831" t="s">
        <v>28</v>
      </c>
      <c r="O831" t="s">
        <v>17</v>
      </c>
      <c r="P831" t="str">
        <f t="shared" si="88"/>
        <v>859,599411</v>
      </c>
      <c r="Q831" s="7">
        <v>859.59941100000003</v>
      </c>
      <c r="R831" s="2">
        <v>35859.599411000003</v>
      </c>
      <c r="S831" t="str">
        <f t="shared" si="89"/>
        <v>2 puertas</v>
      </c>
      <c r="T831" s="4">
        <f t="shared" si="90"/>
        <v>-35859.599411000003</v>
      </c>
    </row>
    <row r="832" spans="1:20" x14ac:dyDescent="0.35">
      <c r="A832" t="s">
        <v>871</v>
      </c>
      <c r="B832" t="s">
        <v>48</v>
      </c>
      <c r="C832" t="str">
        <f t="shared" si="85"/>
        <v>CA</v>
      </c>
      <c r="D832" t="str">
        <f t="shared" si="86"/>
        <v>F</v>
      </c>
      <c r="E832" t="s">
        <v>20</v>
      </c>
      <c r="F832" t="s">
        <v>15</v>
      </c>
      <c r="G832" s="4" t="str">
        <f t="shared" si="91"/>
        <v>896028,02</v>
      </c>
      <c r="H832" s="5">
        <v>896028.02</v>
      </c>
      <c r="I832" s="9">
        <v>896028.02</v>
      </c>
      <c r="J832">
        <v>71943</v>
      </c>
      <c r="K832">
        <v>112</v>
      </c>
      <c r="L832" s="2">
        <v>0</v>
      </c>
      <c r="M832" s="2" t="str">
        <f t="shared" si="87"/>
        <v>Corporate</v>
      </c>
      <c r="N832" t="s">
        <v>28</v>
      </c>
      <c r="O832" t="s">
        <v>29</v>
      </c>
      <c r="P832" t="str">
        <f t="shared" si="88"/>
        <v>305,653785</v>
      </c>
      <c r="Q832" s="7">
        <v>305.65378500000003</v>
      </c>
      <c r="R832" s="2">
        <v>35305.653785000002</v>
      </c>
      <c r="S832" t="str">
        <f t="shared" si="89"/>
        <v>4 puertas</v>
      </c>
      <c r="T832" s="4">
        <f t="shared" si="90"/>
        <v>-35305.653785000002</v>
      </c>
    </row>
    <row r="833" spans="1:20" x14ac:dyDescent="0.35">
      <c r="A833" t="s">
        <v>872</v>
      </c>
      <c r="B833" t="s">
        <v>33</v>
      </c>
      <c r="C833" t="str">
        <f t="shared" si="85"/>
        <v>0R</v>
      </c>
      <c r="D833" t="str">
        <f t="shared" si="86"/>
        <v>F</v>
      </c>
      <c r="E833" t="s">
        <v>20</v>
      </c>
      <c r="F833" t="s">
        <v>35</v>
      </c>
      <c r="G833" s="4" t="str">
        <f t="shared" si="91"/>
        <v>547183,43</v>
      </c>
      <c r="H833" s="5">
        <v>547183.43000000005</v>
      </c>
      <c r="I833" s="9">
        <v>547183.43000000005</v>
      </c>
      <c r="J833">
        <v>53526</v>
      </c>
      <c r="K833">
        <v>68</v>
      </c>
      <c r="L833" s="2">
        <v>0</v>
      </c>
      <c r="M833" s="2" t="str">
        <f t="shared" si="87"/>
        <v xml:space="preserve">Personal </v>
      </c>
      <c r="N833" t="s">
        <v>16</v>
      </c>
      <c r="O833" t="s">
        <v>17</v>
      </c>
      <c r="P833" t="str">
        <f t="shared" si="88"/>
        <v>278,902846</v>
      </c>
      <c r="Q833" s="7">
        <v>278.90284600000001</v>
      </c>
      <c r="R833" s="2">
        <v>35278.902845999997</v>
      </c>
      <c r="S833" t="str">
        <f t="shared" si="89"/>
        <v>2 puertas</v>
      </c>
      <c r="T833" s="4">
        <f t="shared" si="90"/>
        <v>-35278.902845999997</v>
      </c>
    </row>
    <row r="834" spans="1:20" x14ac:dyDescent="0.35">
      <c r="A834" t="s">
        <v>873</v>
      </c>
      <c r="B834" t="s">
        <v>33</v>
      </c>
      <c r="C834" t="str">
        <f t="shared" ref="C834:C897" si="92">IF(B834="Washington","WA",IF(B834="Arizona","AR",IF(B834="Nevada","NV",IF(B834="Cali","CA",IF(B834="California","CA",IF(B834="Oregon","0R",B834))))))</f>
        <v>0R</v>
      </c>
      <c r="D834" t="str">
        <f t="shared" si="86"/>
        <v>M</v>
      </c>
      <c r="E834" t="s">
        <v>27</v>
      </c>
      <c r="F834" t="s">
        <v>35</v>
      </c>
      <c r="G834" s="4" t="str">
        <f t="shared" si="91"/>
        <v>3493100,17</v>
      </c>
      <c r="H834" s="5">
        <v>3493100.17</v>
      </c>
      <c r="I834" s="9">
        <v>3493100.17</v>
      </c>
      <c r="J834">
        <v>35005</v>
      </c>
      <c r="K834">
        <v>295</v>
      </c>
      <c r="L834" s="2">
        <v>0</v>
      </c>
      <c r="M834" s="2" t="str">
        <f t="shared" si="87"/>
        <v xml:space="preserve">Personal </v>
      </c>
      <c r="N834" t="s">
        <v>16</v>
      </c>
      <c r="O834" t="s">
        <v>117</v>
      </c>
      <c r="P834" t="str">
        <f t="shared" si="88"/>
        <v>1416</v>
      </c>
      <c r="Q834" s="7">
        <v>1416</v>
      </c>
      <c r="R834" s="2">
        <v>36416</v>
      </c>
      <c r="S834" t="str">
        <f t="shared" si="89"/>
        <v>2 puertas</v>
      </c>
      <c r="T834" s="4">
        <f t="shared" si="90"/>
        <v>-36416</v>
      </c>
    </row>
    <row r="835" spans="1:20" x14ac:dyDescent="0.35">
      <c r="A835" t="s">
        <v>874</v>
      </c>
      <c r="B835" t="s">
        <v>48</v>
      </c>
      <c r="C835" t="str">
        <f t="shared" si="92"/>
        <v>CA</v>
      </c>
      <c r="D835" t="str">
        <f t="shared" ref="D835:D898" si="93">IF(E835="female","F",IF(E835="Femal","F",IF(E835="Male","M",E835)))</f>
        <v>M</v>
      </c>
      <c r="E835" t="s">
        <v>27</v>
      </c>
      <c r="F835" t="s">
        <v>35</v>
      </c>
      <c r="G835" s="4" t="str">
        <f t="shared" si="91"/>
        <v>262039,23</v>
      </c>
      <c r="H835" s="5">
        <v>262039.23</v>
      </c>
      <c r="I835" s="9">
        <v>262039.23</v>
      </c>
      <c r="J835">
        <v>24721</v>
      </c>
      <c r="K835">
        <v>67</v>
      </c>
      <c r="L835" s="2">
        <v>0</v>
      </c>
      <c r="M835" s="2" t="str">
        <f t="shared" ref="M835:M898" si="94">LEFT(N835,9)</f>
        <v xml:space="preserve">Personal </v>
      </c>
      <c r="N835" t="s">
        <v>16</v>
      </c>
      <c r="O835" t="s">
        <v>17</v>
      </c>
      <c r="P835" t="str">
        <f t="shared" ref="P835:P898" si="95">SUBSTITUTE(Q835,"%"," ")</f>
        <v>139,963594</v>
      </c>
      <c r="Q835" s="7">
        <v>139.963594</v>
      </c>
      <c r="R835" s="2">
        <v>35139.963594000001</v>
      </c>
      <c r="S835" t="str">
        <f t="shared" ref="S835:S898" si="96">IF(O835="SUV","4 puertas",IF(O835="Luxury SUV","4 puertas","2 puertas"))</f>
        <v>2 puertas</v>
      </c>
      <c r="T835" s="4">
        <f t="shared" ref="T835:T898" si="97">X837-R835</f>
        <v>-35139.963594000001</v>
      </c>
    </row>
    <row r="836" spans="1:20" x14ac:dyDescent="0.35">
      <c r="A836" t="s">
        <v>875</v>
      </c>
      <c r="B836" t="s">
        <v>102</v>
      </c>
      <c r="C836" t="str">
        <f t="shared" si="92"/>
        <v>WA</v>
      </c>
      <c r="D836" t="str">
        <f t="shared" si="93"/>
        <v>M</v>
      </c>
      <c r="E836" t="s">
        <v>27</v>
      </c>
      <c r="F836" t="s">
        <v>35</v>
      </c>
      <c r="G836" s="4" t="str">
        <f t="shared" ref="G836:G899" si="98">SUBSTITUTE(H836,"%"," ")</f>
        <v>1906949,95</v>
      </c>
      <c r="H836" s="5">
        <v>1906949.95</v>
      </c>
      <c r="I836" s="9">
        <v>1906949.95</v>
      </c>
      <c r="J836">
        <v>0</v>
      </c>
      <c r="K836">
        <v>102</v>
      </c>
      <c r="L836" s="2">
        <v>36557</v>
      </c>
      <c r="M836" s="2" t="str">
        <f t="shared" si="94"/>
        <v xml:space="preserve">Personal </v>
      </c>
      <c r="N836" t="s">
        <v>16</v>
      </c>
      <c r="O836" t="s">
        <v>17</v>
      </c>
      <c r="P836" t="str">
        <f t="shared" si="95"/>
        <v>734,4</v>
      </c>
      <c r="Q836" s="7">
        <v>734.4</v>
      </c>
      <c r="R836" s="2">
        <v>35734.400000000001</v>
      </c>
      <c r="S836" t="str">
        <f t="shared" si="96"/>
        <v>2 puertas</v>
      </c>
      <c r="T836" s="4">
        <f t="shared" si="97"/>
        <v>-35734.400000000001</v>
      </c>
    </row>
    <row r="837" spans="1:20" x14ac:dyDescent="0.35">
      <c r="A837" t="s">
        <v>876</v>
      </c>
      <c r="B837" t="s">
        <v>19</v>
      </c>
      <c r="C837" t="str">
        <f t="shared" si="92"/>
        <v>AR</v>
      </c>
      <c r="D837" t="str">
        <f t="shared" si="93"/>
        <v>M</v>
      </c>
      <c r="E837" t="s">
        <v>27</v>
      </c>
      <c r="F837" t="s">
        <v>15</v>
      </c>
      <c r="G837" s="4" t="str">
        <f t="shared" si="98"/>
        <v>575744,23</v>
      </c>
      <c r="H837" s="5">
        <v>575744.23</v>
      </c>
      <c r="I837" s="9">
        <v>575744.23</v>
      </c>
      <c r="J837">
        <v>88997</v>
      </c>
      <c r="K837">
        <v>72</v>
      </c>
      <c r="L837" s="2">
        <v>0</v>
      </c>
      <c r="M837" s="2" t="str">
        <f t="shared" si="94"/>
        <v xml:space="preserve">Personal </v>
      </c>
      <c r="N837" t="s">
        <v>16</v>
      </c>
      <c r="O837" t="s">
        <v>17</v>
      </c>
      <c r="P837" t="str">
        <f t="shared" si="95"/>
        <v>174,041566</v>
      </c>
      <c r="Q837" s="7">
        <v>174.04156599999999</v>
      </c>
      <c r="R837" s="2">
        <v>35174.041566</v>
      </c>
      <c r="S837" t="str">
        <f t="shared" si="96"/>
        <v>2 puertas</v>
      </c>
      <c r="T837" s="4">
        <f t="shared" si="97"/>
        <v>-35174.041566</v>
      </c>
    </row>
    <row r="838" spans="1:20" x14ac:dyDescent="0.35">
      <c r="A838" t="s">
        <v>877</v>
      </c>
      <c r="B838" t="s">
        <v>19</v>
      </c>
      <c r="C838" t="str">
        <f t="shared" si="92"/>
        <v>AR</v>
      </c>
      <c r="D838" t="str">
        <f t="shared" si="93"/>
        <v>M</v>
      </c>
      <c r="E838" t="s">
        <v>27</v>
      </c>
      <c r="F838" t="s">
        <v>15</v>
      </c>
      <c r="G838" s="4" t="str">
        <f t="shared" si="98"/>
        <v>4022401,36</v>
      </c>
      <c r="H838" s="5">
        <v>4022401.36</v>
      </c>
      <c r="I838" s="9">
        <v>4022401.36</v>
      </c>
      <c r="J838">
        <v>48587</v>
      </c>
      <c r="K838">
        <v>111</v>
      </c>
      <c r="L838" s="2">
        <v>0</v>
      </c>
      <c r="M838" s="2" t="str">
        <f t="shared" si="94"/>
        <v xml:space="preserve">Personal </v>
      </c>
      <c r="N838" t="s">
        <v>16</v>
      </c>
      <c r="O838" t="s">
        <v>29</v>
      </c>
      <c r="P838" t="str">
        <f t="shared" si="95"/>
        <v>532,8</v>
      </c>
      <c r="Q838" s="7">
        <v>532.79999999999995</v>
      </c>
      <c r="R838" s="2">
        <v>35532.800000000003</v>
      </c>
      <c r="S838" t="str">
        <f t="shared" si="96"/>
        <v>4 puertas</v>
      </c>
      <c r="T838" s="4">
        <f t="shared" si="97"/>
        <v>-35532.800000000003</v>
      </c>
    </row>
    <row r="839" spans="1:20" x14ac:dyDescent="0.35">
      <c r="A839" t="s">
        <v>878</v>
      </c>
      <c r="B839" t="s">
        <v>19</v>
      </c>
      <c r="C839" t="str">
        <f t="shared" si="92"/>
        <v>AR</v>
      </c>
      <c r="D839" t="str">
        <f t="shared" si="93"/>
        <v>F</v>
      </c>
      <c r="E839" t="s">
        <v>20</v>
      </c>
      <c r="F839" t="s">
        <v>31</v>
      </c>
      <c r="G839" s="4" t="str">
        <f t="shared" si="98"/>
        <v>270148,83</v>
      </c>
      <c r="H839" s="5">
        <v>270148.83</v>
      </c>
      <c r="I839" s="9">
        <v>270148.83</v>
      </c>
      <c r="J839">
        <v>76310</v>
      </c>
      <c r="K839">
        <v>67</v>
      </c>
      <c r="L839" s="2">
        <v>0</v>
      </c>
      <c r="M839" s="2" t="str">
        <f t="shared" si="94"/>
        <v xml:space="preserve">Personal </v>
      </c>
      <c r="N839" t="s">
        <v>16</v>
      </c>
      <c r="O839" t="s">
        <v>24</v>
      </c>
      <c r="P839" t="str">
        <f t="shared" si="95"/>
        <v>321,6</v>
      </c>
      <c r="Q839" s="7">
        <v>321.60000000000002</v>
      </c>
      <c r="R839" s="2">
        <v>35321.599999999999</v>
      </c>
      <c r="S839" t="str">
        <f t="shared" si="96"/>
        <v>2 puertas</v>
      </c>
      <c r="T839" s="4">
        <f t="shared" si="97"/>
        <v>-35321.599999999999</v>
      </c>
    </row>
    <row r="840" spans="1:20" x14ac:dyDescent="0.35">
      <c r="A840" t="s">
        <v>879</v>
      </c>
      <c r="B840" t="s">
        <v>48</v>
      </c>
      <c r="C840" t="str">
        <f t="shared" si="92"/>
        <v>CA</v>
      </c>
      <c r="D840" t="str">
        <f t="shared" si="93"/>
        <v>M</v>
      </c>
      <c r="E840" t="s">
        <v>27</v>
      </c>
      <c r="F840" t="s">
        <v>21</v>
      </c>
      <c r="G840" s="4" t="str">
        <f t="shared" si="98"/>
        <v>371243,05</v>
      </c>
      <c r="H840" s="5">
        <v>371243.05</v>
      </c>
      <c r="I840" s="9">
        <v>371243.05</v>
      </c>
      <c r="J840">
        <v>73205</v>
      </c>
      <c r="K840">
        <v>92</v>
      </c>
      <c r="L840" s="2">
        <v>0</v>
      </c>
      <c r="M840" s="2" t="str">
        <f t="shared" si="94"/>
        <v xml:space="preserve">Personal </v>
      </c>
      <c r="N840" t="s">
        <v>16</v>
      </c>
      <c r="O840" t="s">
        <v>17</v>
      </c>
      <c r="P840" t="str">
        <f t="shared" si="95"/>
        <v>37,299865</v>
      </c>
      <c r="Q840" s="7">
        <v>37.299864999999997</v>
      </c>
      <c r="R840" s="2">
        <v>35037.299865000001</v>
      </c>
      <c r="S840" t="str">
        <f t="shared" si="96"/>
        <v>2 puertas</v>
      </c>
      <c r="T840" s="4">
        <f t="shared" si="97"/>
        <v>-35037.299865000001</v>
      </c>
    </row>
    <row r="841" spans="1:20" x14ac:dyDescent="0.35">
      <c r="A841" t="s">
        <v>880</v>
      </c>
      <c r="B841" t="s">
        <v>33</v>
      </c>
      <c r="C841" t="str">
        <f t="shared" si="92"/>
        <v>0R</v>
      </c>
      <c r="D841" t="str">
        <f t="shared" si="93"/>
        <v>F</v>
      </c>
      <c r="E841" t="s">
        <v>20</v>
      </c>
      <c r="F841" t="s">
        <v>35</v>
      </c>
      <c r="G841" s="4" t="str">
        <f t="shared" si="98"/>
        <v>2185084</v>
      </c>
      <c r="H841" s="5">
        <v>2185084</v>
      </c>
      <c r="I841" s="9">
        <v>2185084</v>
      </c>
      <c r="J841">
        <v>51056</v>
      </c>
      <c r="K841">
        <v>78</v>
      </c>
      <c r="L841" s="2">
        <v>0</v>
      </c>
      <c r="M841" s="2" t="str">
        <f t="shared" si="94"/>
        <v xml:space="preserve">Personal </v>
      </c>
      <c r="N841" t="s">
        <v>16</v>
      </c>
      <c r="O841" t="s">
        <v>17</v>
      </c>
      <c r="P841" t="str">
        <f t="shared" si="95"/>
        <v>95,816516</v>
      </c>
      <c r="Q841" s="7">
        <v>95.816515999999993</v>
      </c>
      <c r="R841" s="2">
        <v>35095.816515999999</v>
      </c>
      <c r="S841" t="str">
        <f t="shared" si="96"/>
        <v>2 puertas</v>
      </c>
      <c r="T841" s="4">
        <f t="shared" si="97"/>
        <v>-35095.816515999999</v>
      </c>
    </row>
    <row r="842" spans="1:20" x14ac:dyDescent="0.35">
      <c r="A842" t="s">
        <v>881</v>
      </c>
      <c r="B842" t="s">
        <v>48</v>
      </c>
      <c r="C842" t="str">
        <f t="shared" si="92"/>
        <v>CA</v>
      </c>
      <c r="D842" t="str">
        <f t="shared" si="93"/>
        <v>M</v>
      </c>
      <c r="E842" t="s">
        <v>27</v>
      </c>
      <c r="F842" t="s">
        <v>35</v>
      </c>
      <c r="G842" s="4" t="str">
        <f t="shared" si="98"/>
        <v>784016,58</v>
      </c>
      <c r="H842" s="5">
        <v>784016.58</v>
      </c>
      <c r="I842" s="9">
        <v>784016.58</v>
      </c>
      <c r="J842">
        <v>58414</v>
      </c>
      <c r="K842">
        <v>210</v>
      </c>
      <c r="L842" s="2">
        <v>36557</v>
      </c>
      <c r="M842" s="2" t="str">
        <f t="shared" si="94"/>
        <v xml:space="preserve">Personal </v>
      </c>
      <c r="N842" t="s">
        <v>16</v>
      </c>
      <c r="O842" t="s">
        <v>65</v>
      </c>
      <c r="P842" t="str">
        <f t="shared" si="95"/>
        <v>1008</v>
      </c>
      <c r="Q842" s="7">
        <v>1008</v>
      </c>
      <c r="R842" s="2">
        <v>36008</v>
      </c>
      <c r="S842" t="str">
        <f t="shared" si="96"/>
        <v>4 puertas</v>
      </c>
      <c r="T842" s="4">
        <f t="shared" si="97"/>
        <v>-36008</v>
      </c>
    </row>
    <row r="843" spans="1:20" x14ac:dyDescent="0.35">
      <c r="A843" t="s">
        <v>882</v>
      </c>
      <c r="B843" t="s">
        <v>48</v>
      </c>
      <c r="C843" t="str">
        <f t="shared" si="92"/>
        <v>CA</v>
      </c>
      <c r="D843" t="str">
        <f t="shared" si="93"/>
        <v>F</v>
      </c>
      <c r="E843" t="s">
        <v>20</v>
      </c>
      <c r="F843" t="s">
        <v>21</v>
      </c>
      <c r="G843" s="4" t="str">
        <f t="shared" si="98"/>
        <v>823703,79</v>
      </c>
      <c r="H843" s="5">
        <v>823703.79</v>
      </c>
      <c r="I843" s="9">
        <v>823703.79</v>
      </c>
      <c r="J843">
        <v>23940</v>
      </c>
      <c r="K843">
        <v>107</v>
      </c>
      <c r="L843" s="2">
        <v>0</v>
      </c>
      <c r="M843" s="2" t="str">
        <f t="shared" si="94"/>
        <v xml:space="preserve">Personal </v>
      </c>
      <c r="N843" t="s">
        <v>16</v>
      </c>
      <c r="O843" t="s">
        <v>29</v>
      </c>
      <c r="P843" t="str">
        <f t="shared" si="95"/>
        <v>513,6</v>
      </c>
      <c r="Q843" s="7">
        <v>513.6</v>
      </c>
      <c r="R843" s="2">
        <v>35513.599999999999</v>
      </c>
      <c r="S843" t="str">
        <f t="shared" si="96"/>
        <v>4 puertas</v>
      </c>
      <c r="T843" s="4">
        <f t="shared" si="97"/>
        <v>-35513.599999999999</v>
      </c>
    </row>
    <row r="844" spans="1:20" x14ac:dyDescent="0.35">
      <c r="A844" t="s">
        <v>883</v>
      </c>
      <c r="B844" t="s">
        <v>48</v>
      </c>
      <c r="C844" t="str">
        <f t="shared" si="92"/>
        <v>CA</v>
      </c>
      <c r="D844" t="str">
        <f t="shared" si="93"/>
        <v>F</v>
      </c>
      <c r="E844" t="s">
        <v>20</v>
      </c>
      <c r="F844" t="s">
        <v>31</v>
      </c>
      <c r="G844" s="4" t="str">
        <f t="shared" si="98"/>
        <v>224347,39</v>
      </c>
      <c r="H844" s="5">
        <v>224347.39</v>
      </c>
      <c r="I844" s="9">
        <v>224347.39</v>
      </c>
      <c r="J844">
        <v>0</v>
      </c>
      <c r="K844">
        <v>62</v>
      </c>
      <c r="L844" s="2">
        <v>0</v>
      </c>
      <c r="M844" s="2" t="str">
        <f t="shared" si="94"/>
        <v xml:space="preserve">Personal </v>
      </c>
      <c r="N844" t="s">
        <v>16</v>
      </c>
      <c r="O844" t="s">
        <v>17</v>
      </c>
      <c r="P844" t="str">
        <f t="shared" si="95"/>
        <v>446,4</v>
      </c>
      <c r="Q844" s="7">
        <v>446.4</v>
      </c>
      <c r="R844" s="2">
        <v>35446.400000000001</v>
      </c>
      <c r="S844" t="str">
        <f t="shared" si="96"/>
        <v>2 puertas</v>
      </c>
      <c r="T844" s="4">
        <f t="shared" si="97"/>
        <v>-35446.400000000001</v>
      </c>
    </row>
    <row r="845" spans="1:20" x14ac:dyDescent="0.35">
      <c r="A845" t="s">
        <v>884</v>
      </c>
      <c r="B845" t="s">
        <v>48</v>
      </c>
      <c r="C845" t="str">
        <f t="shared" si="92"/>
        <v>CA</v>
      </c>
      <c r="D845" t="str">
        <f t="shared" si="93"/>
        <v>M</v>
      </c>
      <c r="E845" t="s">
        <v>27</v>
      </c>
      <c r="F845" t="s">
        <v>21</v>
      </c>
      <c r="G845" s="4" t="str">
        <f t="shared" si="98"/>
        <v>843446,41</v>
      </c>
      <c r="H845" s="5">
        <v>843446.41</v>
      </c>
      <c r="I845" s="9">
        <v>843446.41</v>
      </c>
      <c r="J845">
        <v>44216</v>
      </c>
      <c r="K845">
        <v>71</v>
      </c>
      <c r="L845" s="2">
        <v>0</v>
      </c>
      <c r="M845" s="2" t="str">
        <f t="shared" si="94"/>
        <v xml:space="preserve">Personal </v>
      </c>
      <c r="N845" t="s">
        <v>16</v>
      </c>
      <c r="O845" t="s">
        <v>17</v>
      </c>
      <c r="P845" t="str">
        <f t="shared" si="95"/>
        <v>72,205362</v>
      </c>
      <c r="Q845" s="7">
        <v>72.205361999999994</v>
      </c>
      <c r="R845" s="2">
        <v>35072.205362000001</v>
      </c>
      <c r="S845" t="str">
        <f t="shared" si="96"/>
        <v>2 puertas</v>
      </c>
      <c r="T845" s="4">
        <f t="shared" si="97"/>
        <v>-35072.205362000001</v>
      </c>
    </row>
    <row r="846" spans="1:20" x14ac:dyDescent="0.35">
      <c r="A846" t="s">
        <v>885</v>
      </c>
      <c r="B846" t="s">
        <v>48</v>
      </c>
      <c r="C846" t="str">
        <f t="shared" si="92"/>
        <v>CA</v>
      </c>
      <c r="D846" t="str">
        <f t="shared" si="93"/>
        <v>M</v>
      </c>
      <c r="E846" t="s">
        <v>27</v>
      </c>
      <c r="F846" t="s">
        <v>31</v>
      </c>
      <c r="G846" s="4" t="str">
        <f t="shared" si="98"/>
        <v>222707,28</v>
      </c>
      <c r="H846" s="5">
        <v>222707.28</v>
      </c>
      <c r="I846" s="9">
        <v>222707.28</v>
      </c>
      <c r="J846">
        <v>27972</v>
      </c>
      <c r="K846">
        <v>61</v>
      </c>
      <c r="L846" s="2">
        <v>0</v>
      </c>
      <c r="M846" s="2" t="str">
        <f t="shared" si="94"/>
        <v>Corporate</v>
      </c>
      <c r="N846" t="s">
        <v>28</v>
      </c>
      <c r="O846" t="s">
        <v>17</v>
      </c>
      <c r="P846" t="str">
        <f t="shared" si="95"/>
        <v>292,8</v>
      </c>
      <c r="Q846" s="7">
        <v>292.8</v>
      </c>
      <c r="R846" s="2">
        <v>35292.800000000003</v>
      </c>
      <c r="S846" t="str">
        <f t="shared" si="96"/>
        <v>2 puertas</v>
      </c>
      <c r="T846" s="4">
        <f t="shared" si="97"/>
        <v>-35292.800000000003</v>
      </c>
    </row>
    <row r="847" spans="1:20" x14ac:dyDescent="0.35">
      <c r="A847" t="s">
        <v>886</v>
      </c>
      <c r="B847" t="s">
        <v>19</v>
      </c>
      <c r="C847" t="str">
        <f t="shared" si="92"/>
        <v>AR</v>
      </c>
      <c r="D847" t="str">
        <f t="shared" si="93"/>
        <v>F</v>
      </c>
      <c r="E847" t="s">
        <v>20</v>
      </c>
      <c r="F847" t="s">
        <v>31</v>
      </c>
      <c r="G847" s="4" t="str">
        <f t="shared" si="98"/>
        <v>517002,6</v>
      </c>
      <c r="H847" s="5">
        <v>517002.6</v>
      </c>
      <c r="I847" s="9">
        <v>517002.6</v>
      </c>
      <c r="J847">
        <v>0</v>
      </c>
      <c r="K847">
        <v>69</v>
      </c>
      <c r="L847" s="2">
        <v>0</v>
      </c>
      <c r="M847" s="2" t="str">
        <f t="shared" si="94"/>
        <v xml:space="preserve">Personal </v>
      </c>
      <c r="N847" t="s">
        <v>16</v>
      </c>
      <c r="O847" t="s">
        <v>17</v>
      </c>
      <c r="P847" t="str">
        <f t="shared" si="95"/>
        <v>331,2</v>
      </c>
      <c r="Q847" s="7">
        <v>331.2</v>
      </c>
      <c r="R847" s="2">
        <v>35331.199999999997</v>
      </c>
      <c r="S847" t="str">
        <f t="shared" si="96"/>
        <v>2 puertas</v>
      </c>
      <c r="T847" s="4">
        <f t="shared" si="97"/>
        <v>-35331.199999999997</v>
      </c>
    </row>
    <row r="848" spans="1:20" x14ac:dyDescent="0.35">
      <c r="A848" t="s">
        <v>887</v>
      </c>
      <c r="B848" t="s">
        <v>48</v>
      </c>
      <c r="C848" t="str">
        <f t="shared" si="92"/>
        <v>CA</v>
      </c>
      <c r="D848" t="str">
        <f t="shared" si="93"/>
        <v>F</v>
      </c>
      <c r="E848" t="s">
        <v>20</v>
      </c>
      <c r="F848" t="s">
        <v>15</v>
      </c>
      <c r="G848" s="4" t="str">
        <f t="shared" si="98"/>
        <v>264144,61</v>
      </c>
      <c r="H848" s="5">
        <v>264144.61</v>
      </c>
      <c r="I848" s="9">
        <v>264144.61</v>
      </c>
      <c r="J848">
        <v>29305</v>
      </c>
      <c r="K848">
        <v>66</v>
      </c>
      <c r="L848" s="2">
        <v>0</v>
      </c>
      <c r="M848" s="2" t="str">
        <f t="shared" si="94"/>
        <v xml:space="preserve">Personal </v>
      </c>
      <c r="N848" t="s">
        <v>16</v>
      </c>
      <c r="O848" t="s">
        <v>17</v>
      </c>
      <c r="P848" t="str">
        <f t="shared" si="95"/>
        <v>475,2</v>
      </c>
      <c r="Q848" s="7">
        <v>475.2</v>
      </c>
      <c r="R848" s="2">
        <v>35475.199999999997</v>
      </c>
      <c r="S848" t="str">
        <f t="shared" si="96"/>
        <v>2 puertas</v>
      </c>
      <c r="T848" s="4">
        <f t="shared" si="97"/>
        <v>-35475.199999999997</v>
      </c>
    </row>
    <row r="849" spans="1:20" x14ac:dyDescent="0.35">
      <c r="A849" t="s">
        <v>888</v>
      </c>
      <c r="B849" t="s">
        <v>48</v>
      </c>
      <c r="C849" t="str">
        <f t="shared" si="92"/>
        <v>CA</v>
      </c>
      <c r="D849" t="str">
        <f t="shared" si="93"/>
        <v>F</v>
      </c>
      <c r="E849" t="s">
        <v>20</v>
      </c>
      <c r="F849" t="s">
        <v>35</v>
      </c>
      <c r="G849" s="4" t="str">
        <f t="shared" si="98"/>
        <v>279068,3</v>
      </c>
      <c r="H849" s="5">
        <v>279068.3</v>
      </c>
      <c r="I849" s="9">
        <v>279068.3</v>
      </c>
      <c r="J849">
        <v>53882</v>
      </c>
      <c r="K849">
        <v>69</v>
      </c>
      <c r="L849" s="2">
        <v>0</v>
      </c>
      <c r="M849" s="2" t="str">
        <f t="shared" si="94"/>
        <v xml:space="preserve">Personal </v>
      </c>
      <c r="N849" t="s">
        <v>16</v>
      </c>
      <c r="O849" t="s">
        <v>17</v>
      </c>
      <c r="P849" t="str">
        <f t="shared" si="95"/>
        <v>331,2</v>
      </c>
      <c r="Q849" s="7">
        <v>331.2</v>
      </c>
      <c r="R849" s="2">
        <v>35331.199999999997</v>
      </c>
      <c r="S849" t="str">
        <f t="shared" si="96"/>
        <v>2 puertas</v>
      </c>
      <c r="T849" s="4">
        <f t="shared" si="97"/>
        <v>-35331.199999999997</v>
      </c>
    </row>
    <row r="850" spans="1:20" x14ac:dyDescent="0.35">
      <c r="A850" t="s">
        <v>889</v>
      </c>
      <c r="B850" t="s">
        <v>33</v>
      </c>
      <c r="C850" t="str">
        <f t="shared" si="92"/>
        <v>0R</v>
      </c>
      <c r="D850" t="str">
        <f t="shared" si="93"/>
        <v>M</v>
      </c>
      <c r="E850" t="s">
        <v>27</v>
      </c>
      <c r="F850" t="s">
        <v>35</v>
      </c>
      <c r="G850" s="4" t="str">
        <f t="shared" si="98"/>
        <v>274512,98</v>
      </c>
      <c r="H850" s="5">
        <v>274512.98</v>
      </c>
      <c r="I850" s="9">
        <v>274512.98</v>
      </c>
      <c r="J850">
        <v>91757</v>
      </c>
      <c r="K850">
        <v>69</v>
      </c>
      <c r="L850" s="2">
        <v>36526</v>
      </c>
      <c r="M850" s="2" t="str">
        <f t="shared" si="94"/>
        <v xml:space="preserve">Personal </v>
      </c>
      <c r="N850" t="s">
        <v>16</v>
      </c>
      <c r="O850" t="s">
        <v>17</v>
      </c>
      <c r="P850" t="str">
        <f t="shared" si="95"/>
        <v>331,2</v>
      </c>
      <c r="Q850" s="7">
        <v>331.2</v>
      </c>
      <c r="R850" s="2">
        <v>35331.199999999997</v>
      </c>
      <c r="S850" t="str">
        <f t="shared" si="96"/>
        <v>2 puertas</v>
      </c>
      <c r="T850" s="4">
        <f t="shared" si="97"/>
        <v>-35331.199999999997</v>
      </c>
    </row>
    <row r="851" spans="1:20" x14ac:dyDescent="0.35">
      <c r="A851" t="s">
        <v>890</v>
      </c>
      <c r="B851" t="s">
        <v>48</v>
      </c>
      <c r="C851" t="str">
        <f t="shared" si="92"/>
        <v>CA</v>
      </c>
      <c r="D851" t="str">
        <f t="shared" si="93"/>
        <v>F</v>
      </c>
      <c r="E851" t="s">
        <v>20</v>
      </c>
      <c r="F851" t="s">
        <v>21</v>
      </c>
      <c r="G851" s="4" t="str">
        <f t="shared" si="98"/>
        <v>757953,27</v>
      </c>
      <c r="H851" s="5">
        <v>757953.27</v>
      </c>
      <c r="I851" s="9">
        <v>757953.27</v>
      </c>
      <c r="J851">
        <v>33906</v>
      </c>
      <c r="K851">
        <v>64</v>
      </c>
      <c r="L851" s="2">
        <v>0</v>
      </c>
      <c r="M851" s="2" t="str">
        <f t="shared" si="94"/>
        <v xml:space="preserve">Personal </v>
      </c>
      <c r="N851" t="s">
        <v>16</v>
      </c>
      <c r="O851" t="s">
        <v>24</v>
      </c>
      <c r="P851" t="str">
        <f t="shared" si="95"/>
        <v>401,592109</v>
      </c>
      <c r="Q851" s="7">
        <v>401.59210899999999</v>
      </c>
      <c r="R851" s="2">
        <v>35401.592108999997</v>
      </c>
      <c r="S851" t="str">
        <f t="shared" si="96"/>
        <v>2 puertas</v>
      </c>
      <c r="T851" s="4">
        <f t="shared" si="97"/>
        <v>-35401.592108999997</v>
      </c>
    </row>
    <row r="852" spans="1:20" x14ac:dyDescent="0.35">
      <c r="A852" t="s">
        <v>891</v>
      </c>
      <c r="B852" t="s">
        <v>33</v>
      </c>
      <c r="C852" t="str">
        <f t="shared" si="92"/>
        <v>0R</v>
      </c>
      <c r="D852" t="str">
        <f t="shared" si="93"/>
        <v>M</v>
      </c>
      <c r="E852" t="s">
        <v>27</v>
      </c>
      <c r="F852" t="s">
        <v>21</v>
      </c>
      <c r="G852" s="4" t="str">
        <f t="shared" si="98"/>
        <v>1097878,03</v>
      </c>
      <c r="H852" s="5">
        <v>1097878.03</v>
      </c>
      <c r="I852" s="9">
        <v>1097878.03</v>
      </c>
      <c r="J852">
        <v>68158</v>
      </c>
      <c r="K852">
        <v>139</v>
      </c>
      <c r="L852" s="2">
        <v>36526</v>
      </c>
      <c r="M852" s="2" t="str">
        <f t="shared" si="94"/>
        <v xml:space="preserve">Personal </v>
      </c>
      <c r="N852" t="s">
        <v>16</v>
      </c>
      <c r="O852" t="s">
        <v>29</v>
      </c>
      <c r="P852" t="str">
        <f t="shared" si="95"/>
        <v>253,183568</v>
      </c>
      <c r="Q852" s="7">
        <v>253.18356800000001</v>
      </c>
      <c r="R852" s="2">
        <v>35253.183568</v>
      </c>
      <c r="S852" t="str">
        <f t="shared" si="96"/>
        <v>4 puertas</v>
      </c>
      <c r="T852" s="4">
        <f t="shared" si="97"/>
        <v>-35253.183568</v>
      </c>
    </row>
    <row r="853" spans="1:20" x14ac:dyDescent="0.35">
      <c r="A853" t="s">
        <v>892</v>
      </c>
      <c r="B853" t="s">
        <v>48</v>
      </c>
      <c r="C853" t="str">
        <f t="shared" si="92"/>
        <v>CA</v>
      </c>
      <c r="D853" t="str">
        <f t="shared" si="93"/>
        <v>M</v>
      </c>
      <c r="E853" t="s">
        <v>27</v>
      </c>
      <c r="F853" t="s">
        <v>35</v>
      </c>
      <c r="G853" s="4" t="str">
        <f t="shared" si="98"/>
        <v>825506,01</v>
      </c>
      <c r="H853" s="5">
        <v>825506.01</v>
      </c>
      <c r="I853" s="9">
        <v>825506.01</v>
      </c>
      <c r="J853">
        <v>0</v>
      </c>
      <c r="K853">
        <v>134</v>
      </c>
      <c r="L853" s="2">
        <v>36586</v>
      </c>
      <c r="M853" s="2" t="str">
        <f t="shared" si="94"/>
        <v xml:space="preserve">Personal </v>
      </c>
      <c r="N853" t="s">
        <v>16</v>
      </c>
      <c r="O853" t="s">
        <v>29</v>
      </c>
      <c r="P853" t="str">
        <f t="shared" si="95"/>
        <v>643,2</v>
      </c>
      <c r="Q853" s="7">
        <v>643.20000000000005</v>
      </c>
      <c r="R853" s="2">
        <v>35643.199999999997</v>
      </c>
      <c r="S853" t="str">
        <f t="shared" si="96"/>
        <v>4 puertas</v>
      </c>
      <c r="T853" s="4">
        <f t="shared" si="97"/>
        <v>-35643.199999999997</v>
      </c>
    </row>
    <row r="854" spans="1:20" x14ac:dyDescent="0.35">
      <c r="A854" t="s">
        <v>893</v>
      </c>
      <c r="B854" t="s">
        <v>33</v>
      </c>
      <c r="C854" t="str">
        <f t="shared" si="92"/>
        <v>0R</v>
      </c>
      <c r="D854" t="str">
        <f t="shared" si="93"/>
        <v>M</v>
      </c>
      <c r="E854" t="s">
        <v>27</v>
      </c>
      <c r="F854" t="s">
        <v>35</v>
      </c>
      <c r="G854" s="4" t="str">
        <f t="shared" si="98"/>
        <v>474773,46</v>
      </c>
      <c r="H854" s="5">
        <v>474773.46</v>
      </c>
      <c r="I854" s="9">
        <v>474773.46</v>
      </c>
      <c r="J854">
        <v>42165</v>
      </c>
      <c r="K854">
        <v>123</v>
      </c>
      <c r="L854" s="2">
        <v>0</v>
      </c>
      <c r="M854" s="2" t="str">
        <f t="shared" si="94"/>
        <v>Corporate</v>
      </c>
      <c r="N854" t="s">
        <v>28</v>
      </c>
      <c r="O854" t="s">
        <v>29</v>
      </c>
      <c r="P854" t="str">
        <f t="shared" si="95"/>
        <v>799,673766</v>
      </c>
      <c r="Q854" s="7">
        <v>799.673766</v>
      </c>
      <c r="R854" s="2">
        <v>35799.673766</v>
      </c>
      <c r="S854" t="str">
        <f t="shared" si="96"/>
        <v>4 puertas</v>
      </c>
      <c r="T854" s="4">
        <f t="shared" si="97"/>
        <v>-35799.673766</v>
      </c>
    </row>
    <row r="855" spans="1:20" x14ac:dyDescent="0.35">
      <c r="A855" t="s">
        <v>894</v>
      </c>
      <c r="B855" t="s">
        <v>102</v>
      </c>
      <c r="C855" t="str">
        <f t="shared" si="92"/>
        <v>WA</v>
      </c>
      <c r="D855" t="str">
        <f t="shared" si="93"/>
        <v>M</v>
      </c>
      <c r="E855" t="s">
        <v>27</v>
      </c>
      <c r="F855" t="s">
        <v>35</v>
      </c>
      <c r="G855" s="4" t="str">
        <f t="shared" si="98"/>
        <v>354090,43</v>
      </c>
      <c r="H855" s="5">
        <v>354090.43</v>
      </c>
      <c r="I855" s="9">
        <v>354090.43</v>
      </c>
      <c r="J855">
        <v>0</v>
      </c>
      <c r="K855">
        <v>101</v>
      </c>
      <c r="L855" s="2">
        <v>0</v>
      </c>
      <c r="M855" s="2" t="str">
        <f t="shared" si="94"/>
        <v xml:space="preserve">Personal </v>
      </c>
      <c r="N855" t="s">
        <v>16</v>
      </c>
      <c r="O855" t="s">
        <v>29</v>
      </c>
      <c r="P855" t="str">
        <f t="shared" si="95"/>
        <v>727,2</v>
      </c>
      <c r="Q855" s="7">
        <v>727.2</v>
      </c>
      <c r="R855" s="2">
        <v>35727.199999999997</v>
      </c>
      <c r="S855" t="str">
        <f t="shared" si="96"/>
        <v>4 puertas</v>
      </c>
      <c r="T855" s="4">
        <f t="shared" si="97"/>
        <v>-35727.199999999997</v>
      </c>
    </row>
    <row r="856" spans="1:20" x14ac:dyDescent="0.35">
      <c r="A856" t="s">
        <v>895</v>
      </c>
      <c r="B856" t="s">
        <v>48</v>
      </c>
      <c r="C856" t="str">
        <f t="shared" si="92"/>
        <v>CA</v>
      </c>
      <c r="D856" t="str">
        <f t="shared" si="93"/>
        <v>M</v>
      </c>
      <c r="E856" t="s">
        <v>27</v>
      </c>
      <c r="F856" t="s">
        <v>80</v>
      </c>
      <c r="G856" s="4" t="str">
        <f t="shared" si="98"/>
        <v>343613,43</v>
      </c>
      <c r="H856" s="5">
        <v>343613.43</v>
      </c>
      <c r="I856" s="9">
        <v>343613.43</v>
      </c>
      <c r="J856">
        <v>30817</v>
      </c>
      <c r="K856">
        <v>88</v>
      </c>
      <c r="L856" s="2">
        <v>0</v>
      </c>
      <c r="M856" s="2" t="str">
        <f t="shared" si="94"/>
        <v xml:space="preserve">Personal </v>
      </c>
      <c r="N856" t="s">
        <v>16</v>
      </c>
      <c r="O856" t="s">
        <v>17</v>
      </c>
      <c r="P856" t="str">
        <f t="shared" si="95"/>
        <v>91,834668</v>
      </c>
      <c r="Q856" s="7">
        <v>91.834667999999994</v>
      </c>
      <c r="R856" s="2">
        <v>35091.834668000003</v>
      </c>
      <c r="S856" t="str">
        <f t="shared" si="96"/>
        <v>2 puertas</v>
      </c>
      <c r="T856" s="4">
        <f t="shared" si="97"/>
        <v>-35091.834668000003</v>
      </c>
    </row>
    <row r="857" spans="1:20" x14ac:dyDescent="0.35">
      <c r="A857" t="s">
        <v>896</v>
      </c>
      <c r="B857" t="s">
        <v>48</v>
      </c>
      <c r="C857" t="str">
        <f t="shared" si="92"/>
        <v>CA</v>
      </c>
      <c r="D857" t="str">
        <f t="shared" si="93"/>
        <v>M</v>
      </c>
      <c r="E857" t="s">
        <v>27</v>
      </c>
      <c r="F857" t="s">
        <v>21</v>
      </c>
      <c r="G857" s="4" t="str">
        <f t="shared" si="98"/>
        <v>258218,53</v>
      </c>
      <c r="H857" s="5">
        <v>258218.53</v>
      </c>
      <c r="I857" s="9">
        <v>258218.53</v>
      </c>
      <c r="J857">
        <v>68074</v>
      </c>
      <c r="K857">
        <v>65</v>
      </c>
      <c r="L857" s="2">
        <v>0</v>
      </c>
      <c r="M857" s="2" t="str">
        <f t="shared" si="94"/>
        <v xml:space="preserve">Personal </v>
      </c>
      <c r="N857" t="s">
        <v>16</v>
      </c>
      <c r="O857" t="s">
        <v>17</v>
      </c>
      <c r="P857" t="str">
        <f t="shared" si="95"/>
        <v>27,987867</v>
      </c>
      <c r="Q857" s="7">
        <v>27.987867000000001</v>
      </c>
      <c r="R857" s="2">
        <v>35027.987867000003</v>
      </c>
      <c r="S857" t="str">
        <f t="shared" si="96"/>
        <v>2 puertas</v>
      </c>
      <c r="T857" s="4">
        <f t="shared" si="97"/>
        <v>-35027.987867000003</v>
      </c>
    </row>
    <row r="858" spans="1:20" x14ac:dyDescent="0.35">
      <c r="A858" t="s">
        <v>897</v>
      </c>
      <c r="B858" t="s">
        <v>13</v>
      </c>
      <c r="C858" t="str">
        <f t="shared" si="92"/>
        <v>WA</v>
      </c>
      <c r="D858" t="str">
        <f t="shared" si="93"/>
        <v>F</v>
      </c>
      <c r="E858" t="s">
        <v>20</v>
      </c>
      <c r="F858" t="s">
        <v>35</v>
      </c>
      <c r="G858" s="4" t="str">
        <f t="shared" si="98"/>
        <v>1166509,78</v>
      </c>
      <c r="H858" s="5">
        <v>1166509.78</v>
      </c>
      <c r="I858" s="9">
        <v>1166509.78</v>
      </c>
      <c r="J858">
        <v>84978</v>
      </c>
      <c r="K858">
        <v>35353</v>
      </c>
      <c r="L858" s="2">
        <v>36526</v>
      </c>
      <c r="M858" s="2" t="str">
        <f t="shared" si="94"/>
        <v>Corporate</v>
      </c>
      <c r="N858" t="s">
        <v>28</v>
      </c>
      <c r="O858" t="s">
        <v>17</v>
      </c>
      <c r="P858" t="str">
        <f t="shared" si="95"/>
        <v>166,77296</v>
      </c>
      <c r="Q858" s="7">
        <v>166.77296000000001</v>
      </c>
      <c r="R858" s="2">
        <v>35166.772960000002</v>
      </c>
      <c r="S858" t="str">
        <f t="shared" si="96"/>
        <v>2 puertas</v>
      </c>
      <c r="T858" s="4">
        <f t="shared" si="97"/>
        <v>-35166.772960000002</v>
      </c>
    </row>
    <row r="859" spans="1:20" x14ac:dyDescent="0.35">
      <c r="A859" t="s">
        <v>898</v>
      </c>
      <c r="B859" t="s">
        <v>48</v>
      </c>
      <c r="C859" t="str">
        <f t="shared" si="92"/>
        <v>CA</v>
      </c>
      <c r="D859" t="str">
        <f t="shared" si="93"/>
        <v>F</v>
      </c>
      <c r="E859" t="s">
        <v>20</v>
      </c>
      <c r="F859" t="s">
        <v>15</v>
      </c>
      <c r="G859" s="4" t="str">
        <f t="shared" si="98"/>
        <v>739628,37</v>
      </c>
      <c r="H859" s="5">
        <v>739628.37</v>
      </c>
      <c r="I859" s="9">
        <v>739628.37</v>
      </c>
      <c r="J859">
        <v>71135</v>
      </c>
      <c r="K859">
        <v>92</v>
      </c>
      <c r="L859" s="2">
        <v>36526</v>
      </c>
      <c r="M859" s="2" t="str">
        <f t="shared" si="94"/>
        <v xml:space="preserve">Personal </v>
      </c>
      <c r="N859" t="s">
        <v>16</v>
      </c>
      <c r="O859" t="s">
        <v>17</v>
      </c>
      <c r="P859" t="str">
        <f t="shared" si="95"/>
        <v>270,563995</v>
      </c>
      <c r="Q859" s="7">
        <v>270.56399499999998</v>
      </c>
      <c r="R859" s="2">
        <v>35270.563994999997</v>
      </c>
      <c r="S859" t="str">
        <f t="shared" si="96"/>
        <v>2 puertas</v>
      </c>
      <c r="T859" s="4">
        <f t="shared" si="97"/>
        <v>-35270.563994999997</v>
      </c>
    </row>
    <row r="860" spans="1:20" x14ac:dyDescent="0.35">
      <c r="A860" t="s">
        <v>899</v>
      </c>
      <c r="B860" t="s">
        <v>48</v>
      </c>
      <c r="C860" t="str">
        <f t="shared" si="92"/>
        <v>CA</v>
      </c>
      <c r="D860" t="str">
        <f t="shared" si="93"/>
        <v>F</v>
      </c>
      <c r="E860" t="s">
        <v>20</v>
      </c>
      <c r="F860" t="s">
        <v>35</v>
      </c>
      <c r="G860" s="4" t="str">
        <f t="shared" si="98"/>
        <v>433079,98</v>
      </c>
      <c r="H860" s="5">
        <v>433079.98</v>
      </c>
      <c r="I860" s="9">
        <v>433079.98</v>
      </c>
      <c r="J860">
        <v>0</v>
      </c>
      <c r="K860">
        <v>61</v>
      </c>
      <c r="L860" s="2">
        <v>0</v>
      </c>
      <c r="M860" s="2" t="str">
        <f t="shared" si="94"/>
        <v xml:space="preserve">Personal </v>
      </c>
      <c r="N860" t="s">
        <v>16</v>
      </c>
      <c r="O860" t="s">
        <v>24</v>
      </c>
      <c r="P860" t="str">
        <f t="shared" si="95"/>
        <v>292,8</v>
      </c>
      <c r="Q860" s="7">
        <v>292.8</v>
      </c>
      <c r="R860" s="2">
        <v>35292.800000000003</v>
      </c>
      <c r="S860" t="str">
        <f t="shared" si="96"/>
        <v>2 puertas</v>
      </c>
      <c r="T860" s="4">
        <f t="shared" si="97"/>
        <v>-35292.800000000003</v>
      </c>
    </row>
    <row r="861" spans="1:20" x14ac:dyDescent="0.35">
      <c r="A861" t="s">
        <v>900</v>
      </c>
      <c r="B861" t="s">
        <v>33</v>
      </c>
      <c r="C861" t="str">
        <f t="shared" si="92"/>
        <v>0R</v>
      </c>
      <c r="D861" t="str">
        <f t="shared" si="93"/>
        <v>M</v>
      </c>
      <c r="E861" t="s">
        <v>27</v>
      </c>
      <c r="F861" t="s">
        <v>15</v>
      </c>
      <c r="G861" s="4" t="str">
        <f t="shared" si="98"/>
        <v>907576,82</v>
      </c>
      <c r="H861" s="5">
        <v>907576.82</v>
      </c>
      <c r="I861" s="9">
        <v>907576.82</v>
      </c>
      <c r="J861">
        <v>37722</v>
      </c>
      <c r="K861">
        <v>116</v>
      </c>
      <c r="L861" s="2">
        <v>0</v>
      </c>
      <c r="M861" s="2" t="str">
        <f t="shared" si="94"/>
        <v xml:space="preserve">Personal </v>
      </c>
      <c r="N861" t="s">
        <v>16</v>
      </c>
      <c r="O861" t="s">
        <v>78</v>
      </c>
      <c r="P861" t="str">
        <f t="shared" si="95"/>
        <v>158,077504</v>
      </c>
      <c r="Q861" s="7">
        <v>158.077504</v>
      </c>
      <c r="R861" s="2">
        <v>35158.077504000001</v>
      </c>
      <c r="S861" t="str">
        <f t="shared" si="96"/>
        <v>2 puertas</v>
      </c>
      <c r="T861" s="4">
        <f t="shared" si="97"/>
        <v>-35158.077504000001</v>
      </c>
    </row>
    <row r="862" spans="1:20" x14ac:dyDescent="0.35">
      <c r="A862" t="s">
        <v>901</v>
      </c>
      <c r="B862" t="s">
        <v>19</v>
      </c>
      <c r="C862" t="str">
        <f t="shared" si="92"/>
        <v>AR</v>
      </c>
      <c r="D862" t="str">
        <f t="shared" si="93"/>
        <v>F</v>
      </c>
      <c r="E862" t="s">
        <v>20</v>
      </c>
      <c r="F862" t="s">
        <v>21</v>
      </c>
      <c r="G862" s="4" t="str">
        <f t="shared" si="98"/>
        <v>1463545,16</v>
      </c>
      <c r="H862" s="5">
        <v>1463545.16</v>
      </c>
      <c r="I862" s="9">
        <v>1463545.16</v>
      </c>
      <c r="J862">
        <v>0</v>
      </c>
      <c r="K862">
        <v>139</v>
      </c>
      <c r="L862" s="2">
        <v>0</v>
      </c>
      <c r="M862" s="2" t="str">
        <f t="shared" si="94"/>
        <v xml:space="preserve">Personal </v>
      </c>
      <c r="N862" t="s">
        <v>16</v>
      </c>
      <c r="O862" t="s">
        <v>29</v>
      </c>
      <c r="P862" t="str">
        <f t="shared" si="95"/>
        <v>667,2</v>
      </c>
      <c r="Q862" s="7">
        <v>667.2</v>
      </c>
      <c r="R862" s="2">
        <v>35667.199999999997</v>
      </c>
      <c r="S862" t="str">
        <f t="shared" si="96"/>
        <v>4 puertas</v>
      </c>
      <c r="T862" s="4">
        <f t="shared" si="97"/>
        <v>-35667.199999999997</v>
      </c>
    </row>
    <row r="863" spans="1:20" x14ac:dyDescent="0.35">
      <c r="A863" t="s">
        <v>902</v>
      </c>
      <c r="B863" t="s">
        <v>13</v>
      </c>
      <c r="C863" t="str">
        <f t="shared" si="92"/>
        <v>WA</v>
      </c>
      <c r="D863" t="str">
        <f t="shared" si="93"/>
        <v>M</v>
      </c>
      <c r="E863" t="s">
        <v>271</v>
      </c>
      <c r="F863" t="s">
        <v>31</v>
      </c>
      <c r="G863" s="4" t="str">
        <f t="shared" si="98"/>
        <v>856476,82</v>
      </c>
      <c r="H863" s="5">
        <v>856476.82</v>
      </c>
      <c r="I863" s="9">
        <v>856476.82</v>
      </c>
      <c r="J863">
        <v>95697</v>
      </c>
      <c r="K863">
        <v>107</v>
      </c>
      <c r="L863" s="2">
        <v>0</v>
      </c>
      <c r="M863" s="2" t="str">
        <f t="shared" si="94"/>
        <v xml:space="preserve">Personal </v>
      </c>
      <c r="N863" t="s">
        <v>16</v>
      </c>
      <c r="O863" t="s">
        <v>78</v>
      </c>
      <c r="P863" t="str">
        <f t="shared" si="95"/>
        <v>178,006524</v>
      </c>
      <c r="Q863" s="7">
        <v>178.00652400000001</v>
      </c>
      <c r="R863" s="2">
        <v>35178.006523999997</v>
      </c>
      <c r="S863" t="str">
        <f t="shared" si="96"/>
        <v>2 puertas</v>
      </c>
      <c r="T863" s="4">
        <f t="shared" si="97"/>
        <v>-35178.006523999997</v>
      </c>
    </row>
    <row r="864" spans="1:20" x14ac:dyDescent="0.35">
      <c r="A864" t="s">
        <v>903</v>
      </c>
      <c r="B864" t="s">
        <v>48</v>
      </c>
      <c r="C864" t="str">
        <f t="shared" si="92"/>
        <v>CA</v>
      </c>
      <c r="D864" t="str">
        <f t="shared" si="93"/>
        <v>F</v>
      </c>
      <c r="E864" t="s">
        <v>20</v>
      </c>
      <c r="F864" t="s">
        <v>35</v>
      </c>
      <c r="G864" s="4" t="str">
        <f t="shared" si="98"/>
        <v>1156568,75</v>
      </c>
      <c r="H864" s="5">
        <v>1156568.75</v>
      </c>
      <c r="I864" s="9">
        <v>1156568.75</v>
      </c>
      <c r="J864">
        <v>64642</v>
      </c>
      <c r="K864">
        <v>96</v>
      </c>
      <c r="L864" s="2">
        <v>0</v>
      </c>
      <c r="M864" s="2" t="str">
        <f t="shared" si="94"/>
        <v xml:space="preserve">Personal </v>
      </c>
      <c r="N864" t="s">
        <v>16</v>
      </c>
      <c r="O864" t="s">
        <v>17</v>
      </c>
      <c r="P864" t="str">
        <f t="shared" si="95"/>
        <v>404,265696</v>
      </c>
      <c r="Q864" s="7">
        <v>404.26569599999999</v>
      </c>
      <c r="R864" s="2">
        <v>35404.265696000002</v>
      </c>
      <c r="S864" t="str">
        <f t="shared" si="96"/>
        <v>2 puertas</v>
      </c>
      <c r="T864" s="4">
        <f t="shared" si="97"/>
        <v>-35404.265696000002</v>
      </c>
    </row>
    <row r="865" spans="1:20" x14ac:dyDescent="0.35">
      <c r="A865" t="s">
        <v>904</v>
      </c>
      <c r="B865" t="s">
        <v>33</v>
      </c>
      <c r="C865" t="str">
        <f t="shared" si="92"/>
        <v>0R</v>
      </c>
      <c r="D865" t="str">
        <f t="shared" si="93"/>
        <v>F</v>
      </c>
      <c r="E865" t="s">
        <v>20</v>
      </c>
      <c r="F865" t="s">
        <v>35</v>
      </c>
      <c r="G865" s="4" t="str">
        <f t="shared" si="98"/>
        <v>277104,5</v>
      </c>
      <c r="H865" s="5">
        <v>277104.5</v>
      </c>
      <c r="I865" s="9">
        <v>277104.5</v>
      </c>
      <c r="J865">
        <v>50071</v>
      </c>
      <c r="K865">
        <v>71</v>
      </c>
      <c r="L865" s="2">
        <v>0</v>
      </c>
      <c r="M865" s="2" t="str">
        <f t="shared" si="94"/>
        <v xml:space="preserve">Personal </v>
      </c>
      <c r="N865" t="s">
        <v>16</v>
      </c>
      <c r="O865" t="s">
        <v>24</v>
      </c>
      <c r="P865" t="str">
        <f t="shared" si="95"/>
        <v>18,918935</v>
      </c>
      <c r="Q865" s="7">
        <v>18.918935000000001</v>
      </c>
      <c r="R865" s="2">
        <v>35018.918935000002</v>
      </c>
      <c r="S865" t="str">
        <f t="shared" si="96"/>
        <v>2 puertas</v>
      </c>
      <c r="T865" s="4">
        <f t="shared" si="97"/>
        <v>-35018.918935000002</v>
      </c>
    </row>
    <row r="866" spans="1:20" x14ac:dyDescent="0.35">
      <c r="A866" t="s">
        <v>905</v>
      </c>
      <c r="B866" t="s">
        <v>33</v>
      </c>
      <c r="C866" t="str">
        <f t="shared" si="92"/>
        <v>0R</v>
      </c>
      <c r="D866" t="str">
        <f t="shared" si="93"/>
        <v>M</v>
      </c>
      <c r="E866" t="s">
        <v>27</v>
      </c>
      <c r="F866" t="s">
        <v>31</v>
      </c>
      <c r="G866" s="4" t="str">
        <f t="shared" si="98"/>
        <v>850712,88</v>
      </c>
      <c r="H866" s="5">
        <v>850712.88</v>
      </c>
      <c r="I866" s="9">
        <v>850712.88</v>
      </c>
      <c r="J866">
        <v>46754</v>
      </c>
      <c r="K866">
        <v>106</v>
      </c>
      <c r="L866" s="2">
        <v>36526</v>
      </c>
      <c r="M866" s="2" t="str">
        <f t="shared" si="94"/>
        <v xml:space="preserve">Personal </v>
      </c>
      <c r="N866" t="s">
        <v>16</v>
      </c>
      <c r="O866" t="s">
        <v>29</v>
      </c>
      <c r="P866" t="str">
        <f t="shared" si="95"/>
        <v>513,818403</v>
      </c>
      <c r="Q866" s="7">
        <v>513.81840299999999</v>
      </c>
      <c r="R866" s="2">
        <v>35513.818402999997</v>
      </c>
      <c r="S866" t="str">
        <f t="shared" si="96"/>
        <v>4 puertas</v>
      </c>
      <c r="T866" s="4">
        <f t="shared" si="97"/>
        <v>-35513.818402999997</v>
      </c>
    </row>
    <row r="867" spans="1:20" x14ac:dyDescent="0.35">
      <c r="A867" t="s">
        <v>906</v>
      </c>
      <c r="B867" t="s">
        <v>48</v>
      </c>
      <c r="C867" t="str">
        <f t="shared" si="92"/>
        <v>CA</v>
      </c>
      <c r="D867" t="str">
        <f t="shared" si="93"/>
        <v>M</v>
      </c>
      <c r="E867" t="s">
        <v>27</v>
      </c>
      <c r="F867" t="s">
        <v>35</v>
      </c>
      <c r="G867" s="4" t="str">
        <f t="shared" si="98"/>
        <v>758211,38</v>
      </c>
      <c r="H867" s="5">
        <v>758211.38</v>
      </c>
      <c r="I867" s="9">
        <v>758211.38</v>
      </c>
      <c r="J867">
        <v>64801</v>
      </c>
      <c r="K867">
        <v>64</v>
      </c>
      <c r="L867" s="2">
        <v>0</v>
      </c>
      <c r="M867" s="2" t="str">
        <f t="shared" si="94"/>
        <v>Corporate</v>
      </c>
      <c r="N867" t="s">
        <v>28</v>
      </c>
      <c r="O867" t="s">
        <v>17</v>
      </c>
      <c r="P867" t="str">
        <f t="shared" si="95"/>
        <v>268,471802</v>
      </c>
      <c r="Q867" s="7">
        <v>268.47180200000003</v>
      </c>
      <c r="R867" s="2">
        <v>35268.471802</v>
      </c>
      <c r="S867" t="str">
        <f t="shared" si="96"/>
        <v>2 puertas</v>
      </c>
      <c r="T867" s="4">
        <f t="shared" si="97"/>
        <v>-35268.471802</v>
      </c>
    </row>
    <row r="868" spans="1:20" x14ac:dyDescent="0.35">
      <c r="A868" t="s">
        <v>907</v>
      </c>
      <c r="B868" t="s">
        <v>19</v>
      </c>
      <c r="C868" t="str">
        <f t="shared" si="92"/>
        <v>AR</v>
      </c>
      <c r="D868" t="str">
        <f t="shared" si="93"/>
        <v>M</v>
      </c>
      <c r="E868" t="s">
        <v>27</v>
      </c>
      <c r="F868" t="s">
        <v>21</v>
      </c>
      <c r="G868" s="4" t="str">
        <f t="shared" si="98"/>
        <v>332309,25</v>
      </c>
      <c r="H868" s="5">
        <v>332309.25</v>
      </c>
      <c r="I868" s="9">
        <v>332309.25</v>
      </c>
      <c r="J868">
        <v>70410</v>
      </c>
      <c r="K868">
        <v>83</v>
      </c>
      <c r="L868" s="2">
        <v>0</v>
      </c>
      <c r="M868" s="2" t="str">
        <f t="shared" si="94"/>
        <v xml:space="preserve">Personal </v>
      </c>
      <c r="N868" t="s">
        <v>16</v>
      </c>
      <c r="O868" t="s">
        <v>17</v>
      </c>
      <c r="P868" t="str">
        <f t="shared" si="95"/>
        <v>131,828507</v>
      </c>
      <c r="Q868" s="7">
        <v>131.828507</v>
      </c>
      <c r="R868" s="2">
        <v>35131.828506999998</v>
      </c>
      <c r="S868" t="str">
        <f t="shared" si="96"/>
        <v>2 puertas</v>
      </c>
      <c r="T868" s="4">
        <f t="shared" si="97"/>
        <v>-35131.828506999998</v>
      </c>
    </row>
    <row r="869" spans="1:20" x14ac:dyDescent="0.35">
      <c r="A869" t="s">
        <v>908</v>
      </c>
      <c r="B869" t="s">
        <v>23</v>
      </c>
      <c r="C869" t="str">
        <f t="shared" si="92"/>
        <v>NV</v>
      </c>
      <c r="D869" t="str">
        <f t="shared" si="93"/>
        <v>F</v>
      </c>
      <c r="E869" t="s">
        <v>20</v>
      </c>
      <c r="F869" t="s">
        <v>31</v>
      </c>
      <c r="G869" s="4" t="str">
        <f t="shared" si="98"/>
        <v>523433,17</v>
      </c>
      <c r="H869" s="5">
        <v>523433.17</v>
      </c>
      <c r="I869" s="9">
        <v>523433.17</v>
      </c>
      <c r="J869">
        <v>66957</v>
      </c>
      <c r="K869">
        <v>131</v>
      </c>
      <c r="L869" s="2">
        <v>36526</v>
      </c>
      <c r="M869" s="2" t="str">
        <f t="shared" si="94"/>
        <v xml:space="preserve">Personal </v>
      </c>
      <c r="N869" t="s">
        <v>16</v>
      </c>
      <c r="O869" t="s">
        <v>29</v>
      </c>
      <c r="P869" t="str">
        <f t="shared" si="95"/>
        <v>628,8</v>
      </c>
      <c r="Q869" s="7">
        <v>628.79999999999995</v>
      </c>
      <c r="R869" s="2">
        <v>35628.800000000003</v>
      </c>
      <c r="S869" t="str">
        <f t="shared" si="96"/>
        <v>4 puertas</v>
      </c>
      <c r="T869" s="4">
        <f t="shared" si="97"/>
        <v>-35628.800000000003</v>
      </c>
    </row>
    <row r="870" spans="1:20" x14ac:dyDescent="0.35">
      <c r="A870" t="s">
        <v>909</v>
      </c>
      <c r="B870" t="s">
        <v>23</v>
      </c>
      <c r="C870" t="str">
        <f t="shared" si="92"/>
        <v>NV</v>
      </c>
      <c r="D870" t="str">
        <f t="shared" si="93"/>
        <v>F</v>
      </c>
      <c r="E870" t="s">
        <v>20</v>
      </c>
      <c r="F870" t="s">
        <v>31</v>
      </c>
      <c r="G870" s="4" t="str">
        <f t="shared" si="98"/>
        <v>2470959,96</v>
      </c>
      <c r="H870" s="5">
        <v>2470959.96</v>
      </c>
      <c r="I870" s="9">
        <v>2470959.96</v>
      </c>
      <c r="J870">
        <v>24213</v>
      </c>
      <c r="K870">
        <v>78</v>
      </c>
      <c r="L870" s="2">
        <v>36526</v>
      </c>
      <c r="M870" s="2" t="str">
        <f t="shared" si="94"/>
        <v xml:space="preserve">Personal </v>
      </c>
      <c r="N870" t="s">
        <v>16</v>
      </c>
      <c r="O870" t="s">
        <v>17</v>
      </c>
      <c r="P870" t="str">
        <f t="shared" si="95"/>
        <v>374,4</v>
      </c>
      <c r="Q870" s="7">
        <v>374.4</v>
      </c>
      <c r="R870" s="2">
        <v>35374.400000000001</v>
      </c>
      <c r="S870" t="str">
        <f t="shared" si="96"/>
        <v>2 puertas</v>
      </c>
      <c r="T870" s="4">
        <f t="shared" si="97"/>
        <v>-35374.400000000001</v>
      </c>
    </row>
    <row r="871" spans="1:20" x14ac:dyDescent="0.35">
      <c r="A871" t="s">
        <v>910</v>
      </c>
      <c r="B871" t="s">
        <v>13</v>
      </c>
      <c r="C871" t="str">
        <f t="shared" si="92"/>
        <v>WA</v>
      </c>
      <c r="D871" t="str">
        <f t="shared" si="93"/>
        <v>F</v>
      </c>
      <c r="E871" t="s">
        <v>20</v>
      </c>
      <c r="F871" t="s">
        <v>35</v>
      </c>
      <c r="G871" s="4" t="str">
        <f t="shared" si="98"/>
        <v>1778627,78</v>
      </c>
      <c r="H871" s="5">
        <v>1778627.78</v>
      </c>
      <c r="I871" s="9">
        <v>1778627.78</v>
      </c>
      <c r="J871">
        <v>99790</v>
      </c>
      <c r="K871">
        <v>6464</v>
      </c>
      <c r="L871" s="2">
        <v>0</v>
      </c>
      <c r="M871" s="2" t="str">
        <f t="shared" si="94"/>
        <v xml:space="preserve">Personal </v>
      </c>
      <c r="N871" t="s">
        <v>16</v>
      </c>
      <c r="O871" t="s">
        <v>17</v>
      </c>
      <c r="P871" t="str">
        <f t="shared" si="95"/>
        <v>178,986788</v>
      </c>
      <c r="Q871" s="7">
        <v>178.98678799999999</v>
      </c>
      <c r="R871" s="2">
        <v>35178.986788000002</v>
      </c>
      <c r="S871" t="str">
        <f t="shared" si="96"/>
        <v>2 puertas</v>
      </c>
      <c r="T871" s="4">
        <f t="shared" si="97"/>
        <v>-35178.986788000002</v>
      </c>
    </row>
    <row r="872" spans="1:20" x14ac:dyDescent="0.35">
      <c r="A872" t="s">
        <v>911</v>
      </c>
      <c r="B872" t="s">
        <v>33</v>
      </c>
      <c r="C872" t="str">
        <f t="shared" si="92"/>
        <v>0R</v>
      </c>
      <c r="D872" t="str">
        <f t="shared" si="93"/>
        <v>M</v>
      </c>
      <c r="E872" t="s">
        <v>27</v>
      </c>
      <c r="F872" t="s">
        <v>15</v>
      </c>
      <c r="G872" s="4" t="str">
        <f t="shared" si="98"/>
        <v>255122,67</v>
      </c>
      <c r="H872" s="5">
        <v>255122.67</v>
      </c>
      <c r="I872" s="9">
        <v>255122.67</v>
      </c>
      <c r="J872">
        <v>79751</v>
      </c>
      <c r="K872">
        <v>63</v>
      </c>
      <c r="L872" s="2">
        <v>0</v>
      </c>
      <c r="M872" s="2" t="str">
        <f t="shared" si="94"/>
        <v xml:space="preserve">Personal </v>
      </c>
      <c r="N872" t="s">
        <v>16</v>
      </c>
      <c r="O872" t="s">
        <v>24</v>
      </c>
      <c r="P872" t="str">
        <f t="shared" si="95"/>
        <v>392,235698</v>
      </c>
      <c r="Q872" s="7">
        <v>392.23569800000001</v>
      </c>
      <c r="R872" s="2">
        <v>35392.235697999997</v>
      </c>
      <c r="S872" t="str">
        <f t="shared" si="96"/>
        <v>2 puertas</v>
      </c>
      <c r="T872" s="4">
        <f t="shared" si="97"/>
        <v>-35392.235697999997</v>
      </c>
    </row>
    <row r="873" spans="1:20" x14ac:dyDescent="0.35">
      <c r="A873" t="s">
        <v>912</v>
      </c>
      <c r="B873" t="s">
        <v>19</v>
      </c>
      <c r="C873" t="str">
        <f t="shared" si="92"/>
        <v>AR</v>
      </c>
      <c r="D873" t="str">
        <f t="shared" si="93"/>
        <v>M</v>
      </c>
      <c r="E873" t="s">
        <v>27</v>
      </c>
      <c r="F873" t="s">
        <v>31</v>
      </c>
      <c r="G873" s="4" t="str">
        <f t="shared" si="98"/>
        <v>724771,37</v>
      </c>
      <c r="H873" s="5">
        <v>724771.37</v>
      </c>
      <c r="I873" s="9">
        <v>724771.37</v>
      </c>
      <c r="J873">
        <v>86122</v>
      </c>
      <c r="K873">
        <v>182</v>
      </c>
      <c r="L873" s="2">
        <v>36526</v>
      </c>
      <c r="M873" s="2" t="str">
        <f t="shared" si="94"/>
        <v xml:space="preserve">Personal </v>
      </c>
      <c r="N873" t="s">
        <v>16</v>
      </c>
      <c r="O873" t="s">
        <v>65</v>
      </c>
      <c r="P873" t="str">
        <f t="shared" si="95"/>
        <v>873,6</v>
      </c>
      <c r="Q873" s="7">
        <v>873.6</v>
      </c>
      <c r="R873" s="2">
        <v>35873.599999999999</v>
      </c>
      <c r="S873" t="str">
        <f t="shared" si="96"/>
        <v>4 puertas</v>
      </c>
      <c r="T873" s="4">
        <f t="shared" si="97"/>
        <v>-35873.599999999999</v>
      </c>
    </row>
    <row r="874" spans="1:20" x14ac:dyDescent="0.35">
      <c r="A874" t="s">
        <v>913</v>
      </c>
      <c r="B874" t="s">
        <v>19</v>
      </c>
      <c r="C874" t="str">
        <f t="shared" si="92"/>
        <v>AR</v>
      </c>
      <c r="D874" t="str">
        <f t="shared" si="93"/>
        <v>M</v>
      </c>
      <c r="E874" t="s">
        <v>27</v>
      </c>
      <c r="F874" t="s">
        <v>21</v>
      </c>
      <c r="G874" s="4" t="str">
        <f t="shared" si="98"/>
        <v>453884,78</v>
      </c>
      <c r="H874" s="5">
        <v>453884.78</v>
      </c>
      <c r="I874" s="9">
        <v>453884.78</v>
      </c>
      <c r="J874">
        <v>82297</v>
      </c>
      <c r="K874">
        <v>116</v>
      </c>
      <c r="L874" s="2">
        <v>0</v>
      </c>
      <c r="M874" s="2" t="str">
        <f t="shared" si="94"/>
        <v xml:space="preserve">Personal </v>
      </c>
      <c r="N874" t="s">
        <v>16</v>
      </c>
      <c r="O874" t="s">
        <v>78</v>
      </c>
      <c r="P874" t="str">
        <f t="shared" si="95"/>
        <v>0,382107</v>
      </c>
      <c r="Q874" s="7">
        <v>0.38210699999999997</v>
      </c>
      <c r="R874" s="2">
        <v>35000.382106999998</v>
      </c>
      <c r="S874" t="str">
        <f t="shared" si="96"/>
        <v>2 puertas</v>
      </c>
      <c r="T874" s="4">
        <f t="shared" si="97"/>
        <v>-35000.382106999998</v>
      </c>
    </row>
    <row r="875" spans="1:20" x14ac:dyDescent="0.35">
      <c r="A875" t="s">
        <v>914</v>
      </c>
      <c r="B875" t="s">
        <v>13</v>
      </c>
      <c r="C875" t="str">
        <f t="shared" si="92"/>
        <v>WA</v>
      </c>
      <c r="D875" t="str">
        <f t="shared" si="93"/>
        <v>M</v>
      </c>
      <c r="E875" t="s">
        <v>27</v>
      </c>
      <c r="F875" t="s">
        <v>35</v>
      </c>
      <c r="G875" s="4" t="str">
        <f t="shared" si="98"/>
        <v>3164210,46</v>
      </c>
      <c r="H875" s="5">
        <v>3164210.46</v>
      </c>
      <c r="I875" s="9">
        <v>3164210.46</v>
      </c>
      <c r="J875">
        <v>89057</v>
      </c>
      <c r="K875">
        <v>98</v>
      </c>
      <c r="L875" s="2">
        <v>0</v>
      </c>
      <c r="M875" s="2" t="str">
        <f t="shared" si="94"/>
        <v>Corporate</v>
      </c>
      <c r="N875" t="s">
        <v>28</v>
      </c>
      <c r="O875" t="s">
        <v>24</v>
      </c>
      <c r="P875" t="str">
        <f t="shared" si="95"/>
        <v>187,363583</v>
      </c>
      <c r="Q875" s="7">
        <v>187.36358300000001</v>
      </c>
      <c r="R875" s="2">
        <v>35187.363582999998</v>
      </c>
      <c r="S875" t="str">
        <f t="shared" si="96"/>
        <v>2 puertas</v>
      </c>
      <c r="T875" s="4">
        <f t="shared" si="97"/>
        <v>-35187.363582999998</v>
      </c>
    </row>
    <row r="876" spans="1:20" x14ac:dyDescent="0.35">
      <c r="A876" t="s">
        <v>915</v>
      </c>
      <c r="B876" t="s">
        <v>48</v>
      </c>
      <c r="C876" t="str">
        <f t="shared" si="92"/>
        <v>CA</v>
      </c>
      <c r="D876" t="str">
        <f t="shared" si="93"/>
        <v>M</v>
      </c>
      <c r="E876" t="s">
        <v>27</v>
      </c>
      <c r="F876" t="s">
        <v>31</v>
      </c>
      <c r="G876" s="4" t="str">
        <f t="shared" si="98"/>
        <v>873042,2</v>
      </c>
      <c r="H876" s="5">
        <v>873042.2</v>
      </c>
      <c r="I876" s="9">
        <v>873042.2</v>
      </c>
      <c r="J876">
        <v>43259</v>
      </c>
      <c r="K876">
        <v>73</v>
      </c>
      <c r="L876" s="2">
        <v>0</v>
      </c>
      <c r="M876" s="2" t="str">
        <f t="shared" si="94"/>
        <v xml:space="preserve">Personal </v>
      </c>
      <c r="N876" t="s">
        <v>16</v>
      </c>
      <c r="O876" t="s">
        <v>17</v>
      </c>
      <c r="P876" t="str">
        <f t="shared" si="95"/>
        <v>350,4</v>
      </c>
      <c r="Q876" s="7">
        <v>350.4</v>
      </c>
      <c r="R876" s="2">
        <v>35350.400000000001</v>
      </c>
      <c r="S876" t="str">
        <f t="shared" si="96"/>
        <v>2 puertas</v>
      </c>
      <c r="T876" s="4">
        <f t="shared" si="97"/>
        <v>-35350.400000000001</v>
      </c>
    </row>
    <row r="877" spans="1:20" x14ac:dyDescent="0.35">
      <c r="A877" t="s">
        <v>916</v>
      </c>
      <c r="B877" t="s">
        <v>33</v>
      </c>
      <c r="C877" t="str">
        <f t="shared" si="92"/>
        <v>0R</v>
      </c>
      <c r="D877" t="str">
        <f t="shared" si="93"/>
        <v>M</v>
      </c>
      <c r="E877" t="s">
        <v>27</v>
      </c>
      <c r="F877" t="s">
        <v>35</v>
      </c>
      <c r="G877" s="4" t="str">
        <f t="shared" si="98"/>
        <v>833273,06</v>
      </c>
      <c r="H877" s="5">
        <v>833273.06</v>
      </c>
      <c r="I877" s="9">
        <v>833273.06</v>
      </c>
      <c r="J877">
        <v>0</v>
      </c>
      <c r="K877">
        <v>79</v>
      </c>
      <c r="L877" s="2">
        <v>0</v>
      </c>
      <c r="M877" s="2" t="str">
        <f t="shared" si="94"/>
        <v xml:space="preserve">Personal </v>
      </c>
      <c r="N877" t="s">
        <v>16</v>
      </c>
      <c r="O877" t="s">
        <v>17</v>
      </c>
      <c r="P877" t="str">
        <f t="shared" si="95"/>
        <v>379,2</v>
      </c>
      <c r="Q877" s="7">
        <v>379.2</v>
      </c>
      <c r="R877" s="2">
        <v>35379.199999999997</v>
      </c>
      <c r="S877" t="str">
        <f t="shared" si="96"/>
        <v>2 puertas</v>
      </c>
      <c r="T877" s="4">
        <f t="shared" si="97"/>
        <v>-35379.199999999997</v>
      </c>
    </row>
    <row r="878" spans="1:20" x14ac:dyDescent="0.35">
      <c r="A878" t="s">
        <v>917</v>
      </c>
      <c r="B878" t="s">
        <v>48</v>
      </c>
      <c r="C878" t="str">
        <f t="shared" si="92"/>
        <v>CA</v>
      </c>
      <c r="D878" t="str">
        <f t="shared" si="93"/>
        <v>M</v>
      </c>
      <c r="E878" t="s">
        <v>27</v>
      </c>
      <c r="F878" t="s">
        <v>35</v>
      </c>
      <c r="G878" s="4" t="str">
        <f t="shared" si="98"/>
        <v>235774,7</v>
      </c>
      <c r="H878" s="5">
        <v>235774.7</v>
      </c>
      <c r="I878" s="9">
        <v>235774.7</v>
      </c>
      <c r="J878">
        <v>25064</v>
      </c>
      <c r="K878">
        <v>62</v>
      </c>
      <c r="L878" s="2">
        <v>0</v>
      </c>
      <c r="M878" s="2" t="str">
        <f t="shared" si="94"/>
        <v xml:space="preserve">Personal </v>
      </c>
      <c r="N878" t="s">
        <v>16</v>
      </c>
      <c r="O878" t="s">
        <v>17</v>
      </c>
      <c r="P878" t="str">
        <f t="shared" si="95"/>
        <v>297,6</v>
      </c>
      <c r="Q878" s="7">
        <v>297.60000000000002</v>
      </c>
      <c r="R878" s="2">
        <v>35297.599999999999</v>
      </c>
      <c r="S878" t="str">
        <f t="shared" si="96"/>
        <v>2 puertas</v>
      </c>
      <c r="T878" s="4">
        <f t="shared" si="97"/>
        <v>-35297.599999999999</v>
      </c>
    </row>
    <row r="879" spans="1:20" x14ac:dyDescent="0.35">
      <c r="A879" t="s">
        <v>918</v>
      </c>
      <c r="B879" t="s">
        <v>19</v>
      </c>
      <c r="C879" t="str">
        <f t="shared" si="92"/>
        <v>AR</v>
      </c>
      <c r="D879" t="str">
        <f t="shared" si="93"/>
        <v>M</v>
      </c>
      <c r="E879" t="s">
        <v>27</v>
      </c>
      <c r="F879" t="s">
        <v>15</v>
      </c>
      <c r="G879" s="4" t="str">
        <f t="shared" si="98"/>
        <v>463716,4</v>
      </c>
      <c r="H879" s="5">
        <v>463716.4</v>
      </c>
      <c r="I879" s="9">
        <v>463716.4</v>
      </c>
      <c r="J879">
        <v>25816</v>
      </c>
      <c r="K879">
        <v>119</v>
      </c>
      <c r="L879" s="2">
        <v>0</v>
      </c>
      <c r="M879" s="2" t="str">
        <f t="shared" si="94"/>
        <v xml:space="preserve">Personal </v>
      </c>
      <c r="N879" t="s">
        <v>16</v>
      </c>
      <c r="O879" t="s">
        <v>78</v>
      </c>
      <c r="P879" t="str">
        <f t="shared" si="95"/>
        <v>571,2</v>
      </c>
      <c r="Q879" s="7">
        <v>571.20000000000005</v>
      </c>
      <c r="R879" s="2">
        <v>35571.199999999997</v>
      </c>
      <c r="S879" t="str">
        <f t="shared" si="96"/>
        <v>2 puertas</v>
      </c>
      <c r="T879" s="4">
        <f t="shared" si="97"/>
        <v>-35571.199999999997</v>
      </c>
    </row>
    <row r="880" spans="1:20" x14ac:dyDescent="0.35">
      <c r="A880" t="s">
        <v>919</v>
      </c>
      <c r="B880" t="s">
        <v>48</v>
      </c>
      <c r="C880" t="str">
        <f t="shared" si="92"/>
        <v>CA</v>
      </c>
      <c r="D880" t="str">
        <f t="shared" si="93"/>
        <v>M</v>
      </c>
      <c r="E880" t="s">
        <v>27</v>
      </c>
      <c r="F880" t="s">
        <v>21</v>
      </c>
      <c r="G880" s="4" t="str">
        <f t="shared" si="98"/>
        <v>535719,27</v>
      </c>
      <c r="H880" s="5">
        <v>535719.27</v>
      </c>
      <c r="I880" s="9">
        <v>535719.27</v>
      </c>
      <c r="J880">
        <v>0</v>
      </c>
      <c r="K880">
        <v>73</v>
      </c>
      <c r="L880" s="2">
        <v>0</v>
      </c>
      <c r="M880" s="2" t="str">
        <f t="shared" si="94"/>
        <v xml:space="preserve">Personal </v>
      </c>
      <c r="N880" t="s">
        <v>16</v>
      </c>
      <c r="O880" t="s">
        <v>17</v>
      </c>
      <c r="P880" t="str">
        <f t="shared" si="95"/>
        <v>350,853987</v>
      </c>
      <c r="Q880" s="7">
        <v>350.85398700000002</v>
      </c>
      <c r="R880" s="2">
        <v>35350.853987000002</v>
      </c>
      <c r="S880" t="str">
        <f t="shared" si="96"/>
        <v>2 puertas</v>
      </c>
      <c r="T880" s="4">
        <f t="shared" si="97"/>
        <v>-35350.853987000002</v>
      </c>
    </row>
    <row r="881" spans="1:20" x14ac:dyDescent="0.35">
      <c r="A881" t="s">
        <v>920</v>
      </c>
      <c r="B881" t="s">
        <v>33</v>
      </c>
      <c r="C881" t="str">
        <f t="shared" si="92"/>
        <v>0R</v>
      </c>
      <c r="D881" t="str">
        <f t="shared" si="93"/>
        <v>F</v>
      </c>
      <c r="E881" t="s">
        <v>20</v>
      </c>
      <c r="F881" t="s">
        <v>35</v>
      </c>
      <c r="G881" s="4" t="str">
        <f t="shared" si="98"/>
        <v>539197,1</v>
      </c>
      <c r="H881" s="5">
        <v>539197.1</v>
      </c>
      <c r="I881" s="9">
        <v>539197.1</v>
      </c>
      <c r="J881">
        <v>41662</v>
      </c>
      <c r="K881">
        <v>69</v>
      </c>
      <c r="L881" s="2">
        <v>0</v>
      </c>
      <c r="M881" s="2" t="str">
        <f t="shared" si="94"/>
        <v>Corporate</v>
      </c>
      <c r="N881" t="s">
        <v>28</v>
      </c>
      <c r="O881" t="s">
        <v>17</v>
      </c>
      <c r="P881" t="str">
        <f t="shared" si="95"/>
        <v>217,973168</v>
      </c>
      <c r="Q881" s="7">
        <v>217.97316799999999</v>
      </c>
      <c r="R881" s="2">
        <v>35217.973167999997</v>
      </c>
      <c r="S881" t="str">
        <f t="shared" si="96"/>
        <v>2 puertas</v>
      </c>
      <c r="T881" s="4">
        <f t="shared" si="97"/>
        <v>-35217.973167999997</v>
      </c>
    </row>
    <row r="882" spans="1:20" x14ac:dyDescent="0.35">
      <c r="A882" t="s">
        <v>921</v>
      </c>
      <c r="B882" t="s">
        <v>19</v>
      </c>
      <c r="C882" t="str">
        <f t="shared" si="92"/>
        <v>AR</v>
      </c>
      <c r="D882" t="str">
        <f t="shared" si="93"/>
        <v>M</v>
      </c>
      <c r="E882" t="s">
        <v>27</v>
      </c>
      <c r="F882" t="s">
        <v>21</v>
      </c>
      <c r="G882" s="4" t="str">
        <f t="shared" si="98"/>
        <v>369414,05</v>
      </c>
      <c r="H882" s="5">
        <v>369414.05</v>
      </c>
      <c r="I882" s="9">
        <v>369414.05</v>
      </c>
      <c r="J882">
        <v>96170</v>
      </c>
      <c r="K882">
        <v>92</v>
      </c>
      <c r="L882" s="2">
        <v>0</v>
      </c>
      <c r="M882" s="2" t="str">
        <f t="shared" si="94"/>
        <v xml:space="preserve">Personal </v>
      </c>
      <c r="N882" t="s">
        <v>16</v>
      </c>
      <c r="O882" t="s">
        <v>17</v>
      </c>
      <c r="P882" t="str">
        <f t="shared" si="95"/>
        <v>441,6</v>
      </c>
      <c r="Q882" s="7">
        <v>441.6</v>
      </c>
      <c r="R882" s="2">
        <v>35441.599999999999</v>
      </c>
      <c r="S882" t="str">
        <f t="shared" si="96"/>
        <v>2 puertas</v>
      </c>
      <c r="T882" s="4">
        <f t="shared" si="97"/>
        <v>-35441.599999999999</v>
      </c>
    </row>
    <row r="883" spans="1:20" x14ac:dyDescent="0.35">
      <c r="A883" t="s">
        <v>922</v>
      </c>
      <c r="B883" t="s">
        <v>19</v>
      </c>
      <c r="C883" t="str">
        <f t="shared" si="92"/>
        <v>AR</v>
      </c>
      <c r="D883" t="str">
        <f t="shared" si="93"/>
        <v>F</v>
      </c>
      <c r="E883" t="s">
        <v>20</v>
      </c>
      <c r="F883" t="s">
        <v>31</v>
      </c>
      <c r="G883" s="4" t="str">
        <f t="shared" si="98"/>
        <v>504041,24</v>
      </c>
      <c r="H883" s="5">
        <v>504041.24</v>
      </c>
      <c r="I883" s="9">
        <v>504041.24</v>
      </c>
      <c r="J883">
        <v>46072</v>
      </c>
      <c r="K883">
        <v>64</v>
      </c>
      <c r="L883" s="2">
        <v>0</v>
      </c>
      <c r="M883" s="2" t="str">
        <f t="shared" si="94"/>
        <v xml:space="preserve">Personal </v>
      </c>
      <c r="N883" t="s">
        <v>16</v>
      </c>
      <c r="O883" t="s">
        <v>17</v>
      </c>
      <c r="P883" t="str">
        <f t="shared" si="95"/>
        <v>25,934064</v>
      </c>
      <c r="Q883" s="7">
        <v>25.934063999999999</v>
      </c>
      <c r="R883" s="2">
        <v>35025.934064000001</v>
      </c>
      <c r="S883" t="str">
        <f t="shared" si="96"/>
        <v>2 puertas</v>
      </c>
      <c r="T883" s="4">
        <f t="shared" si="97"/>
        <v>-35025.934064000001</v>
      </c>
    </row>
    <row r="884" spans="1:20" x14ac:dyDescent="0.35">
      <c r="A884" t="s">
        <v>923</v>
      </c>
      <c r="B884" t="s">
        <v>19</v>
      </c>
      <c r="C884" t="str">
        <f t="shared" si="92"/>
        <v>AR</v>
      </c>
      <c r="D884" t="str">
        <f t="shared" si="93"/>
        <v>F</v>
      </c>
      <c r="E884" t="s">
        <v>20</v>
      </c>
      <c r="F884" t="s">
        <v>31</v>
      </c>
      <c r="G884" s="4" t="str">
        <f t="shared" si="98"/>
        <v>2749542,19</v>
      </c>
      <c r="H884" s="5">
        <v>2749542.19</v>
      </c>
      <c r="I884" s="9">
        <v>2749542.19</v>
      </c>
      <c r="J884">
        <v>37931</v>
      </c>
      <c r="K884">
        <v>99</v>
      </c>
      <c r="L884" s="2">
        <v>0</v>
      </c>
      <c r="M884" s="2" t="str">
        <f t="shared" si="94"/>
        <v xml:space="preserve">Personal </v>
      </c>
      <c r="N884" t="s">
        <v>16</v>
      </c>
      <c r="O884" t="s">
        <v>17</v>
      </c>
      <c r="P884" t="str">
        <f t="shared" si="95"/>
        <v>475,2</v>
      </c>
      <c r="Q884" s="7">
        <v>475.2</v>
      </c>
      <c r="R884" s="2">
        <v>35475.199999999997</v>
      </c>
      <c r="S884" t="str">
        <f t="shared" si="96"/>
        <v>2 puertas</v>
      </c>
      <c r="T884" s="4">
        <f t="shared" si="97"/>
        <v>-35475.199999999997</v>
      </c>
    </row>
    <row r="885" spans="1:20" x14ac:dyDescent="0.35">
      <c r="A885" t="s">
        <v>924</v>
      </c>
      <c r="B885" t="s">
        <v>33</v>
      </c>
      <c r="C885" t="str">
        <f t="shared" si="92"/>
        <v>0R</v>
      </c>
      <c r="D885" t="str">
        <f t="shared" si="93"/>
        <v>M</v>
      </c>
      <c r="E885" t="s">
        <v>27</v>
      </c>
      <c r="F885" t="s">
        <v>31</v>
      </c>
      <c r="G885" s="4" t="str">
        <f t="shared" si="98"/>
        <v>484228,5</v>
      </c>
      <c r="H885" s="5">
        <v>484228.5</v>
      </c>
      <c r="I885" s="9">
        <v>484228.5</v>
      </c>
      <c r="J885">
        <v>35127</v>
      </c>
      <c r="K885">
        <v>62</v>
      </c>
      <c r="L885" s="2">
        <v>0</v>
      </c>
      <c r="M885" s="2" t="str">
        <f t="shared" si="94"/>
        <v xml:space="preserve">Personal </v>
      </c>
      <c r="N885" t="s">
        <v>16</v>
      </c>
      <c r="O885" t="s">
        <v>17</v>
      </c>
      <c r="P885" t="str">
        <f t="shared" si="95"/>
        <v>297,6</v>
      </c>
      <c r="Q885" s="7">
        <v>297.60000000000002</v>
      </c>
      <c r="R885" s="2">
        <v>35297.599999999999</v>
      </c>
      <c r="S885" t="str">
        <f t="shared" si="96"/>
        <v>2 puertas</v>
      </c>
      <c r="T885" s="4">
        <f t="shared" si="97"/>
        <v>-35297.599999999999</v>
      </c>
    </row>
    <row r="886" spans="1:20" x14ac:dyDescent="0.35">
      <c r="A886" t="s">
        <v>925</v>
      </c>
      <c r="B886" t="s">
        <v>13</v>
      </c>
      <c r="C886" t="str">
        <f t="shared" si="92"/>
        <v>WA</v>
      </c>
      <c r="D886" t="str">
        <f t="shared" si="93"/>
        <v>F</v>
      </c>
      <c r="E886" t="s">
        <v>20</v>
      </c>
      <c r="F886" t="s">
        <v>31</v>
      </c>
      <c r="G886" s="4" t="str">
        <f t="shared" si="98"/>
        <v>2738281,89</v>
      </c>
      <c r="H886" s="5">
        <v>2738281.89</v>
      </c>
      <c r="I886" s="9">
        <v>2738281.89</v>
      </c>
      <c r="J886">
        <v>45473</v>
      </c>
      <c r="K886">
        <v>76</v>
      </c>
      <c r="L886" s="2">
        <v>0</v>
      </c>
      <c r="M886" s="2" t="str">
        <f>LEFT(N886,8)</f>
        <v xml:space="preserve">Special </v>
      </c>
      <c r="N886" t="s">
        <v>39</v>
      </c>
      <c r="O886" t="s">
        <v>24</v>
      </c>
      <c r="P886" t="str">
        <f t="shared" si="95"/>
        <v>188,938397</v>
      </c>
      <c r="Q886" s="7">
        <v>188.93839700000001</v>
      </c>
      <c r="R886" s="2">
        <v>35188.938396999998</v>
      </c>
      <c r="S886" t="str">
        <f t="shared" si="96"/>
        <v>2 puertas</v>
      </c>
      <c r="T886" s="4">
        <f t="shared" si="97"/>
        <v>-35188.938396999998</v>
      </c>
    </row>
    <row r="887" spans="1:20" x14ac:dyDescent="0.35">
      <c r="A887" t="s">
        <v>926</v>
      </c>
      <c r="B887" t="s">
        <v>23</v>
      </c>
      <c r="C887" t="str">
        <f t="shared" si="92"/>
        <v>NV</v>
      </c>
      <c r="D887" t="str">
        <f t="shared" si="93"/>
        <v>F</v>
      </c>
      <c r="E887" t="s">
        <v>20</v>
      </c>
      <c r="F887" t="s">
        <v>35</v>
      </c>
      <c r="G887" s="4" t="str">
        <f t="shared" si="98"/>
        <v>522710,19</v>
      </c>
      <c r="H887" s="5">
        <v>522710.19</v>
      </c>
      <c r="I887" s="9">
        <v>522710.19</v>
      </c>
      <c r="J887">
        <v>93087</v>
      </c>
      <c r="K887">
        <v>131</v>
      </c>
      <c r="L887" s="2">
        <v>36586</v>
      </c>
      <c r="M887" s="2" t="str">
        <f t="shared" si="94"/>
        <v>Corporate</v>
      </c>
      <c r="N887" t="s">
        <v>28</v>
      </c>
      <c r="O887" t="s">
        <v>78</v>
      </c>
      <c r="P887" t="str">
        <f t="shared" si="95"/>
        <v>628,8</v>
      </c>
      <c r="Q887" s="7">
        <v>628.79999999999995</v>
      </c>
      <c r="R887" s="2">
        <v>35628.800000000003</v>
      </c>
      <c r="S887" t="str">
        <f t="shared" si="96"/>
        <v>2 puertas</v>
      </c>
      <c r="T887" s="4">
        <f t="shared" si="97"/>
        <v>-35628.800000000003</v>
      </c>
    </row>
    <row r="888" spans="1:20" x14ac:dyDescent="0.35">
      <c r="A888" t="s">
        <v>927</v>
      </c>
      <c r="B888" t="s">
        <v>19</v>
      </c>
      <c r="C888" t="str">
        <f t="shared" si="92"/>
        <v>AR</v>
      </c>
      <c r="D888" t="str">
        <f t="shared" si="93"/>
        <v>M</v>
      </c>
      <c r="E888" t="s">
        <v>27</v>
      </c>
      <c r="F888" t="s">
        <v>31</v>
      </c>
      <c r="G888" s="4" t="str">
        <f t="shared" si="98"/>
        <v>259009,6</v>
      </c>
      <c r="H888" s="5">
        <v>259009.6</v>
      </c>
      <c r="I888" s="9">
        <v>259009.6</v>
      </c>
      <c r="J888">
        <v>22398</v>
      </c>
      <c r="K888">
        <v>67</v>
      </c>
      <c r="L888" s="2">
        <v>36557</v>
      </c>
      <c r="M888" s="2" t="str">
        <f t="shared" si="94"/>
        <v xml:space="preserve">Personal </v>
      </c>
      <c r="N888" t="s">
        <v>16</v>
      </c>
      <c r="O888" t="s">
        <v>17</v>
      </c>
      <c r="P888" t="str">
        <f t="shared" si="95"/>
        <v>321,6</v>
      </c>
      <c r="Q888" s="7">
        <v>321.60000000000002</v>
      </c>
      <c r="R888" s="2">
        <v>35321.599999999999</v>
      </c>
      <c r="S888" t="str">
        <f t="shared" si="96"/>
        <v>2 puertas</v>
      </c>
      <c r="T888" s="4">
        <f t="shared" si="97"/>
        <v>-35321.599999999999</v>
      </c>
    </row>
    <row r="889" spans="1:20" x14ac:dyDescent="0.35">
      <c r="A889" t="s">
        <v>928</v>
      </c>
      <c r="B889" t="s">
        <v>48</v>
      </c>
      <c r="C889" t="str">
        <f t="shared" si="92"/>
        <v>CA</v>
      </c>
      <c r="D889" t="str">
        <f t="shared" si="93"/>
        <v>M</v>
      </c>
      <c r="E889" t="s">
        <v>27</v>
      </c>
      <c r="F889" t="s">
        <v>31</v>
      </c>
      <c r="G889" s="4" t="str">
        <f t="shared" si="98"/>
        <v>1053607,8</v>
      </c>
      <c r="H889" s="5">
        <v>1053607.8</v>
      </c>
      <c r="I889" s="9">
        <v>1053607.8</v>
      </c>
      <c r="J889">
        <v>92983</v>
      </c>
      <c r="K889">
        <v>87</v>
      </c>
      <c r="L889" s="2">
        <v>36526</v>
      </c>
      <c r="M889" s="2" t="str">
        <f t="shared" si="94"/>
        <v>Corporate</v>
      </c>
      <c r="N889" t="s">
        <v>28</v>
      </c>
      <c r="O889" t="s">
        <v>17</v>
      </c>
      <c r="P889" t="str">
        <f t="shared" si="95"/>
        <v>153,205591</v>
      </c>
      <c r="Q889" s="7">
        <v>153.205591</v>
      </c>
      <c r="R889" s="2">
        <v>35153.205590999998</v>
      </c>
      <c r="S889" t="str">
        <f t="shared" si="96"/>
        <v>2 puertas</v>
      </c>
      <c r="T889" s="4">
        <f t="shared" si="97"/>
        <v>-35153.205590999998</v>
      </c>
    </row>
    <row r="890" spans="1:20" x14ac:dyDescent="0.35">
      <c r="A890" t="s">
        <v>929</v>
      </c>
      <c r="B890" t="s">
        <v>19</v>
      </c>
      <c r="C890" t="str">
        <f t="shared" si="92"/>
        <v>AR</v>
      </c>
      <c r="D890" t="str">
        <f t="shared" si="93"/>
        <v>M</v>
      </c>
      <c r="E890" t="s">
        <v>27</v>
      </c>
      <c r="F890" t="s">
        <v>21</v>
      </c>
      <c r="G890" s="4" t="str">
        <f t="shared" si="98"/>
        <v>858127,87</v>
      </c>
      <c r="H890" s="5">
        <v>858127.87</v>
      </c>
      <c r="I890" s="9">
        <v>858127.87</v>
      </c>
      <c r="J890">
        <v>27689</v>
      </c>
      <c r="K890">
        <v>239</v>
      </c>
      <c r="L890" s="2">
        <v>36557</v>
      </c>
      <c r="M890" s="2" t="str">
        <f t="shared" si="94"/>
        <v xml:space="preserve">Personal </v>
      </c>
      <c r="N890" t="s">
        <v>16</v>
      </c>
      <c r="O890" t="s">
        <v>65</v>
      </c>
      <c r="P890" t="str">
        <f t="shared" si="95"/>
        <v>2893,239678</v>
      </c>
      <c r="Q890" s="7">
        <v>2893.2396779999999</v>
      </c>
      <c r="R890" s="2">
        <v>37893.239677999998</v>
      </c>
      <c r="S890" t="str">
        <f t="shared" si="96"/>
        <v>4 puertas</v>
      </c>
      <c r="T890" s="4">
        <f t="shared" si="97"/>
        <v>-37893.239677999998</v>
      </c>
    </row>
    <row r="891" spans="1:20" x14ac:dyDescent="0.35">
      <c r="A891" t="s">
        <v>930</v>
      </c>
      <c r="B891" t="s">
        <v>48</v>
      </c>
      <c r="C891" t="str">
        <f t="shared" si="92"/>
        <v>CA</v>
      </c>
      <c r="D891" t="str">
        <f t="shared" si="93"/>
        <v>F</v>
      </c>
      <c r="E891" t="s">
        <v>20</v>
      </c>
      <c r="F891" t="s">
        <v>35</v>
      </c>
      <c r="G891" s="4" t="str">
        <f t="shared" si="98"/>
        <v>946311,33</v>
      </c>
      <c r="H891" s="5">
        <v>946311.33</v>
      </c>
      <c r="I891" s="9">
        <v>946311.33</v>
      </c>
      <c r="J891">
        <v>69654</v>
      </c>
      <c r="K891">
        <v>118</v>
      </c>
      <c r="L891" s="2">
        <v>0</v>
      </c>
      <c r="M891" s="2" t="str">
        <f t="shared" si="94"/>
        <v>Corporate</v>
      </c>
      <c r="N891" t="s">
        <v>28</v>
      </c>
      <c r="O891" t="s">
        <v>29</v>
      </c>
      <c r="P891" t="str">
        <f t="shared" si="95"/>
        <v>629,532731</v>
      </c>
      <c r="Q891" s="7">
        <v>629.53273100000001</v>
      </c>
      <c r="R891" s="2">
        <v>35629.532730999999</v>
      </c>
      <c r="S891" t="str">
        <f t="shared" si="96"/>
        <v>4 puertas</v>
      </c>
      <c r="T891" s="4">
        <f t="shared" si="97"/>
        <v>-35629.532730999999</v>
      </c>
    </row>
    <row r="892" spans="1:20" x14ac:dyDescent="0.35">
      <c r="A892" t="s">
        <v>931</v>
      </c>
      <c r="B892" t="s">
        <v>48</v>
      </c>
      <c r="C892" t="str">
        <f t="shared" si="92"/>
        <v>CA</v>
      </c>
      <c r="D892" t="str">
        <f t="shared" si="93"/>
        <v>F</v>
      </c>
      <c r="E892" t="s">
        <v>20</v>
      </c>
      <c r="F892" t="s">
        <v>21</v>
      </c>
      <c r="G892" s="4" t="str">
        <f t="shared" si="98"/>
        <v>1344100,64</v>
      </c>
      <c r="H892" s="5">
        <v>1344100.64</v>
      </c>
      <c r="I892" s="9">
        <v>1344100.64</v>
      </c>
      <c r="J892">
        <v>80744</v>
      </c>
      <c r="K892">
        <v>111</v>
      </c>
      <c r="L892" s="2">
        <v>0</v>
      </c>
      <c r="M892" s="2" t="str">
        <f t="shared" si="94"/>
        <v xml:space="preserve">Personal </v>
      </c>
      <c r="N892" t="s">
        <v>16</v>
      </c>
      <c r="O892" t="s">
        <v>29</v>
      </c>
      <c r="P892" t="str">
        <f t="shared" si="95"/>
        <v>361,284757</v>
      </c>
      <c r="Q892" s="7">
        <v>361.28475700000001</v>
      </c>
      <c r="R892" s="2">
        <v>35361.284757000001</v>
      </c>
      <c r="S892" t="str">
        <f t="shared" si="96"/>
        <v>4 puertas</v>
      </c>
      <c r="T892" s="4">
        <f t="shared" si="97"/>
        <v>-35361.284757000001</v>
      </c>
    </row>
    <row r="893" spans="1:20" x14ac:dyDescent="0.35">
      <c r="A893" t="s">
        <v>932</v>
      </c>
      <c r="B893" t="s">
        <v>48</v>
      </c>
      <c r="C893" t="str">
        <f t="shared" si="92"/>
        <v>CA</v>
      </c>
      <c r="D893" t="str">
        <f t="shared" si="93"/>
        <v>F</v>
      </c>
      <c r="E893" t="s">
        <v>20</v>
      </c>
      <c r="F893" t="s">
        <v>21</v>
      </c>
      <c r="G893" s="4" t="str">
        <f t="shared" si="98"/>
        <v>388650,48</v>
      </c>
      <c r="H893" s="5">
        <v>388650.48</v>
      </c>
      <c r="I893" s="9">
        <v>388650.48</v>
      </c>
      <c r="J893">
        <v>0</v>
      </c>
      <c r="K893">
        <v>112</v>
      </c>
      <c r="L893" s="2">
        <v>0</v>
      </c>
      <c r="M893" s="2" t="str">
        <f t="shared" si="94"/>
        <v>Corporate</v>
      </c>
      <c r="N893" t="s">
        <v>28</v>
      </c>
      <c r="O893" t="s">
        <v>29</v>
      </c>
      <c r="P893" t="str">
        <f t="shared" si="95"/>
        <v>1185,988301</v>
      </c>
      <c r="Q893" s="7">
        <v>1185.9883010000001</v>
      </c>
      <c r="R893" s="2">
        <v>36185.988300999998</v>
      </c>
      <c r="S893" t="str">
        <f t="shared" si="96"/>
        <v>4 puertas</v>
      </c>
      <c r="T893" s="4">
        <f t="shared" si="97"/>
        <v>-36185.988300999998</v>
      </c>
    </row>
    <row r="894" spans="1:20" x14ac:dyDescent="0.35">
      <c r="A894" t="s">
        <v>933</v>
      </c>
      <c r="B894" t="s">
        <v>19</v>
      </c>
      <c r="C894" t="str">
        <f t="shared" si="92"/>
        <v>AR</v>
      </c>
      <c r="D894" t="str">
        <f t="shared" si="93"/>
        <v>F</v>
      </c>
      <c r="E894" t="s">
        <v>20</v>
      </c>
      <c r="F894" t="s">
        <v>31</v>
      </c>
      <c r="G894" s="4" t="str">
        <f t="shared" si="98"/>
        <v>678489,37</v>
      </c>
      <c r="H894" s="5">
        <v>678489.37</v>
      </c>
      <c r="I894" s="9">
        <v>678489.37</v>
      </c>
      <c r="J894">
        <v>0</v>
      </c>
      <c r="K894">
        <v>64</v>
      </c>
      <c r="L894" s="2">
        <v>36526</v>
      </c>
      <c r="M894" s="2" t="str">
        <f t="shared" si="94"/>
        <v xml:space="preserve">Personal </v>
      </c>
      <c r="N894" t="s">
        <v>16</v>
      </c>
      <c r="O894" t="s">
        <v>17</v>
      </c>
      <c r="P894" t="str">
        <f t="shared" si="95"/>
        <v>460,8</v>
      </c>
      <c r="Q894" s="7">
        <v>460.8</v>
      </c>
      <c r="R894" s="2">
        <v>35460.800000000003</v>
      </c>
      <c r="S894" t="str">
        <f t="shared" si="96"/>
        <v>2 puertas</v>
      </c>
      <c r="T894" s="4">
        <f t="shared" si="97"/>
        <v>-35460.800000000003</v>
      </c>
    </row>
    <row r="895" spans="1:20" x14ac:dyDescent="0.35">
      <c r="A895" t="s">
        <v>934</v>
      </c>
      <c r="B895" t="s">
        <v>19</v>
      </c>
      <c r="C895" t="str">
        <f t="shared" si="92"/>
        <v>AR</v>
      </c>
      <c r="D895" t="str">
        <f t="shared" si="93"/>
        <v>M</v>
      </c>
      <c r="E895" t="s">
        <v>27</v>
      </c>
      <c r="F895" t="s">
        <v>21</v>
      </c>
      <c r="G895" s="4" t="str">
        <f t="shared" si="98"/>
        <v>2359468,02</v>
      </c>
      <c r="H895" s="5">
        <v>2359468.02</v>
      </c>
      <c r="I895" s="9">
        <v>2359468.02</v>
      </c>
      <c r="J895">
        <v>76358</v>
      </c>
      <c r="K895">
        <v>66</v>
      </c>
      <c r="L895" s="2">
        <v>0</v>
      </c>
      <c r="M895" s="2" t="str">
        <f>LEFT(N895,8)</f>
        <v xml:space="preserve">Special </v>
      </c>
      <c r="N895" t="s">
        <v>39</v>
      </c>
      <c r="O895" t="s">
        <v>17</v>
      </c>
      <c r="P895" t="str">
        <f t="shared" si="95"/>
        <v>86,461582</v>
      </c>
      <c r="Q895" s="7">
        <v>86.461582000000007</v>
      </c>
      <c r="R895" s="2">
        <v>35086.461582000004</v>
      </c>
      <c r="S895" t="str">
        <f t="shared" si="96"/>
        <v>2 puertas</v>
      </c>
      <c r="T895" s="4">
        <f t="shared" si="97"/>
        <v>-35086.461582000004</v>
      </c>
    </row>
    <row r="896" spans="1:20" x14ac:dyDescent="0.35">
      <c r="A896" t="s">
        <v>935</v>
      </c>
      <c r="B896" t="s">
        <v>33</v>
      </c>
      <c r="C896" t="str">
        <f t="shared" si="92"/>
        <v>0R</v>
      </c>
      <c r="D896" t="str">
        <f t="shared" si="93"/>
        <v>M</v>
      </c>
      <c r="E896" t="s">
        <v>27</v>
      </c>
      <c r="F896" t="s">
        <v>21</v>
      </c>
      <c r="G896" s="4" t="str">
        <f t="shared" si="98"/>
        <v>253862,63</v>
      </c>
      <c r="H896" s="5">
        <v>253862.63</v>
      </c>
      <c r="I896" s="9">
        <v>253862.63</v>
      </c>
      <c r="J896">
        <v>18608</v>
      </c>
      <c r="K896">
        <v>71</v>
      </c>
      <c r="L896" s="2">
        <v>0</v>
      </c>
      <c r="M896" s="2" t="str">
        <f t="shared" si="94"/>
        <v>Corporate</v>
      </c>
      <c r="N896" t="s">
        <v>28</v>
      </c>
      <c r="O896" t="s">
        <v>17</v>
      </c>
      <c r="P896" t="str">
        <f t="shared" si="95"/>
        <v>340,8</v>
      </c>
      <c r="Q896" s="7">
        <v>340.8</v>
      </c>
      <c r="R896" s="2">
        <v>35340.800000000003</v>
      </c>
      <c r="S896" t="str">
        <f t="shared" si="96"/>
        <v>2 puertas</v>
      </c>
      <c r="T896" s="4">
        <f t="shared" si="97"/>
        <v>-35340.800000000003</v>
      </c>
    </row>
    <row r="897" spans="1:20" x14ac:dyDescent="0.35">
      <c r="A897" t="s">
        <v>936</v>
      </c>
      <c r="B897" t="s">
        <v>48</v>
      </c>
      <c r="C897" t="str">
        <f t="shared" si="92"/>
        <v>CA</v>
      </c>
      <c r="D897" t="str">
        <f t="shared" si="93"/>
        <v>M</v>
      </c>
      <c r="E897" t="s">
        <v>27</v>
      </c>
      <c r="F897" t="s">
        <v>31</v>
      </c>
      <c r="G897" s="4" t="str">
        <f t="shared" si="98"/>
        <v>563994,2</v>
      </c>
      <c r="H897" s="5">
        <v>563994.19999999995</v>
      </c>
      <c r="I897" s="9">
        <v>563994.19999999995</v>
      </c>
      <c r="J897">
        <v>73168</v>
      </c>
      <c r="K897">
        <v>70</v>
      </c>
      <c r="L897" s="2">
        <v>0</v>
      </c>
      <c r="M897" s="2" t="str">
        <f t="shared" si="94"/>
        <v xml:space="preserve">Personal </v>
      </c>
      <c r="N897" t="s">
        <v>16</v>
      </c>
      <c r="O897" t="s">
        <v>17</v>
      </c>
      <c r="P897" t="str">
        <f t="shared" si="95"/>
        <v>425,800112</v>
      </c>
      <c r="Q897" s="7">
        <v>425.80011200000001</v>
      </c>
      <c r="R897" s="2">
        <v>35425.800111999997</v>
      </c>
      <c r="S897" t="str">
        <f t="shared" si="96"/>
        <v>2 puertas</v>
      </c>
      <c r="T897" s="4">
        <f t="shared" si="97"/>
        <v>-35425.800111999997</v>
      </c>
    </row>
    <row r="898" spans="1:20" x14ac:dyDescent="0.35">
      <c r="A898" t="s">
        <v>937</v>
      </c>
      <c r="B898" t="s">
        <v>13</v>
      </c>
      <c r="C898" t="str">
        <f t="shared" ref="C898:C961" si="99">IF(B898="Washington","WA",IF(B898="Arizona","AR",IF(B898="Nevada","NV",IF(B898="Cali","CA",IF(B898="California","CA",IF(B898="Oregon","0R",B898))))))</f>
        <v>WA</v>
      </c>
      <c r="D898" t="str">
        <f t="shared" si="93"/>
        <v>M</v>
      </c>
      <c r="E898" t="s">
        <v>27</v>
      </c>
      <c r="F898" t="s">
        <v>21</v>
      </c>
      <c r="G898" s="4" t="str">
        <f t="shared" si="98"/>
        <v>1168137,43</v>
      </c>
      <c r="H898" s="5">
        <v>1168137.43</v>
      </c>
      <c r="I898" s="9">
        <v>1168137.43</v>
      </c>
      <c r="J898">
        <v>70930</v>
      </c>
      <c r="K898">
        <v>99</v>
      </c>
      <c r="L898" s="2">
        <v>0</v>
      </c>
      <c r="M898" s="2" t="str">
        <f t="shared" si="94"/>
        <v xml:space="preserve">Personal </v>
      </c>
      <c r="N898" t="s">
        <v>16</v>
      </c>
      <c r="O898" t="s">
        <v>17</v>
      </c>
      <c r="P898" t="str">
        <f t="shared" si="95"/>
        <v>190,43446</v>
      </c>
      <c r="Q898" s="7">
        <v>190.43446</v>
      </c>
      <c r="R898" s="2">
        <v>35190.434459999997</v>
      </c>
      <c r="S898" t="str">
        <f t="shared" si="96"/>
        <v>2 puertas</v>
      </c>
      <c r="T898" s="4">
        <f t="shared" si="97"/>
        <v>-35190.434459999997</v>
      </c>
    </row>
    <row r="899" spans="1:20" x14ac:dyDescent="0.35">
      <c r="A899" t="s">
        <v>938</v>
      </c>
      <c r="B899" t="s">
        <v>13</v>
      </c>
      <c r="C899" t="str">
        <f t="shared" si="99"/>
        <v>WA</v>
      </c>
      <c r="D899" t="str">
        <f t="shared" ref="D899:D962" si="100">IF(E899="female","F",IF(E899="Femal","F",IF(E899="Male","M",E899)))</f>
        <v>F</v>
      </c>
      <c r="E899" t="s">
        <v>20</v>
      </c>
      <c r="F899" t="s">
        <v>31</v>
      </c>
      <c r="G899" s="4" t="str">
        <f t="shared" si="98"/>
        <v>2599775</v>
      </c>
      <c r="H899" s="5">
        <v>2599775</v>
      </c>
      <c r="I899" s="9">
        <v>2599775</v>
      </c>
      <c r="J899">
        <v>62262</v>
      </c>
      <c r="K899">
        <v>72</v>
      </c>
      <c r="L899" s="2">
        <v>0</v>
      </c>
      <c r="M899" s="2" t="str">
        <f t="shared" ref="M899:M962" si="101">LEFT(N899,9)</f>
        <v>Corporate</v>
      </c>
      <c r="N899" t="s">
        <v>28</v>
      </c>
      <c r="O899" t="s">
        <v>17</v>
      </c>
      <c r="P899" t="str">
        <f t="shared" ref="P899:P962" si="102">SUBSTITUTE(Q899,"%"," ")</f>
        <v>193,505325</v>
      </c>
      <c r="Q899" s="7">
        <v>193.505325</v>
      </c>
      <c r="R899" s="2">
        <v>35193.505324999998</v>
      </c>
      <c r="S899" t="str">
        <f t="shared" ref="S899:S962" si="103">IF(O899="SUV","4 puertas",IF(O899="Luxury SUV","4 puertas","2 puertas"))</f>
        <v>2 puertas</v>
      </c>
      <c r="T899" s="4">
        <f t="shared" ref="T899:T962" si="104">X901-R899</f>
        <v>-35193.505324999998</v>
      </c>
    </row>
    <row r="900" spans="1:20" x14ac:dyDescent="0.35">
      <c r="A900" t="s">
        <v>939</v>
      </c>
      <c r="B900" t="s">
        <v>23</v>
      </c>
      <c r="C900" t="str">
        <f t="shared" si="99"/>
        <v>NV</v>
      </c>
      <c r="D900" t="str">
        <f t="shared" si="100"/>
        <v>F</v>
      </c>
      <c r="E900" t="s">
        <v>20</v>
      </c>
      <c r="F900" t="s">
        <v>15</v>
      </c>
      <c r="G900" s="4" t="str">
        <f t="shared" ref="G900:G963" si="105">SUBSTITUTE(H900,"%"," ")</f>
        <v>1377836,93</v>
      </c>
      <c r="H900" s="5">
        <v>1377836.93</v>
      </c>
      <c r="I900" s="9">
        <v>1377836.93</v>
      </c>
      <c r="J900">
        <v>91474</v>
      </c>
      <c r="K900">
        <v>113</v>
      </c>
      <c r="L900" s="2">
        <v>0</v>
      </c>
      <c r="M900" s="2" t="str">
        <f t="shared" si="101"/>
        <v>Corporate</v>
      </c>
      <c r="N900" t="s">
        <v>28</v>
      </c>
      <c r="O900" t="s">
        <v>24</v>
      </c>
      <c r="P900" t="str">
        <f t="shared" si="102"/>
        <v>24,087774</v>
      </c>
      <c r="Q900" s="7">
        <v>24.087774</v>
      </c>
      <c r="R900" s="2">
        <v>35024.087774</v>
      </c>
      <c r="S900" t="str">
        <f t="shared" si="103"/>
        <v>2 puertas</v>
      </c>
      <c r="T900" s="4">
        <f t="shared" si="104"/>
        <v>-35024.087774</v>
      </c>
    </row>
    <row r="901" spans="1:20" x14ac:dyDescent="0.35">
      <c r="A901" t="s">
        <v>940</v>
      </c>
      <c r="B901" t="s">
        <v>48</v>
      </c>
      <c r="C901" t="str">
        <f t="shared" si="99"/>
        <v>CA</v>
      </c>
      <c r="D901" t="str">
        <f t="shared" si="100"/>
        <v>F</v>
      </c>
      <c r="E901" t="s">
        <v>20</v>
      </c>
      <c r="F901" t="s">
        <v>21</v>
      </c>
      <c r="G901" s="4" t="str">
        <f t="shared" si="105"/>
        <v>492318,17</v>
      </c>
      <c r="H901" s="5">
        <v>492318.17</v>
      </c>
      <c r="I901" s="9">
        <v>492318.17</v>
      </c>
      <c r="J901">
        <v>61469</v>
      </c>
      <c r="K901">
        <v>63</v>
      </c>
      <c r="L901" s="2">
        <v>36647</v>
      </c>
      <c r="M901" s="2" t="str">
        <f t="shared" si="101"/>
        <v xml:space="preserve">Personal </v>
      </c>
      <c r="N901" t="s">
        <v>16</v>
      </c>
      <c r="O901" t="s">
        <v>17</v>
      </c>
      <c r="P901" t="str">
        <f t="shared" si="102"/>
        <v>302,4</v>
      </c>
      <c r="Q901" s="7">
        <v>302.39999999999998</v>
      </c>
      <c r="R901" s="2">
        <v>35302.400000000001</v>
      </c>
      <c r="S901" t="str">
        <f t="shared" si="103"/>
        <v>2 puertas</v>
      </c>
      <c r="T901" s="4">
        <f t="shared" si="104"/>
        <v>-35302.400000000001</v>
      </c>
    </row>
    <row r="902" spans="1:20" x14ac:dyDescent="0.35">
      <c r="A902" t="s">
        <v>941</v>
      </c>
      <c r="B902" t="s">
        <v>19</v>
      </c>
      <c r="C902" t="str">
        <f t="shared" si="99"/>
        <v>AR</v>
      </c>
      <c r="D902" t="str">
        <f t="shared" si="100"/>
        <v>F</v>
      </c>
      <c r="E902" t="s">
        <v>20</v>
      </c>
      <c r="F902" t="s">
        <v>31</v>
      </c>
      <c r="G902" s="4" t="str">
        <f t="shared" si="105"/>
        <v>227233,54</v>
      </c>
      <c r="H902" s="5">
        <v>227233.54</v>
      </c>
      <c r="I902" s="9">
        <v>227233.54</v>
      </c>
      <c r="J902">
        <v>16618</v>
      </c>
      <c r="K902">
        <v>62</v>
      </c>
      <c r="L902" s="2">
        <v>0</v>
      </c>
      <c r="M902" s="2" t="str">
        <f>LEFT(N902,8)</f>
        <v xml:space="preserve">Special </v>
      </c>
      <c r="N902" t="s">
        <v>39</v>
      </c>
      <c r="O902" t="s">
        <v>17</v>
      </c>
      <c r="P902" t="str">
        <f t="shared" si="102"/>
        <v>219,288706</v>
      </c>
      <c r="Q902" s="7">
        <v>219.28870599999999</v>
      </c>
      <c r="R902" s="2">
        <v>35219.288705999999</v>
      </c>
      <c r="S902" t="str">
        <f t="shared" si="103"/>
        <v>2 puertas</v>
      </c>
      <c r="T902" s="4">
        <f t="shared" si="104"/>
        <v>-35219.288705999999</v>
      </c>
    </row>
    <row r="903" spans="1:20" x14ac:dyDescent="0.35">
      <c r="A903" t="s">
        <v>942</v>
      </c>
      <c r="B903" t="s">
        <v>48</v>
      </c>
      <c r="C903" t="str">
        <f t="shared" si="99"/>
        <v>CA</v>
      </c>
      <c r="D903" t="str">
        <f t="shared" si="100"/>
        <v>F</v>
      </c>
      <c r="E903" t="s">
        <v>20</v>
      </c>
      <c r="F903" t="s">
        <v>21</v>
      </c>
      <c r="G903" s="4" t="str">
        <f t="shared" si="105"/>
        <v>1489539,8</v>
      </c>
      <c r="H903" s="5">
        <v>1489539.8</v>
      </c>
      <c r="I903" s="9">
        <v>1489539.8</v>
      </c>
      <c r="J903">
        <v>48081</v>
      </c>
      <c r="K903">
        <v>188</v>
      </c>
      <c r="L903" s="2">
        <v>0</v>
      </c>
      <c r="M903" s="2" t="str">
        <f t="shared" si="101"/>
        <v xml:space="preserve">Personal </v>
      </c>
      <c r="N903" t="s">
        <v>16</v>
      </c>
      <c r="O903" t="s">
        <v>65</v>
      </c>
      <c r="P903" t="str">
        <f t="shared" si="102"/>
        <v>881,360959</v>
      </c>
      <c r="Q903" s="7">
        <v>881.36095899999998</v>
      </c>
      <c r="R903" s="2">
        <v>35881.360958999998</v>
      </c>
      <c r="S903" t="str">
        <f t="shared" si="103"/>
        <v>4 puertas</v>
      </c>
      <c r="T903" s="4">
        <f t="shared" si="104"/>
        <v>-35881.360958999998</v>
      </c>
    </row>
    <row r="904" spans="1:20" x14ac:dyDescent="0.35">
      <c r="A904" t="s">
        <v>943</v>
      </c>
      <c r="B904" t="s">
        <v>33</v>
      </c>
      <c r="C904" t="str">
        <f t="shared" si="99"/>
        <v>0R</v>
      </c>
      <c r="D904" t="str">
        <f t="shared" si="100"/>
        <v>M</v>
      </c>
      <c r="E904" t="s">
        <v>27</v>
      </c>
      <c r="F904" t="s">
        <v>80</v>
      </c>
      <c r="G904" s="4" t="str">
        <f t="shared" si="105"/>
        <v>975604,5</v>
      </c>
      <c r="H904" s="5">
        <v>975604.5</v>
      </c>
      <c r="I904" s="9">
        <v>975604.5</v>
      </c>
      <c r="J904">
        <v>67632</v>
      </c>
      <c r="K904">
        <v>121</v>
      </c>
      <c r="L904" s="2">
        <v>0</v>
      </c>
      <c r="M904" s="2" t="str">
        <f t="shared" si="101"/>
        <v xml:space="preserve">Personal </v>
      </c>
      <c r="N904" t="s">
        <v>16</v>
      </c>
      <c r="O904" t="s">
        <v>78</v>
      </c>
      <c r="P904" t="str">
        <f t="shared" si="102"/>
        <v>26,951627</v>
      </c>
      <c r="Q904" s="7">
        <v>26.951626999999998</v>
      </c>
      <c r="R904" s="2">
        <v>35026.951627000002</v>
      </c>
      <c r="S904" t="str">
        <f t="shared" si="103"/>
        <v>2 puertas</v>
      </c>
      <c r="T904" s="4">
        <f t="shared" si="104"/>
        <v>-35026.951627000002</v>
      </c>
    </row>
    <row r="905" spans="1:20" x14ac:dyDescent="0.35">
      <c r="A905" t="s">
        <v>944</v>
      </c>
      <c r="B905" t="s">
        <v>33</v>
      </c>
      <c r="C905" t="str">
        <f t="shared" si="99"/>
        <v>0R</v>
      </c>
      <c r="D905" t="str">
        <f t="shared" si="100"/>
        <v>F</v>
      </c>
      <c r="E905" t="s">
        <v>20</v>
      </c>
      <c r="F905" t="s">
        <v>21</v>
      </c>
      <c r="G905" s="4" t="str">
        <f t="shared" si="105"/>
        <v>942297,41</v>
      </c>
      <c r="H905" s="5">
        <v>942297.41</v>
      </c>
      <c r="I905" s="9">
        <v>942297.41</v>
      </c>
      <c r="J905">
        <v>34115</v>
      </c>
      <c r="K905">
        <v>119</v>
      </c>
      <c r="L905" s="2">
        <v>0</v>
      </c>
      <c r="M905" s="2" t="str">
        <f t="shared" si="101"/>
        <v xml:space="preserve">Personal </v>
      </c>
      <c r="N905" t="s">
        <v>16</v>
      </c>
      <c r="O905" t="s">
        <v>29</v>
      </c>
      <c r="P905" t="str">
        <f t="shared" si="102"/>
        <v>466,122541</v>
      </c>
      <c r="Q905" s="7">
        <v>466.12254100000001</v>
      </c>
      <c r="R905" s="2">
        <v>35466.122540999997</v>
      </c>
      <c r="S905" t="str">
        <f t="shared" si="103"/>
        <v>4 puertas</v>
      </c>
      <c r="T905" s="4">
        <f t="shared" si="104"/>
        <v>-35466.122540999997</v>
      </c>
    </row>
    <row r="906" spans="1:20" x14ac:dyDescent="0.35">
      <c r="A906" t="s">
        <v>945</v>
      </c>
      <c r="B906" t="s">
        <v>19</v>
      </c>
      <c r="C906" t="str">
        <f t="shared" si="99"/>
        <v>AR</v>
      </c>
      <c r="D906" t="str">
        <f t="shared" si="100"/>
        <v>M</v>
      </c>
      <c r="E906" t="s">
        <v>27</v>
      </c>
      <c r="F906" t="s">
        <v>31</v>
      </c>
      <c r="G906" s="4" t="str">
        <f t="shared" si="105"/>
        <v>383735,76</v>
      </c>
      <c r="H906" s="5">
        <v>383735.76</v>
      </c>
      <c r="I906" s="9">
        <v>383735.76</v>
      </c>
      <c r="J906">
        <v>23051</v>
      </c>
      <c r="K906">
        <v>99</v>
      </c>
      <c r="L906" s="2">
        <v>0</v>
      </c>
      <c r="M906" s="2" t="str">
        <f t="shared" si="101"/>
        <v xml:space="preserve">Personal </v>
      </c>
      <c r="N906" t="s">
        <v>16</v>
      </c>
      <c r="O906" t="s">
        <v>24</v>
      </c>
      <c r="P906" t="str">
        <f t="shared" si="102"/>
        <v>475,2</v>
      </c>
      <c r="Q906" s="7">
        <v>475.2</v>
      </c>
      <c r="R906" s="2">
        <v>35475.199999999997</v>
      </c>
      <c r="S906" t="str">
        <f t="shared" si="103"/>
        <v>2 puertas</v>
      </c>
      <c r="T906" s="4">
        <f t="shared" si="104"/>
        <v>-35475.199999999997</v>
      </c>
    </row>
    <row r="907" spans="1:20" x14ac:dyDescent="0.35">
      <c r="A907" t="s">
        <v>946</v>
      </c>
      <c r="B907" t="s">
        <v>48</v>
      </c>
      <c r="C907" t="str">
        <f t="shared" si="99"/>
        <v>CA</v>
      </c>
      <c r="D907" t="str">
        <f t="shared" si="100"/>
        <v>M</v>
      </c>
      <c r="E907" t="s">
        <v>27</v>
      </c>
      <c r="F907" t="s">
        <v>35</v>
      </c>
      <c r="G907" s="4" t="str">
        <f t="shared" si="105"/>
        <v>1095213,19</v>
      </c>
      <c r="H907" s="5">
        <v>1095213.19</v>
      </c>
      <c r="I907" s="9">
        <v>1095213.19</v>
      </c>
      <c r="J907">
        <v>23748</v>
      </c>
      <c r="K907">
        <v>99</v>
      </c>
      <c r="L907" s="2">
        <v>0</v>
      </c>
      <c r="M907" s="2" t="str">
        <f t="shared" si="101"/>
        <v xml:space="preserve">Personal </v>
      </c>
      <c r="N907" t="s">
        <v>16</v>
      </c>
      <c r="O907" t="s">
        <v>17</v>
      </c>
      <c r="P907" t="str">
        <f t="shared" si="102"/>
        <v>607,095655</v>
      </c>
      <c r="Q907" s="7">
        <v>607.09565499999997</v>
      </c>
      <c r="R907" s="2">
        <v>35607.095654999997</v>
      </c>
      <c r="S907" t="str">
        <f t="shared" si="103"/>
        <v>2 puertas</v>
      </c>
      <c r="T907" s="4">
        <f t="shared" si="104"/>
        <v>-35607.095654999997</v>
      </c>
    </row>
    <row r="908" spans="1:20" x14ac:dyDescent="0.35">
      <c r="A908" t="s">
        <v>947</v>
      </c>
      <c r="B908" t="s">
        <v>19</v>
      </c>
      <c r="C908" t="str">
        <f t="shared" si="99"/>
        <v>AR</v>
      </c>
      <c r="D908" t="str">
        <f t="shared" si="100"/>
        <v>F</v>
      </c>
      <c r="E908" t="s">
        <v>20</v>
      </c>
      <c r="F908" t="s">
        <v>35</v>
      </c>
      <c r="G908" s="4" t="str">
        <f t="shared" si="105"/>
        <v>815913,66</v>
      </c>
      <c r="H908" s="5">
        <v>815913.66</v>
      </c>
      <c r="I908" s="9">
        <v>815913.66</v>
      </c>
      <c r="J908">
        <v>40589</v>
      </c>
      <c r="K908">
        <v>69</v>
      </c>
      <c r="L908" s="2">
        <v>0</v>
      </c>
      <c r="M908" s="2" t="str">
        <f t="shared" si="101"/>
        <v>Corporate</v>
      </c>
      <c r="N908" t="s">
        <v>28</v>
      </c>
      <c r="O908" t="s">
        <v>17</v>
      </c>
      <c r="P908" t="str">
        <f t="shared" si="102"/>
        <v>331,2</v>
      </c>
      <c r="Q908" s="7">
        <v>331.2</v>
      </c>
      <c r="R908" s="2">
        <v>35331.199999999997</v>
      </c>
      <c r="S908" t="str">
        <f t="shared" si="103"/>
        <v>2 puertas</v>
      </c>
      <c r="T908" s="4">
        <f t="shared" si="104"/>
        <v>-35331.199999999997</v>
      </c>
    </row>
    <row r="909" spans="1:20" x14ac:dyDescent="0.35">
      <c r="A909" t="s">
        <v>948</v>
      </c>
      <c r="B909" t="s">
        <v>48</v>
      </c>
      <c r="C909" t="str">
        <f t="shared" si="99"/>
        <v>CA</v>
      </c>
      <c r="D909" t="str">
        <f t="shared" si="100"/>
        <v>F</v>
      </c>
      <c r="E909" t="s">
        <v>20</v>
      </c>
      <c r="F909" t="s">
        <v>35</v>
      </c>
      <c r="G909" s="4" t="str">
        <f t="shared" si="105"/>
        <v>1948049,98</v>
      </c>
      <c r="H909" s="5">
        <v>1948049.98</v>
      </c>
      <c r="I909" s="9">
        <v>1948049.98</v>
      </c>
      <c r="J909">
        <v>50809</v>
      </c>
      <c r="K909">
        <v>83</v>
      </c>
      <c r="L909" s="2">
        <v>0</v>
      </c>
      <c r="M909" s="2" t="str">
        <f t="shared" si="101"/>
        <v xml:space="preserve">Personal </v>
      </c>
      <c r="N909" t="s">
        <v>16</v>
      </c>
      <c r="O909" t="s">
        <v>17</v>
      </c>
      <c r="P909" t="str">
        <f t="shared" si="102"/>
        <v>290,381707</v>
      </c>
      <c r="Q909" s="7">
        <v>290.38170700000001</v>
      </c>
      <c r="R909" s="2">
        <v>35290.381707</v>
      </c>
      <c r="S909" t="str">
        <f t="shared" si="103"/>
        <v>2 puertas</v>
      </c>
      <c r="T909" s="4">
        <f t="shared" si="104"/>
        <v>-35290.381707</v>
      </c>
    </row>
    <row r="910" spans="1:20" x14ac:dyDescent="0.35">
      <c r="A910" t="s">
        <v>949</v>
      </c>
      <c r="B910" t="s">
        <v>19</v>
      </c>
      <c r="C910" t="str">
        <f t="shared" si="99"/>
        <v>AR</v>
      </c>
      <c r="D910" t="str">
        <f t="shared" si="100"/>
        <v>F</v>
      </c>
      <c r="E910" t="s">
        <v>20</v>
      </c>
      <c r="F910" t="s">
        <v>31</v>
      </c>
      <c r="G910" s="4" t="str">
        <f t="shared" si="105"/>
        <v>391936,67</v>
      </c>
      <c r="H910" s="5">
        <v>391936.67</v>
      </c>
      <c r="I910" s="9">
        <v>391936.67</v>
      </c>
      <c r="J910">
        <v>66676</v>
      </c>
      <c r="K910">
        <v>97</v>
      </c>
      <c r="L910" s="2">
        <v>0</v>
      </c>
      <c r="M910" s="2" t="str">
        <f t="shared" si="101"/>
        <v xml:space="preserve">Personal </v>
      </c>
      <c r="N910" t="s">
        <v>16</v>
      </c>
      <c r="O910" t="s">
        <v>17</v>
      </c>
      <c r="P910" t="str">
        <f t="shared" si="102"/>
        <v>558,099357</v>
      </c>
      <c r="Q910" s="7">
        <v>558.09935700000005</v>
      </c>
      <c r="R910" s="2">
        <v>35558.099356999999</v>
      </c>
      <c r="S910" t="str">
        <f t="shared" si="103"/>
        <v>2 puertas</v>
      </c>
      <c r="T910" s="4">
        <f t="shared" si="104"/>
        <v>-35558.099356999999</v>
      </c>
    </row>
    <row r="911" spans="1:20" x14ac:dyDescent="0.35">
      <c r="A911" t="s">
        <v>950</v>
      </c>
      <c r="B911" t="s">
        <v>23</v>
      </c>
      <c r="C911" t="str">
        <f t="shared" si="99"/>
        <v>NV</v>
      </c>
      <c r="D911" t="str">
        <f t="shared" si="100"/>
        <v>F</v>
      </c>
      <c r="E911" t="s">
        <v>20</v>
      </c>
      <c r="F911" t="s">
        <v>21</v>
      </c>
      <c r="G911" s="4" t="str">
        <f t="shared" si="105"/>
        <v>798514,21</v>
      </c>
      <c r="H911" s="5">
        <v>798514.21</v>
      </c>
      <c r="I911" s="9">
        <v>798514.21</v>
      </c>
      <c r="J911">
        <v>52339</v>
      </c>
      <c r="K911">
        <v>70</v>
      </c>
      <c r="L911" s="2">
        <v>36586</v>
      </c>
      <c r="M911" s="2" t="str">
        <f t="shared" si="101"/>
        <v>Corporate</v>
      </c>
      <c r="N911" t="s">
        <v>28</v>
      </c>
      <c r="O911" t="s">
        <v>17</v>
      </c>
      <c r="P911" t="str">
        <f t="shared" si="102"/>
        <v>336</v>
      </c>
      <c r="Q911" s="7">
        <v>336</v>
      </c>
      <c r="R911" s="2">
        <v>35336</v>
      </c>
      <c r="S911" t="str">
        <f t="shared" si="103"/>
        <v>2 puertas</v>
      </c>
      <c r="T911" s="4">
        <f t="shared" si="104"/>
        <v>-35336</v>
      </c>
    </row>
    <row r="912" spans="1:20" x14ac:dyDescent="0.35">
      <c r="A912" t="s">
        <v>951</v>
      </c>
      <c r="B912" t="s">
        <v>33</v>
      </c>
      <c r="C912" t="str">
        <f t="shared" si="99"/>
        <v>0R</v>
      </c>
      <c r="D912" t="str">
        <f t="shared" si="100"/>
        <v>M</v>
      </c>
      <c r="E912" t="s">
        <v>27</v>
      </c>
      <c r="F912" t="s">
        <v>21</v>
      </c>
      <c r="G912" s="4" t="str">
        <f t="shared" si="105"/>
        <v>1216874,49</v>
      </c>
      <c r="H912" s="5">
        <v>1216874.49</v>
      </c>
      <c r="I912" s="9">
        <v>1216874.49</v>
      </c>
      <c r="J912">
        <v>14973</v>
      </c>
      <c r="K912">
        <v>115</v>
      </c>
      <c r="L912" s="2">
        <v>0</v>
      </c>
      <c r="M912" s="2" t="str">
        <f t="shared" si="101"/>
        <v xml:space="preserve">Personal </v>
      </c>
      <c r="N912" t="s">
        <v>16</v>
      </c>
      <c r="O912" t="s">
        <v>29</v>
      </c>
      <c r="P912" t="str">
        <f t="shared" si="102"/>
        <v>828</v>
      </c>
      <c r="Q912" s="7">
        <v>828</v>
      </c>
      <c r="R912" s="2">
        <v>35828</v>
      </c>
      <c r="S912" t="str">
        <f t="shared" si="103"/>
        <v>4 puertas</v>
      </c>
      <c r="T912" s="4">
        <f t="shared" si="104"/>
        <v>-35828</v>
      </c>
    </row>
    <row r="913" spans="1:20" x14ac:dyDescent="0.35">
      <c r="A913" t="s">
        <v>952</v>
      </c>
      <c r="B913" t="s">
        <v>19</v>
      </c>
      <c r="C913" t="str">
        <f t="shared" si="99"/>
        <v>AR</v>
      </c>
      <c r="D913" t="str">
        <f t="shared" si="100"/>
        <v>F</v>
      </c>
      <c r="E913" t="s">
        <v>20</v>
      </c>
      <c r="F913" t="s">
        <v>31</v>
      </c>
      <c r="G913" s="4" t="str">
        <f t="shared" si="105"/>
        <v>584932,15</v>
      </c>
      <c r="H913" s="5">
        <v>584932.15</v>
      </c>
      <c r="I913" s="9">
        <v>584932.15</v>
      </c>
      <c r="J913">
        <v>0</v>
      </c>
      <c r="K913">
        <v>83</v>
      </c>
      <c r="L913" s="2">
        <v>0</v>
      </c>
      <c r="M913" s="2" t="str">
        <f t="shared" si="101"/>
        <v>Corporate</v>
      </c>
      <c r="N913" t="s">
        <v>28</v>
      </c>
      <c r="O913" t="s">
        <v>17</v>
      </c>
      <c r="P913" t="str">
        <f t="shared" si="102"/>
        <v>540,514115</v>
      </c>
      <c r="Q913" s="7">
        <v>540.51411499999995</v>
      </c>
      <c r="R913" s="2">
        <v>35540.514114999998</v>
      </c>
      <c r="S913" t="str">
        <f t="shared" si="103"/>
        <v>2 puertas</v>
      </c>
      <c r="T913" s="4">
        <f t="shared" si="104"/>
        <v>-35540.514114999998</v>
      </c>
    </row>
    <row r="914" spans="1:20" x14ac:dyDescent="0.35">
      <c r="A914" t="s">
        <v>953</v>
      </c>
      <c r="B914" t="s">
        <v>19</v>
      </c>
      <c r="C914" t="str">
        <f t="shared" si="99"/>
        <v>AR</v>
      </c>
      <c r="D914" t="str">
        <f t="shared" si="100"/>
        <v>F</v>
      </c>
      <c r="E914" t="s">
        <v>20</v>
      </c>
      <c r="F914" t="s">
        <v>21</v>
      </c>
      <c r="G914" s="4" t="str">
        <f t="shared" si="105"/>
        <v>508583,66</v>
      </c>
      <c r="H914" s="5">
        <v>508583.66</v>
      </c>
      <c r="I914" s="9">
        <v>508583.66</v>
      </c>
      <c r="J914">
        <v>31546</v>
      </c>
      <c r="K914">
        <v>65</v>
      </c>
      <c r="L914" s="2">
        <v>0</v>
      </c>
      <c r="M914" s="2" t="str">
        <f t="shared" si="101"/>
        <v xml:space="preserve">Personal </v>
      </c>
      <c r="N914" t="s">
        <v>16</v>
      </c>
      <c r="O914" t="s">
        <v>17</v>
      </c>
      <c r="P914" t="str">
        <f t="shared" si="102"/>
        <v>100,049832</v>
      </c>
      <c r="Q914" s="7">
        <v>100.04983199999999</v>
      </c>
      <c r="R914" s="2">
        <v>35100.049831999997</v>
      </c>
      <c r="S914" t="str">
        <f t="shared" si="103"/>
        <v>2 puertas</v>
      </c>
      <c r="T914" s="4">
        <f t="shared" si="104"/>
        <v>-35100.049831999997</v>
      </c>
    </row>
    <row r="915" spans="1:20" x14ac:dyDescent="0.35">
      <c r="A915" t="s">
        <v>954</v>
      </c>
      <c r="B915" t="s">
        <v>48</v>
      </c>
      <c r="C915" t="str">
        <f t="shared" si="99"/>
        <v>CA</v>
      </c>
      <c r="D915" t="str">
        <f t="shared" si="100"/>
        <v>F</v>
      </c>
      <c r="E915" t="s">
        <v>20</v>
      </c>
      <c r="F915" t="s">
        <v>35</v>
      </c>
      <c r="G915" s="4" t="str">
        <f t="shared" si="105"/>
        <v>290393,98</v>
      </c>
      <c r="H915" s="5">
        <v>290393.98</v>
      </c>
      <c r="I915" s="9">
        <v>290393.98</v>
      </c>
      <c r="J915">
        <v>67763</v>
      </c>
      <c r="K915">
        <v>73</v>
      </c>
      <c r="L915" s="2">
        <v>36526</v>
      </c>
      <c r="M915" s="2" t="str">
        <f t="shared" si="101"/>
        <v xml:space="preserve">Personal </v>
      </c>
      <c r="N915" t="s">
        <v>16</v>
      </c>
      <c r="O915" t="s">
        <v>17</v>
      </c>
      <c r="P915" t="str">
        <f t="shared" si="102"/>
        <v>59,861963</v>
      </c>
      <c r="Q915" s="7">
        <v>59.861963000000003</v>
      </c>
      <c r="R915" s="2">
        <v>35059.861963000003</v>
      </c>
      <c r="S915" t="str">
        <f t="shared" si="103"/>
        <v>2 puertas</v>
      </c>
      <c r="T915" s="4">
        <f t="shared" si="104"/>
        <v>-35059.861963000003</v>
      </c>
    </row>
    <row r="916" spans="1:20" x14ac:dyDescent="0.35">
      <c r="A916" t="s">
        <v>955</v>
      </c>
      <c r="B916" t="s">
        <v>13</v>
      </c>
      <c r="C916" t="str">
        <f t="shared" si="99"/>
        <v>WA</v>
      </c>
      <c r="D916" t="str">
        <f t="shared" si="100"/>
        <v>F</v>
      </c>
      <c r="E916" t="s">
        <v>20</v>
      </c>
      <c r="F916" t="s">
        <v>35</v>
      </c>
      <c r="G916" s="4" t="str">
        <f t="shared" si="105"/>
        <v>627317,34</v>
      </c>
      <c r="H916" s="5">
        <v>627317.34</v>
      </c>
      <c r="I916" s="9">
        <v>627317.34</v>
      </c>
      <c r="J916">
        <v>20836</v>
      </c>
      <c r="K916">
        <v>79</v>
      </c>
      <c r="L916" s="2">
        <v>0</v>
      </c>
      <c r="M916" s="2" t="str">
        <f t="shared" si="101"/>
        <v>Corporate</v>
      </c>
      <c r="N916" t="s">
        <v>28</v>
      </c>
      <c r="O916" t="s">
        <v>17</v>
      </c>
      <c r="P916" t="str">
        <f t="shared" si="102"/>
        <v>193,57032</v>
      </c>
      <c r="Q916" s="7">
        <v>193.57032000000001</v>
      </c>
      <c r="R916" s="2">
        <v>35193.570319999999</v>
      </c>
      <c r="S916" t="str">
        <f t="shared" si="103"/>
        <v>2 puertas</v>
      </c>
      <c r="T916" s="4">
        <f t="shared" si="104"/>
        <v>-35193.570319999999</v>
      </c>
    </row>
    <row r="917" spans="1:20" x14ac:dyDescent="0.35">
      <c r="A917" t="s">
        <v>956</v>
      </c>
      <c r="B917" t="s">
        <v>13</v>
      </c>
      <c r="C917" t="str">
        <f t="shared" si="99"/>
        <v>WA</v>
      </c>
      <c r="D917" t="str">
        <f t="shared" si="100"/>
        <v>M</v>
      </c>
      <c r="E917" t="s">
        <v>27</v>
      </c>
      <c r="F917" t="s">
        <v>35</v>
      </c>
      <c r="G917" s="4" t="str">
        <f t="shared" si="105"/>
        <v>1832141,9</v>
      </c>
      <c r="H917" s="5">
        <v>1832141.9</v>
      </c>
      <c r="I917" s="9">
        <v>1832141.9</v>
      </c>
      <c r="J917">
        <v>88592</v>
      </c>
      <c r="K917">
        <v>76</v>
      </c>
      <c r="L917" s="2">
        <v>0</v>
      </c>
      <c r="M917" s="2" t="str">
        <f t="shared" si="101"/>
        <v>Corporate</v>
      </c>
      <c r="N917" t="s">
        <v>28</v>
      </c>
      <c r="O917" t="s">
        <v>17</v>
      </c>
      <c r="P917" t="str">
        <f t="shared" si="102"/>
        <v>199,79727</v>
      </c>
      <c r="Q917" s="7">
        <v>199.79727</v>
      </c>
      <c r="R917" s="2">
        <v>35199.797270000003</v>
      </c>
      <c r="S917" t="str">
        <f t="shared" si="103"/>
        <v>2 puertas</v>
      </c>
      <c r="T917" s="4">
        <f t="shared" si="104"/>
        <v>-35199.797270000003</v>
      </c>
    </row>
    <row r="918" spans="1:20" x14ac:dyDescent="0.35">
      <c r="A918" t="s">
        <v>957</v>
      </c>
      <c r="B918" t="s">
        <v>33</v>
      </c>
      <c r="C918" t="str">
        <f t="shared" si="99"/>
        <v>0R</v>
      </c>
      <c r="D918" t="str">
        <f t="shared" si="100"/>
        <v>F</v>
      </c>
      <c r="E918" t="s">
        <v>20</v>
      </c>
      <c r="F918" t="s">
        <v>35</v>
      </c>
      <c r="G918" s="4" t="str">
        <f t="shared" si="105"/>
        <v>517870,42</v>
      </c>
      <c r="H918" s="5">
        <v>517870.42</v>
      </c>
      <c r="I918" s="9">
        <v>517870.42</v>
      </c>
      <c r="J918">
        <v>66943</v>
      </c>
      <c r="K918">
        <v>65</v>
      </c>
      <c r="L918" s="2">
        <v>36526</v>
      </c>
      <c r="M918" s="2" t="str">
        <f>LEFT(N918,8)</f>
        <v xml:space="preserve">Special </v>
      </c>
      <c r="N918" t="s">
        <v>39</v>
      </c>
      <c r="O918" t="s">
        <v>17</v>
      </c>
      <c r="P918" t="str">
        <f t="shared" si="102"/>
        <v>53,084753</v>
      </c>
      <c r="Q918" s="7">
        <v>53.084752999999999</v>
      </c>
      <c r="R918" s="2">
        <v>35053.084753000003</v>
      </c>
      <c r="S918" t="str">
        <f t="shared" si="103"/>
        <v>2 puertas</v>
      </c>
      <c r="T918" s="4">
        <f t="shared" si="104"/>
        <v>-35053.084753000003</v>
      </c>
    </row>
    <row r="919" spans="1:20" x14ac:dyDescent="0.35">
      <c r="A919" t="s">
        <v>958</v>
      </c>
      <c r="B919" t="s">
        <v>19</v>
      </c>
      <c r="C919" t="str">
        <f t="shared" si="99"/>
        <v>AR</v>
      </c>
      <c r="D919" t="str">
        <f t="shared" si="100"/>
        <v>F</v>
      </c>
      <c r="E919" t="s">
        <v>20</v>
      </c>
      <c r="F919" t="s">
        <v>31</v>
      </c>
      <c r="G919" s="4" t="str">
        <f t="shared" si="105"/>
        <v>1402435,84</v>
      </c>
      <c r="H919" s="5">
        <v>1402435.84</v>
      </c>
      <c r="I919" s="9">
        <v>1402435.84</v>
      </c>
      <c r="J919">
        <v>81872</v>
      </c>
      <c r="K919">
        <v>115</v>
      </c>
      <c r="L919" s="2">
        <v>0</v>
      </c>
      <c r="M919" s="2" t="str">
        <f>LEFT(N919,8)</f>
        <v xml:space="preserve">Special </v>
      </c>
      <c r="N919" t="s">
        <v>39</v>
      </c>
      <c r="O919" t="s">
        <v>17</v>
      </c>
      <c r="P919" t="str">
        <f t="shared" si="102"/>
        <v>256,43803</v>
      </c>
      <c r="Q919" s="7">
        <v>256.43803000000003</v>
      </c>
      <c r="R919" s="2">
        <v>35256.438029999998</v>
      </c>
      <c r="S919" t="str">
        <f t="shared" si="103"/>
        <v>2 puertas</v>
      </c>
      <c r="T919" s="4">
        <f t="shared" si="104"/>
        <v>-35256.438029999998</v>
      </c>
    </row>
    <row r="920" spans="1:20" x14ac:dyDescent="0.35">
      <c r="A920" t="s">
        <v>959</v>
      </c>
      <c r="B920" t="s">
        <v>13</v>
      </c>
      <c r="C920" t="str">
        <f t="shared" si="99"/>
        <v>WA</v>
      </c>
      <c r="D920" t="str">
        <f t="shared" si="100"/>
        <v>F</v>
      </c>
      <c r="E920" t="s">
        <v>20</v>
      </c>
      <c r="F920" t="s">
        <v>35</v>
      </c>
      <c r="G920" s="4" t="str">
        <f t="shared" si="105"/>
        <v>530943,59</v>
      </c>
      <c r="H920" s="5">
        <v>530943.59</v>
      </c>
      <c r="I920" s="9">
        <v>530943.59</v>
      </c>
      <c r="J920">
        <v>22404</v>
      </c>
      <c r="K920">
        <v>70</v>
      </c>
      <c r="L920" s="2">
        <v>36526</v>
      </c>
      <c r="M920" s="2" t="str">
        <f t="shared" si="101"/>
        <v xml:space="preserve">Personal </v>
      </c>
      <c r="N920" t="s">
        <v>16</v>
      </c>
      <c r="O920" t="s">
        <v>17</v>
      </c>
      <c r="P920" t="str">
        <f t="shared" si="102"/>
        <v>211,136067</v>
      </c>
      <c r="Q920" s="7">
        <v>211.136067</v>
      </c>
      <c r="R920" s="2">
        <v>35211.136066999999</v>
      </c>
      <c r="S920" t="str">
        <f t="shared" si="103"/>
        <v>2 puertas</v>
      </c>
      <c r="T920" s="4">
        <f t="shared" si="104"/>
        <v>-35211.136066999999</v>
      </c>
    </row>
    <row r="921" spans="1:20" x14ac:dyDescent="0.35">
      <c r="A921" t="s">
        <v>960</v>
      </c>
      <c r="B921" t="s">
        <v>48</v>
      </c>
      <c r="C921" t="str">
        <f t="shared" si="99"/>
        <v>CA</v>
      </c>
      <c r="D921" t="str">
        <f t="shared" si="100"/>
        <v>F</v>
      </c>
      <c r="E921" t="s">
        <v>20</v>
      </c>
      <c r="F921" t="s">
        <v>31</v>
      </c>
      <c r="G921" s="4" t="str">
        <f t="shared" si="105"/>
        <v>494980,38</v>
      </c>
      <c r="H921" s="5">
        <v>494980.38</v>
      </c>
      <c r="I921" s="9">
        <v>494980.38</v>
      </c>
      <c r="J921">
        <v>21342</v>
      </c>
      <c r="K921">
        <v>62</v>
      </c>
      <c r="L921" s="2">
        <v>0</v>
      </c>
      <c r="M921" s="2" t="str">
        <f t="shared" si="101"/>
        <v xml:space="preserve">Personal </v>
      </c>
      <c r="N921" t="s">
        <v>16</v>
      </c>
      <c r="O921" t="s">
        <v>17</v>
      </c>
      <c r="P921" t="str">
        <f t="shared" si="102"/>
        <v>74,350893</v>
      </c>
      <c r="Q921" s="7">
        <v>74.350892999999999</v>
      </c>
      <c r="R921" s="2">
        <v>35074.350893000003</v>
      </c>
      <c r="S921" t="str">
        <f t="shared" si="103"/>
        <v>2 puertas</v>
      </c>
      <c r="T921" s="4">
        <f t="shared" si="104"/>
        <v>-35074.350893000003</v>
      </c>
    </row>
    <row r="922" spans="1:20" x14ac:dyDescent="0.35">
      <c r="A922" t="s">
        <v>961</v>
      </c>
      <c r="B922" t="s">
        <v>48</v>
      </c>
      <c r="C922" t="str">
        <f t="shared" si="99"/>
        <v>CA</v>
      </c>
      <c r="D922" t="str">
        <f t="shared" si="100"/>
        <v>M</v>
      </c>
      <c r="E922" t="s">
        <v>27</v>
      </c>
      <c r="F922" t="s">
        <v>21</v>
      </c>
      <c r="G922" s="4" t="str">
        <f t="shared" si="105"/>
        <v>859566,53</v>
      </c>
      <c r="H922" s="5">
        <v>859566.53</v>
      </c>
      <c r="I922" s="9">
        <v>859566.53</v>
      </c>
      <c r="J922">
        <v>34621</v>
      </c>
      <c r="K922">
        <v>108</v>
      </c>
      <c r="L922" s="2">
        <v>36526</v>
      </c>
      <c r="M922" s="2" t="str">
        <f t="shared" si="101"/>
        <v>Corporate</v>
      </c>
      <c r="N922" t="s">
        <v>28</v>
      </c>
      <c r="O922" t="s">
        <v>29</v>
      </c>
      <c r="P922" t="str">
        <f t="shared" si="102"/>
        <v>621,464468</v>
      </c>
      <c r="Q922" s="7">
        <v>621.46446800000001</v>
      </c>
      <c r="R922" s="2">
        <v>35621.464467999998</v>
      </c>
      <c r="S922" t="str">
        <f t="shared" si="103"/>
        <v>4 puertas</v>
      </c>
      <c r="T922" s="4">
        <f t="shared" si="104"/>
        <v>-35621.464467999998</v>
      </c>
    </row>
    <row r="923" spans="1:20" x14ac:dyDescent="0.35">
      <c r="A923" t="s">
        <v>962</v>
      </c>
      <c r="B923" t="s">
        <v>33</v>
      </c>
      <c r="C923" t="str">
        <f t="shared" si="99"/>
        <v>0R</v>
      </c>
      <c r="D923" t="str">
        <f t="shared" si="100"/>
        <v>M</v>
      </c>
      <c r="E923" t="s">
        <v>27</v>
      </c>
      <c r="F923" t="s">
        <v>35</v>
      </c>
      <c r="G923" s="4" t="str">
        <f t="shared" si="105"/>
        <v>2295189,2</v>
      </c>
      <c r="H923" s="5">
        <v>2295189.2000000002</v>
      </c>
      <c r="I923" s="9">
        <v>2295189.2000000002</v>
      </c>
      <c r="J923">
        <v>62396</v>
      </c>
      <c r="K923">
        <v>64</v>
      </c>
      <c r="L923" s="2">
        <v>0</v>
      </c>
      <c r="M923" s="2" t="str">
        <f t="shared" si="101"/>
        <v xml:space="preserve">Personal </v>
      </c>
      <c r="N923" t="s">
        <v>16</v>
      </c>
      <c r="O923" t="s">
        <v>17</v>
      </c>
      <c r="P923" t="str">
        <f t="shared" si="102"/>
        <v>307,2</v>
      </c>
      <c r="Q923" s="7">
        <v>307.2</v>
      </c>
      <c r="R923" s="2">
        <v>35307.199999999997</v>
      </c>
      <c r="S923" t="str">
        <f t="shared" si="103"/>
        <v>2 puertas</v>
      </c>
      <c r="T923" s="4">
        <f t="shared" si="104"/>
        <v>-35307.199999999997</v>
      </c>
    </row>
    <row r="924" spans="1:20" x14ac:dyDescent="0.35">
      <c r="A924" t="s">
        <v>963</v>
      </c>
      <c r="B924" t="s">
        <v>33</v>
      </c>
      <c r="C924" t="str">
        <f t="shared" si="99"/>
        <v>0R</v>
      </c>
      <c r="D924" t="str">
        <f t="shared" si="100"/>
        <v>M</v>
      </c>
      <c r="E924" t="s">
        <v>27</v>
      </c>
      <c r="F924" t="s">
        <v>31</v>
      </c>
      <c r="G924" s="4" t="str">
        <f t="shared" si="105"/>
        <v>379213,03</v>
      </c>
      <c r="H924" s="5">
        <v>379213.03</v>
      </c>
      <c r="I924" s="9">
        <v>379213.03</v>
      </c>
      <c r="J924">
        <v>97212</v>
      </c>
      <c r="K924">
        <v>93</v>
      </c>
      <c r="L924" s="2">
        <v>0</v>
      </c>
      <c r="M924" s="2" t="str">
        <f t="shared" si="101"/>
        <v xml:space="preserve">Personal </v>
      </c>
      <c r="N924" t="s">
        <v>16</v>
      </c>
      <c r="O924" t="s">
        <v>24</v>
      </c>
      <c r="P924" t="str">
        <f t="shared" si="102"/>
        <v>360,05589</v>
      </c>
      <c r="Q924" s="7">
        <v>360.05588999999998</v>
      </c>
      <c r="R924" s="2">
        <v>35360.055890000003</v>
      </c>
      <c r="S924" t="str">
        <f t="shared" si="103"/>
        <v>2 puertas</v>
      </c>
      <c r="T924" s="4">
        <f t="shared" si="104"/>
        <v>-35360.055890000003</v>
      </c>
    </row>
    <row r="925" spans="1:20" x14ac:dyDescent="0.35">
      <c r="A925" t="s">
        <v>964</v>
      </c>
      <c r="B925" t="s">
        <v>19</v>
      </c>
      <c r="C925" t="str">
        <f t="shared" si="99"/>
        <v>AR</v>
      </c>
      <c r="D925" t="str">
        <f t="shared" si="100"/>
        <v>F</v>
      </c>
      <c r="E925" t="s">
        <v>20</v>
      </c>
      <c r="F925" t="s">
        <v>21</v>
      </c>
      <c r="G925" s="4" t="str">
        <f t="shared" si="105"/>
        <v>275574,8</v>
      </c>
      <c r="H925" s="5">
        <v>275574.8</v>
      </c>
      <c r="I925" s="9">
        <v>275574.8</v>
      </c>
      <c r="J925">
        <v>49648</v>
      </c>
      <c r="K925">
        <v>70</v>
      </c>
      <c r="L925" s="2">
        <v>0</v>
      </c>
      <c r="M925" s="2" t="str">
        <f t="shared" si="101"/>
        <v xml:space="preserve">Personal </v>
      </c>
      <c r="N925" t="s">
        <v>16</v>
      </c>
      <c r="O925" t="s">
        <v>17</v>
      </c>
      <c r="P925" t="str">
        <f t="shared" si="102"/>
        <v>65,954813</v>
      </c>
      <c r="Q925" s="7">
        <v>65.954813000000001</v>
      </c>
      <c r="R925" s="2">
        <v>35065.954812999997</v>
      </c>
      <c r="S925" t="str">
        <f t="shared" si="103"/>
        <v>2 puertas</v>
      </c>
      <c r="T925" s="4">
        <f t="shared" si="104"/>
        <v>-35065.954812999997</v>
      </c>
    </row>
    <row r="926" spans="1:20" x14ac:dyDescent="0.35">
      <c r="A926" t="s">
        <v>965</v>
      </c>
      <c r="B926" t="s">
        <v>19</v>
      </c>
      <c r="C926" t="str">
        <f t="shared" si="99"/>
        <v>AR</v>
      </c>
      <c r="D926" t="str">
        <f t="shared" si="100"/>
        <v>M</v>
      </c>
      <c r="E926" t="s">
        <v>27</v>
      </c>
      <c r="F926" t="s">
        <v>35</v>
      </c>
      <c r="G926" s="4" t="str">
        <f t="shared" si="105"/>
        <v>488033,96</v>
      </c>
      <c r="H926" s="5">
        <v>488033.96</v>
      </c>
      <c r="I926" s="9">
        <v>488033.96</v>
      </c>
      <c r="J926">
        <v>97984</v>
      </c>
      <c r="K926">
        <v>61</v>
      </c>
      <c r="L926" s="2">
        <v>36526</v>
      </c>
      <c r="M926" s="2" t="str">
        <f t="shared" si="101"/>
        <v xml:space="preserve">Personal </v>
      </c>
      <c r="N926" t="s">
        <v>16</v>
      </c>
      <c r="O926" t="s">
        <v>17</v>
      </c>
      <c r="P926" t="str">
        <f t="shared" si="102"/>
        <v>407,450118</v>
      </c>
      <c r="Q926" s="7">
        <v>407.45011799999997</v>
      </c>
      <c r="R926" s="2">
        <v>35407.450118000001</v>
      </c>
      <c r="S926" t="str">
        <f t="shared" si="103"/>
        <v>2 puertas</v>
      </c>
      <c r="T926" s="4">
        <f t="shared" si="104"/>
        <v>-35407.450118000001</v>
      </c>
    </row>
    <row r="927" spans="1:20" x14ac:dyDescent="0.35">
      <c r="A927" t="s">
        <v>966</v>
      </c>
      <c r="B927" t="s">
        <v>48</v>
      </c>
      <c r="C927" t="str">
        <f t="shared" si="99"/>
        <v>CA</v>
      </c>
      <c r="D927" t="str">
        <f t="shared" si="100"/>
        <v>F</v>
      </c>
      <c r="E927" t="s">
        <v>20</v>
      </c>
      <c r="F927" t="s">
        <v>35</v>
      </c>
      <c r="G927" s="4" t="str">
        <f t="shared" si="105"/>
        <v>905190,53</v>
      </c>
      <c r="H927" s="5">
        <v>905190.53</v>
      </c>
      <c r="I927" s="9">
        <v>905190.53</v>
      </c>
      <c r="J927">
        <v>26308</v>
      </c>
      <c r="K927">
        <v>114</v>
      </c>
      <c r="L927" s="2">
        <v>0</v>
      </c>
      <c r="M927" s="2" t="str">
        <f t="shared" si="101"/>
        <v>Corporate</v>
      </c>
      <c r="N927" t="s">
        <v>28</v>
      </c>
      <c r="O927" t="s">
        <v>29</v>
      </c>
      <c r="P927" t="str">
        <f t="shared" si="102"/>
        <v>547,2</v>
      </c>
      <c r="Q927" s="7">
        <v>547.20000000000005</v>
      </c>
      <c r="R927" s="2">
        <v>35547.199999999997</v>
      </c>
      <c r="S927" t="str">
        <f t="shared" si="103"/>
        <v>4 puertas</v>
      </c>
      <c r="T927" s="4">
        <f t="shared" si="104"/>
        <v>-35547.199999999997</v>
      </c>
    </row>
    <row r="928" spans="1:20" x14ac:dyDescent="0.35">
      <c r="A928" t="s">
        <v>967</v>
      </c>
      <c r="B928" t="s">
        <v>33</v>
      </c>
      <c r="C928" t="str">
        <f t="shared" si="99"/>
        <v>0R</v>
      </c>
      <c r="D928" t="str">
        <f t="shared" si="100"/>
        <v>F</v>
      </c>
      <c r="E928" t="s">
        <v>20</v>
      </c>
      <c r="F928" t="s">
        <v>35</v>
      </c>
      <c r="G928" s="4" t="str">
        <f t="shared" si="105"/>
        <v>1011544,62</v>
      </c>
      <c r="H928" s="5">
        <v>1011544.62</v>
      </c>
      <c r="I928" s="9">
        <v>1011544.62</v>
      </c>
      <c r="J928">
        <v>63528</v>
      </c>
      <c r="K928">
        <v>256</v>
      </c>
      <c r="L928" s="2">
        <v>0</v>
      </c>
      <c r="M928" s="2" t="str">
        <f t="shared" si="101"/>
        <v xml:space="preserve">Personal </v>
      </c>
      <c r="N928" t="s">
        <v>16</v>
      </c>
      <c r="O928" t="s">
        <v>117</v>
      </c>
      <c r="P928" t="str">
        <f t="shared" si="102"/>
        <v>1228,8</v>
      </c>
      <c r="Q928" s="7">
        <v>1228.8</v>
      </c>
      <c r="R928" s="2">
        <v>36228.800000000003</v>
      </c>
      <c r="S928" t="str">
        <f t="shared" si="103"/>
        <v>2 puertas</v>
      </c>
      <c r="T928" s="4">
        <f t="shared" si="104"/>
        <v>-36228.800000000003</v>
      </c>
    </row>
    <row r="929" spans="1:20" x14ac:dyDescent="0.35">
      <c r="A929" t="s">
        <v>968</v>
      </c>
      <c r="B929" t="s">
        <v>23</v>
      </c>
      <c r="C929" t="str">
        <f t="shared" si="99"/>
        <v>NV</v>
      </c>
      <c r="D929" t="str">
        <f t="shared" si="100"/>
        <v>M</v>
      </c>
      <c r="E929" t="s">
        <v>27</v>
      </c>
      <c r="F929" t="s">
        <v>35</v>
      </c>
      <c r="G929" s="4" t="str">
        <f t="shared" si="105"/>
        <v>826907,54</v>
      </c>
      <c r="H929" s="5">
        <v>826907.54</v>
      </c>
      <c r="I929" s="9">
        <v>826907.54</v>
      </c>
      <c r="J929">
        <v>20225</v>
      </c>
      <c r="K929">
        <v>114</v>
      </c>
      <c r="L929" s="2">
        <v>36526</v>
      </c>
      <c r="M929" s="2" t="str">
        <f>LEFT(N929,8)</f>
        <v xml:space="preserve">Special </v>
      </c>
      <c r="N929" t="s">
        <v>39</v>
      </c>
      <c r="O929" t="s">
        <v>29</v>
      </c>
      <c r="P929" t="str">
        <f t="shared" si="102"/>
        <v>547,2</v>
      </c>
      <c r="Q929" s="7">
        <v>547.20000000000005</v>
      </c>
      <c r="R929" s="2">
        <v>35547.199999999997</v>
      </c>
      <c r="S929" t="str">
        <f t="shared" si="103"/>
        <v>4 puertas</v>
      </c>
      <c r="T929" s="4">
        <f t="shared" si="104"/>
        <v>-35547.199999999997</v>
      </c>
    </row>
    <row r="930" spans="1:20" x14ac:dyDescent="0.35">
      <c r="A930" t="s">
        <v>969</v>
      </c>
      <c r="B930" t="s">
        <v>23</v>
      </c>
      <c r="C930" t="str">
        <f t="shared" si="99"/>
        <v>NV</v>
      </c>
      <c r="D930" t="str">
        <f t="shared" si="100"/>
        <v>M</v>
      </c>
      <c r="E930" t="s">
        <v>27</v>
      </c>
      <c r="F930" t="s">
        <v>31</v>
      </c>
      <c r="G930" s="4" t="str">
        <f t="shared" si="105"/>
        <v>807165,3</v>
      </c>
      <c r="H930" s="5">
        <v>807165.3</v>
      </c>
      <c r="I930" s="9">
        <v>807165.3</v>
      </c>
      <c r="J930">
        <v>0</v>
      </c>
      <c r="K930">
        <v>112</v>
      </c>
      <c r="L930" s="2">
        <v>0</v>
      </c>
      <c r="M930" s="2" t="str">
        <f t="shared" si="101"/>
        <v xml:space="preserve">Personal </v>
      </c>
      <c r="N930" t="s">
        <v>16</v>
      </c>
      <c r="O930" t="s">
        <v>29</v>
      </c>
      <c r="P930" t="str">
        <f t="shared" si="102"/>
        <v>806,4</v>
      </c>
      <c r="Q930" s="7">
        <v>806.4</v>
      </c>
      <c r="R930" s="2">
        <v>35806.400000000001</v>
      </c>
      <c r="S930" t="str">
        <f t="shared" si="103"/>
        <v>4 puertas</v>
      </c>
      <c r="T930" s="4">
        <f t="shared" si="104"/>
        <v>-35806.400000000001</v>
      </c>
    </row>
    <row r="931" spans="1:20" x14ac:dyDescent="0.35">
      <c r="A931" t="s">
        <v>970</v>
      </c>
      <c r="B931" t="s">
        <v>33</v>
      </c>
      <c r="C931" t="str">
        <f t="shared" si="99"/>
        <v>0R</v>
      </c>
      <c r="D931" t="str">
        <f t="shared" si="100"/>
        <v>F</v>
      </c>
      <c r="E931" t="s">
        <v>20</v>
      </c>
      <c r="F931" t="s">
        <v>31</v>
      </c>
      <c r="G931" s="4" t="str">
        <f t="shared" si="105"/>
        <v>772699,36</v>
      </c>
      <c r="H931" s="5">
        <v>772699.36</v>
      </c>
      <c r="I931" s="9">
        <v>772699.36</v>
      </c>
      <c r="J931">
        <v>87620</v>
      </c>
      <c r="K931">
        <v>64</v>
      </c>
      <c r="L931" s="2">
        <v>0</v>
      </c>
      <c r="M931" s="2" t="str">
        <f t="shared" si="101"/>
        <v xml:space="preserve">Personal </v>
      </c>
      <c r="N931" t="s">
        <v>16</v>
      </c>
      <c r="O931" t="s">
        <v>17</v>
      </c>
      <c r="P931" t="str">
        <f t="shared" si="102"/>
        <v>24,063693</v>
      </c>
      <c r="Q931" s="7">
        <v>24.063693000000001</v>
      </c>
      <c r="R931" s="2">
        <v>35024.063692999996</v>
      </c>
      <c r="S931" t="str">
        <f t="shared" si="103"/>
        <v>2 puertas</v>
      </c>
      <c r="T931" s="4">
        <f t="shared" si="104"/>
        <v>-35024.063692999996</v>
      </c>
    </row>
    <row r="932" spans="1:20" x14ac:dyDescent="0.35">
      <c r="A932" t="s">
        <v>971</v>
      </c>
      <c r="B932" t="s">
        <v>48</v>
      </c>
      <c r="C932" t="str">
        <f t="shared" si="99"/>
        <v>CA</v>
      </c>
      <c r="D932" t="str">
        <f t="shared" si="100"/>
        <v>F</v>
      </c>
      <c r="E932" t="s">
        <v>20</v>
      </c>
      <c r="F932" t="s">
        <v>21</v>
      </c>
      <c r="G932" s="4" t="str">
        <f t="shared" si="105"/>
        <v>831113,59</v>
      </c>
      <c r="H932" s="5">
        <v>831113.59</v>
      </c>
      <c r="I932" s="9">
        <v>831113.59</v>
      </c>
      <c r="J932">
        <v>0</v>
      </c>
      <c r="K932">
        <v>72</v>
      </c>
      <c r="L932" s="2">
        <v>0</v>
      </c>
      <c r="M932" s="2" t="str">
        <f t="shared" si="101"/>
        <v>Corporate</v>
      </c>
      <c r="N932" t="s">
        <v>28</v>
      </c>
      <c r="O932" t="s">
        <v>17</v>
      </c>
      <c r="P932" t="str">
        <f t="shared" si="102"/>
        <v>311,329282</v>
      </c>
      <c r="Q932" s="7">
        <v>311.32928199999998</v>
      </c>
      <c r="R932" s="2">
        <v>35311.329281999999</v>
      </c>
      <c r="S932" t="str">
        <f t="shared" si="103"/>
        <v>2 puertas</v>
      </c>
      <c r="T932" s="4">
        <f t="shared" si="104"/>
        <v>-35311.329281999999</v>
      </c>
    </row>
    <row r="933" spans="1:20" x14ac:dyDescent="0.35">
      <c r="A933" t="s">
        <v>972</v>
      </c>
      <c r="B933" t="s">
        <v>23</v>
      </c>
      <c r="C933" t="str">
        <f t="shared" si="99"/>
        <v>NV</v>
      </c>
      <c r="D933" t="str">
        <f t="shared" si="100"/>
        <v>F</v>
      </c>
      <c r="E933" t="s">
        <v>20</v>
      </c>
      <c r="F933" t="s">
        <v>15</v>
      </c>
      <c r="G933" s="4" t="str">
        <f t="shared" si="105"/>
        <v>257402,04</v>
      </c>
      <c r="H933" s="5">
        <v>257402.04</v>
      </c>
      <c r="I933" s="9">
        <v>257402.04</v>
      </c>
      <c r="J933">
        <v>34990</v>
      </c>
      <c r="K933">
        <v>65</v>
      </c>
      <c r="L933" s="2">
        <v>0</v>
      </c>
      <c r="M933" s="2" t="str">
        <f t="shared" si="101"/>
        <v xml:space="preserve">Personal </v>
      </c>
      <c r="N933" t="s">
        <v>16</v>
      </c>
      <c r="O933" t="s">
        <v>17</v>
      </c>
      <c r="P933" t="str">
        <f t="shared" si="102"/>
        <v>42,689135</v>
      </c>
      <c r="Q933" s="7">
        <v>42.689135</v>
      </c>
      <c r="R933" s="2">
        <v>35042.689135000001</v>
      </c>
      <c r="S933" t="str">
        <f t="shared" si="103"/>
        <v>2 puertas</v>
      </c>
      <c r="T933" s="4">
        <f t="shared" si="104"/>
        <v>-35042.689135000001</v>
      </c>
    </row>
    <row r="934" spans="1:20" x14ac:dyDescent="0.35">
      <c r="A934" t="s">
        <v>973</v>
      </c>
      <c r="B934" t="s">
        <v>33</v>
      </c>
      <c r="C934" t="str">
        <f t="shared" si="99"/>
        <v>0R</v>
      </c>
      <c r="D934" t="str">
        <f t="shared" si="100"/>
        <v>M</v>
      </c>
      <c r="E934" t="s">
        <v>27</v>
      </c>
      <c r="F934" t="s">
        <v>21</v>
      </c>
      <c r="G934" s="4" t="str">
        <f t="shared" si="105"/>
        <v>572732,71</v>
      </c>
      <c r="H934" s="5">
        <v>572732.71</v>
      </c>
      <c r="I934" s="9">
        <v>572732.71</v>
      </c>
      <c r="J934">
        <v>99934</v>
      </c>
      <c r="K934">
        <v>71</v>
      </c>
      <c r="L934" s="2">
        <v>0</v>
      </c>
      <c r="M934" s="2" t="str">
        <f>LEFT(N934,8)</f>
        <v xml:space="preserve">Special </v>
      </c>
      <c r="N934" t="s">
        <v>39</v>
      </c>
      <c r="O934" t="s">
        <v>17</v>
      </c>
      <c r="P934" t="str">
        <f t="shared" si="102"/>
        <v>460,323855</v>
      </c>
      <c r="Q934" s="7">
        <v>460.32385499999998</v>
      </c>
      <c r="R934" s="2">
        <v>35460.323855000002</v>
      </c>
      <c r="S934" t="str">
        <f t="shared" si="103"/>
        <v>2 puertas</v>
      </c>
      <c r="T934" s="4">
        <f t="shared" si="104"/>
        <v>-35460.323855000002</v>
      </c>
    </row>
    <row r="935" spans="1:20" x14ac:dyDescent="0.35">
      <c r="A935" t="s">
        <v>974</v>
      </c>
      <c r="B935" t="s">
        <v>13</v>
      </c>
      <c r="C935" t="str">
        <f t="shared" si="99"/>
        <v>WA</v>
      </c>
      <c r="D935" t="str">
        <f t="shared" si="100"/>
        <v>M</v>
      </c>
      <c r="E935" t="s">
        <v>27</v>
      </c>
      <c r="F935" t="s">
        <v>15</v>
      </c>
      <c r="G935" s="4" t="str">
        <f t="shared" si="105"/>
        <v>367914,21</v>
      </c>
      <c r="H935" s="5">
        <v>367914.21</v>
      </c>
      <c r="I935" s="9">
        <v>367914.21</v>
      </c>
      <c r="J935">
        <v>60804</v>
      </c>
      <c r="K935">
        <v>92</v>
      </c>
      <c r="L935" s="2">
        <v>0</v>
      </c>
      <c r="M935" s="2" t="str">
        <f t="shared" si="101"/>
        <v xml:space="preserve">Personal </v>
      </c>
      <c r="N935" t="s">
        <v>16</v>
      </c>
      <c r="O935" t="s">
        <v>17</v>
      </c>
      <c r="P935" t="str">
        <f t="shared" si="102"/>
        <v>213,225001</v>
      </c>
      <c r="Q935" s="7">
        <v>213.22500099999999</v>
      </c>
      <c r="R935" s="2">
        <v>35213.225000999999</v>
      </c>
      <c r="S935" t="str">
        <f t="shared" si="103"/>
        <v>2 puertas</v>
      </c>
      <c r="T935" s="4">
        <f t="shared" si="104"/>
        <v>-35213.225000999999</v>
      </c>
    </row>
    <row r="936" spans="1:20" x14ac:dyDescent="0.35">
      <c r="A936" t="s">
        <v>975</v>
      </c>
      <c r="B936" t="s">
        <v>33</v>
      </c>
      <c r="C936" t="str">
        <f t="shared" si="99"/>
        <v>0R</v>
      </c>
      <c r="D936" t="str">
        <f t="shared" si="100"/>
        <v>M</v>
      </c>
      <c r="E936" t="s">
        <v>27</v>
      </c>
      <c r="F936" t="s">
        <v>21</v>
      </c>
      <c r="G936" s="4" t="str">
        <f t="shared" si="105"/>
        <v>274451,96</v>
      </c>
      <c r="H936" s="5">
        <v>274451.96000000002</v>
      </c>
      <c r="I936" s="9">
        <v>274451.96000000002</v>
      </c>
      <c r="J936">
        <v>94648</v>
      </c>
      <c r="K936">
        <v>69</v>
      </c>
      <c r="L936" s="2">
        <v>0</v>
      </c>
      <c r="M936" s="2" t="str">
        <f t="shared" si="101"/>
        <v xml:space="preserve">Personal </v>
      </c>
      <c r="N936" t="s">
        <v>16</v>
      </c>
      <c r="O936" t="s">
        <v>17</v>
      </c>
      <c r="P936" t="str">
        <f t="shared" si="102"/>
        <v>331,2</v>
      </c>
      <c r="Q936" s="7">
        <v>331.2</v>
      </c>
      <c r="R936" s="2">
        <v>35331.199999999997</v>
      </c>
      <c r="S936" t="str">
        <f t="shared" si="103"/>
        <v>2 puertas</v>
      </c>
      <c r="T936" s="4">
        <f t="shared" si="104"/>
        <v>-35331.199999999997</v>
      </c>
    </row>
    <row r="937" spans="1:20" x14ac:dyDescent="0.35">
      <c r="A937" t="s">
        <v>976</v>
      </c>
      <c r="B937" t="s">
        <v>48</v>
      </c>
      <c r="C937" t="str">
        <f t="shared" si="99"/>
        <v>CA</v>
      </c>
      <c r="D937" t="str">
        <f t="shared" si="100"/>
        <v>F</v>
      </c>
      <c r="E937" t="s">
        <v>20</v>
      </c>
      <c r="F937" t="s">
        <v>31</v>
      </c>
      <c r="G937" s="4" t="str">
        <f t="shared" si="105"/>
        <v>563674,03</v>
      </c>
      <c r="H937" s="5">
        <v>563674.03</v>
      </c>
      <c r="I937" s="9">
        <v>563674.03</v>
      </c>
      <c r="J937">
        <v>24516</v>
      </c>
      <c r="K937">
        <v>71</v>
      </c>
      <c r="L937" s="2">
        <v>0</v>
      </c>
      <c r="M937" s="2" t="str">
        <f t="shared" si="101"/>
        <v xml:space="preserve">Personal </v>
      </c>
      <c r="N937" t="s">
        <v>16</v>
      </c>
      <c r="O937" t="s">
        <v>17</v>
      </c>
      <c r="P937" t="str">
        <f t="shared" si="102"/>
        <v>300,607591</v>
      </c>
      <c r="Q937" s="7">
        <v>300.60759100000001</v>
      </c>
      <c r="R937" s="2">
        <v>35300.607591</v>
      </c>
      <c r="S937" t="str">
        <f t="shared" si="103"/>
        <v>2 puertas</v>
      </c>
      <c r="T937" s="4">
        <f t="shared" si="104"/>
        <v>-35300.607591</v>
      </c>
    </row>
    <row r="938" spans="1:20" x14ac:dyDescent="0.35">
      <c r="A938" t="s">
        <v>977</v>
      </c>
      <c r="B938" t="s">
        <v>19</v>
      </c>
      <c r="C938" t="str">
        <f t="shared" si="99"/>
        <v>AR</v>
      </c>
      <c r="D938" t="str">
        <f t="shared" si="100"/>
        <v>M</v>
      </c>
      <c r="E938" t="s">
        <v>27</v>
      </c>
      <c r="F938" t="s">
        <v>21</v>
      </c>
      <c r="G938" s="4" t="str">
        <f t="shared" si="105"/>
        <v>1687038,82</v>
      </c>
      <c r="H938" s="5">
        <v>1687038.82</v>
      </c>
      <c r="I938" s="9">
        <v>1687038.82</v>
      </c>
      <c r="J938">
        <v>61063</v>
      </c>
      <c r="K938">
        <v>85</v>
      </c>
      <c r="L938" s="2">
        <v>0</v>
      </c>
      <c r="M938" s="2" t="str">
        <f t="shared" si="101"/>
        <v xml:space="preserve">Personal </v>
      </c>
      <c r="N938" t="s">
        <v>16</v>
      </c>
      <c r="O938" t="s">
        <v>17</v>
      </c>
      <c r="P938" t="str">
        <f t="shared" si="102"/>
        <v>262,504882</v>
      </c>
      <c r="Q938" s="7">
        <v>262.50488200000001</v>
      </c>
      <c r="R938" s="2">
        <v>35262.504882000001</v>
      </c>
      <c r="S938" t="str">
        <f t="shared" si="103"/>
        <v>2 puertas</v>
      </c>
      <c r="T938" s="4">
        <f t="shared" si="104"/>
        <v>-35262.504882000001</v>
      </c>
    </row>
    <row r="939" spans="1:20" x14ac:dyDescent="0.35">
      <c r="A939" t="s">
        <v>978</v>
      </c>
      <c r="B939" t="s">
        <v>48</v>
      </c>
      <c r="C939" t="str">
        <f t="shared" si="99"/>
        <v>CA</v>
      </c>
      <c r="D939" t="str">
        <f t="shared" si="100"/>
        <v>M</v>
      </c>
      <c r="E939" t="s">
        <v>27</v>
      </c>
      <c r="F939" t="s">
        <v>15</v>
      </c>
      <c r="G939" s="4" t="str">
        <f t="shared" si="105"/>
        <v>273800,2</v>
      </c>
      <c r="H939" s="5">
        <v>273800.2</v>
      </c>
      <c r="I939" s="9">
        <v>273800.2</v>
      </c>
      <c r="J939">
        <v>0</v>
      </c>
      <c r="K939">
        <v>74</v>
      </c>
      <c r="L939" s="2">
        <v>0</v>
      </c>
      <c r="M939" s="2" t="str">
        <f t="shared" si="101"/>
        <v xml:space="preserve">Personal </v>
      </c>
      <c r="N939" t="s">
        <v>16</v>
      </c>
      <c r="O939" t="s">
        <v>24</v>
      </c>
      <c r="P939" t="str">
        <f t="shared" si="102"/>
        <v>263,365432</v>
      </c>
      <c r="Q939" s="7">
        <v>263.365432</v>
      </c>
      <c r="R939" s="2">
        <v>35263.365431999999</v>
      </c>
      <c r="S939" t="str">
        <f t="shared" si="103"/>
        <v>2 puertas</v>
      </c>
      <c r="T939" s="4">
        <f t="shared" si="104"/>
        <v>-35263.365431999999</v>
      </c>
    </row>
    <row r="940" spans="1:20" x14ac:dyDescent="0.35">
      <c r="A940" t="s">
        <v>979</v>
      </c>
      <c r="B940" t="s">
        <v>33</v>
      </c>
      <c r="C940" t="str">
        <f t="shared" si="99"/>
        <v>0R</v>
      </c>
      <c r="D940" t="str">
        <f t="shared" si="100"/>
        <v>M</v>
      </c>
      <c r="E940" t="s">
        <v>27</v>
      </c>
      <c r="F940" t="s">
        <v>21</v>
      </c>
      <c r="G940" s="4" t="str">
        <f t="shared" si="105"/>
        <v>464470,05</v>
      </c>
      <c r="H940" s="5">
        <v>464470.05</v>
      </c>
      <c r="I940" s="9">
        <v>464470.05</v>
      </c>
      <c r="J940">
        <v>0</v>
      </c>
      <c r="K940">
        <v>64</v>
      </c>
      <c r="L940" s="2">
        <v>0</v>
      </c>
      <c r="M940" s="2" t="str">
        <f t="shared" si="101"/>
        <v>Corporate</v>
      </c>
      <c r="N940" t="s">
        <v>28</v>
      </c>
      <c r="O940" t="s">
        <v>17</v>
      </c>
      <c r="P940" t="str">
        <f t="shared" si="102"/>
        <v>307,2</v>
      </c>
      <c r="Q940" s="7">
        <v>307.2</v>
      </c>
      <c r="R940" s="2">
        <v>35307.199999999997</v>
      </c>
      <c r="S940" t="str">
        <f t="shared" si="103"/>
        <v>2 puertas</v>
      </c>
      <c r="T940" s="4">
        <f t="shared" si="104"/>
        <v>-35307.199999999997</v>
      </c>
    </row>
    <row r="941" spans="1:20" x14ac:dyDescent="0.35">
      <c r="A941" t="s">
        <v>980</v>
      </c>
      <c r="B941" t="s">
        <v>48</v>
      </c>
      <c r="C941" t="str">
        <f t="shared" si="99"/>
        <v>CA</v>
      </c>
      <c r="D941" t="str">
        <f t="shared" si="100"/>
        <v>F</v>
      </c>
      <c r="E941" t="s">
        <v>20</v>
      </c>
      <c r="F941" t="s">
        <v>31</v>
      </c>
      <c r="G941" s="4" t="str">
        <f t="shared" si="105"/>
        <v>474668,65</v>
      </c>
      <c r="H941" s="5">
        <v>474668.65</v>
      </c>
      <c r="I941" s="9">
        <v>474668.65</v>
      </c>
      <c r="J941">
        <v>15169</v>
      </c>
      <c r="K941">
        <v>63</v>
      </c>
      <c r="L941" s="2">
        <v>0</v>
      </c>
      <c r="M941" s="2" t="str">
        <f t="shared" si="101"/>
        <v xml:space="preserve">Personal </v>
      </c>
      <c r="N941" t="s">
        <v>16</v>
      </c>
      <c r="O941" t="s">
        <v>17</v>
      </c>
      <c r="P941" t="str">
        <f t="shared" si="102"/>
        <v>302,4</v>
      </c>
      <c r="Q941" s="7">
        <v>302.39999999999998</v>
      </c>
      <c r="R941" s="2">
        <v>35302.400000000001</v>
      </c>
      <c r="S941" t="str">
        <f t="shared" si="103"/>
        <v>2 puertas</v>
      </c>
      <c r="T941" s="4">
        <f t="shared" si="104"/>
        <v>-35302.400000000001</v>
      </c>
    </row>
    <row r="942" spans="1:20" x14ac:dyDescent="0.35">
      <c r="A942" t="s">
        <v>981</v>
      </c>
      <c r="B942" t="s">
        <v>19</v>
      </c>
      <c r="C942" t="str">
        <f t="shared" si="99"/>
        <v>AR</v>
      </c>
      <c r="D942" t="str">
        <f t="shared" si="100"/>
        <v>M</v>
      </c>
      <c r="E942" t="s">
        <v>27</v>
      </c>
      <c r="F942" t="s">
        <v>35</v>
      </c>
      <c r="G942" s="4" t="str">
        <f t="shared" si="105"/>
        <v>1687432,82</v>
      </c>
      <c r="H942" s="5">
        <v>1687432.82</v>
      </c>
      <c r="I942" s="9">
        <v>1687432.82</v>
      </c>
      <c r="J942">
        <v>55390</v>
      </c>
      <c r="K942">
        <v>71</v>
      </c>
      <c r="L942" s="2">
        <v>0</v>
      </c>
      <c r="M942" s="2" t="str">
        <f t="shared" si="101"/>
        <v>Corporate</v>
      </c>
      <c r="N942" t="s">
        <v>28</v>
      </c>
      <c r="O942" t="s">
        <v>24</v>
      </c>
      <c r="P942" t="str">
        <f t="shared" si="102"/>
        <v>256,268091</v>
      </c>
      <c r="Q942" s="7">
        <v>256.26809100000003</v>
      </c>
      <c r="R942" s="2">
        <v>35256.268090999998</v>
      </c>
      <c r="S942" t="str">
        <f t="shared" si="103"/>
        <v>2 puertas</v>
      </c>
      <c r="T942" s="4">
        <f t="shared" si="104"/>
        <v>-35256.268090999998</v>
      </c>
    </row>
    <row r="943" spans="1:20" x14ac:dyDescent="0.35">
      <c r="A943" t="s">
        <v>982</v>
      </c>
      <c r="B943" t="s">
        <v>33</v>
      </c>
      <c r="C943" t="str">
        <f t="shared" si="99"/>
        <v>0R</v>
      </c>
      <c r="D943" t="str">
        <f t="shared" si="100"/>
        <v>F</v>
      </c>
      <c r="E943" t="s">
        <v>20</v>
      </c>
      <c r="F943" t="s">
        <v>21</v>
      </c>
      <c r="G943" s="4" t="str">
        <f t="shared" si="105"/>
        <v>238760,61</v>
      </c>
      <c r="H943" s="5">
        <v>238760.61</v>
      </c>
      <c r="I943" s="9">
        <v>238760.61</v>
      </c>
      <c r="J943">
        <v>27592</v>
      </c>
      <c r="K943">
        <v>62</v>
      </c>
      <c r="L943" s="2">
        <v>0</v>
      </c>
      <c r="M943" s="2" t="str">
        <f t="shared" si="101"/>
        <v xml:space="preserve">Personal </v>
      </c>
      <c r="N943" t="s">
        <v>16</v>
      </c>
      <c r="O943" t="s">
        <v>17</v>
      </c>
      <c r="P943" t="str">
        <f t="shared" si="102"/>
        <v>297,6</v>
      </c>
      <c r="Q943" s="7">
        <v>297.60000000000002</v>
      </c>
      <c r="R943" s="2">
        <v>35297.599999999999</v>
      </c>
      <c r="S943" t="str">
        <f t="shared" si="103"/>
        <v>2 puertas</v>
      </c>
      <c r="T943" s="4">
        <f t="shared" si="104"/>
        <v>-35297.599999999999</v>
      </c>
    </row>
    <row r="944" spans="1:20" x14ac:dyDescent="0.35">
      <c r="A944" t="s">
        <v>983</v>
      </c>
      <c r="B944" t="s">
        <v>13</v>
      </c>
      <c r="C944" t="str">
        <f t="shared" si="99"/>
        <v>WA</v>
      </c>
      <c r="D944" t="str">
        <f t="shared" si="100"/>
        <v>F</v>
      </c>
      <c r="E944" t="s">
        <v>20</v>
      </c>
      <c r="F944" t="s">
        <v>35</v>
      </c>
      <c r="G944" s="4" t="str">
        <f t="shared" si="105"/>
        <v>446533,57</v>
      </c>
      <c r="H944" s="5">
        <v>446533.57</v>
      </c>
      <c r="I944" s="9">
        <v>446533.57</v>
      </c>
      <c r="J944">
        <v>61846</v>
      </c>
      <c r="K944">
        <v>112</v>
      </c>
      <c r="L944" s="2">
        <v>0</v>
      </c>
      <c r="M944" s="2" t="str">
        <f t="shared" si="101"/>
        <v xml:space="preserve">Personal </v>
      </c>
      <c r="N944" t="s">
        <v>16</v>
      </c>
      <c r="O944" t="s">
        <v>29</v>
      </c>
      <c r="P944" t="str">
        <f t="shared" si="102"/>
        <v>215,8182</v>
      </c>
      <c r="Q944" s="7">
        <v>215.81819999999999</v>
      </c>
      <c r="R944" s="2">
        <v>35215.818200000002</v>
      </c>
      <c r="S944" t="str">
        <f t="shared" si="103"/>
        <v>4 puertas</v>
      </c>
      <c r="T944" s="4">
        <f t="shared" si="104"/>
        <v>-35215.818200000002</v>
      </c>
    </row>
    <row r="945" spans="1:20" x14ac:dyDescent="0.35">
      <c r="A945" t="s">
        <v>984</v>
      </c>
      <c r="B945" t="s">
        <v>19</v>
      </c>
      <c r="C945" t="str">
        <f t="shared" si="99"/>
        <v>AR</v>
      </c>
      <c r="D945" t="str">
        <f t="shared" si="100"/>
        <v>F</v>
      </c>
      <c r="E945" t="s">
        <v>20</v>
      </c>
      <c r="F945" t="s">
        <v>31</v>
      </c>
      <c r="G945" s="4" t="str">
        <f t="shared" si="105"/>
        <v>459162,59</v>
      </c>
      <c r="H945" s="5">
        <v>459162.59</v>
      </c>
      <c r="I945" s="9">
        <v>459162.59</v>
      </c>
      <c r="J945">
        <v>83297</v>
      </c>
      <c r="K945">
        <v>113</v>
      </c>
      <c r="L945" s="2">
        <v>0</v>
      </c>
      <c r="M945" s="2" t="str">
        <f t="shared" si="101"/>
        <v xml:space="preserve">Personal </v>
      </c>
      <c r="N945" t="s">
        <v>16</v>
      </c>
      <c r="O945" t="s">
        <v>29</v>
      </c>
      <c r="P945" t="str">
        <f t="shared" si="102"/>
        <v>542,4</v>
      </c>
      <c r="Q945" s="7">
        <v>542.4</v>
      </c>
      <c r="R945" s="2">
        <v>35542.400000000001</v>
      </c>
      <c r="S945" t="str">
        <f t="shared" si="103"/>
        <v>4 puertas</v>
      </c>
      <c r="T945" s="4">
        <f t="shared" si="104"/>
        <v>-35542.400000000001</v>
      </c>
    </row>
    <row r="946" spans="1:20" x14ac:dyDescent="0.35">
      <c r="A946" t="s">
        <v>985</v>
      </c>
      <c r="B946" t="s">
        <v>19</v>
      </c>
      <c r="C946" t="str">
        <f t="shared" si="99"/>
        <v>AR</v>
      </c>
      <c r="D946" t="str">
        <f t="shared" si="100"/>
        <v>F</v>
      </c>
      <c r="E946" t="s">
        <v>20</v>
      </c>
      <c r="F946" t="s">
        <v>35</v>
      </c>
      <c r="G946" s="4" t="str">
        <f t="shared" si="105"/>
        <v>1309258,58</v>
      </c>
      <c r="H946" s="5">
        <v>1309258.58</v>
      </c>
      <c r="I946" s="9">
        <v>1309258.58</v>
      </c>
      <c r="J946">
        <v>0</v>
      </c>
      <c r="K946">
        <v>188</v>
      </c>
      <c r="L946" s="2">
        <v>0</v>
      </c>
      <c r="M946" s="2" t="str">
        <f>LEFT(N946,8)</f>
        <v xml:space="preserve">Special </v>
      </c>
      <c r="N946" t="s">
        <v>39</v>
      </c>
      <c r="O946" t="s">
        <v>117</v>
      </c>
      <c r="P946" t="str">
        <f t="shared" si="102"/>
        <v>1353,6</v>
      </c>
      <c r="Q946" s="7">
        <v>1353.6</v>
      </c>
      <c r="R946" s="2">
        <v>36353.599999999999</v>
      </c>
      <c r="S946" t="str">
        <f t="shared" si="103"/>
        <v>2 puertas</v>
      </c>
      <c r="T946" s="4">
        <f t="shared" si="104"/>
        <v>-36353.599999999999</v>
      </c>
    </row>
    <row r="947" spans="1:20" x14ac:dyDescent="0.35">
      <c r="A947" t="s">
        <v>986</v>
      </c>
      <c r="B947" t="s">
        <v>33</v>
      </c>
      <c r="C947" t="str">
        <f t="shared" si="99"/>
        <v>0R</v>
      </c>
      <c r="D947" t="str">
        <f t="shared" si="100"/>
        <v>M</v>
      </c>
      <c r="E947" t="s">
        <v>27</v>
      </c>
      <c r="F947" t="s">
        <v>21</v>
      </c>
      <c r="G947" s="4" t="str">
        <f t="shared" si="105"/>
        <v>911226,66</v>
      </c>
      <c r="H947" s="5">
        <v>911226.66</v>
      </c>
      <c r="I947" s="9">
        <v>911226.66</v>
      </c>
      <c r="J947">
        <v>0</v>
      </c>
      <c r="K947">
        <v>90</v>
      </c>
      <c r="L947" s="2">
        <v>0</v>
      </c>
      <c r="M947" s="2" t="str">
        <f t="shared" si="101"/>
        <v xml:space="preserve">Personal </v>
      </c>
      <c r="N947" t="s">
        <v>16</v>
      </c>
      <c r="O947" t="s">
        <v>17</v>
      </c>
      <c r="P947" t="str">
        <f t="shared" si="102"/>
        <v>432</v>
      </c>
      <c r="Q947" s="7">
        <v>432</v>
      </c>
      <c r="R947" s="2">
        <v>35432</v>
      </c>
      <c r="S947" t="str">
        <f t="shared" si="103"/>
        <v>2 puertas</v>
      </c>
      <c r="T947" s="4">
        <f t="shared" si="104"/>
        <v>-35432</v>
      </c>
    </row>
    <row r="948" spans="1:20" x14ac:dyDescent="0.35">
      <c r="A948" t="s">
        <v>987</v>
      </c>
      <c r="B948" t="s">
        <v>48</v>
      </c>
      <c r="C948" t="str">
        <f t="shared" si="99"/>
        <v>CA</v>
      </c>
      <c r="D948" t="str">
        <f t="shared" si="100"/>
        <v>F</v>
      </c>
      <c r="E948" t="s">
        <v>20</v>
      </c>
      <c r="F948" t="s">
        <v>31</v>
      </c>
      <c r="G948" s="4" t="str">
        <f t="shared" si="105"/>
        <v>416516,66</v>
      </c>
      <c r="H948" s="5">
        <v>416516.66</v>
      </c>
      <c r="I948" s="9">
        <v>416516.66</v>
      </c>
      <c r="J948">
        <v>55897</v>
      </c>
      <c r="K948">
        <v>104</v>
      </c>
      <c r="L948" s="2">
        <v>0</v>
      </c>
      <c r="M948" s="2" t="str">
        <f t="shared" si="101"/>
        <v xml:space="preserve">Personal </v>
      </c>
      <c r="N948" t="s">
        <v>16</v>
      </c>
      <c r="O948" t="s">
        <v>17</v>
      </c>
      <c r="P948" t="str">
        <f t="shared" si="102"/>
        <v>499,2</v>
      </c>
      <c r="Q948" s="7">
        <v>499.2</v>
      </c>
      <c r="R948" s="2">
        <v>35499.199999999997</v>
      </c>
      <c r="S948" t="str">
        <f t="shared" si="103"/>
        <v>2 puertas</v>
      </c>
      <c r="T948" s="4">
        <f t="shared" si="104"/>
        <v>-35499.199999999997</v>
      </c>
    </row>
    <row r="949" spans="1:20" x14ac:dyDescent="0.35">
      <c r="A949" t="s">
        <v>988</v>
      </c>
      <c r="B949" t="s">
        <v>19</v>
      </c>
      <c r="C949" t="str">
        <f t="shared" si="99"/>
        <v>AR</v>
      </c>
      <c r="D949" t="str">
        <f t="shared" si="100"/>
        <v>M</v>
      </c>
      <c r="E949" t="s">
        <v>27</v>
      </c>
      <c r="F949" t="s">
        <v>21</v>
      </c>
      <c r="G949" s="4" t="str">
        <f t="shared" si="105"/>
        <v>265998,06</v>
      </c>
      <c r="H949" s="5">
        <v>265998.06</v>
      </c>
      <c r="I949" s="9">
        <v>265998.06</v>
      </c>
      <c r="J949">
        <v>21297</v>
      </c>
      <c r="K949">
        <v>71</v>
      </c>
      <c r="L949" s="2">
        <v>0</v>
      </c>
      <c r="M949" s="2" t="str">
        <f t="shared" si="101"/>
        <v xml:space="preserve">Personal </v>
      </c>
      <c r="N949" t="s">
        <v>16</v>
      </c>
      <c r="O949" t="s">
        <v>17</v>
      </c>
      <c r="P949" t="str">
        <f t="shared" si="102"/>
        <v>45,507952</v>
      </c>
      <c r="Q949" s="7">
        <v>45.507952000000003</v>
      </c>
      <c r="R949" s="2">
        <v>35045.507952</v>
      </c>
      <c r="S949" t="str">
        <f t="shared" si="103"/>
        <v>2 puertas</v>
      </c>
      <c r="T949" s="4">
        <f t="shared" si="104"/>
        <v>-35045.507952</v>
      </c>
    </row>
    <row r="950" spans="1:20" x14ac:dyDescent="0.35">
      <c r="A950" t="s">
        <v>989</v>
      </c>
      <c r="B950" t="s">
        <v>19</v>
      </c>
      <c r="C950" t="str">
        <f t="shared" si="99"/>
        <v>AR</v>
      </c>
      <c r="D950" t="str">
        <f t="shared" si="100"/>
        <v>F</v>
      </c>
      <c r="E950" t="s">
        <v>20</v>
      </c>
      <c r="F950" t="s">
        <v>15</v>
      </c>
      <c r="G950" s="4" t="str">
        <f t="shared" si="105"/>
        <v>1198659,21</v>
      </c>
      <c r="H950" s="5">
        <v>1198659.21</v>
      </c>
      <c r="I950" s="9">
        <v>1198659.21</v>
      </c>
      <c r="J950">
        <v>87560</v>
      </c>
      <c r="K950">
        <v>98</v>
      </c>
      <c r="L950" s="2">
        <v>36526</v>
      </c>
      <c r="M950" s="2" t="str">
        <f t="shared" si="101"/>
        <v xml:space="preserve">Personal </v>
      </c>
      <c r="N950" t="s">
        <v>16</v>
      </c>
      <c r="O950" t="s">
        <v>24</v>
      </c>
      <c r="P950" t="str">
        <f t="shared" si="102"/>
        <v>470,4</v>
      </c>
      <c r="Q950" s="7">
        <v>470.4</v>
      </c>
      <c r="R950" s="2">
        <v>35470.400000000001</v>
      </c>
      <c r="S950" t="str">
        <f t="shared" si="103"/>
        <v>2 puertas</v>
      </c>
      <c r="T950" s="4">
        <f t="shared" si="104"/>
        <v>-35470.400000000001</v>
      </c>
    </row>
    <row r="951" spans="1:20" x14ac:dyDescent="0.35">
      <c r="A951" t="s">
        <v>990</v>
      </c>
      <c r="B951" t="s">
        <v>33</v>
      </c>
      <c r="C951" t="str">
        <f t="shared" si="99"/>
        <v>0R</v>
      </c>
      <c r="D951" t="str">
        <f t="shared" si="100"/>
        <v>F</v>
      </c>
      <c r="E951" t="s">
        <v>20</v>
      </c>
      <c r="F951" t="s">
        <v>31</v>
      </c>
      <c r="G951" s="4" t="str">
        <f t="shared" si="105"/>
        <v>289873,27</v>
      </c>
      <c r="H951" s="5">
        <v>289873.27</v>
      </c>
      <c r="I951" s="9">
        <v>289873.27</v>
      </c>
      <c r="J951">
        <v>0</v>
      </c>
      <c r="K951">
        <v>96</v>
      </c>
      <c r="L951" s="2">
        <v>36617</v>
      </c>
      <c r="M951" s="2" t="str">
        <f t="shared" si="101"/>
        <v xml:space="preserve">Personal </v>
      </c>
      <c r="N951" t="s">
        <v>16</v>
      </c>
      <c r="O951" t="s">
        <v>17</v>
      </c>
      <c r="P951" t="str">
        <f t="shared" si="102"/>
        <v>691,2</v>
      </c>
      <c r="Q951" s="7">
        <v>691.2</v>
      </c>
      <c r="R951" s="2">
        <v>35691.199999999997</v>
      </c>
      <c r="S951" t="str">
        <f t="shared" si="103"/>
        <v>2 puertas</v>
      </c>
      <c r="T951" s="4">
        <f t="shared" si="104"/>
        <v>-35691.199999999997</v>
      </c>
    </row>
    <row r="952" spans="1:20" x14ac:dyDescent="0.35">
      <c r="A952" t="s">
        <v>991</v>
      </c>
      <c r="B952" t="s">
        <v>33</v>
      </c>
      <c r="C952" t="str">
        <f t="shared" si="99"/>
        <v>0R</v>
      </c>
      <c r="D952" t="str">
        <f t="shared" si="100"/>
        <v>F</v>
      </c>
      <c r="E952" t="s">
        <v>20</v>
      </c>
      <c r="F952" t="s">
        <v>21</v>
      </c>
      <c r="G952" s="4" t="str">
        <f t="shared" si="105"/>
        <v>289424,39</v>
      </c>
      <c r="H952" s="5">
        <v>289424.39</v>
      </c>
      <c r="I952" s="9">
        <v>289424.39</v>
      </c>
      <c r="J952">
        <v>0</v>
      </c>
      <c r="K952">
        <v>85</v>
      </c>
      <c r="L952" s="2">
        <v>0</v>
      </c>
      <c r="M952" s="2" t="str">
        <f t="shared" si="101"/>
        <v xml:space="preserve">Personal </v>
      </c>
      <c r="N952" t="s">
        <v>16</v>
      </c>
      <c r="O952" t="s">
        <v>17</v>
      </c>
      <c r="P952" t="str">
        <f t="shared" si="102"/>
        <v>408</v>
      </c>
      <c r="Q952" s="7">
        <v>408</v>
      </c>
      <c r="R952" s="2">
        <v>35408</v>
      </c>
      <c r="S952" t="str">
        <f t="shared" si="103"/>
        <v>2 puertas</v>
      </c>
      <c r="T952" s="4">
        <f t="shared" si="104"/>
        <v>-35408</v>
      </c>
    </row>
    <row r="953" spans="1:20" x14ac:dyDescent="0.35">
      <c r="A953" t="s">
        <v>992</v>
      </c>
      <c r="B953" t="s">
        <v>19</v>
      </c>
      <c r="C953" t="str">
        <f t="shared" si="99"/>
        <v>AR</v>
      </c>
      <c r="D953" t="str">
        <f t="shared" si="100"/>
        <v>F</v>
      </c>
      <c r="E953" t="s">
        <v>20</v>
      </c>
      <c r="F953" t="s">
        <v>80</v>
      </c>
      <c r="G953" s="4" t="str">
        <f t="shared" si="105"/>
        <v>350045,44</v>
      </c>
      <c r="H953" s="5">
        <v>350045.44</v>
      </c>
      <c r="I953" s="9">
        <v>350045.44</v>
      </c>
      <c r="J953">
        <v>89398</v>
      </c>
      <c r="K953">
        <v>86</v>
      </c>
      <c r="L953" s="2">
        <v>0</v>
      </c>
      <c r="M953" s="2" t="str">
        <f t="shared" si="101"/>
        <v xml:space="preserve">Personal </v>
      </c>
      <c r="N953" t="s">
        <v>16</v>
      </c>
      <c r="O953" t="s">
        <v>17</v>
      </c>
      <c r="P953" t="str">
        <f t="shared" si="102"/>
        <v>82,409922</v>
      </c>
      <c r="Q953" s="7">
        <v>82.409921999999995</v>
      </c>
      <c r="R953" s="2">
        <v>35082.409921999999</v>
      </c>
      <c r="S953" t="str">
        <f t="shared" si="103"/>
        <v>2 puertas</v>
      </c>
      <c r="T953" s="4">
        <f t="shared" si="104"/>
        <v>-35082.409921999999</v>
      </c>
    </row>
    <row r="954" spans="1:20" x14ac:dyDescent="0.35">
      <c r="A954" t="s">
        <v>993</v>
      </c>
      <c r="B954" t="s">
        <v>48</v>
      </c>
      <c r="C954" t="str">
        <f t="shared" si="99"/>
        <v>CA</v>
      </c>
      <c r="D954" t="str">
        <f t="shared" si="100"/>
        <v>F</v>
      </c>
      <c r="E954" t="s">
        <v>20</v>
      </c>
      <c r="F954" t="s">
        <v>35</v>
      </c>
      <c r="G954" s="4" t="str">
        <f t="shared" si="105"/>
        <v>262180,86</v>
      </c>
      <c r="H954" s="5">
        <v>262180.86</v>
      </c>
      <c r="I954" s="9">
        <v>262180.86</v>
      </c>
      <c r="J954">
        <v>36843</v>
      </c>
      <c r="K954">
        <v>68</v>
      </c>
      <c r="L954" s="2">
        <v>36586</v>
      </c>
      <c r="M954" s="2" t="str">
        <f t="shared" si="101"/>
        <v>Corporate</v>
      </c>
      <c r="N954" t="s">
        <v>28</v>
      </c>
      <c r="O954" t="s">
        <v>17</v>
      </c>
      <c r="P954" t="str">
        <f t="shared" si="102"/>
        <v>357,642982</v>
      </c>
      <c r="Q954" s="7">
        <v>357.64298200000002</v>
      </c>
      <c r="R954" s="2">
        <v>35357.642981999998</v>
      </c>
      <c r="S954" t="str">
        <f t="shared" si="103"/>
        <v>2 puertas</v>
      </c>
      <c r="T954" s="4">
        <f t="shared" si="104"/>
        <v>-35357.642981999998</v>
      </c>
    </row>
    <row r="955" spans="1:20" x14ac:dyDescent="0.35">
      <c r="A955" t="s">
        <v>994</v>
      </c>
      <c r="B955" t="s">
        <v>33</v>
      </c>
      <c r="C955" t="str">
        <f t="shared" si="99"/>
        <v>0R</v>
      </c>
      <c r="D955" t="str">
        <f t="shared" si="100"/>
        <v>F</v>
      </c>
      <c r="E955" t="s">
        <v>20</v>
      </c>
      <c r="F955" t="s">
        <v>35</v>
      </c>
      <c r="G955" s="4" t="str">
        <f t="shared" si="105"/>
        <v>1022180,5</v>
      </c>
      <c r="H955" s="5">
        <v>1022180.5</v>
      </c>
      <c r="I955" s="9">
        <v>1022180.5</v>
      </c>
      <c r="J955">
        <v>0</v>
      </c>
      <c r="K955">
        <v>134</v>
      </c>
      <c r="L955" s="2">
        <v>0</v>
      </c>
      <c r="M955" s="2" t="str">
        <f t="shared" si="101"/>
        <v xml:space="preserve">Personal </v>
      </c>
      <c r="N955" t="s">
        <v>16</v>
      </c>
      <c r="O955" t="s">
        <v>29</v>
      </c>
      <c r="P955" t="str">
        <f t="shared" si="102"/>
        <v>643,2</v>
      </c>
      <c r="Q955" s="7">
        <v>643.20000000000005</v>
      </c>
      <c r="R955" s="2">
        <v>35643.199999999997</v>
      </c>
      <c r="S955" t="str">
        <f t="shared" si="103"/>
        <v>4 puertas</v>
      </c>
      <c r="T955" s="4">
        <f t="shared" si="104"/>
        <v>-35643.199999999997</v>
      </c>
    </row>
    <row r="956" spans="1:20" x14ac:dyDescent="0.35">
      <c r="A956" t="s">
        <v>995</v>
      </c>
      <c r="B956" t="s">
        <v>48</v>
      </c>
      <c r="C956" t="str">
        <f t="shared" si="99"/>
        <v>CA</v>
      </c>
      <c r="D956" t="str">
        <f t="shared" si="100"/>
        <v>M</v>
      </c>
      <c r="E956" t="s">
        <v>27</v>
      </c>
      <c r="F956" t="s">
        <v>31</v>
      </c>
      <c r="G956" s="4" t="str">
        <f t="shared" si="105"/>
        <v>257827,1</v>
      </c>
      <c r="H956" s="5">
        <v>257827.1</v>
      </c>
      <c r="I956" s="9">
        <v>257827.1</v>
      </c>
      <c r="J956">
        <v>34946</v>
      </c>
      <c r="K956">
        <v>65</v>
      </c>
      <c r="L956" s="2">
        <v>0</v>
      </c>
      <c r="M956" s="2" t="str">
        <f t="shared" si="101"/>
        <v xml:space="preserve">Personal </v>
      </c>
      <c r="N956" t="s">
        <v>16</v>
      </c>
      <c r="O956" t="s">
        <v>24</v>
      </c>
      <c r="P956" t="str">
        <f t="shared" si="102"/>
        <v>420,35698</v>
      </c>
      <c r="Q956" s="7">
        <v>420.35698000000002</v>
      </c>
      <c r="R956" s="2">
        <v>35420.356979999997</v>
      </c>
      <c r="S956" t="str">
        <f t="shared" si="103"/>
        <v>2 puertas</v>
      </c>
      <c r="T956" s="4">
        <f t="shared" si="104"/>
        <v>-35420.356979999997</v>
      </c>
    </row>
    <row r="957" spans="1:20" x14ac:dyDescent="0.35">
      <c r="A957" t="s">
        <v>996</v>
      </c>
      <c r="B957" t="s">
        <v>19</v>
      </c>
      <c r="C957" t="str">
        <f t="shared" si="99"/>
        <v>AR</v>
      </c>
      <c r="D957" t="str">
        <f t="shared" si="100"/>
        <v>F</v>
      </c>
      <c r="E957" t="s">
        <v>20</v>
      </c>
      <c r="F957" t="s">
        <v>35</v>
      </c>
      <c r="G957" s="4" t="str">
        <f t="shared" si="105"/>
        <v>624259,57</v>
      </c>
      <c r="H957" s="5">
        <v>624259.56999999995</v>
      </c>
      <c r="I957" s="9">
        <v>624259.56999999995</v>
      </c>
      <c r="J957">
        <v>75680</v>
      </c>
      <c r="K957">
        <v>78</v>
      </c>
      <c r="L957" s="2">
        <v>0</v>
      </c>
      <c r="M957" s="2" t="str">
        <f t="shared" si="101"/>
        <v xml:space="preserve">Personal </v>
      </c>
      <c r="N957" t="s">
        <v>16</v>
      </c>
      <c r="O957" t="s">
        <v>17</v>
      </c>
      <c r="P957" t="str">
        <f t="shared" si="102"/>
        <v>136,787725</v>
      </c>
      <c r="Q957" s="7">
        <v>136.78772499999999</v>
      </c>
      <c r="R957" s="2">
        <v>35136.787725000002</v>
      </c>
      <c r="S957" t="str">
        <f t="shared" si="103"/>
        <v>2 puertas</v>
      </c>
      <c r="T957" s="4">
        <f t="shared" si="104"/>
        <v>-35136.787725000002</v>
      </c>
    </row>
    <row r="958" spans="1:20" x14ac:dyDescent="0.35">
      <c r="A958" t="s">
        <v>997</v>
      </c>
      <c r="B958" t="s">
        <v>23</v>
      </c>
      <c r="C958" t="str">
        <f t="shared" si="99"/>
        <v>NV</v>
      </c>
      <c r="D958" t="str">
        <f t="shared" si="100"/>
        <v>F</v>
      </c>
      <c r="E958" t="s">
        <v>20</v>
      </c>
      <c r="F958" t="s">
        <v>80</v>
      </c>
      <c r="G958" s="4" t="str">
        <f t="shared" si="105"/>
        <v>522028,1</v>
      </c>
      <c r="H958" s="5">
        <v>522028.1</v>
      </c>
      <c r="I958" s="9">
        <v>522028.1</v>
      </c>
      <c r="J958">
        <v>0</v>
      </c>
      <c r="K958">
        <v>69</v>
      </c>
      <c r="L958" s="2">
        <v>0</v>
      </c>
      <c r="M958" s="2" t="str">
        <f t="shared" si="101"/>
        <v xml:space="preserve">Personal </v>
      </c>
      <c r="N958" t="s">
        <v>16</v>
      </c>
      <c r="O958" t="s">
        <v>17</v>
      </c>
      <c r="P958" t="str">
        <f t="shared" si="102"/>
        <v>331,2</v>
      </c>
      <c r="Q958" s="7">
        <v>331.2</v>
      </c>
      <c r="R958" s="2">
        <v>35331.199999999997</v>
      </c>
      <c r="S958" t="str">
        <f t="shared" si="103"/>
        <v>2 puertas</v>
      </c>
      <c r="T958" s="4">
        <f t="shared" si="104"/>
        <v>-35331.199999999997</v>
      </c>
    </row>
    <row r="959" spans="1:20" x14ac:dyDescent="0.35">
      <c r="A959" t="s">
        <v>998</v>
      </c>
      <c r="B959" t="s">
        <v>13</v>
      </c>
      <c r="C959" t="str">
        <f t="shared" si="99"/>
        <v>WA</v>
      </c>
      <c r="D959" t="str">
        <f t="shared" si="100"/>
        <v>F</v>
      </c>
      <c r="E959" t="s">
        <v>20</v>
      </c>
      <c r="F959" t="s">
        <v>35</v>
      </c>
      <c r="G959" s="4" t="str">
        <f t="shared" si="105"/>
        <v>313643,21</v>
      </c>
      <c r="H959" s="5">
        <v>313643.21000000002</v>
      </c>
      <c r="I959" s="9">
        <v>313643.21000000002</v>
      </c>
      <c r="J959">
        <v>49532</v>
      </c>
      <c r="K959">
        <v>79</v>
      </c>
      <c r="L959" s="2">
        <v>36526</v>
      </c>
      <c r="M959" s="2" t="str">
        <f t="shared" si="101"/>
        <v xml:space="preserve">Personal </v>
      </c>
      <c r="N959" t="s">
        <v>16</v>
      </c>
      <c r="O959" t="s">
        <v>17</v>
      </c>
      <c r="P959" t="str">
        <f t="shared" si="102"/>
        <v>220,186677</v>
      </c>
      <c r="Q959" s="7">
        <v>220.186677</v>
      </c>
      <c r="R959" s="2">
        <v>35220.186676999998</v>
      </c>
      <c r="S959" t="str">
        <f t="shared" si="103"/>
        <v>2 puertas</v>
      </c>
      <c r="T959" s="4">
        <f t="shared" si="104"/>
        <v>-35220.186676999998</v>
      </c>
    </row>
    <row r="960" spans="1:20" x14ac:dyDescent="0.35">
      <c r="A960" t="s">
        <v>999</v>
      </c>
      <c r="B960" t="s">
        <v>19</v>
      </c>
      <c r="C960" t="str">
        <f t="shared" si="99"/>
        <v>AR</v>
      </c>
      <c r="D960" t="str">
        <f t="shared" si="100"/>
        <v>M</v>
      </c>
      <c r="E960" t="s">
        <v>27</v>
      </c>
      <c r="F960" t="s">
        <v>21</v>
      </c>
      <c r="G960" s="4" t="str">
        <f t="shared" si="105"/>
        <v>452536,58</v>
      </c>
      <c r="H960" s="5">
        <v>452536.58</v>
      </c>
      <c r="I960" s="9">
        <v>452536.58</v>
      </c>
      <c r="J960">
        <v>10269</v>
      </c>
      <c r="K960">
        <v>65</v>
      </c>
      <c r="L960" s="2">
        <v>0</v>
      </c>
      <c r="M960" s="2" t="str">
        <f t="shared" si="101"/>
        <v xml:space="preserve">Personal </v>
      </c>
      <c r="N960" t="s">
        <v>16</v>
      </c>
      <c r="O960" t="s">
        <v>24</v>
      </c>
      <c r="P960" t="str">
        <f t="shared" si="102"/>
        <v>170,798204</v>
      </c>
      <c r="Q960" s="7">
        <v>170.798204</v>
      </c>
      <c r="R960" s="2">
        <v>35170.798203999999</v>
      </c>
      <c r="S960" t="str">
        <f t="shared" si="103"/>
        <v>2 puertas</v>
      </c>
      <c r="T960" s="4">
        <f t="shared" si="104"/>
        <v>-35170.798203999999</v>
      </c>
    </row>
    <row r="961" spans="1:20" x14ac:dyDescent="0.35">
      <c r="A961" t="s">
        <v>1000</v>
      </c>
      <c r="B961" t="s">
        <v>48</v>
      </c>
      <c r="C961" t="str">
        <f t="shared" si="99"/>
        <v>CA</v>
      </c>
      <c r="D961" t="str">
        <f t="shared" si="100"/>
        <v>M</v>
      </c>
      <c r="E961" t="s">
        <v>27</v>
      </c>
      <c r="F961" t="s">
        <v>35</v>
      </c>
      <c r="G961" s="4" t="str">
        <f t="shared" si="105"/>
        <v>497035,73</v>
      </c>
      <c r="H961" s="5">
        <v>497035.73</v>
      </c>
      <c r="I961" s="9">
        <v>497035.73</v>
      </c>
      <c r="J961">
        <v>49714</v>
      </c>
      <c r="K961">
        <v>63</v>
      </c>
      <c r="L961" s="2">
        <v>36586</v>
      </c>
      <c r="M961" s="2" t="str">
        <f t="shared" si="101"/>
        <v xml:space="preserve">Personal </v>
      </c>
      <c r="N961" t="s">
        <v>16</v>
      </c>
      <c r="O961" t="s">
        <v>17</v>
      </c>
      <c r="P961" t="str">
        <f t="shared" si="102"/>
        <v>266,165535</v>
      </c>
      <c r="Q961" s="7">
        <v>266.16553499999998</v>
      </c>
      <c r="R961" s="2">
        <v>35266.165535</v>
      </c>
      <c r="S961" t="str">
        <f t="shared" si="103"/>
        <v>2 puertas</v>
      </c>
      <c r="T961" s="4">
        <f t="shared" si="104"/>
        <v>-35266.165535</v>
      </c>
    </row>
    <row r="962" spans="1:20" x14ac:dyDescent="0.35">
      <c r="A962" t="s">
        <v>1001</v>
      </c>
      <c r="B962" t="s">
        <v>48</v>
      </c>
      <c r="C962" t="str">
        <f t="shared" ref="C962:C1025" si="106">IF(B962="Washington","WA",IF(B962="Arizona","AR",IF(B962="Nevada","NV",IF(B962="Cali","CA",IF(B962="California","CA",IF(B962="Oregon","0R",B962))))))</f>
        <v>CA</v>
      </c>
      <c r="D962" t="str">
        <f t="shared" si="100"/>
        <v>M</v>
      </c>
      <c r="E962" t="s">
        <v>27</v>
      </c>
      <c r="F962" t="s">
        <v>31</v>
      </c>
      <c r="G962" s="4" t="str">
        <f t="shared" si="105"/>
        <v>1546778,9</v>
      </c>
      <c r="H962" s="5">
        <v>1546778.9</v>
      </c>
      <c r="I962" s="9">
        <v>1546778.9</v>
      </c>
      <c r="J962">
        <v>77517</v>
      </c>
      <c r="K962">
        <v>129</v>
      </c>
      <c r="L962" s="2">
        <v>0</v>
      </c>
      <c r="M962" s="2" t="str">
        <f t="shared" si="101"/>
        <v>Corporate</v>
      </c>
      <c r="N962" t="s">
        <v>28</v>
      </c>
      <c r="O962" t="s">
        <v>29</v>
      </c>
      <c r="P962" t="str">
        <f t="shared" si="102"/>
        <v>98,921782</v>
      </c>
      <c r="Q962" s="7">
        <v>98.921781999999993</v>
      </c>
      <c r="R962" s="2">
        <v>35098.921781999998</v>
      </c>
      <c r="S962" t="str">
        <f t="shared" si="103"/>
        <v>4 puertas</v>
      </c>
      <c r="T962" s="4">
        <f t="shared" si="104"/>
        <v>-35098.921781999998</v>
      </c>
    </row>
    <row r="963" spans="1:20" x14ac:dyDescent="0.35">
      <c r="A963" t="s">
        <v>1002</v>
      </c>
      <c r="B963" t="s">
        <v>33</v>
      </c>
      <c r="C963" t="str">
        <f t="shared" si="106"/>
        <v>0R</v>
      </c>
      <c r="D963" t="str">
        <f t="shared" ref="D963:D1026" si="107">IF(E963="female","F",IF(E963="Femal","F",IF(E963="Male","M",E963)))</f>
        <v>M</v>
      </c>
      <c r="E963" t="s">
        <v>27</v>
      </c>
      <c r="F963" t="s">
        <v>31</v>
      </c>
      <c r="G963" s="4" t="str">
        <f t="shared" si="105"/>
        <v>583889,92</v>
      </c>
      <c r="H963" s="5">
        <v>583889.92000000004</v>
      </c>
      <c r="I963" s="9">
        <v>583889.92000000004</v>
      </c>
      <c r="J963">
        <v>81082</v>
      </c>
      <c r="K963">
        <v>73</v>
      </c>
      <c r="L963" s="2">
        <v>0</v>
      </c>
      <c r="M963" s="2" t="str">
        <f t="shared" ref="M963:M1026" si="108">LEFT(N963,9)</f>
        <v xml:space="preserve">Personal </v>
      </c>
      <c r="N963" t="s">
        <v>16</v>
      </c>
      <c r="O963" t="s">
        <v>17</v>
      </c>
      <c r="P963" t="str">
        <f t="shared" ref="P963:P1026" si="109">SUBSTITUTE(Q963,"%"," ")</f>
        <v>281,295903</v>
      </c>
      <c r="Q963" s="7">
        <v>281.29590300000001</v>
      </c>
      <c r="R963" s="2">
        <v>35281.295902999998</v>
      </c>
      <c r="S963" t="str">
        <f t="shared" ref="S963:S1026" si="110">IF(O963="SUV","4 puertas",IF(O963="Luxury SUV","4 puertas","2 puertas"))</f>
        <v>2 puertas</v>
      </c>
      <c r="T963" s="4">
        <f t="shared" ref="T963:T1026" si="111">X965-R963</f>
        <v>-35281.295902999998</v>
      </c>
    </row>
    <row r="964" spans="1:20" x14ac:dyDescent="0.35">
      <c r="A964" t="s">
        <v>1003</v>
      </c>
      <c r="B964" t="s">
        <v>33</v>
      </c>
      <c r="C964" t="str">
        <f t="shared" si="106"/>
        <v>0R</v>
      </c>
      <c r="D964" t="str">
        <f t="shared" si="107"/>
        <v>F</v>
      </c>
      <c r="E964" t="s">
        <v>20</v>
      </c>
      <c r="F964" t="s">
        <v>21</v>
      </c>
      <c r="G964" s="4" t="str">
        <f t="shared" ref="G964:G1027" si="112">SUBSTITUTE(H964,"%"," ")</f>
        <v>1065688,2</v>
      </c>
      <c r="H964" s="5">
        <v>1065688.2</v>
      </c>
      <c r="I964" s="9">
        <v>1065688.2</v>
      </c>
      <c r="J964">
        <v>72540</v>
      </c>
      <c r="K964">
        <v>88</v>
      </c>
      <c r="L964" s="2">
        <v>0</v>
      </c>
      <c r="M964" s="2" t="str">
        <f t="shared" si="108"/>
        <v>Corporate</v>
      </c>
      <c r="N964" t="s">
        <v>28</v>
      </c>
      <c r="O964" t="s">
        <v>24</v>
      </c>
      <c r="P964" t="str">
        <f t="shared" si="109"/>
        <v>631,743039</v>
      </c>
      <c r="Q964" s="7">
        <v>631.74303899999995</v>
      </c>
      <c r="R964" s="2">
        <v>35631.743039000001</v>
      </c>
      <c r="S964" t="str">
        <f t="shared" si="110"/>
        <v>2 puertas</v>
      </c>
      <c r="T964" s="4">
        <f t="shared" si="111"/>
        <v>-35631.743039000001</v>
      </c>
    </row>
    <row r="965" spans="1:20" x14ac:dyDescent="0.35">
      <c r="A965" t="s">
        <v>1004</v>
      </c>
      <c r="B965" t="s">
        <v>33</v>
      </c>
      <c r="C965" t="str">
        <f t="shared" si="106"/>
        <v>0R</v>
      </c>
      <c r="D965" t="str">
        <f t="shared" si="107"/>
        <v>F</v>
      </c>
      <c r="E965" t="s">
        <v>20</v>
      </c>
      <c r="F965" t="s">
        <v>31</v>
      </c>
      <c r="G965" s="4" t="str">
        <f t="shared" si="112"/>
        <v>228961,87</v>
      </c>
      <c r="H965" s="5">
        <v>228961.87</v>
      </c>
      <c r="I965" s="9">
        <v>228961.87</v>
      </c>
      <c r="J965">
        <v>0</v>
      </c>
      <c r="K965">
        <v>65</v>
      </c>
      <c r="L965" s="2">
        <v>0</v>
      </c>
      <c r="M965" s="2" t="str">
        <f t="shared" si="108"/>
        <v xml:space="preserve">Personal </v>
      </c>
      <c r="N965" t="s">
        <v>16</v>
      </c>
      <c r="O965" t="s">
        <v>17</v>
      </c>
      <c r="P965" t="str">
        <f t="shared" si="109"/>
        <v>468</v>
      </c>
      <c r="Q965" s="7">
        <v>468</v>
      </c>
      <c r="R965" s="2">
        <v>35468</v>
      </c>
      <c r="S965" t="str">
        <f t="shared" si="110"/>
        <v>2 puertas</v>
      </c>
      <c r="T965" s="4">
        <f t="shared" si="111"/>
        <v>-35468</v>
      </c>
    </row>
    <row r="966" spans="1:20" x14ac:dyDescent="0.35">
      <c r="A966" t="s">
        <v>1005</v>
      </c>
      <c r="B966" t="s">
        <v>48</v>
      </c>
      <c r="C966" t="str">
        <f t="shared" si="106"/>
        <v>CA</v>
      </c>
      <c r="D966" t="str">
        <f t="shared" si="107"/>
        <v>M</v>
      </c>
      <c r="E966" t="s">
        <v>27</v>
      </c>
      <c r="F966" t="s">
        <v>31</v>
      </c>
      <c r="G966" s="4" t="str">
        <f t="shared" si="112"/>
        <v>543980,42</v>
      </c>
      <c r="H966" s="5">
        <v>543980.42000000004</v>
      </c>
      <c r="I966" s="9">
        <v>543980.42000000004</v>
      </c>
      <c r="J966">
        <v>61546</v>
      </c>
      <c r="K966">
        <v>68</v>
      </c>
      <c r="L966" s="2">
        <v>0</v>
      </c>
      <c r="M966" s="2" t="str">
        <f t="shared" si="108"/>
        <v>Corporate</v>
      </c>
      <c r="N966" t="s">
        <v>28</v>
      </c>
      <c r="O966" t="s">
        <v>24</v>
      </c>
      <c r="P966" t="str">
        <f t="shared" si="109"/>
        <v>29,209521</v>
      </c>
      <c r="Q966" s="7">
        <v>29.209520999999999</v>
      </c>
      <c r="R966" s="2">
        <v>35029.209520999997</v>
      </c>
      <c r="S966" t="str">
        <f t="shared" si="110"/>
        <v>2 puertas</v>
      </c>
      <c r="T966" s="4">
        <f t="shared" si="111"/>
        <v>-35029.209520999997</v>
      </c>
    </row>
    <row r="967" spans="1:20" x14ac:dyDescent="0.35">
      <c r="A967" t="s">
        <v>1006</v>
      </c>
      <c r="B967" t="s">
        <v>48</v>
      </c>
      <c r="C967" t="str">
        <f t="shared" si="106"/>
        <v>CA</v>
      </c>
      <c r="D967" t="str">
        <f t="shared" si="107"/>
        <v>F</v>
      </c>
      <c r="E967" t="s">
        <v>20</v>
      </c>
      <c r="F967" t="s">
        <v>15</v>
      </c>
      <c r="G967" s="4" t="str">
        <f t="shared" si="112"/>
        <v>795615,01</v>
      </c>
      <c r="H967" s="5">
        <v>795615.01</v>
      </c>
      <c r="I967" s="9">
        <v>795615.01</v>
      </c>
      <c r="J967">
        <v>44818</v>
      </c>
      <c r="K967">
        <v>67</v>
      </c>
      <c r="L967" s="2">
        <v>36526</v>
      </c>
      <c r="M967" s="2" t="str">
        <f t="shared" si="108"/>
        <v xml:space="preserve">Personal </v>
      </c>
      <c r="N967" t="s">
        <v>16</v>
      </c>
      <c r="O967" t="s">
        <v>24</v>
      </c>
      <c r="P967" t="str">
        <f t="shared" si="109"/>
        <v>136,883999</v>
      </c>
      <c r="Q967" s="7">
        <v>136.88399899999999</v>
      </c>
      <c r="R967" s="2">
        <v>35136.883998999998</v>
      </c>
      <c r="S967" t="str">
        <f t="shared" si="110"/>
        <v>2 puertas</v>
      </c>
      <c r="T967" s="4">
        <f t="shared" si="111"/>
        <v>-35136.883998999998</v>
      </c>
    </row>
    <row r="968" spans="1:20" x14ac:dyDescent="0.35">
      <c r="A968" t="s">
        <v>1007</v>
      </c>
      <c r="B968" t="s">
        <v>19</v>
      </c>
      <c r="C968" t="str">
        <f t="shared" si="106"/>
        <v>AR</v>
      </c>
      <c r="D968" t="str">
        <f t="shared" si="107"/>
        <v>M</v>
      </c>
      <c r="E968" t="s">
        <v>27</v>
      </c>
      <c r="F968" t="s">
        <v>21</v>
      </c>
      <c r="G968" s="4" t="str">
        <f t="shared" si="112"/>
        <v>445811,34</v>
      </c>
      <c r="H968" s="5">
        <v>445811.34</v>
      </c>
      <c r="I968" s="9">
        <v>445811.34</v>
      </c>
      <c r="J968">
        <v>17622</v>
      </c>
      <c r="K968">
        <v>65</v>
      </c>
      <c r="L968" s="2">
        <v>36526</v>
      </c>
      <c r="M968" s="2" t="str">
        <f t="shared" si="108"/>
        <v xml:space="preserve">Personal </v>
      </c>
      <c r="N968" t="s">
        <v>16</v>
      </c>
      <c r="O968" t="s">
        <v>17</v>
      </c>
      <c r="P968" t="str">
        <f t="shared" si="109"/>
        <v>312</v>
      </c>
      <c r="Q968" s="7">
        <v>312</v>
      </c>
      <c r="R968" s="2">
        <v>35312</v>
      </c>
      <c r="S968" t="str">
        <f t="shared" si="110"/>
        <v>2 puertas</v>
      </c>
      <c r="T968" s="4">
        <f t="shared" si="111"/>
        <v>-35312</v>
      </c>
    </row>
    <row r="969" spans="1:20" x14ac:dyDescent="0.35">
      <c r="A969" t="s">
        <v>1008</v>
      </c>
      <c r="B969" t="s">
        <v>33</v>
      </c>
      <c r="C969" t="str">
        <f t="shared" si="106"/>
        <v>0R</v>
      </c>
      <c r="D969" t="str">
        <f t="shared" si="107"/>
        <v>F</v>
      </c>
      <c r="E969" t="s">
        <v>20</v>
      </c>
      <c r="F969" t="s">
        <v>35</v>
      </c>
      <c r="G969" s="4" t="str">
        <f t="shared" si="112"/>
        <v>255505,15</v>
      </c>
      <c r="H969" s="5">
        <v>255505.15</v>
      </c>
      <c r="I969" s="9">
        <v>255505.15</v>
      </c>
      <c r="J969">
        <v>0</v>
      </c>
      <c r="K969">
        <v>72</v>
      </c>
      <c r="L969" s="2">
        <v>0</v>
      </c>
      <c r="M969" s="2" t="str">
        <f t="shared" si="108"/>
        <v xml:space="preserve">Personal </v>
      </c>
      <c r="N969" t="s">
        <v>16</v>
      </c>
      <c r="O969" t="s">
        <v>17</v>
      </c>
      <c r="P969" t="str">
        <f t="shared" si="109"/>
        <v>518,4</v>
      </c>
      <c r="Q969" s="7">
        <v>518.4</v>
      </c>
      <c r="R969" s="2">
        <v>35518.400000000001</v>
      </c>
      <c r="S969" t="str">
        <f t="shared" si="110"/>
        <v>2 puertas</v>
      </c>
      <c r="T969" s="4">
        <f t="shared" si="111"/>
        <v>-35518.400000000001</v>
      </c>
    </row>
    <row r="970" spans="1:20" x14ac:dyDescent="0.35">
      <c r="A970" t="s">
        <v>1009</v>
      </c>
      <c r="B970" t="s">
        <v>48</v>
      </c>
      <c r="C970" t="str">
        <f t="shared" si="106"/>
        <v>CA</v>
      </c>
      <c r="D970" t="str">
        <f t="shared" si="107"/>
        <v>M</v>
      </c>
      <c r="E970" t="s">
        <v>27</v>
      </c>
      <c r="F970" t="s">
        <v>21</v>
      </c>
      <c r="G970" s="4" t="str">
        <f t="shared" si="112"/>
        <v>330799,9</v>
      </c>
      <c r="H970" s="5">
        <v>330799.90000000002</v>
      </c>
      <c r="I970" s="9">
        <v>330799.90000000002</v>
      </c>
      <c r="J970">
        <v>79797</v>
      </c>
      <c r="K970">
        <v>84</v>
      </c>
      <c r="L970" s="2">
        <v>0</v>
      </c>
      <c r="M970" s="2" t="str">
        <f t="shared" si="108"/>
        <v>Corporate</v>
      </c>
      <c r="N970" t="s">
        <v>28</v>
      </c>
      <c r="O970" t="s">
        <v>24</v>
      </c>
      <c r="P970" t="str">
        <f t="shared" si="109"/>
        <v>31,755601</v>
      </c>
      <c r="Q970" s="7">
        <v>31.755600999999999</v>
      </c>
      <c r="R970" s="2">
        <v>35031.755600999997</v>
      </c>
      <c r="S970" t="str">
        <f t="shared" si="110"/>
        <v>2 puertas</v>
      </c>
      <c r="T970" s="4">
        <f t="shared" si="111"/>
        <v>-35031.755600999997</v>
      </c>
    </row>
    <row r="971" spans="1:20" x14ac:dyDescent="0.35">
      <c r="A971" t="s">
        <v>1010</v>
      </c>
      <c r="B971" t="s">
        <v>13</v>
      </c>
      <c r="C971" t="str">
        <f t="shared" si="106"/>
        <v>WA</v>
      </c>
      <c r="D971" t="str">
        <f t="shared" si="107"/>
        <v>F</v>
      </c>
      <c r="E971" t="s">
        <v>20</v>
      </c>
      <c r="F971" t="s">
        <v>35</v>
      </c>
      <c r="G971" s="4" t="str">
        <f t="shared" si="112"/>
        <v>845905,32</v>
      </c>
      <c r="H971" s="5">
        <v>845905.32</v>
      </c>
      <c r="I971" s="9">
        <v>845905.32</v>
      </c>
      <c r="J971">
        <v>92717</v>
      </c>
      <c r="K971">
        <v>70</v>
      </c>
      <c r="L971" s="2">
        <v>0</v>
      </c>
      <c r="M971" s="2" t="str">
        <f t="shared" si="108"/>
        <v xml:space="preserve">Personal </v>
      </c>
      <c r="N971" t="s">
        <v>16</v>
      </c>
      <c r="O971" t="s">
        <v>24</v>
      </c>
      <c r="P971" t="str">
        <f t="shared" si="109"/>
        <v>224,27582</v>
      </c>
      <c r="Q971" s="7">
        <v>224.27582000000001</v>
      </c>
      <c r="R971" s="2">
        <v>35224.275820000003</v>
      </c>
      <c r="S971" t="str">
        <f t="shared" si="110"/>
        <v>2 puertas</v>
      </c>
      <c r="T971" s="4">
        <f t="shared" si="111"/>
        <v>-35224.275820000003</v>
      </c>
    </row>
    <row r="972" spans="1:20" x14ac:dyDescent="0.35">
      <c r="A972" t="s">
        <v>1011</v>
      </c>
      <c r="B972" t="s">
        <v>33</v>
      </c>
      <c r="C972" t="str">
        <f t="shared" si="106"/>
        <v>0R</v>
      </c>
      <c r="D972" t="str">
        <f t="shared" si="107"/>
        <v>F</v>
      </c>
      <c r="E972" t="s">
        <v>20</v>
      </c>
      <c r="F972" t="s">
        <v>35</v>
      </c>
      <c r="G972" s="4" t="str">
        <f t="shared" si="112"/>
        <v>1335012,09</v>
      </c>
      <c r="H972" s="5">
        <v>1335012.0900000001</v>
      </c>
      <c r="I972" s="9">
        <v>1335012.0900000001</v>
      </c>
      <c r="J972">
        <v>28919</v>
      </c>
      <c r="K972">
        <v>173</v>
      </c>
      <c r="L972" s="2">
        <v>0</v>
      </c>
      <c r="M972" s="2" t="str">
        <f t="shared" si="108"/>
        <v xml:space="preserve">Personal </v>
      </c>
      <c r="N972" t="s">
        <v>16</v>
      </c>
      <c r="O972" t="s">
        <v>29</v>
      </c>
      <c r="P972" t="str">
        <f t="shared" si="109"/>
        <v>830,4</v>
      </c>
      <c r="Q972" s="7">
        <v>830.4</v>
      </c>
      <c r="R972" s="2">
        <v>35830.400000000001</v>
      </c>
      <c r="S972" t="str">
        <f t="shared" si="110"/>
        <v>4 puertas</v>
      </c>
      <c r="T972" s="4">
        <f t="shared" si="111"/>
        <v>-35830.400000000001</v>
      </c>
    </row>
    <row r="973" spans="1:20" x14ac:dyDescent="0.35">
      <c r="A973" t="s">
        <v>1012</v>
      </c>
      <c r="B973" t="s">
        <v>19</v>
      </c>
      <c r="C973" t="str">
        <f t="shared" si="106"/>
        <v>AR</v>
      </c>
      <c r="D973" t="str">
        <f t="shared" si="107"/>
        <v>M</v>
      </c>
      <c r="E973" t="s">
        <v>27</v>
      </c>
      <c r="F973" t="s">
        <v>35</v>
      </c>
      <c r="G973" s="4" t="str">
        <f t="shared" si="112"/>
        <v>493122,13</v>
      </c>
      <c r="H973" s="5">
        <v>493122.13</v>
      </c>
      <c r="I973" s="9">
        <v>493122.13</v>
      </c>
      <c r="J973">
        <v>0</v>
      </c>
      <c r="K973">
        <v>68</v>
      </c>
      <c r="L973" s="2">
        <v>0</v>
      </c>
      <c r="M973" s="2" t="str">
        <f t="shared" si="108"/>
        <v xml:space="preserve">Personal </v>
      </c>
      <c r="N973" t="s">
        <v>16</v>
      </c>
      <c r="O973" t="s">
        <v>17</v>
      </c>
      <c r="P973" t="str">
        <f t="shared" si="109"/>
        <v>480,159011</v>
      </c>
      <c r="Q973" s="7">
        <v>480.15901100000002</v>
      </c>
      <c r="R973" s="2">
        <v>35480.159011000003</v>
      </c>
      <c r="S973" t="str">
        <f t="shared" si="110"/>
        <v>2 puertas</v>
      </c>
      <c r="T973" s="4">
        <f t="shared" si="111"/>
        <v>-35480.159011000003</v>
      </c>
    </row>
    <row r="974" spans="1:20" x14ac:dyDescent="0.35">
      <c r="A974" t="s">
        <v>1013</v>
      </c>
      <c r="B974" t="s">
        <v>23</v>
      </c>
      <c r="C974" t="str">
        <f t="shared" si="106"/>
        <v>NV</v>
      </c>
      <c r="D974" t="str">
        <f t="shared" si="107"/>
        <v>M</v>
      </c>
      <c r="E974" t="s">
        <v>27</v>
      </c>
      <c r="F974" t="s">
        <v>21</v>
      </c>
      <c r="G974" s="4" t="str">
        <f t="shared" si="112"/>
        <v>777683,52</v>
      </c>
      <c r="H974" s="5">
        <v>777683.52</v>
      </c>
      <c r="I974" s="9">
        <v>777683.52</v>
      </c>
      <c r="J974">
        <v>63568</v>
      </c>
      <c r="K974">
        <v>65</v>
      </c>
      <c r="L974" s="2">
        <v>0</v>
      </c>
      <c r="M974" s="2" t="str">
        <f t="shared" si="108"/>
        <v>Corporate</v>
      </c>
      <c r="N974" t="s">
        <v>28</v>
      </c>
      <c r="O974" t="s">
        <v>24</v>
      </c>
      <c r="P974" t="str">
        <f t="shared" si="109"/>
        <v>390,792553</v>
      </c>
      <c r="Q974" s="7">
        <v>390.792553</v>
      </c>
      <c r="R974" s="2">
        <v>35390.792552999999</v>
      </c>
      <c r="S974" t="str">
        <f t="shared" si="110"/>
        <v>2 puertas</v>
      </c>
      <c r="T974" s="4">
        <f t="shared" si="111"/>
        <v>-35390.792552999999</v>
      </c>
    </row>
    <row r="975" spans="1:20" x14ac:dyDescent="0.35">
      <c r="A975" t="s">
        <v>1014</v>
      </c>
      <c r="B975" t="s">
        <v>23</v>
      </c>
      <c r="C975" t="str">
        <f t="shared" si="106"/>
        <v>NV</v>
      </c>
      <c r="D975" t="str">
        <f t="shared" si="107"/>
        <v>F</v>
      </c>
      <c r="E975" t="s">
        <v>20</v>
      </c>
      <c r="F975" t="s">
        <v>35</v>
      </c>
      <c r="G975" s="4" t="str">
        <f t="shared" si="112"/>
        <v>255367,22</v>
      </c>
      <c r="H975" s="5">
        <v>255367.22</v>
      </c>
      <c r="I975" s="9">
        <v>255367.22</v>
      </c>
      <c r="J975">
        <v>73935</v>
      </c>
      <c r="K975">
        <v>64</v>
      </c>
      <c r="L975" s="2">
        <v>36526</v>
      </c>
      <c r="M975" s="2" t="str">
        <f t="shared" si="108"/>
        <v>Corporate</v>
      </c>
      <c r="N975" t="s">
        <v>28</v>
      </c>
      <c r="O975" t="s">
        <v>17</v>
      </c>
      <c r="P975" t="str">
        <f t="shared" si="109"/>
        <v>72,071195</v>
      </c>
      <c r="Q975" s="7">
        <v>72.071195000000003</v>
      </c>
      <c r="R975" s="2">
        <v>35072.071194999997</v>
      </c>
      <c r="S975" t="str">
        <f t="shared" si="110"/>
        <v>2 puertas</v>
      </c>
      <c r="T975" s="4">
        <f t="shared" si="111"/>
        <v>-35072.071194999997</v>
      </c>
    </row>
    <row r="976" spans="1:20" x14ac:dyDescent="0.35">
      <c r="A976" t="s">
        <v>1015</v>
      </c>
      <c r="B976" t="s">
        <v>19</v>
      </c>
      <c r="C976" t="str">
        <f t="shared" si="106"/>
        <v>AR</v>
      </c>
      <c r="D976" t="str">
        <f t="shared" si="107"/>
        <v>F</v>
      </c>
      <c r="E976" t="s">
        <v>20</v>
      </c>
      <c r="F976" t="s">
        <v>31</v>
      </c>
      <c r="G976" s="4" t="str">
        <f t="shared" si="112"/>
        <v>487646,97</v>
      </c>
      <c r="H976" s="5">
        <v>487646.97</v>
      </c>
      <c r="I976" s="9">
        <v>487646.97</v>
      </c>
      <c r="J976">
        <v>0</v>
      </c>
      <c r="K976">
        <v>66</v>
      </c>
      <c r="L976" s="2">
        <v>0</v>
      </c>
      <c r="M976" s="2" t="str">
        <f t="shared" si="108"/>
        <v>Corporate</v>
      </c>
      <c r="N976" t="s">
        <v>28</v>
      </c>
      <c r="O976" t="s">
        <v>24</v>
      </c>
      <c r="P976" t="str">
        <f t="shared" si="109"/>
        <v>316,8</v>
      </c>
      <c r="Q976" s="7">
        <v>316.8</v>
      </c>
      <c r="R976" s="2">
        <v>35316.800000000003</v>
      </c>
      <c r="S976" t="str">
        <f t="shared" si="110"/>
        <v>2 puertas</v>
      </c>
      <c r="T976" s="4">
        <f t="shared" si="111"/>
        <v>-35316.800000000003</v>
      </c>
    </row>
    <row r="977" spans="1:20" x14ac:dyDescent="0.35">
      <c r="A977" t="s">
        <v>1016</v>
      </c>
      <c r="B977" t="s">
        <v>33</v>
      </c>
      <c r="C977" t="str">
        <f t="shared" si="106"/>
        <v>0R</v>
      </c>
      <c r="D977" t="str">
        <f t="shared" si="107"/>
        <v>F</v>
      </c>
      <c r="E977" t="s">
        <v>20</v>
      </c>
      <c r="F977" t="s">
        <v>21</v>
      </c>
      <c r="G977" s="4" t="str">
        <f t="shared" si="112"/>
        <v>903430,58</v>
      </c>
      <c r="H977" s="5">
        <v>903430.58</v>
      </c>
      <c r="I977" s="9">
        <v>903430.58</v>
      </c>
      <c r="J977">
        <v>18846</v>
      </c>
      <c r="K977">
        <v>115</v>
      </c>
      <c r="L977" s="2">
        <v>0</v>
      </c>
      <c r="M977" s="2" t="str">
        <f t="shared" si="108"/>
        <v xml:space="preserve">Personal </v>
      </c>
      <c r="N977" t="s">
        <v>16</v>
      </c>
      <c r="O977" t="s">
        <v>29</v>
      </c>
      <c r="P977" t="str">
        <f t="shared" si="109"/>
        <v>552</v>
      </c>
      <c r="Q977" s="7">
        <v>552</v>
      </c>
      <c r="R977" s="2">
        <v>35552</v>
      </c>
      <c r="S977" t="str">
        <f t="shared" si="110"/>
        <v>4 puertas</v>
      </c>
      <c r="T977" s="4">
        <f t="shared" si="111"/>
        <v>-35552</v>
      </c>
    </row>
    <row r="978" spans="1:20" x14ac:dyDescent="0.35">
      <c r="A978" t="s">
        <v>1017</v>
      </c>
      <c r="B978" t="s">
        <v>19</v>
      </c>
      <c r="C978" t="str">
        <f t="shared" si="106"/>
        <v>AR</v>
      </c>
      <c r="D978" t="str">
        <f t="shared" si="107"/>
        <v>F</v>
      </c>
      <c r="E978" t="s">
        <v>20</v>
      </c>
      <c r="F978" t="s">
        <v>31</v>
      </c>
      <c r="G978" s="4" t="str">
        <f t="shared" si="112"/>
        <v>810591,08</v>
      </c>
      <c r="H978" s="5">
        <v>810591.08</v>
      </c>
      <c r="I978" s="9">
        <v>810591.08</v>
      </c>
      <c r="J978">
        <v>38893</v>
      </c>
      <c r="K978">
        <v>103</v>
      </c>
      <c r="L978" s="2">
        <v>0</v>
      </c>
      <c r="M978" s="2" t="str">
        <f t="shared" si="108"/>
        <v xml:space="preserve">Personal </v>
      </c>
      <c r="N978" t="s">
        <v>16</v>
      </c>
      <c r="O978" t="s">
        <v>29</v>
      </c>
      <c r="P978" t="str">
        <f t="shared" si="109"/>
        <v>41,965252</v>
      </c>
      <c r="Q978" s="7">
        <v>41.965252</v>
      </c>
      <c r="R978" s="2">
        <v>35041.965252000002</v>
      </c>
      <c r="S978" t="str">
        <f t="shared" si="110"/>
        <v>4 puertas</v>
      </c>
      <c r="T978" s="4">
        <f t="shared" si="111"/>
        <v>-35041.965252000002</v>
      </c>
    </row>
    <row r="979" spans="1:20" x14ac:dyDescent="0.35">
      <c r="A979" t="s">
        <v>1018</v>
      </c>
      <c r="B979" t="s">
        <v>33</v>
      </c>
      <c r="C979" t="str">
        <f t="shared" si="106"/>
        <v>0R</v>
      </c>
      <c r="D979" t="str">
        <f t="shared" si="107"/>
        <v>M</v>
      </c>
      <c r="E979" t="s">
        <v>27</v>
      </c>
      <c r="F979" t="s">
        <v>31</v>
      </c>
      <c r="G979" s="4" t="str">
        <f t="shared" si="112"/>
        <v>561968,91</v>
      </c>
      <c r="H979" s="5">
        <v>561968.91</v>
      </c>
      <c r="I979" s="9">
        <v>561968.91</v>
      </c>
      <c r="J979">
        <v>0</v>
      </c>
      <c r="K979">
        <v>153</v>
      </c>
      <c r="L979" s="2">
        <v>0</v>
      </c>
      <c r="M979" s="2" t="str">
        <f>LEFT(N979,8)</f>
        <v xml:space="preserve">Special </v>
      </c>
      <c r="N979" t="s">
        <v>39</v>
      </c>
      <c r="O979" t="s">
        <v>29</v>
      </c>
      <c r="P979" t="str">
        <f t="shared" si="109"/>
        <v>1027,000029</v>
      </c>
      <c r="Q979" s="7">
        <v>1027.000029</v>
      </c>
      <c r="R979" s="2">
        <v>36027.000029000003</v>
      </c>
      <c r="S979" t="str">
        <f t="shared" si="110"/>
        <v>4 puertas</v>
      </c>
      <c r="T979" s="4">
        <f t="shared" si="111"/>
        <v>-36027.000029000003</v>
      </c>
    </row>
    <row r="980" spans="1:20" x14ac:dyDescent="0.35">
      <c r="A980" t="s">
        <v>1019</v>
      </c>
      <c r="B980" t="s">
        <v>48</v>
      </c>
      <c r="C980" t="str">
        <f t="shared" si="106"/>
        <v>CA</v>
      </c>
      <c r="D980" t="str">
        <f t="shared" si="107"/>
        <v>M</v>
      </c>
      <c r="E980" t="s">
        <v>27</v>
      </c>
      <c r="F980" t="s">
        <v>21</v>
      </c>
      <c r="G980" s="4" t="str">
        <f t="shared" si="112"/>
        <v>1572713,06</v>
      </c>
      <c r="H980" s="5">
        <v>1572713.06</v>
      </c>
      <c r="I980" s="9">
        <v>1572713.06</v>
      </c>
      <c r="J980">
        <v>84824</v>
      </c>
      <c r="K980">
        <v>196</v>
      </c>
      <c r="L980" s="2">
        <v>0</v>
      </c>
      <c r="M980" s="2" t="str">
        <f t="shared" si="108"/>
        <v>Corporate</v>
      </c>
      <c r="N980" t="s">
        <v>28</v>
      </c>
      <c r="O980" t="s">
        <v>29</v>
      </c>
      <c r="P980" t="str">
        <f t="shared" si="109"/>
        <v>319,820747</v>
      </c>
      <c r="Q980" s="7">
        <v>319.82074699999998</v>
      </c>
      <c r="R980" s="2">
        <v>35319.820746999998</v>
      </c>
      <c r="S980" t="str">
        <f t="shared" si="110"/>
        <v>4 puertas</v>
      </c>
      <c r="T980" s="4">
        <f t="shared" si="111"/>
        <v>-35319.820746999998</v>
      </c>
    </row>
    <row r="981" spans="1:20" x14ac:dyDescent="0.35">
      <c r="A981" t="s">
        <v>1020</v>
      </c>
      <c r="B981" t="s">
        <v>48</v>
      </c>
      <c r="C981" t="str">
        <f t="shared" si="106"/>
        <v>CA</v>
      </c>
      <c r="D981" t="str">
        <f t="shared" si="107"/>
        <v>F</v>
      </c>
      <c r="E981" t="s">
        <v>20</v>
      </c>
      <c r="F981" t="s">
        <v>31</v>
      </c>
      <c r="G981" s="4" t="str">
        <f t="shared" si="112"/>
        <v>661801,64</v>
      </c>
      <c r="H981" s="5">
        <v>661801.64</v>
      </c>
      <c r="I981" s="9">
        <v>661801.64</v>
      </c>
      <c r="J981">
        <v>20068</v>
      </c>
      <c r="K981">
        <v>86</v>
      </c>
      <c r="L981" s="2">
        <v>0</v>
      </c>
      <c r="M981" s="2" t="str">
        <f t="shared" si="108"/>
        <v>Corporate</v>
      </c>
      <c r="N981" t="s">
        <v>28</v>
      </c>
      <c r="O981" t="s">
        <v>17</v>
      </c>
      <c r="P981" t="str">
        <f t="shared" si="109"/>
        <v>411,011162</v>
      </c>
      <c r="Q981" s="7">
        <v>411.01116200000001</v>
      </c>
      <c r="R981" s="2">
        <v>35411.011162000003</v>
      </c>
      <c r="S981" t="str">
        <f t="shared" si="110"/>
        <v>2 puertas</v>
      </c>
      <c r="T981" s="4">
        <f t="shared" si="111"/>
        <v>-35411.011162000003</v>
      </c>
    </row>
    <row r="982" spans="1:20" x14ac:dyDescent="0.35">
      <c r="A982" t="s">
        <v>1021</v>
      </c>
      <c r="B982" t="s">
        <v>33</v>
      </c>
      <c r="C982" t="str">
        <f t="shared" si="106"/>
        <v>0R</v>
      </c>
      <c r="D982" t="str">
        <f t="shared" si="107"/>
        <v>M</v>
      </c>
      <c r="E982" t="s">
        <v>27</v>
      </c>
      <c r="F982" t="s">
        <v>80</v>
      </c>
      <c r="G982" s="4" t="str">
        <f t="shared" si="112"/>
        <v>467004,8</v>
      </c>
      <c r="H982" s="5">
        <v>467004.8</v>
      </c>
      <c r="I982" s="9">
        <v>467004.8</v>
      </c>
      <c r="J982">
        <v>0</v>
      </c>
      <c r="K982">
        <v>125</v>
      </c>
      <c r="L982" s="2">
        <v>0</v>
      </c>
      <c r="M982" s="2" t="str">
        <f t="shared" si="108"/>
        <v>Corporate</v>
      </c>
      <c r="N982" t="s">
        <v>28</v>
      </c>
      <c r="O982" t="s">
        <v>29</v>
      </c>
      <c r="P982" t="str">
        <f t="shared" si="109"/>
        <v>600</v>
      </c>
      <c r="Q982" s="7">
        <v>600</v>
      </c>
      <c r="R982" s="2">
        <v>35600</v>
      </c>
      <c r="S982" t="str">
        <f t="shared" si="110"/>
        <v>4 puertas</v>
      </c>
      <c r="T982" s="4">
        <f t="shared" si="111"/>
        <v>-35600</v>
      </c>
    </row>
    <row r="983" spans="1:20" x14ac:dyDescent="0.35">
      <c r="A983" t="s">
        <v>1022</v>
      </c>
      <c r="B983" t="s">
        <v>19</v>
      </c>
      <c r="C983" t="str">
        <f t="shared" si="106"/>
        <v>AR</v>
      </c>
      <c r="D983" t="str">
        <f t="shared" si="107"/>
        <v>F</v>
      </c>
      <c r="E983" t="s">
        <v>20</v>
      </c>
      <c r="F983" t="s">
        <v>31</v>
      </c>
      <c r="G983" s="4" t="str">
        <f t="shared" si="112"/>
        <v>1016936,98</v>
      </c>
      <c r="H983" s="5">
        <v>1016936.98</v>
      </c>
      <c r="I983" s="9">
        <v>1016936.98</v>
      </c>
      <c r="J983">
        <v>0</v>
      </c>
      <c r="K983">
        <v>135</v>
      </c>
      <c r="L983" s="2">
        <v>0</v>
      </c>
      <c r="M983" s="2" t="str">
        <f t="shared" si="108"/>
        <v xml:space="preserve">Personal </v>
      </c>
      <c r="N983" t="s">
        <v>16</v>
      </c>
      <c r="O983" t="s">
        <v>78</v>
      </c>
      <c r="P983" t="str">
        <f t="shared" si="109"/>
        <v>648</v>
      </c>
      <c r="Q983" s="7">
        <v>648</v>
      </c>
      <c r="R983" s="2">
        <v>35648</v>
      </c>
      <c r="S983" t="str">
        <f t="shared" si="110"/>
        <v>2 puertas</v>
      </c>
      <c r="T983" s="4">
        <f t="shared" si="111"/>
        <v>-35648</v>
      </c>
    </row>
    <row r="984" spans="1:20" x14ac:dyDescent="0.35">
      <c r="A984" t="s">
        <v>1023</v>
      </c>
      <c r="B984" t="s">
        <v>48</v>
      </c>
      <c r="C984" t="str">
        <f t="shared" si="106"/>
        <v>CA</v>
      </c>
      <c r="D984" t="str">
        <f t="shared" si="107"/>
        <v>M</v>
      </c>
      <c r="E984" t="s">
        <v>27</v>
      </c>
      <c r="F984" t="s">
        <v>21</v>
      </c>
      <c r="G984" s="4" t="str">
        <f t="shared" si="112"/>
        <v>832307,4</v>
      </c>
      <c r="H984" s="5">
        <v>832307.4</v>
      </c>
      <c r="I984" s="9">
        <v>832307.4</v>
      </c>
      <c r="J984">
        <v>97245</v>
      </c>
      <c r="K984">
        <v>70</v>
      </c>
      <c r="L984" s="2">
        <v>0</v>
      </c>
      <c r="M984" s="2" t="str">
        <f t="shared" si="108"/>
        <v xml:space="preserve">Personal </v>
      </c>
      <c r="N984" t="s">
        <v>16</v>
      </c>
      <c r="O984" t="s">
        <v>17</v>
      </c>
      <c r="P984" t="str">
        <f t="shared" si="109"/>
        <v>4,110585</v>
      </c>
      <c r="Q984" s="7">
        <v>4.1105850000000004</v>
      </c>
      <c r="R984" s="2">
        <v>35004.110585000002</v>
      </c>
      <c r="S984" t="str">
        <f t="shared" si="110"/>
        <v>2 puertas</v>
      </c>
      <c r="T984" s="4">
        <f t="shared" si="111"/>
        <v>-35004.110585000002</v>
      </c>
    </row>
    <row r="985" spans="1:20" x14ac:dyDescent="0.35">
      <c r="A985" t="s">
        <v>1024</v>
      </c>
      <c r="B985" t="s">
        <v>48</v>
      </c>
      <c r="C985" t="str">
        <f t="shared" si="106"/>
        <v>CA</v>
      </c>
      <c r="D985" t="str">
        <f t="shared" si="107"/>
        <v>F</v>
      </c>
      <c r="E985" t="s">
        <v>20</v>
      </c>
      <c r="F985" t="s">
        <v>35</v>
      </c>
      <c r="G985" s="4" t="str">
        <f t="shared" si="112"/>
        <v>241776</v>
      </c>
      <c r="H985" s="5">
        <v>241776</v>
      </c>
      <c r="I985" s="9">
        <v>241776</v>
      </c>
      <c r="J985">
        <v>51808</v>
      </c>
      <c r="K985">
        <v>61</v>
      </c>
      <c r="L985" s="2">
        <v>36526</v>
      </c>
      <c r="M985" s="2" t="str">
        <f t="shared" si="108"/>
        <v xml:space="preserve">Personal </v>
      </c>
      <c r="N985" t="s">
        <v>16</v>
      </c>
      <c r="O985" t="s">
        <v>17</v>
      </c>
      <c r="P985" t="str">
        <f t="shared" si="109"/>
        <v>351,149904</v>
      </c>
      <c r="Q985" s="7">
        <v>351.14990399999999</v>
      </c>
      <c r="R985" s="2">
        <v>35351.149903999998</v>
      </c>
      <c r="S985" t="str">
        <f t="shared" si="110"/>
        <v>2 puertas</v>
      </c>
      <c r="T985" s="4">
        <f t="shared" si="111"/>
        <v>-35351.149903999998</v>
      </c>
    </row>
    <row r="986" spans="1:20" x14ac:dyDescent="0.35">
      <c r="A986" t="s">
        <v>1025</v>
      </c>
      <c r="B986" t="s">
        <v>48</v>
      </c>
      <c r="C986" t="str">
        <f t="shared" si="106"/>
        <v>CA</v>
      </c>
      <c r="D986" t="str">
        <f t="shared" si="107"/>
        <v>M</v>
      </c>
      <c r="E986" t="s">
        <v>27</v>
      </c>
      <c r="F986" t="s">
        <v>21</v>
      </c>
      <c r="G986" s="4" t="str">
        <f t="shared" si="112"/>
        <v>804487,24</v>
      </c>
      <c r="H986" s="5">
        <v>804487.24</v>
      </c>
      <c r="I986" s="9">
        <v>804487.24</v>
      </c>
      <c r="J986">
        <v>71391</v>
      </c>
      <c r="K986">
        <v>67</v>
      </c>
      <c r="L986" s="2">
        <v>0</v>
      </c>
      <c r="M986" s="2" t="str">
        <f t="shared" si="108"/>
        <v xml:space="preserve">Personal </v>
      </c>
      <c r="N986" t="s">
        <v>16</v>
      </c>
      <c r="O986" t="s">
        <v>17</v>
      </c>
      <c r="P986" t="str">
        <f t="shared" si="109"/>
        <v>284,000172</v>
      </c>
      <c r="Q986" s="7">
        <v>284.00017200000002</v>
      </c>
      <c r="R986" s="2">
        <v>35284.000172</v>
      </c>
      <c r="S986" t="str">
        <f t="shared" si="110"/>
        <v>2 puertas</v>
      </c>
      <c r="T986" s="4">
        <f t="shared" si="111"/>
        <v>-35284.000172</v>
      </c>
    </row>
    <row r="987" spans="1:20" x14ac:dyDescent="0.35">
      <c r="A987" t="s">
        <v>1026</v>
      </c>
      <c r="B987" t="s">
        <v>33</v>
      </c>
      <c r="C987" t="str">
        <f t="shared" si="106"/>
        <v>0R</v>
      </c>
      <c r="D987" t="str">
        <f t="shared" si="107"/>
        <v>M</v>
      </c>
      <c r="E987" t="s">
        <v>27</v>
      </c>
      <c r="F987" t="s">
        <v>31</v>
      </c>
      <c r="G987" s="4" t="str">
        <f t="shared" si="112"/>
        <v>532572,45</v>
      </c>
      <c r="H987" s="5">
        <v>532572.44999999995</v>
      </c>
      <c r="I987" s="9">
        <v>532572.44999999995</v>
      </c>
      <c r="J987">
        <v>0</v>
      </c>
      <c r="K987">
        <v>73</v>
      </c>
      <c r="L987" s="2">
        <v>0</v>
      </c>
      <c r="M987" s="2" t="str">
        <f t="shared" si="108"/>
        <v xml:space="preserve">Personal </v>
      </c>
      <c r="N987" t="s">
        <v>16</v>
      </c>
      <c r="O987" t="s">
        <v>24</v>
      </c>
      <c r="P987" t="str">
        <f t="shared" si="109"/>
        <v>496,474767</v>
      </c>
      <c r="Q987" s="7">
        <v>496.47476699999999</v>
      </c>
      <c r="R987" s="2">
        <v>35496.474767</v>
      </c>
      <c r="S987" t="str">
        <f t="shared" si="110"/>
        <v>2 puertas</v>
      </c>
      <c r="T987" s="4">
        <f t="shared" si="111"/>
        <v>-35496.474767</v>
      </c>
    </row>
    <row r="988" spans="1:20" x14ac:dyDescent="0.35">
      <c r="A988" t="s">
        <v>1027</v>
      </c>
      <c r="B988" t="s">
        <v>19</v>
      </c>
      <c r="C988" t="str">
        <f t="shared" si="106"/>
        <v>AR</v>
      </c>
      <c r="D988" t="str">
        <f t="shared" si="107"/>
        <v>M</v>
      </c>
      <c r="E988" t="s">
        <v>27</v>
      </c>
      <c r="F988" t="s">
        <v>21</v>
      </c>
      <c r="G988" s="4" t="str">
        <f t="shared" si="112"/>
        <v>694752,4</v>
      </c>
      <c r="H988" s="5">
        <v>694752.4</v>
      </c>
      <c r="I988" s="9">
        <v>694752.4</v>
      </c>
      <c r="J988">
        <v>0</v>
      </c>
      <c r="K988">
        <v>100</v>
      </c>
      <c r="L988" s="2">
        <v>0</v>
      </c>
      <c r="M988" s="2" t="str">
        <f t="shared" si="108"/>
        <v xml:space="preserve">Personal </v>
      </c>
      <c r="N988" t="s">
        <v>16</v>
      </c>
      <c r="O988" t="s">
        <v>29</v>
      </c>
      <c r="P988" t="str">
        <f t="shared" si="109"/>
        <v>925,137143</v>
      </c>
      <c r="Q988" s="7">
        <v>925.13714300000004</v>
      </c>
      <c r="R988" s="2">
        <v>35925.137143</v>
      </c>
      <c r="S988" t="str">
        <f t="shared" si="110"/>
        <v>4 puertas</v>
      </c>
      <c r="T988" s="4">
        <f t="shared" si="111"/>
        <v>-35925.137143</v>
      </c>
    </row>
    <row r="989" spans="1:20" x14ac:dyDescent="0.35">
      <c r="A989" t="s">
        <v>1028</v>
      </c>
      <c r="B989" t="s">
        <v>33</v>
      </c>
      <c r="C989" t="str">
        <f t="shared" si="106"/>
        <v>0R</v>
      </c>
      <c r="D989" t="str">
        <f t="shared" si="107"/>
        <v>F</v>
      </c>
      <c r="E989" t="s">
        <v>20</v>
      </c>
      <c r="F989" t="s">
        <v>35</v>
      </c>
      <c r="G989" s="4" t="str">
        <f t="shared" si="112"/>
        <v>584741,52</v>
      </c>
      <c r="H989" s="5">
        <v>584741.52</v>
      </c>
      <c r="I989" s="9">
        <v>584741.52</v>
      </c>
      <c r="J989">
        <v>23496</v>
      </c>
      <c r="K989">
        <v>77</v>
      </c>
      <c r="L989" s="2">
        <v>0</v>
      </c>
      <c r="M989" s="2" t="str">
        <f>LEFT(N989,8)</f>
        <v xml:space="preserve">Special </v>
      </c>
      <c r="N989" t="s">
        <v>39</v>
      </c>
      <c r="O989" t="s">
        <v>17</v>
      </c>
      <c r="P989" t="str">
        <f t="shared" si="109"/>
        <v>13,164097</v>
      </c>
      <c r="Q989" s="7">
        <v>13.164097</v>
      </c>
      <c r="R989" s="2">
        <v>35013.164097000001</v>
      </c>
      <c r="S989" t="str">
        <f t="shared" si="110"/>
        <v>2 puertas</v>
      </c>
      <c r="T989" s="4">
        <f t="shared" si="111"/>
        <v>-35013.164097000001</v>
      </c>
    </row>
    <row r="990" spans="1:20" x14ac:dyDescent="0.35">
      <c r="A990" t="s">
        <v>1029</v>
      </c>
      <c r="B990" t="s">
        <v>13</v>
      </c>
      <c r="C990" t="str">
        <f t="shared" si="106"/>
        <v>WA</v>
      </c>
      <c r="D990" t="str">
        <f t="shared" si="107"/>
        <v>M</v>
      </c>
      <c r="E990" t="s">
        <v>27</v>
      </c>
      <c r="F990" t="s">
        <v>31</v>
      </c>
      <c r="G990" s="4" t="str">
        <f t="shared" si="112"/>
        <v/>
      </c>
      <c r="H990" s="5"/>
      <c r="I990" s="9"/>
      <c r="J990">
        <v>55561</v>
      </c>
      <c r="K990">
        <v>63</v>
      </c>
      <c r="L990" s="2">
        <v>0</v>
      </c>
      <c r="M990" s="2" t="str">
        <f t="shared" si="108"/>
        <v xml:space="preserve">Personal </v>
      </c>
      <c r="N990" t="s">
        <v>16</v>
      </c>
      <c r="O990" t="s">
        <v>17</v>
      </c>
      <c r="P990" t="str">
        <f t="shared" si="109"/>
        <v>227,872071</v>
      </c>
      <c r="Q990" s="7">
        <v>227.87207100000001</v>
      </c>
      <c r="R990" s="2">
        <v>35227.872070999998</v>
      </c>
      <c r="S990" t="str">
        <f t="shared" si="110"/>
        <v>2 puertas</v>
      </c>
      <c r="T990" s="4">
        <f t="shared" si="111"/>
        <v>-35227.872070999998</v>
      </c>
    </row>
    <row r="991" spans="1:20" x14ac:dyDescent="0.35">
      <c r="A991" t="s">
        <v>1030</v>
      </c>
      <c r="B991" t="s">
        <v>23</v>
      </c>
      <c r="C991" t="str">
        <f t="shared" si="106"/>
        <v>NV</v>
      </c>
      <c r="D991" t="str">
        <f t="shared" si="107"/>
        <v>F</v>
      </c>
      <c r="E991" t="s">
        <v>20</v>
      </c>
      <c r="F991" t="s">
        <v>35</v>
      </c>
      <c r="G991" s="4" t="str">
        <f t="shared" si="112"/>
        <v>472478,61</v>
      </c>
      <c r="H991" s="5">
        <v>472478.61</v>
      </c>
      <c r="I991" s="9">
        <v>472478.61</v>
      </c>
      <c r="J991">
        <v>23986</v>
      </c>
      <c r="K991">
        <v>119</v>
      </c>
      <c r="L991" s="2">
        <v>0</v>
      </c>
      <c r="M991" s="2" t="str">
        <f t="shared" si="108"/>
        <v>Corporate</v>
      </c>
      <c r="N991" t="s">
        <v>28</v>
      </c>
      <c r="O991" t="s">
        <v>29</v>
      </c>
      <c r="P991" t="str">
        <f t="shared" si="109"/>
        <v>463,335061</v>
      </c>
      <c r="Q991" s="7">
        <v>463.335061</v>
      </c>
      <c r="R991" s="2">
        <v>35463.335060999998</v>
      </c>
      <c r="S991" t="str">
        <f t="shared" si="110"/>
        <v>4 puertas</v>
      </c>
      <c r="T991" s="4">
        <f t="shared" si="111"/>
        <v>-35463.335060999998</v>
      </c>
    </row>
    <row r="992" spans="1:20" x14ac:dyDescent="0.35">
      <c r="A992" t="s">
        <v>1031</v>
      </c>
      <c r="B992" t="s">
        <v>19</v>
      </c>
      <c r="C992" t="str">
        <f t="shared" si="106"/>
        <v>AR</v>
      </c>
      <c r="D992" t="str">
        <f t="shared" si="107"/>
        <v>F</v>
      </c>
      <c r="E992" t="s">
        <v>20</v>
      </c>
      <c r="F992" t="s">
        <v>15</v>
      </c>
      <c r="G992" s="4" t="str">
        <f t="shared" si="112"/>
        <v>279022,8</v>
      </c>
      <c r="H992" s="5">
        <v>279022.8</v>
      </c>
      <c r="I992" s="9">
        <v>279022.8</v>
      </c>
      <c r="J992">
        <v>22974</v>
      </c>
      <c r="K992">
        <v>71</v>
      </c>
      <c r="L992" s="2">
        <v>0</v>
      </c>
      <c r="M992" s="2" t="str">
        <f t="shared" si="108"/>
        <v xml:space="preserve">Personal </v>
      </c>
      <c r="N992" t="s">
        <v>16</v>
      </c>
      <c r="O992" t="s">
        <v>17</v>
      </c>
      <c r="P992" t="str">
        <f t="shared" si="109"/>
        <v>180,667969</v>
      </c>
      <c r="Q992" s="7">
        <v>180.667969</v>
      </c>
      <c r="R992" s="2">
        <v>35180.667969000002</v>
      </c>
      <c r="S992" t="str">
        <f t="shared" si="110"/>
        <v>2 puertas</v>
      </c>
      <c r="T992" s="4">
        <f t="shared" si="111"/>
        <v>-35180.667969000002</v>
      </c>
    </row>
    <row r="993" spans="1:20" x14ac:dyDescent="0.35">
      <c r="A993" t="s">
        <v>1032</v>
      </c>
      <c r="B993" t="s">
        <v>33</v>
      </c>
      <c r="C993" t="str">
        <f t="shared" si="106"/>
        <v>0R</v>
      </c>
      <c r="D993" t="str">
        <f t="shared" si="107"/>
        <v>F</v>
      </c>
      <c r="E993" t="s">
        <v>20</v>
      </c>
      <c r="F993" t="s">
        <v>31</v>
      </c>
      <c r="G993" s="4" t="str">
        <f t="shared" si="112"/>
        <v>2153133,28</v>
      </c>
      <c r="H993" s="5">
        <v>2153133.2799999998</v>
      </c>
      <c r="I993" s="9">
        <v>2153133.2799999998</v>
      </c>
      <c r="J993">
        <v>0</v>
      </c>
      <c r="K993">
        <v>101</v>
      </c>
      <c r="L993" s="2">
        <v>0</v>
      </c>
      <c r="M993" s="2" t="str">
        <f t="shared" si="108"/>
        <v xml:space="preserve">Personal </v>
      </c>
      <c r="N993" t="s">
        <v>16</v>
      </c>
      <c r="O993" t="s">
        <v>17</v>
      </c>
      <c r="P993" t="str">
        <f t="shared" si="109"/>
        <v>484,8</v>
      </c>
      <c r="Q993" s="7">
        <v>484.8</v>
      </c>
      <c r="R993" s="2">
        <v>35484.800000000003</v>
      </c>
      <c r="S993" t="str">
        <f t="shared" si="110"/>
        <v>2 puertas</v>
      </c>
      <c r="T993" s="4">
        <f t="shared" si="111"/>
        <v>-35484.800000000003</v>
      </c>
    </row>
    <row r="994" spans="1:20" x14ac:dyDescent="0.35">
      <c r="A994" t="s">
        <v>1033</v>
      </c>
      <c r="B994" t="s">
        <v>19</v>
      </c>
      <c r="C994" t="str">
        <f t="shared" si="106"/>
        <v>AR</v>
      </c>
      <c r="D994" t="str">
        <f t="shared" si="107"/>
        <v>M</v>
      </c>
      <c r="E994" t="s">
        <v>27</v>
      </c>
      <c r="F994" t="s">
        <v>21</v>
      </c>
      <c r="G994" s="4" t="str">
        <f t="shared" si="112"/>
        <v>1262283,27</v>
      </c>
      <c r="H994" s="5">
        <v>1262283.27</v>
      </c>
      <c r="I994" s="9">
        <v>1262283.27</v>
      </c>
      <c r="J994">
        <v>61844</v>
      </c>
      <c r="K994">
        <v>106</v>
      </c>
      <c r="L994" s="2">
        <v>0</v>
      </c>
      <c r="M994" s="2" t="str">
        <f t="shared" si="108"/>
        <v xml:space="preserve">Personal </v>
      </c>
      <c r="N994" t="s">
        <v>16</v>
      </c>
      <c r="O994" t="s">
        <v>78</v>
      </c>
      <c r="P994" t="str">
        <f t="shared" si="109"/>
        <v>508,8</v>
      </c>
      <c r="Q994" s="7">
        <v>508.8</v>
      </c>
      <c r="R994" s="2">
        <v>35508.800000000003</v>
      </c>
      <c r="S994" t="str">
        <f t="shared" si="110"/>
        <v>2 puertas</v>
      </c>
      <c r="T994" s="4">
        <f t="shared" si="111"/>
        <v>-35508.800000000003</v>
      </c>
    </row>
    <row r="995" spans="1:20" x14ac:dyDescent="0.35">
      <c r="A995" t="s">
        <v>1034</v>
      </c>
      <c r="B995" t="s">
        <v>19</v>
      </c>
      <c r="C995" t="str">
        <f t="shared" si="106"/>
        <v>AR</v>
      </c>
      <c r="D995" t="str">
        <f t="shared" si="107"/>
        <v>M</v>
      </c>
      <c r="E995" t="s">
        <v>27</v>
      </c>
      <c r="F995" t="s">
        <v>80</v>
      </c>
      <c r="G995" s="4" t="str">
        <f t="shared" si="112"/>
        <v>2017196,15</v>
      </c>
      <c r="H995" s="5">
        <v>2017196.15</v>
      </c>
      <c r="I995" s="9">
        <v>2017196.15</v>
      </c>
      <c r="J995">
        <v>24804</v>
      </c>
      <c r="K995">
        <v>73</v>
      </c>
      <c r="L995" s="2">
        <v>0</v>
      </c>
      <c r="M995" s="2" t="str">
        <f t="shared" si="108"/>
        <v xml:space="preserve">Personal </v>
      </c>
      <c r="N995" t="s">
        <v>16</v>
      </c>
      <c r="O995" t="s">
        <v>24</v>
      </c>
      <c r="P995" t="str">
        <f t="shared" si="109"/>
        <v>350,4</v>
      </c>
      <c r="Q995" s="7">
        <v>350.4</v>
      </c>
      <c r="R995" s="2">
        <v>35350.400000000001</v>
      </c>
      <c r="S995" t="str">
        <f t="shared" si="110"/>
        <v>2 puertas</v>
      </c>
      <c r="T995" s="4">
        <f t="shared" si="111"/>
        <v>-35350.400000000001</v>
      </c>
    </row>
    <row r="996" spans="1:20" x14ac:dyDescent="0.35">
      <c r="A996" t="s">
        <v>1035</v>
      </c>
      <c r="B996" t="s">
        <v>48</v>
      </c>
      <c r="C996" t="str">
        <f t="shared" si="106"/>
        <v>CA</v>
      </c>
      <c r="D996" t="str">
        <f t="shared" si="107"/>
        <v>F</v>
      </c>
      <c r="E996" t="s">
        <v>20</v>
      </c>
      <c r="F996" t="s">
        <v>21</v>
      </c>
      <c r="G996" s="4" t="str">
        <f t="shared" si="112"/>
        <v>1646436,59</v>
      </c>
      <c r="H996" s="5">
        <v>1646436.59</v>
      </c>
      <c r="I996" s="9">
        <v>1646436.59</v>
      </c>
      <c r="J996">
        <v>27760</v>
      </c>
      <c r="K996">
        <v>104</v>
      </c>
      <c r="L996" s="2">
        <v>0</v>
      </c>
      <c r="M996" s="2" t="str">
        <f t="shared" si="108"/>
        <v xml:space="preserve">Personal </v>
      </c>
      <c r="N996" t="s">
        <v>16</v>
      </c>
      <c r="O996" t="s">
        <v>29</v>
      </c>
      <c r="P996" t="str">
        <f t="shared" si="109"/>
        <v>302,764283</v>
      </c>
      <c r="Q996" s="7">
        <v>302.76428299999998</v>
      </c>
      <c r="R996" s="2">
        <v>35302.764282999997</v>
      </c>
      <c r="S996" t="str">
        <f t="shared" si="110"/>
        <v>4 puertas</v>
      </c>
      <c r="T996" s="4">
        <f t="shared" si="111"/>
        <v>-35302.764282999997</v>
      </c>
    </row>
    <row r="997" spans="1:20" x14ac:dyDescent="0.35">
      <c r="A997" t="s">
        <v>1036</v>
      </c>
      <c r="B997" t="s">
        <v>33</v>
      </c>
      <c r="C997" t="str">
        <f t="shared" si="106"/>
        <v>0R</v>
      </c>
      <c r="D997" t="str">
        <f t="shared" si="107"/>
        <v>F</v>
      </c>
      <c r="E997" t="s">
        <v>20</v>
      </c>
      <c r="F997" t="s">
        <v>31</v>
      </c>
      <c r="G997" s="4" t="str">
        <f t="shared" si="112"/>
        <v>559538,99</v>
      </c>
      <c r="H997" s="5">
        <v>559538.99</v>
      </c>
      <c r="I997" s="9">
        <v>559538.99</v>
      </c>
      <c r="J997">
        <v>74454</v>
      </c>
      <c r="K997">
        <v>71</v>
      </c>
      <c r="L997" s="2">
        <v>0</v>
      </c>
      <c r="M997" s="2" t="str">
        <f t="shared" si="108"/>
        <v xml:space="preserve">Personal </v>
      </c>
      <c r="N997" t="s">
        <v>16</v>
      </c>
      <c r="O997" t="s">
        <v>17</v>
      </c>
      <c r="P997" t="str">
        <f t="shared" si="109"/>
        <v>340,8</v>
      </c>
      <c r="Q997" s="7">
        <v>340.8</v>
      </c>
      <c r="R997" s="2">
        <v>35340.800000000003</v>
      </c>
      <c r="S997" t="str">
        <f t="shared" si="110"/>
        <v>2 puertas</v>
      </c>
      <c r="T997" s="4">
        <f t="shared" si="111"/>
        <v>-35340.800000000003</v>
      </c>
    </row>
    <row r="998" spans="1:20" x14ac:dyDescent="0.35">
      <c r="A998" t="s">
        <v>1037</v>
      </c>
      <c r="B998" t="s">
        <v>33</v>
      </c>
      <c r="C998" t="str">
        <f t="shared" si="106"/>
        <v>0R</v>
      </c>
      <c r="D998" t="str">
        <f t="shared" si="107"/>
        <v>F</v>
      </c>
      <c r="E998" t="s">
        <v>20</v>
      </c>
      <c r="F998" t="s">
        <v>15</v>
      </c>
      <c r="G998" s="4" t="str">
        <f t="shared" si="112"/>
        <v>417068,73</v>
      </c>
      <c r="H998" s="5">
        <v>417068.73</v>
      </c>
      <c r="I998" s="9">
        <v>417068.73</v>
      </c>
      <c r="J998">
        <v>29462</v>
      </c>
      <c r="K998">
        <v>107</v>
      </c>
      <c r="L998" s="2">
        <v>36526</v>
      </c>
      <c r="M998" s="2" t="str">
        <f t="shared" si="108"/>
        <v xml:space="preserve">Personal </v>
      </c>
      <c r="N998" t="s">
        <v>16</v>
      </c>
      <c r="O998" t="s">
        <v>29</v>
      </c>
      <c r="P998" t="str">
        <f t="shared" si="109"/>
        <v>513,6</v>
      </c>
      <c r="Q998" s="7">
        <v>513.6</v>
      </c>
      <c r="R998" s="2">
        <v>35513.599999999999</v>
      </c>
      <c r="S998" t="str">
        <f t="shared" si="110"/>
        <v>4 puertas</v>
      </c>
      <c r="T998" s="4">
        <f t="shared" si="111"/>
        <v>-35513.599999999999</v>
      </c>
    </row>
    <row r="999" spans="1:20" x14ac:dyDescent="0.35">
      <c r="A999" t="s">
        <v>1038</v>
      </c>
      <c r="B999" t="s">
        <v>19</v>
      </c>
      <c r="C999" t="str">
        <f t="shared" si="106"/>
        <v>AR</v>
      </c>
      <c r="D999" t="str">
        <f t="shared" si="107"/>
        <v>F</v>
      </c>
      <c r="E999" t="s">
        <v>20</v>
      </c>
      <c r="F999" t="s">
        <v>35</v>
      </c>
      <c r="G999" s="4" t="str">
        <f t="shared" si="112"/>
        <v>266544,71</v>
      </c>
      <c r="H999" s="5">
        <v>266544.71000000002</v>
      </c>
      <c r="I999" s="9">
        <v>266544.71000000002</v>
      </c>
      <c r="J999">
        <v>52266</v>
      </c>
      <c r="K999">
        <v>68</v>
      </c>
      <c r="L999" s="2">
        <v>0</v>
      </c>
      <c r="M999" s="2" t="str">
        <f t="shared" si="108"/>
        <v>Corporate</v>
      </c>
      <c r="N999" t="s">
        <v>28</v>
      </c>
      <c r="O999" t="s">
        <v>24</v>
      </c>
      <c r="P999" t="str">
        <f t="shared" si="109"/>
        <v>141,922839</v>
      </c>
      <c r="Q999" s="7">
        <v>141.92283900000001</v>
      </c>
      <c r="R999" s="2">
        <v>35141.922838999999</v>
      </c>
      <c r="S999" t="str">
        <f t="shared" si="110"/>
        <v>2 puertas</v>
      </c>
      <c r="T999" s="4">
        <f t="shared" si="111"/>
        <v>-35141.922838999999</v>
      </c>
    </row>
    <row r="1000" spans="1:20" x14ac:dyDescent="0.35">
      <c r="A1000" t="s">
        <v>1039</v>
      </c>
      <c r="B1000" t="s">
        <v>33</v>
      </c>
      <c r="C1000" t="str">
        <f t="shared" si="106"/>
        <v>0R</v>
      </c>
      <c r="D1000" t="str">
        <f t="shared" si="107"/>
        <v>M</v>
      </c>
      <c r="E1000" t="s">
        <v>27</v>
      </c>
      <c r="F1000" t="s">
        <v>21</v>
      </c>
      <c r="G1000" s="4" t="str">
        <f t="shared" si="112"/>
        <v>709891,41</v>
      </c>
      <c r="H1000" s="5">
        <v>709891.41</v>
      </c>
      <c r="I1000" s="9">
        <v>709891.41</v>
      </c>
      <c r="J1000">
        <v>0</v>
      </c>
      <c r="K1000">
        <v>70</v>
      </c>
      <c r="L1000" s="2">
        <v>0</v>
      </c>
      <c r="M1000" s="2" t="str">
        <f t="shared" si="108"/>
        <v xml:space="preserve">Personal </v>
      </c>
      <c r="N1000" t="s">
        <v>16</v>
      </c>
      <c r="O1000" t="s">
        <v>24</v>
      </c>
      <c r="P1000" t="str">
        <f t="shared" si="109"/>
        <v>349,783046</v>
      </c>
      <c r="Q1000" s="7">
        <v>349.78304600000001</v>
      </c>
      <c r="R1000" s="2">
        <v>35349.783045999997</v>
      </c>
      <c r="S1000" t="str">
        <f t="shared" si="110"/>
        <v>2 puertas</v>
      </c>
      <c r="T1000" s="4">
        <f t="shared" si="111"/>
        <v>-35349.783045999997</v>
      </c>
    </row>
    <row r="1001" spans="1:20" x14ac:dyDescent="0.35">
      <c r="A1001" t="s">
        <v>1040</v>
      </c>
      <c r="B1001" t="s">
        <v>48</v>
      </c>
      <c r="C1001" t="str">
        <f t="shared" si="106"/>
        <v>CA</v>
      </c>
      <c r="D1001" t="str">
        <f t="shared" si="107"/>
        <v>M</v>
      </c>
      <c r="E1001" t="s">
        <v>27</v>
      </c>
      <c r="F1001" t="s">
        <v>80</v>
      </c>
      <c r="G1001" s="4" t="str">
        <f t="shared" si="112"/>
        <v>397134,51</v>
      </c>
      <c r="H1001" s="5">
        <v>397134.51</v>
      </c>
      <c r="I1001" s="9">
        <v>397134.51</v>
      </c>
      <c r="J1001">
        <v>23599</v>
      </c>
      <c r="K1001">
        <v>103</v>
      </c>
      <c r="L1001" s="2">
        <v>0</v>
      </c>
      <c r="M1001" s="2" t="str">
        <f t="shared" si="108"/>
        <v>Corporate</v>
      </c>
      <c r="N1001" t="s">
        <v>28</v>
      </c>
      <c r="O1001" t="s">
        <v>29</v>
      </c>
      <c r="P1001" t="str">
        <f t="shared" si="109"/>
        <v>494,4</v>
      </c>
      <c r="Q1001" s="7">
        <v>494.4</v>
      </c>
      <c r="R1001" s="2">
        <v>35494.400000000001</v>
      </c>
      <c r="S1001" t="str">
        <f t="shared" si="110"/>
        <v>4 puertas</v>
      </c>
      <c r="T1001" s="4">
        <f t="shared" si="111"/>
        <v>-35494.400000000001</v>
      </c>
    </row>
    <row r="1002" spans="1:20" x14ac:dyDescent="0.35">
      <c r="A1002" t="s">
        <v>1041</v>
      </c>
      <c r="B1002" t="s">
        <v>33</v>
      </c>
      <c r="C1002" t="str">
        <f t="shared" si="106"/>
        <v>0R</v>
      </c>
      <c r="D1002" t="str">
        <f t="shared" si="107"/>
        <v>M</v>
      </c>
      <c r="E1002" t="s">
        <v>27</v>
      </c>
      <c r="F1002" t="s">
        <v>21</v>
      </c>
      <c r="G1002" s="4" t="str">
        <f t="shared" si="112"/>
        <v>552821,28</v>
      </c>
      <c r="H1002" s="5">
        <v>552821.28</v>
      </c>
      <c r="I1002" s="9">
        <v>552821.28</v>
      </c>
      <c r="J1002">
        <v>36088</v>
      </c>
      <c r="K1002">
        <v>72</v>
      </c>
      <c r="L1002" s="2">
        <v>0</v>
      </c>
      <c r="M1002" s="2" t="str">
        <f t="shared" si="108"/>
        <v xml:space="preserve">Personal </v>
      </c>
      <c r="N1002" t="s">
        <v>16</v>
      </c>
      <c r="O1002" t="s">
        <v>17</v>
      </c>
      <c r="P1002" t="str">
        <f t="shared" si="109"/>
        <v>345,6</v>
      </c>
      <c r="Q1002" s="7">
        <v>345.6</v>
      </c>
      <c r="R1002" s="2">
        <v>35345.599999999999</v>
      </c>
      <c r="S1002" t="str">
        <f t="shared" si="110"/>
        <v>2 puertas</v>
      </c>
      <c r="T1002" s="4">
        <f t="shared" si="111"/>
        <v>-35345.599999999999</v>
      </c>
    </row>
    <row r="1003" spans="1:20" x14ac:dyDescent="0.35">
      <c r="A1003" t="s">
        <v>1042</v>
      </c>
      <c r="B1003" t="s">
        <v>48</v>
      </c>
      <c r="C1003" t="str">
        <f t="shared" si="106"/>
        <v>CA</v>
      </c>
      <c r="D1003" t="str">
        <f t="shared" si="107"/>
        <v>F</v>
      </c>
      <c r="E1003" t="s">
        <v>20</v>
      </c>
      <c r="F1003" t="s">
        <v>31</v>
      </c>
      <c r="G1003" s="4" t="str">
        <f t="shared" si="112"/>
        <v>833899,58</v>
      </c>
      <c r="H1003" s="5">
        <v>833899.58</v>
      </c>
      <c r="I1003" s="9">
        <v>833899.58</v>
      </c>
      <c r="J1003">
        <v>70534</v>
      </c>
      <c r="K1003">
        <v>104</v>
      </c>
      <c r="L1003" s="2">
        <v>0</v>
      </c>
      <c r="M1003" s="2" t="str">
        <f t="shared" si="108"/>
        <v xml:space="preserve">Personal </v>
      </c>
      <c r="N1003" t="s">
        <v>16</v>
      </c>
      <c r="O1003" t="s">
        <v>17</v>
      </c>
      <c r="P1003" t="str">
        <f t="shared" si="109"/>
        <v>54,065538</v>
      </c>
      <c r="Q1003" s="7">
        <v>54.065537999999997</v>
      </c>
      <c r="R1003" s="2">
        <v>35054.065538000003</v>
      </c>
      <c r="S1003" t="str">
        <f t="shared" si="110"/>
        <v>2 puertas</v>
      </c>
      <c r="T1003" s="4">
        <f t="shared" si="111"/>
        <v>-35054.065538000003</v>
      </c>
    </row>
    <row r="1004" spans="1:20" x14ac:dyDescent="0.35">
      <c r="A1004" t="s">
        <v>1043</v>
      </c>
      <c r="B1004" t="s">
        <v>33</v>
      </c>
      <c r="C1004" t="str">
        <f t="shared" si="106"/>
        <v>0R</v>
      </c>
      <c r="D1004" t="str">
        <f t="shared" si="107"/>
        <v>M</v>
      </c>
      <c r="E1004" t="s">
        <v>27</v>
      </c>
      <c r="F1004" t="s">
        <v>35</v>
      </c>
      <c r="G1004" s="4" t="str">
        <f t="shared" si="112"/>
        <v>3844585,59</v>
      </c>
      <c r="H1004" s="5">
        <v>3844585.59</v>
      </c>
      <c r="I1004" s="9">
        <v>3844585.59</v>
      </c>
      <c r="J1004">
        <v>27398</v>
      </c>
      <c r="K1004">
        <v>125</v>
      </c>
      <c r="L1004" s="2">
        <v>36526</v>
      </c>
      <c r="M1004" s="2" t="str">
        <f t="shared" si="108"/>
        <v xml:space="preserve">Personal </v>
      </c>
      <c r="N1004" t="s">
        <v>16</v>
      </c>
      <c r="O1004" t="s">
        <v>29</v>
      </c>
      <c r="P1004" t="str">
        <f t="shared" si="109"/>
        <v>600</v>
      </c>
      <c r="Q1004" s="7">
        <v>600</v>
      </c>
      <c r="R1004" s="2">
        <v>35600</v>
      </c>
      <c r="S1004" t="str">
        <f t="shared" si="110"/>
        <v>4 puertas</v>
      </c>
      <c r="T1004" s="4">
        <f t="shared" si="111"/>
        <v>-35600</v>
      </c>
    </row>
    <row r="1005" spans="1:20" x14ac:dyDescent="0.35">
      <c r="A1005" t="s">
        <v>1044</v>
      </c>
      <c r="B1005" t="s">
        <v>23</v>
      </c>
      <c r="C1005" t="str">
        <f t="shared" si="106"/>
        <v>NV</v>
      </c>
      <c r="D1005" t="str">
        <f t="shared" si="107"/>
        <v>M</v>
      </c>
      <c r="E1005" t="s">
        <v>27</v>
      </c>
      <c r="F1005" t="s">
        <v>21</v>
      </c>
      <c r="G1005" s="4" t="str">
        <f t="shared" si="112"/>
        <v>544855,52</v>
      </c>
      <c r="H1005" s="5">
        <v>544855.52</v>
      </c>
      <c r="I1005" s="9">
        <v>544855.52</v>
      </c>
      <c r="J1005">
        <v>85296</v>
      </c>
      <c r="K1005">
        <v>68</v>
      </c>
      <c r="L1005" s="2">
        <v>0</v>
      </c>
      <c r="M1005" s="2" t="str">
        <f t="shared" si="108"/>
        <v xml:space="preserve">Personal </v>
      </c>
      <c r="N1005" t="s">
        <v>16</v>
      </c>
      <c r="O1005" t="s">
        <v>17</v>
      </c>
      <c r="P1005" t="str">
        <f t="shared" si="109"/>
        <v>342,515136</v>
      </c>
      <c r="Q1005" s="7">
        <v>342.51513599999998</v>
      </c>
      <c r="R1005" s="2">
        <v>35342.515136000002</v>
      </c>
      <c r="S1005" t="str">
        <f t="shared" si="110"/>
        <v>2 puertas</v>
      </c>
      <c r="T1005" s="4">
        <f t="shared" si="111"/>
        <v>-35342.515136000002</v>
      </c>
    </row>
    <row r="1006" spans="1:20" x14ac:dyDescent="0.35">
      <c r="A1006" t="s">
        <v>1045</v>
      </c>
      <c r="B1006" t="s">
        <v>19</v>
      </c>
      <c r="C1006" t="str">
        <f t="shared" si="106"/>
        <v>AR</v>
      </c>
      <c r="D1006" t="str">
        <f t="shared" si="107"/>
        <v>M</v>
      </c>
      <c r="E1006" t="s">
        <v>27</v>
      </c>
      <c r="F1006" t="s">
        <v>31</v>
      </c>
      <c r="G1006" s="4" t="str">
        <f t="shared" si="112"/>
        <v>1080806,6</v>
      </c>
      <c r="H1006" s="5">
        <v>1080806.6000000001</v>
      </c>
      <c r="I1006" s="9">
        <v>1080806.6000000001</v>
      </c>
      <c r="J1006">
        <v>31063</v>
      </c>
      <c r="K1006">
        <v>92</v>
      </c>
      <c r="L1006" s="2">
        <v>0</v>
      </c>
      <c r="M1006" s="2" t="str">
        <f t="shared" si="108"/>
        <v xml:space="preserve">Personal </v>
      </c>
      <c r="N1006" t="s">
        <v>16</v>
      </c>
      <c r="O1006" t="s">
        <v>17</v>
      </c>
      <c r="P1006" t="str">
        <f t="shared" si="109"/>
        <v>441,6</v>
      </c>
      <c r="Q1006" s="7">
        <v>441.6</v>
      </c>
      <c r="R1006" s="2">
        <v>35441.599999999999</v>
      </c>
      <c r="S1006" t="str">
        <f t="shared" si="110"/>
        <v>2 puertas</v>
      </c>
      <c r="T1006" s="4">
        <f t="shared" si="111"/>
        <v>-35441.599999999999</v>
      </c>
    </row>
    <row r="1007" spans="1:20" x14ac:dyDescent="0.35">
      <c r="A1007" t="s">
        <v>1046</v>
      </c>
      <c r="B1007" t="s">
        <v>48</v>
      </c>
      <c r="C1007" t="str">
        <f t="shared" si="106"/>
        <v>CA</v>
      </c>
      <c r="D1007" t="str">
        <f t="shared" si="107"/>
        <v>M</v>
      </c>
      <c r="E1007" t="s">
        <v>27</v>
      </c>
      <c r="F1007" t="s">
        <v>21</v>
      </c>
      <c r="G1007" s="4" t="str">
        <f t="shared" si="112"/>
        <v>618509,65</v>
      </c>
      <c r="H1007" s="5">
        <v>618509.65</v>
      </c>
      <c r="I1007" s="9">
        <v>618509.65</v>
      </c>
      <c r="J1007">
        <v>0</v>
      </c>
      <c r="K1007">
        <v>92</v>
      </c>
      <c r="L1007" s="2">
        <v>0</v>
      </c>
      <c r="M1007" s="2" t="str">
        <f t="shared" si="108"/>
        <v xml:space="preserve">Personal </v>
      </c>
      <c r="N1007" t="s">
        <v>16</v>
      </c>
      <c r="O1007" t="s">
        <v>24</v>
      </c>
      <c r="P1007" t="str">
        <f t="shared" si="109"/>
        <v>1027,177255</v>
      </c>
      <c r="Q1007" s="7">
        <v>1027.1772550000001</v>
      </c>
      <c r="R1007" s="2">
        <v>36027.177255000002</v>
      </c>
      <c r="S1007" t="str">
        <f t="shared" si="110"/>
        <v>2 puertas</v>
      </c>
      <c r="T1007" s="4">
        <f t="shared" si="111"/>
        <v>-36027.177255000002</v>
      </c>
    </row>
    <row r="1008" spans="1:20" x14ac:dyDescent="0.35">
      <c r="A1008" t="s">
        <v>1047</v>
      </c>
      <c r="B1008" t="s">
        <v>23</v>
      </c>
      <c r="C1008" t="str">
        <f t="shared" si="106"/>
        <v>NV</v>
      </c>
      <c r="D1008" t="str">
        <f t="shared" si="107"/>
        <v>M</v>
      </c>
      <c r="E1008" t="s">
        <v>27</v>
      </c>
      <c r="F1008" t="s">
        <v>31</v>
      </c>
      <c r="G1008" s="4" t="str">
        <f t="shared" si="112"/>
        <v>320822,59</v>
      </c>
      <c r="H1008" s="5">
        <v>320822.59000000003</v>
      </c>
      <c r="I1008" s="9">
        <v>320822.59000000003</v>
      </c>
      <c r="J1008">
        <v>52367</v>
      </c>
      <c r="K1008">
        <v>81</v>
      </c>
      <c r="L1008" s="2">
        <v>0</v>
      </c>
      <c r="M1008" s="2" t="str">
        <f t="shared" si="108"/>
        <v xml:space="preserve">Personal </v>
      </c>
      <c r="N1008" t="s">
        <v>16</v>
      </c>
      <c r="O1008" t="s">
        <v>17</v>
      </c>
      <c r="P1008" t="str">
        <f t="shared" si="109"/>
        <v>275,989978</v>
      </c>
      <c r="Q1008" s="7">
        <v>275.98997800000001</v>
      </c>
      <c r="R1008" s="2">
        <v>35275.989977999998</v>
      </c>
      <c r="S1008" t="str">
        <f t="shared" si="110"/>
        <v>2 puertas</v>
      </c>
      <c r="T1008" s="4">
        <f t="shared" si="111"/>
        <v>-35275.989977999998</v>
      </c>
    </row>
    <row r="1009" spans="1:20" x14ac:dyDescent="0.35">
      <c r="A1009" t="s">
        <v>1048</v>
      </c>
      <c r="B1009" t="s">
        <v>19</v>
      </c>
      <c r="C1009" t="str">
        <f t="shared" si="106"/>
        <v>AR</v>
      </c>
      <c r="D1009" t="str">
        <f t="shared" si="107"/>
        <v>M</v>
      </c>
      <c r="E1009" t="s">
        <v>27</v>
      </c>
      <c r="F1009" t="s">
        <v>35</v>
      </c>
      <c r="G1009" s="4" t="str">
        <f t="shared" si="112"/>
        <v>548010,41</v>
      </c>
      <c r="H1009" s="5">
        <v>548010.41</v>
      </c>
      <c r="I1009" s="9">
        <v>548010.41</v>
      </c>
      <c r="J1009">
        <v>58651</v>
      </c>
      <c r="K1009">
        <v>71</v>
      </c>
      <c r="L1009" s="2">
        <v>0</v>
      </c>
      <c r="M1009" s="2" t="str">
        <f t="shared" si="108"/>
        <v xml:space="preserve">Personal </v>
      </c>
      <c r="N1009" t="s">
        <v>16</v>
      </c>
      <c r="O1009" t="s">
        <v>17</v>
      </c>
      <c r="P1009" t="str">
        <f t="shared" si="109"/>
        <v>472,599683</v>
      </c>
      <c r="Q1009" s="7">
        <v>472.59968300000003</v>
      </c>
      <c r="R1009" s="2">
        <v>35472.599683</v>
      </c>
      <c r="S1009" t="str">
        <f t="shared" si="110"/>
        <v>2 puertas</v>
      </c>
      <c r="T1009" s="4">
        <f t="shared" si="111"/>
        <v>-35472.599683</v>
      </c>
    </row>
    <row r="1010" spans="1:20" x14ac:dyDescent="0.35">
      <c r="A1010" t="s">
        <v>1049</v>
      </c>
      <c r="B1010" t="s">
        <v>23</v>
      </c>
      <c r="C1010" t="str">
        <f t="shared" si="106"/>
        <v>NV</v>
      </c>
      <c r="D1010" t="str">
        <f t="shared" si="107"/>
        <v>F</v>
      </c>
      <c r="E1010" t="s">
        <v>20</v>
      </c>
      <c r="F1010" t="s">
        <v>35</v>
      </c>
      <c r="G1010" s="4" t="str">
        <f t="shared" si="112"/>
        <v>2298615,39</v>
      </c>
      <c r="H1010" s="5">
        <v>2298615.39</v>
      </c>
      <c r="I1010" s="9">
        <v>2298615.39</v>
      </c>
      <c r="J1010">
        <v>84831</v>
      </c>
      <c r="K1010">
        <v>192</v>
      </c>
      <c r="L1010" s="2">
        <v>0</v>
      </c>
      <c r="M1010" s="2" t="str">
        <f>LEFT(N1010,8)</f>
        <v xml:space="preserve">Special </v>
      </c>
      <c r="N1010" t="s">
        <v>39</v>
      </c>
      <c r="O1010" t="s">
        <v>78</v>
      </c>
      <c r="P1010" t="str">
        <f t="shared" si="109"/>
        <v>1336,931716</v>
      </c>
      <c r="Q1010" s="7">
        <v>1336.9317160000001</v>
      </c>
      <c r="R1010" s="2">
        <v>36336.931715999999</v>
      </c>
      <c r="S1010" t="str">
        <f t="shared" si="110"/>
        <v>2 puertas</v>
      </c>
      <c r="T1010" s="4">
        <f t="shared" si="111"/>
        <v>-36336.931715999999</v>
      </c>
    </row>
    <row r="1011" spans="1:20" x14ac:dyDescent="0.35">
      <c r="A1011" t="s">
        <v>1050</v>
      </c>
      <c r="B1011" t="s">
        <v>33</v>
      </c>
      <c r="C1011" t="str">
        <f t="shared" si="106"/>
        <v>0R</v>
      </c>
      <c r="D1011" t="str">
        <f t="shared" si="107"/>
        <v>M</v>
      </c>
      <c r="E1011" t="s">
        <v>27</v>
      </c>
      <c r="F1011" t="s">
        <v>21</v>
      </c>
      <c r="G1011" s="4" t="str">
        <f t="shared" si="112"/>
        <v>1310792,59</v>
      </c>
      <c r="H1011" s="5">
        <v>1310792.5900000001</v>
      </c>
      <c r="I1011" s="9">
        <v>1310792.5900000001</v>
      </c>
      <c r="J1011">
        <v>49088</v>
      </c>
      <c r="K1011">
        <v>114</v>
      </c>
      <c r="L1011" s="2">
        <v>36526</v>
      </c>
      <c r="M1011" s="2" t="str">
        <f t="shared" si="108"/>
        <v>Corporate</v>
      </c>
      <c r="N1011" t="s">
        <v>28</v>
      </c>
      <c r="O1011" t="s">
        <v>29</v>
      </c>
      <c r="P1011" t="str">
        <f t="shared" si="109"/>
        <v>547,2</v>
      </c>
      <c r="Q1011" s="7">
        <v>547.20000000000005</v>
      </c>
      <c r="R1011" s="2">
        <v>35547.199999999997</v>
      </c>
      <c r="S1011" t="str">
        <f t="shared" si="110"/>
        <v>4 puertas</v>
      </c>
      <c r="T1011" s="4">
        <f t="shared" si="111"/>
        <v>-35547.199999999997</v>
      </c>
    </row>
    <row r="1012" spans="1:20" x14ac:dyDescent="0.35">
      <c r="A1012" t="s">
        <v>1051</v>
      </c>
      <c r="B1012" t="s">
        <v>48</v>
      </c>
      <c r="C1012" t="str">
        <f t="shared" si="106"/>
        <v>CA</v>
      </c>
      <c r="D1012" t="str">
        <f t="shared" si="107"/>
        <v>F</v>
      </c>
      <c r="E1012" t="s">
        <v>20</v>
      </c>
      <c r="F1012" t="s">
        <v>35</v>
      </c>
      <c r="G1012" s="4" t="str">
        <f t="shared" si="112"/>
        <v>746292,63</v>
      </c>
      <c r="H1012" s="5">
        <v>746292.63</v>
      </c>
      <c r="I1012" s="9">
        <v>746292.63</v>
      </c>
      <c r="J1012">
        <v>70263</v>
      </c>
      <c r="K1012">
        <v>93</v>
      </c>
      <c r="L1012" s="2">
        <v>0</v>
      </c>
      <c r="M1012" s="2" t="str">
        <f t="shared" si="108"/>
        <v>Corporate</v>
      </c>
      <c r="N1012" t="s">
        <v>28</v>
      </c>
      <c r="O1012" t="s">
        <v>24</v>
      </c>
      <c r="P1012" t="str">
        <f t="shared" si="109"/>
        <v>7,345946</v>
      </c>
      <c r="Q1012" s="7">
        <v>7.3459459999999996</v>
      </c>
      <c r="R1012" s="2">
        <v>35007.345946000001</v>
      </c>
      <c r="S1012" t="str">
        <f t="shared" si="110"/>
        <v>2 puertas</v>
      </c>
      <c r="T1012" s="4">
        <f t="shared" si="111"/>
        <v>-35007.345946000001</v>
      </c>
    </row>
    <row r="1013" spans="1:20" x14ac:dyDescent="0.35">
      <c r="A1013" t="s">
        <v>1052</v>
      </c>
      <c r="B1013" t="s">
        <v>33</v>
      </c>
      <c r="C1013" t="str">
        <f t="shared" si="106"/>
        <v>0R</v>
      </c>
      <c r="D1013" t="str">
        <f t="shared" si="107"/>
        <v>F</v>
      </c>
      <c r="E1013" t="s">
        <v>20</v>
      </c>
      <c r="F1013" t="s">
        <v>80</v>
      </c>
      <c r="G1013" s="4" t="str">
        <f t="shared" si="112"/>
        <v>1146399,1</v>
      </c>
      <c r="H1013" s="5">
        <v>1146399.1000000001</v>
      </c>
      <c r="I1013" s="9">
        <v>1146399.1000000001</v>
      </c>
      <c r="J1013">
        <v>45354</v>
      </c>
      <c r="K1013">
        <v>285</v>
      </c>
      <c r="L1013" s="2">
        <v>0</v>
      </c>
      <c r="M1013" s="2" t="str">
        <f t="shared" si="108"/>
        <v xml:space="preserve">Personal </v>
      </c>
      <c r="N1013" t="s">
        <v>16</v>
      </c>
      <c r="O1013" t="s">
        <v>65</v>
      </c>
      <c r="P1013" t="str">
        <f t="shared" si="109"/>
        <v>540,141566</v>
      </c>
      <c r="Q1013" s="7">
        <v>540.14156600000001</v>
      </c>
      <c r="R1013" s="2">
        <v>35540.141565999998</v>
      </c>
      <c r="S1013" t="str">
        <f t="shared" si="110"/>
        <v>4 puertas</v>
      </c>
      <c r="T1013" s="4">
        <f t="shared" si="111"/>
        <v>-35540.141565999998</v>
      </c>
    </row>
    <row r="1014" spans="1:20" x14ac:dyDescent="0.35">
      <c r="A1014" t="s">
        <v>1053</v>
      </c>
      <c r="B1014" t="s">
        <v>19</v>
      </c>
      <c r="C1014" t="str">
        <f t="shared" si="106"/>
        <v>AR</v>
      </c>
      <c r="D1014" t="str">
        <f t="shared" si="107"/>
        <v>M</v>
      </c>
      <c r="E1014" t="s">
        <v>27</v>
      </c>
      <c r="F1014" t="s">
        <v>31</v>
      </c>
      <c r="G1014" s="4" t="str">
        <f t="shared" si="112"/>
        <v>723613,25</v>
      </c>
      <c r="H1014" s="5">
        <v>723613.25</v>
      </c>
      <c r="I1014" s="9">
        <v>723613.25</v>
      </c>
      <c r="J1014">
        <v>0</v>
      </c>
      <c r="K1014">
        <v>63</v>
      </c>
      <c r="L1014" s="2">
        <v>0</v>
      </c>
      <c r="M1014" s="2" t="str">
        <f t="shared" si="108"/>
        <v xml:space="preserve">Personal </v>
      </c>
      <c r="N1014" t="s">
        <v>16</v>
      </c>
      <c r="O1014" t="s">
        <v>17</v>
      </c>
      <c r="P1014" t="str">
        <f t="shared" si="109"/>
        <v>383,363758</v>
      </c>
      <c r="Q1014" s="7">
        <v>383.36375800000002</v>
      </c>
      <c r="R1014" s="2">
        <v>35383.363758</v>
      </c>
      <c r="S1014" t="str">
        <f t="shared" si="110"/>
        <v>2 puertas</v>
      </c>
      <c r="T1014" s="4">
        <f t="shared" si="111"/>
        <v>-35383.363758</v>
      </c>
    </row>
    <row r="1015" spans="1:20" x14ac:dyDescent="0.35">
      <c r="A1015" t="s">
        <v>1054</v>
      </c>
      <c r="B1015" t="s">
        <v>48</v>
      </c>
      <c r="C1015" t="str">
        <f t="shared" si="106"/>
        <v>CA</v>
      </c>
      <c r="D1015" t="str">
        <f t="shared" si="107"/>
        <v>F</v>
      </c>
      <c r="E1015" t="s">
        <v>20</v>
      </c>
      <c r="F1015" t="s">
        <v>21</v>
      </c>
      <c r="G1015" s="4" t="str">
        <f t="shared" si="112"/>
        <v>623268,79</v>
      </c>
      <c r="H1015" s="5">
        <v>623268.79</v>
      </c>
      <c r="I1015" s="9">
        <v>623268.79</v>
      </c>
      <c r="J1015">
        <v>28334</v>
      </c>
      <c r="K1015">
        <v>83</v>
      </c>
      <c r="L1015" s="2">
        <v>0</v>
      </c>
      <c r="M1015" s="2" t="str">
        <f>LEFT(N1015,8)</f>
        <v xml:space="preserve">Special </v>
      </c>
      <c r="N1015" t="s">
        <v>39</v>
      </c>
      <c r="O1015" t="s">
        <v>17</v>
      </c>
      <c r="P1015" t="str">
        <f t="shared" si="109"/>
        <v>537,765151</v>
      </c>
      <c r="Q1015" s="7">
        <v>537.76515099999995</v>
      </c>
      <c r="R1015" s="2">
        <v>35537.765151</v>
      </c>
      <c r="S1015" t="str">
        <f t="shared" si="110"/>
        <v>2 puertas</v>
      </c>
      <c r="T1015" s="4">
        <f t="shared" si="111"/>
        <v>-35537.765151</v>
      </c>
    </row>
    <row r="1016" spans="1:20" x14ac:dyDescent="0.35">
      <c r="A1016" t="s">
        <v>1055</v>
      </c>
      <c r="B1016" t="s">
        <v>33</v>
      </c>
      <c r="C1016" t="str">
        <f t="shared" si="106"/>
        <v>0R</v>
      </c>
      <c r="D1016" t="str">
        <f t="shared" si="107"/>
        <v>F</v>
      </c>
      <c r="E1016" t="s">
        <v>20</v>
      </c>
      <c r="F1016" t="s">
        <v>21</v>
      </c>
      <c r="G1016" s="4" t="str">
        <f t="shared" si="112"/>
        <v>2839332,99</v>
      </c>
      <c r="H1016" s="5">
        <v>2839332.99</v>
      </c>
      <c r="I1016" s="9">
        <v>2839332.99</v>
      </c>
      <c r="J1016">
        <v>38772</v>
      </c>
      <c r="K1016">
        <v>90</v>
      </c>
      <c r="L1016" s="2">
        <v>0</v>
      </c>
      <c r="M1016" s="2" t="str">
        <f t="shared" si="108"/>
        <v xml:space="preserve">Personal </v>
      </c>
      <c r="N1016" t="s">
        <v>16</v>
      </c>
      <c r="O1016" t="s">
        <v>17</v>
      </c>
      <c r="P1016" t="str">
        <f t="shared" si="109"/>
        <v>321,873474</v>
      </c>
      <c r="Q1016" s="7">
        <v>321.87347399999999</v>
      </c>
      <c r="R1016" s="2">
        <v>35321.873474</v>
      </c>
      <c r="S1016" t="str">
        <f t="shared" si="110"/>
        <v>2 puertas</v>
      </c>
      <c r="T1016" s="4">
        <f t="shared" si="111"/>
        <v>-35321.873474</v>
      </c>
    </row>
    <row r="1017" spans="1:20" x14ac:dyDescent="0.35">
      <c r="A1017" t="s">
        <v>1056</v>
      </c>
      <c r="B1017" t="s">
        <v>33</v>
      </c>
      <c r="C1017" t="str">
        <f t="shared" si="106"/>
        <v>0R</v>
      </c>
      <c r="D1017" t="str">
        <f t="shared" si="107"/>
        <v>F</v>
      </c>
      <c r="E1017" t="s">
        <v>20</v>
      </c>
      <c r="F1017" t="s">
        <v>35</v>
      </c>
      <c r="G1017" s="4" t="str">
        <f t="shared" si="112"/>
        <v>374675,16</v>
      </c>
      <c r="H1017" s="5">
        <v>374675.16</v>
      </c>
      <c r="I1017" s="9">
        <v>374675.16</v>
      </c>
      <c r="J1017">
        <v>41479</v>
      </c>
      <c r="K1017">
        <v>94</v>
      </c>
      <c r="L1017" s="2">
        <v>36526</v>
      </c>
      <c r="M1017" s="2" t="str">
        <f t="shared" si="108"/>
        <v xml:space="preserve">Personal </v>
      </c>
      <c r="N1017" t="s">
        <v>16</v>
      </c>
      <c r="O1017" t="s">
        <v>24</v>
      </c>
      <c r="P1017" t="str">
        <f t="shared" si="109"/>
        <v>19,575683</v>
      </c>
      <c r="Q1017" s="7">
        <v>19.575683000000001</v>
      </c>
      <c r="R1017" s="2">
        <v>35019.575683000003</v>
      </c>
      <c r="S1017" t="str">
        <f t="shared" si="110"/>
        <v>2 puertas</v>
      </c>
      <c r="T1017" s="4">
        <f t="shared" si="111"/>
        <v>-35019.575683000003</v>
      </c>
    </row>
    <row r="1018" spans="1:20" x14ac:dyDescent="0.35">
      <c r="A1018" t="s">
        <v>1057</v>
      </c>
      <c r="B1018" t="s">
        <v>48</v>
      </c>
      <c r="C1018" t="str">
        <f t="shared" si="106"/>
        <v>CA</v>
      </c>
      <c r="D1018" t="str">
        <f t="shared" si="107"/>
        <v>M</v>
      </c>
      <c r="E1018" t="s">
        <v>27</v>
      </c>
      <c r="F1018" t="s">
        <v>21</v>
      </c>
      <c r="G1018" s="4" t="str">
        <f t="shared" si="112"/>
        <v>2156933,73</v>
      </c>
      <c r="H1018" s="5">
        <v>2156933.73</v>
      </c>
      <c r="I1018" s="9">
        <v>2156933.73</v>
      </c>
      <c r="J1018">
        <v>23909</v>
      </c>
      <c r="K1018">
        <v>119</v>
      </c>
      <c r="L1018" s="2">
        <v>0</v>
      </c>
      <c r="M1018" s="2" t="str">
        <f t="shared" si="108"/>
        <v xml:space="preserve">Personal </v>
      </c>
      <c r="N1018" t="s">
        <v>16</v>
      </c>
      <c r="O1018" t="s">
        <v>29</v>
      </c>
      <c r="P1018" t="str">
        <f t="shared" si="109"/>
        <v>571,2</v>
      </c>
      <c r="Q1018" s="7">
        <v>571.20000000000005</v>
      </c>
      <c r="R1018" s="2">
        <v>35571.199999999997</v>
      </c>
      <c r="S1018" t="str">
        <f t="shared" si="110"/>
        <v>4 puertas</v>
      </c>
      <c r="T1018" s="4">
        <f t="shared" si="111"/>
        <v>-35571.199999999997</v>
      </c>
    </row>
    <row r="1019" spans="1:20" x14ac:dyDescent="0.35">
      <c r="A1019" t="s">
        <v>1058</v>
      </c>
      <c r="B1019" t="s">
        <v>48</v>
      </c>
      <c r="C1019" t="str">
        <f t="shared" si="106"/>
        <v>CA</v>
      </c>
      <c r="D1019" t="str">
        <f t="shared" si="107"/>
        <v>M</v>
      </c>
      <c r="E1019" t="s">
        <v>27</v>
      </c>
      <c r="F1019" t="s">
        <v>35</v>
      </c>
      <c r="G1019" s="4" t="str">
        <f t="shared" si="112"/>
        <v>501208,37</v>
      </c>
      <c r="H1019" s="5">
        <v>501208.37</v>
      </c>
      <c r="I1019" s="9">
        <v>501208.37</v>
      </c>
      <c r="J1019">
        <v>48328</v>
      </c>
      <c r="K1019">
        <v>63</v>
      </c>
      <c r="L1019" s="2">
        <v>0</v>
      </c>
      <c r="M1019" s="2" t="str">
        <f t="shared" si="108"/>
        <v xml:space="preserve">Personal </v>
      </c>
      <c r="N1019" t="s">
        <v>16</v>
      </c>
      <c r="O1019" t="s">
        <v>24</v>
      </c>
      <c r="P1019" t="str">
        <f t="shared" si="109"/>
        <v>108,138715</v>
      </c>
      <c r="Q1019" s="7">
        <v>108.138715</v>
      </c>
      <c r="R1019" s="2">
        <v>35108.138715000001</v>
      </c>
      <c r="S1019" t="str">
        <f t="shared" si="110"/>
        <v>2 puertas</v>
      </c>
      <c r="T1019" s="4">
        <f t="shared" si="111"/>
        <v>-35108.138715000001</v>
      </c>
    </row>
    <row r="1020" spans="1:20" x14ac:dyDescent="0.35">
      <c r="A1020" t="s">
        <v>1059</v>
      </c>
      <c r="B1020" t="s">
        <v>48</v>
      </c>
      <c r="C1020" t="str">
        <f t="shared" si="106"/>
        <v>CA</v>
      </c>
      <c r="D1020" t="str">
        <f t="shared" si="107"/>
        <v>M</v>
      </c>
      <c r="E1020" t="s">
        <v>27</v>
      </c>
      <c r="F1020" t="s">
        <v>31</v>
      </c>
      <c r="G1020" s="4" t="str">
        <f t="shared" si="112"/>
        <v>337185,84</v>
      </c>
      <c r="H1020" s="5">
        <v>337185.84</v>
      </c>
      <c r="I1020" s="9">
        <v>337185.84</v>
      </c>
      <c r="J1020">
        <v>86689</v>
      </c>
      <c r="K1020">
        <v>85</v>
      </c>
      <c r="L1020" s="2">
        <v>0</v>
      </c>
      <c r="M1020" s="2" t="str">
        <f t="shared" si="108"/>
        <v>Corporate</v>
      </c>
      <c r="N1020" t="s">
        <v>28</v>
      </c>
      <c r="O1020" t="s">
        <v>24</v>
      </c>
      <c r="P1020" t="str">
        <f t="shared" si="109"/>
        <v>408</v>
      </c>
      <c r="Q1020" s="7">
        <v>408</v>
      </c>
      <c r="R1020" s="2">
        <v>35408</v>
      </c>
      <c r="S1020" t="str">
        <f t="shared" si="110"/>
        <v>2 puertas</v>
      </c>
      <c r="T1020" s="4">
        <f t="shared" si="111"/>
        <v>-35408</v>
      </c>
    </row>
    <row r="1021" spans="1:20" x14ac:dyDescent="0.35">
      <c r="A1021" t="s">
        <v>1060</v>
      </c>
      <c r="B1021" t="s">
        <v>48</v>
      </c>
      <c r="C1021" t="str">
        <f t="shared" si="106"/>
        <v>CA</v>
      </c>
      <c r="D1021" t="str">
        <f t="shared" si="107"/>
        <v>M</v>
      </c>
      <c r="E1021" t="s">
        <v>27</v>
      </c>
      <c r="F1021" t="s">
        <v>21</v>
      </c>
      <c r="G1021" s="4" t="str">
        <f t="shared" si="112"/>
        <v>386477,68</v>
      </c>
      <c r="H1021" s="5">
        <v>386477.68</v>
      </c>
      <c r="I1021" s="9">
        <v>386477.68</v>
      </c>
      <c r="J1021">
        <v>24204</v>
      </c>
      <c r="K1021">
        <v>99</v>
      </c>
      <c r="L1021" s="2">
        <v>36526</v>
      </c>
      <c r="M1021" s="2" t="str">
        <f t="shared" si="108"/>
        <v xml:space="preserve">Personal </v>
      </c>
      <c r="N1021" t="s">
        <v>16</v>
      </c>
      <c r="O1021" t="s">
        <v>17</v>
      </c>
      <c r="P1021" t="str">
        <f t="shared" si="109"/>
        <v>707,303416</v>
      </c>
      <c r="Q1021" s="7">
        <v>707.30341599999997</v>
      </c>
      <c r="R1021" s="2">
        <v>35707.303416000002</v>
      </c>
      <c r="S1021" t="str">
        <f t="shared" si="110"/>
        <v>2 puertas</v>
      </c>
      <c r="T1021" s="4">
        <f t="shared" si="111"/>
        <v>-35707.303416000002</v>
      </c>
    </row>
    <row r="1022" spans="1:20" x14ac:dyDescent="0.35">
      <c r="A1022" t="s">
        <v>1061</v>
      </c>
      <c r="B1022" t="s">
        <v>33</v>
      </c>
      <c r="C1022" t="str">
        <f t="shared" si="106"/>
        <v>0R</v>
      </c>
      <c r="D1022" t="str">
        <f t="shared" si="107"/>
        <v>M</v>
      </c>
      <c r="E1022" t="s">
        <v>27</v>
      </c>
      <c r="F1022" t="s">
        <v>35</v>
      </c>
      <c r="G1022" s="4" t="str">
        <f t="shared" si="112"/>
        <v>414571,19</v>
      </c>
      <c r="H1022" s="5">
        <v>414571.19</v>
      </c>
      <c r="I1022" s="9">
        <v>414571.19</v>
      </c>
      <c r="J1022">
        <v>25943</v>
      </c>
      <c r="K1022">
        <v>110</v>
      </c>
      <c r="L1022" s="2">
        <v>0</v>
      </c>
      <c r="M1022" s="2" t="str">
        <f t="shared" si="108"/>
        <v>Corporate</v>
      </c>
      <c r="N1022" t="s">
        <v>28</v>
      </c>
      <c r="O1022" t="s">
        <v>24</v>
      </c>
      <c r="P1022" t="str">
        <f t="shared" si="109"/>
        <v>1067,333126</v>
      </c>
      <c r="Q1022" s="7">
        <v>1067.333126</v>
      </c>
      <c r="R1022" s="2">
        <v>36067.333125999998</v>
      </c>
      <c r="S1022" t="str">
        <f t="shared" si="110"/>
        <v>2 puertas</v>
      </c>
      <c r="T1022" s="4">
        <f t="shared" si="111"/>
        <v>-36067.333125999998</v>
      </c>
    </row>
    <row r="1023" spans="1:20" x14ac:dyDescent="0.35">
      <c r="A1023" t="s">
        <v>1062</v>
      </c>
      <c r="B1023" t="s">
        <v>48</v>
      </c>
      <c r="C1023" t="str">
        <f t="shared" si="106"/>
        <v>CA</v>
      </c>
      <c r="D1023" t="str">
        <f t="shared" si="107"/>
        <v>M</v>
      </c>
      <c r="E1023" t="s">
        <v>27</v>
      </c>
      <c r="F1023" t="s">
        <v>31</v>
      </c>
      <c r="G1023" s="4" t="str">
        <f t="shared" si="112"/>
        <v>515607,27</v>
      </c>
      <c r="H1023" s="5">
        <v>515607.27</v>
      </c>
      <c r="I1023" s="9">
        <v>515607.27</v>
      </c>
      <c r="J1023">
        <v>0</v>
      </c>
      <c r="K1023">
        <v>73</v>
      </c>
      <c r="L1023" s="2">
        <v>0</v>
      </c>
      <c r="M1023" s="2" t="str">
        <f t="shared" si="108"/>
        <v xml:space="preserve">Personal </v>
      </c>
      <c r="N1023" t="s">
        <v>16</v>
      </c>
      <c r="O1023" t="s">
        <v>17</v>
      </c>
      <c r="P1023" t="str">
        <f t="shared" si="109"/>
        <v>807,947292</v>
      </c>
      <c r="Q1023" s="7">
        <v>807.94729199999995</v>
      </c>
      <c r="R1023" s="2">
        <v>35807.947291999997</v>
      </c>
      <c r="S1023" t="str">
        <f t="shared" si="110"/>
        <v>2 puertas</v>
      </c>
      <c r="T1023" s="4">
        <f t="shared" si="111"/>
        <v>-35807.947291999997</v>
      </c>
    </row>
    <row r="1024" spans="1:20" x14ac:dyDescent="0.35">
      <c r="A1024" t="s">
        <v>1063</v>
      </c>
      <c r="B1024" t="s">
        <v>48</v>
      </c>
      <c r="C1024" t="str">
        <f t="shared" si="106"/>
        <v>CA</v>
      </c>
      <c r="D1024" t="str">
        <f t="shared" si="107"/>
        <v>M</v>
      </c>
      <c r="E1024" t="s">
        <v>27</v>
      </c>
      <c r="F1024" t="s">
        <v>35</v>
      </c>
      <c r="G1024" s="4" t="str">
        <f t="shared" si="112"/>
        <v>366737,5</v>
      </c>
      <c r="H1024" s="5">
        <v>366737.5</v>
      </c>
      <c r="I1024" s="9">
        <v>366737.5</v>
      </c>
      <c r="J1024">
        <v>62375</v>
      </c>
      <c r="K1024">
        <v>92</v>
      </c>
      <c r="L1024" s="2">
        <v>0</v>
      </c>
      <c r="M1024" s="2" t="str">
        <f t="shared" si="108"/>
        <v xml:space="preserve">Personal </v>
      </c>
      <c r="N1024" t="s">
        <v>16</v>
      </c>
      <c r="O1024" t="s">
        <v>24</v>
      </c>
      <c r="P1024" t="str">
        <f t="shared" si="109"/>
        <v>618,630955</v>
      </c>
      <c r="Q1024" s="7">
        <v>618.63095499999997</v>
      </c>
      <c r="R1024" s="2">
        <v>35618.630955000001</v>
      </c>
      <c r="S1024" t="str">
        <f t="shared" si="110"/>
        <v>2 puertas</v>
      </c>
      <c r="T1024" s="4">
        <f t="shared" si="111"/>
        <v>-35618.630955000001</v>
      </c>
    </row>
    <row r="1025" spans="1:20" x14ac:dyDescent="0.35">
      <c r="A1025" t="s">
        <v>1064</v>
      </c>
      <c r="B1025" t="s">
        <v>48</v>
      </c>
      <c r="C1025" t="str">
        <f t="shared" si="106"/>
        <v>CA</v>
      </c>
      <c r="D1025" t="str">
        <f t="shared" si="107"/>
        <v>F</v>
      </c>
      <c r="E1025" t="s">
        <v>20</v>
      </c>
      <c r="F1025" t="s">
        <v>31</v>
      </c>
      <c r="G1025" s="4" t="str">
        <f t="shared" si="112"/>
        <v>783568,35</v>
      </c>
      <c r="H1025" s="5">
        <v>783568.35</v>
      </c>
      <c r="I1025" s="9">
        <v>783568.35</v>
      </c>
      <c r="J1025">
        <v>0</v>
      </c>
      <c r="K1025">
        <v>71</v>
      </c>
      <c r="L1025" s="2">
        <v>0</v>
      </c>
      <c r="M1025" s="2" t="str">
        <f t="shared" si="108"/>
        <v>Corporate</v>
      </c>
      <c r="N1025" t="s">
        <v>28</v>
      </c>
      <c r="O1025" t="s">
        <v>17</v>
      </c>
      <c r="P1025" t="str">
        <f t="shared" si="109"/>
        <v>404,272806</v>
      </c>
      <c r="Q1025" s="7">
        <v>404.272806</v>
      </c>
      <c r="R1025" s="2">
        <v>35404.272806000001</v>
      </c>
      <c r="S1025" t="str">
        <f t="shared" si="110"/>
        <v>2 puertas</v>
      </c>
      <c r="T1025" s="4">
        <f t="shared" si="111"/>
        <v>-35404.272806000001</v>
      </c>
    </row>
    <row r="1026" spans="1:20" x14ac:dyDescent="0.35">
      <c r="A1026" t="s">
        <v>1065</v>
      </c>
      <c r="B1026" t="s">
        <v>19</v>
      </c>
      <c r="C1026" t="str">
        <f t="shared" ref="C1026:C1072" si="113">IF(B1026="Washington","WA",IF(B1026="Arizona","AR",IF(B1026="Nevada","NV",IF(B1026="Cali","CA",IF(B1026="California","CA",IF(B1026="Oregon","0R",B1026))))))</f>
        <v>AR</v>
      </c>
      <c r="D1026" t="str">
        <f t="shared" si="107"/>
        <v>M</v>
      </c>
      <c r="E1026" t="s">
        <v>27</v>
      </c>
      <c r="F1026" t="s">
        <v>21</v>
      </c>
      <c r="G1026" s="4" t="str">
        <f t="shared" si="112"/>
        <v>1456726,84</v>
      </c>
      <c r="H1026" s="5">
        <v>1456726.84</v>
      </c>
      <c r="I1026" s="9">
        <v>1456726.84</v>
      </c>
      <c r="J1026">
        <v>0</v>
      </c>
      <c r="K1026">
        <v>148</v>
      </c>
      <c r="L1026" s="2">
        <v>0</v>
      </c>
      <c r="M1026" s="2" t="str">
        <f t="shared" si="108"/>
        <v xml:space="preserve">Personal </v>
      </c>
      <c r="N1026" t="s">
        <v>16</v>
      </c>
      <c r="O1026" t="s">
        <v>29</v>
      </c>
      <c r="P1026" t="str">
        <f t="shared" si="109"/>
        <v>710,4</v>
      </c>
      <c r="Q1026" s="7">
        <v>710.4</v>
      </c>
      <c r="R1026" s="2">
        <v>35710.400000000001</v>
      </c>
      <c r="S1026" t="str">
        <f t="shared" si="110"/>
        <v>4 puertas</v>
      </c>
      <c r="T1026" s="4">
        <f t="shared" si="111"/>
        <v>-35710.400000000001</v>
      </c>
    </row>
    <row r="1027" spans="1:20" x14ac:dyDescent="0.35">
      <c r="A1027" t="s">
        <v>1066</v>
      </c>
      <c r="B1027" t="s">
        <v>33</v>
      </c>
      <c r="C1027" t="str">
        <f t="shared" si="113"/>
        <v>0R</v>
      </c>
      <c r="D1027" t="str">
        <f t="shared" ref="D1027:D1072" si="114">IF(E1027="female","F",IF(E1027="Femal","F",IF(E1027="Male","M",E1027)))</f>
        <v>M</v>
      </c>
      <c r="E1027" t="s">
        <v>27</v>
      </c>
      <c r="F1027" t="s">
        <v>21</v>
      </c>
      <c r="G1027" s="4" t="str">
        <f t="shared" si="112"/>
        <v>1017133,9</v>
      </c>
      <c r="H1027" s="5">
        <v>1017133.9</v>
      </c>
      <c r="I1027" s="9">
        <v>1017133.9</v>
      </c>
      <c r="J1027">
        <v>70200</v>
      </c>
      <c r="K1027">
        <v>65</v>
      </c>
      <c r="L1027" s="2">
        <v>0</v>
      </c>
      <c r="M1027" s="2" t="str">
        <f t="shared" ref="M1027:M1072" si="115">LEFT(N1027,9)</f>
        <v>Corporate</v>
      </c>
      <c r="N1027" t="s">
        <v>28</v>
      </c>
      <c r="O1027" t="s">
        <v>17</v>
      </c>
      <c r="P1027" t="str">
        <f t="shared" ref="P1027:P1072" si="116">SUBSTITUTE(Q1027,"%"," ")</f>
        <v>312</v>
      </c>
      <c r="Q1027" s="7">
        <v>312</v>
      </c>
      <c r="R1027" s="2">
        <v>35312</v>
      </c>
      <c r="S1027" t="str">
        <f t="shared" ref="S1027:S1072" si="117">IF(O1027="SUV","4 puertas",IF(O1027="Luxury SUV","4 puertas","2 puertas"))</f>
        <v>2 puertas</v>
      </c>
      <c r="T1027" s="4">
        <f t="shared" ref="T1027:T1072" si="118">X1029-R1027</f>
        <v>-35312</v>
      </c>
    </row>
    <row r="1028" spans="1:20" x14ac:dyDescent="0.35">
      <c r="A1028" t="s">
        <v>1067</v>
      </c>
      <c r="B1028" t="s">
        <v>23</v>
      </c>
      <c r="C1028" t="str">
        <f t="shared" si="113"/>
        <v>NV</v>
      </c>
      <c r="D1028" t="str">
        <f t="shared" si="114"/>
        <v>F</v>
      </c>
      <c r="E1028" t="s">
        <v>20</v>
      </c>
      <c r="F1028" t="s">
        <v>21</v>
      </c>
      <c r="G1028" s="4" t="str">
        <f t="shared" ref="G1028:G1072" si="119">SUBSTITUTE(H1028,"%"," ")</f>
        <v>413577,52</v>
      </c>
      <c r="H1028" s="5">
        <v>413577.52</v>
      </c>
      <c r="I1028" s="9">
        <v>413577.52</v>
      </c>
      <c r="J1028">
        <v>0</v>
      </c>
      <c r="K1028">
        <v>112</v>
      </c>
      <c r="L1028" s="2">
        <v>0</v>
      </c>
      <c r="M1028" s="2" t="str">
        <f>LEFT(N1028,8)</f>
        <v xml:space="preserve">Special </v>
      </c>
      <c r="N1028" t="s">
        <v>39</v>
      </c>
      <c r="O1028" t="s">
        <v>17</v>
      </c>
      <c r="P1028" t="str">
        <f t="shared" si="116"/>
        <v>707,977614</v>
      </c>
      <c r="Q1028" s="7">
        <v>707.97761400000002</v>
      </c>
      <c r="R1028" s="2">
        <v>35707.977614000003</v>
      </c>
      <c r="S1028" t="str">
        <f t="shared" si="117"/>
        <v>2 puertas</v>
      </c>
      <c r="T1028" s="4">
        <f t="shared" si="118"/>
        <v>-35707.977614000003</v>
      </c>
    </row>
    <row r="1029" spans="1:20" x14ac:dyDescent="0.35">
      <c r="A1029" t="s">
        <v>1068</v>
      </c>
      <c r="B1029" t="s">
        <v>33</v>
      </c>
      <c r="C1029" t="str">
        <f t="shared" si="113"/>
        <v>0R</v>
      </c>
      <c r="D1029" t="str">
        <f t="shared" si="114"/>
        <v>F</v>
      </c>
      <c r="E1029" t="s">
        <v>20</v>
      </c>
      <c r="F1029" t="s">
        <v>35</v>
      </c>
      <c r="G1029" s="4" t="str">
        <f t="shared" si="119"/>
        <v>551149,11</v>
      </c>
      <c r="H1029" s="5">
        <v>551149.11</v>
      </c>
      <c r="I1029" s="9">
        <v>551149.11</v>
      </c>
      <c r="J1029">
        <v>79027</v>
      </c>
      <c r="K1029">
        <v>70</v>
      </c>
      <c r="L1029" s="2">
        <v>0</v>
      </c>
      <c r="M1029" s="2" t="str">
        <f t="shared" si="115"/>
        <v>Corporate</v>
      </c>
      <c r="N1029" t="s">
        <v>28</v>
      </c>
      <c r="O1029" t="s">
        <v>17</v>
      </c>
      <c r="P1029" t="str">
        <f t="shared" si="116"/>
        <v>336</v>
      </c>
      <c r="Q1029" s="7">
        <v>336</v>
      </c>
      <c r="R1029" s="2">
        <v>35336</v>
      </c>
      <c r="S1029" t="str">
        <f t="shared" si="117"/>
        <v>2 puertas</v>
      </c>
      <c r="T1029" s="4">
        <f t="shared" si="118"/>
        <v>-35336</v>
      </c>
    </row>
    <row r="1030" spans="1:20" x14ac:dyDescent="0.35">
      <c r="A1030" t="s">
        <v>1069</v>
      </c>
      <c r="B1030" t="s">
        <v>13</v>
      </c>
      <c r="C1030" t="str">
        <f t="shared" si="113"/>
        <v>WA</v>
      </c>
      <c r="D1030" t="str">
        <f t="shared" si="114"/>
        <v>F</v>
      </c>
      <c r="E1030" t="s">
        <v>20</v>
      </c>
      <c r="F1030" t="s">
        <v>31</v>
      </c>
      <c r="G1030" s="4" t="str">
        <f t="shared" si="119"/>
        <v>1131424,39</v>
      </c>
      <c r="H1030" s="5">
        <v>1131424.3899999999</v>
      </c>
      <c r="I1030" s="9">
        <v>1131424.3899999999</v>
      </c>
      <c r="J1030">
        <v>62935</v>
      </c>
      <c r="K1030">
        <v>141</v>
      </c>
      <c r="L1030" s="2">
        <v>0</v>
      </c>
      <c r="M1030" s="2" t="str">
        <f t="shared" si="115"/>
        <v xml:space="preserve">Personal </v>
      </c>
      <c r="N1030" t="s">
        <v>16</v>
      </c>
      <c r="O1030" t="s">
        <v>78</v>
      </c>
      <c r="P1030" t="str">
        <f t="shared" si="116"/>
        <v>232,242326</v>
      </c>
      <c r="Q1030" s="7">
        <v>232.24232599999999</v>
      </c>
      <c r="R1030" s="2">
        <v>35232.242326</v>
      </c>
      <c r="S1030" t="str">
        <f t="shared" si="117"/>
        <v>2 puertas</v>
      </c>
      <c r="T1030" s="4">
        <f t="shared" si="118"/>
        <v>-35232.242326</v>
      </c>
    </row>
    <row r="1031" spans="1:20" x14ac:dyDescent="0.35">
      <c r="A1031" t="s">
        <v>1070</v>
      </c>
      <c r="B1031" t="s">
        <v>48</v>
      </c>
      <c r="C1031" t="str">
        <f t="shared" si="113"/>
        <v>CA</v>
      </c>
      <c r="D1031" t="str">
        <f t="shared" si="114"/>
        <v>F</v>
      </c>
      <c r="E1031" t="s">
        <v>20</v>
      </c>
      <c r="F1031" t="s">
        <v>31</v>
      </c>
      <c r="G1031" s="4" t="str">
        <f t="shared" si="119"/>
        <v>541461,73</v>
      </c>
      <c r="H1031" s="5">
        <v>541461.73</v>
      </c>
      <c r="I1031" s="9">
        <v>541461.73</v>
      </c>
      <c r="J1031">
        <v>26893</v>
      </c>
      <c r="K1031">
        <v>68</v>
      </c>
      <c r="L1031" s="2">
        <v>0</v>
      </c>
      <c r="M1031" s="2" t="str">
        <f t="shared" si="115"/>
        <v xml:space="preserve">Personal </v>
      </c>
      <c r="N1031" t="s">
        <v>16</v>
      </c>
      <c r="O1031" t="s">
        <v>17</v>
      </c>
      <c r="P1031" t="str">
        <f t="shared" si="116"/>
        <v>68,226001</v>
      </c>
      <c r="Q1031" s="7">
        <v>68.226000999999997</v>
      </c>
      <c r="R1031" s="2">
        <v>35068.226001000003</v>
      </c>
      <c r="S1031" t="str">
        <f t="shared" si="117"/>
        <v>2 puertas</v>
      </c>
      <c r="T1031" s="4">
        <f t="shared" si="118"/>
        <v>-35068.226001000003</v>
      </c>
    </row>
    <row r="1032" spans="1:20" x14ac:dyDescent="0.35">
      <c r="A1032" t="s">
        <v>1071</v>
      </c>
      <c r="B1032" t="s">
        <v>33</v>
      </c>
      <c r="C1032" t="str">
        <f t="shared" si="113"/>
        <v>0R</v>
      </c>
      <c r="D1032" t="str">
        <f t="shared" si="114"/>
        <v>F</v>
      </c>
      <c r="E1032" t="s">
        <v>20</v>
      </c>
      <c r="F1032" t="s">
        <v>31</v>
      </c>
      <c r="G1032" s="4" t="str">
        <f t="shared" si="119"/>
        <v>742159,35</v>
      </c>
      <c r="H1032" s="5">
        <v>742159.35</v>
      </c>
      <c r="I1032" s="9">
        <v>742159.35</v>
      </c>
      <c r="J1032">
        <v>47406</v>
      </c>
      <c r="K1032">
        <v>94</v>
      </c>
      <c r="L1032" s="2">
        <v>36526</v>
      </c>
      <c r="M1032" s="2" t="str">
        <f t="shared" si="115"/>
        <v xml:space="preserve">Personal </v>
      </c>
      <c r="N1032" t="s">
        <v>16</v>
      </c>
      <c r="O1032" t="s">
        <v>17</v>
      </c>
      <c r="P1032" t="str">
        <f t="shared" si="116"/>
        <v>287,149807</v>
      </c>
      <c r="Q1032" s="7">
        <v>287.14980700000001</v>
      </c>
      <c r="R1032" s="2">
        <v>35287.149807000002</v>
      </c>
      <c r="S1032" t="str">
        <f t="shared" si="117"/>
        <v>2 puertas</v>
      </c>
      <c r="T1032" s="4">
        <f t="shared" si="118"/>
        <v>-35287.149807000002</v>
      </c>
    </row>
    <row r="1033" spans="1:20" x14ac:dyDescent="0.35">
      <c r="A1033" t="s">
        <v>1072</v>
      </c>
      <c r="B1033" t="s">
        <v>48</v>
      </c>
      <c r="C1033" t="str">
        <f t="shared" si="113"/>
        <v>CA</v>
      </c>
      <c r="D1033" t="str">
        <f t="shared" si="114"/>
        <v>M</v>
      </c>
      <c r="E1033" t="s">
        <v>27</v>
      </c>
      <c r="F1033" t="s">
        <v>21</v>
      </c>
      <c r="G1033" s="4" t="str">
        <f t="shared" si="119"/>
        <v>445811,34</v>
      </c>
      <c r="H1033" s="5">
        <v>445811.34</v>
      </c>
      <c r="I1033" s="9">
        <v>445811.34</v>
      </c>
      <c r="J1033">
        <v>17622</v>
      </c>
      <c r="K1033">
        <v>65</v>
      </c>
      <c r="L1033" s="2">
        <v>36526</v>
      </c>
      <c r="M1033" s="2" t="str">
        <f t="shared" si="115"/>
        <v xml:space="preserve">Personal </v>
      </c>
      <c r="N1033" t="s">
        <v>16</v>
      </c>
      <c r="O1033" t="s">
        <v>17</v>
      </c>
      <c r="P1033" t="str">
        <f t="shared" si="116"/>
        <v>312</v>
      </c>
      <c r="Q1033" s="7">
        <v>312</v>
      </c>
      <c r="R1033" s="2">
        <v>35312</v>
      </c>
      <c r="S1033" t="str">
        <f t="shared" si="117"/>
        <v>2 puertas</v>
      </c>
      <c r="T1033" s="4">
        <f t="shared" si="118"/>
        <v>-35312</v>
      </c>
    </row>
    <row r="1034" spans="1:20" x14ac:dyDescent="0.35">
      <c r="A1034" t="s">
        <v>1073</v>
      </c>
      <c r="B1034" t="s">
        <v>33</v>
      </c>
      <c r="C1034" t="str">
        <f t="shared" si="113"/>
        <v>0R</v>
      </c>
      <c r="D1034" t="str">
        <f t="shared" si="114"/>
        <v>F</v>
      </c>
      <c r="E1034" t="s">
        <v>20</v>
      </c>
      <c r="F1034" t="s">
        <v>35</v>
      </c>
      <c r="G1034" s="4" t="str">
        <f t="shared" si="119"/>
        <v>1447612,49</v>
      </c>
      <c r="H1034" s="5">
        <v>1447612.49</v>
      </c>
      <c r="I1034" s="9">
        <v>1447612.49</v>
      </c>
      <c r="J1034">
        <v>27572</v>
      </c>
      <c r="K1034">
        <v>124</v>
      </c>
      <c r="L1034" s="2">
        <v>0</v>
      </c>
      <c r="M1034" s="2" t="str">
        <f t="shared" si="115"/>
        <v>Corporate</v>
      </c>
      <c r="N1034" t="s">
        <v>28</v>
      </c>
      <c r="O1034" t="s">
        <v>29</v>
      </c>
      <c r="P1034" t="str">
        <f t="shared" si="116"/>
        <v>595,2</v>
      </c>
      <c r="Q1034" s="7">
        <v>595.20000000000005</v>
      </c>
      <c r="R1034" s="2">
        <v>35595.199999999997</v>
      </c>
      <c r="S1034" t="str">
        <f t="shared" si="117"/>
        <v>4 puertas</v>
      </c>
      <c r="T1034" s="4">
        <f t="shared" si="118"/>
        <v>-35595.199999999997</v>
      </c>
    </row>
    <row r="1035" spans="1:20" x14ac:dyDescent="0.35">
      <c r="A1035" t="s">
        <v>1074</v>
      </c>
      <c r="B1035" t="s">
        <v>33</v>
      </c>
      <c r="C1035" t="str">
        <f t="shared" si="113"/>
        <v>0R</v>
      </c>
      <c r="D1035" t="str">
        <f t="shared" si="114"/>
        <v>F</v>
      </c>
      <c r="E1035" t="s">
        <v>20</v>
      </c>
      <c r="F1035" t="s">
        <v>35</v>
      </c>
      <c r="G1035" s="4" t="str">
        <f t="shared" si="119"/>
        <v>493688,84</v>
      </c>
      <c r="H1035" s="5">
        <v>493688.84</v>
      </c>
      <c r="I1035" s="9">
        <v>493688.84</v>
      </c>
      <c r="J1035">
        <v>0</v>
      </c>
      <c r="K1035">
        <v>72</v>
      </c>
      <c r="L1035" s="2">
        <v>36557</v>
      </c>
      <c r="M1035" s="2" t="str">
        <f t="shared" si="115"/>
        <v xml:space="preserve">Personal </v>
      </c>
      <c r="N1035" t="s">
        <v>16</v>
      </c>
      <c r="O1035" t="s">
        <v>24</v>
      </c>
      <c r="P1035" t="str">
        <f t="shared" si="116"/>
        <v>391,636628</v>
      </c>
      <c r="Q1035" s="7">
        <v>391.63662799999997</v>
      </c>
      <c r="R1035" s="2">
        <v>35391.636628</v>
      </c>
      <c r="S1035" t="str">
        <f t="shared" si="117"/>
        <v>2 puertas</v>
      </c>
      <c r="T1035" s="4">
        <f t="shared" si="118"/>
        <v>-35391.636628</v>
      </c>
    </row>
    <row r="1036" spans="1:20" x14ac:dyDescent="0.35">
      <c r="A1036" t="s">
        <v>1075</v>
      </c>
      <c r="B1036" t="s">
        <v>33</v>
      </c>
      <c r="C1036" t="str">
        <f t="shared" si="113"/>
        <v>0R</v>
      </c>
      <c r="D1036" t="str">
        <f t="shared" si="114"/>
        <v>F</v>
      </c>
      <c r="E1036" t="s">
        <v>20</v>
      </c>
      <c r="F1036" t="s">
        <v>21</v>
      </c>
      <c r="G1036" s="4" t="str">
        <f t="shared" si="119"/>
        <v>452527,65</v>
      </c>
      <c r="H1036" s="5">
        <v>452527.65</v>
      </c>
      <c r="I1036" s="9">
        <v>452527.65</v>
      </c>
      <c r="J1036">
        <v>32802</v>
      </c>
      <c r="K1036">
        <v>114</v>
      </c>
      <c r="L1036" s="2">
        <v>0</v>
      </c>
      <c r="M1036" s="2" t="str">
        <f t="shared" si="115"/>
        <v xml:space="preserve">Personal </v>
      </c>
      <c r="N1036" t="s">
        <v>16</v>
      </c>
      <c r="O1036" t="s">
        <v>29</v>
      </c>
      <c r="P1036" t="str">
        <f t="shared" si="116"/>
        <v>547,2</v>
      </c>
      <c r="Q1036" s="7">
        <v>547.20000000000005</v>
      </c>
      <c r="R1036" s="2">
        <v>35547.199999999997</v>
      </c>
      <c r="S1036" t="str">
        <f t="shared" si="117"/>
        <v>4 puertas</v>
      </c>
      <c r="T1036" s="4">
        <f t="shared" si="118"/>
        <v>-35547.199999999997</v>
      </c>
    </row>
    <row r="1037" spans="1:20" x14ac:dyDescent="0.35">
      <c r="A1037" t="s">
        <v>1076</v>
      </c>
      <c r="B1037" t="s">
        <v>13</v>
      </c>
      <c r="C1037" t="str">
        <f t="shared" si="113"/>
        <v>WA</v>
      </c>
      <c r="D1037" t="str">
        <f t="shared" si="114"/>
        <v>F</v>
      </c>
      <c r="E1037" t="s">
        <v>20</v>
      </c>
      <c r="F1037" t="s">
        <v>15</v>
      </c>
      <c r="G1037" s="4" t="str">
        <f t="shared" si="119"/>
        <v>558176,13</v>
      </c>
      <c r="H1037" s="5">
        <v>558176.13</v>
      </c>
      <c r="I1037" s="9">
        <v>558176.13</v>
      </c>
      <c r="J1037">
        <v>62739</v>
      </c>
      <c r="K1037">
        <v>70</v>
      </c>
      <c r="L1037" s="2">
        <v>0</v>
      </c>
      <c r="M1037" s="2" t="str">
        <f t="shared" si="115"/>
        <v xml:space="preserve">Personal </v>
      </c>
      <c r="N1037" t="s">
        <v>16</v>
      </c>
      <c r="O1037" t="s">
        <v>24</v>
      </c>
      <c r="P1037" t="str">
        <f t="shared" si="116"/>
        <v>239,328571</v>
      </c>
      <c r="Q1037" s="7">
        <v>239.32857100000001</v>
      </c>
      <c r="R1037" s="2">
        <v>35239.328570999998</v>
      </c>
      <c r="S1037" t="str">
        <f t="shared" si="117"/>
        <v>2 puertas</v>
      </c>
      <c r="T1037" s="4">
        <f t="shared" si="118"/>
        <v>-35239.328570999998</v>
      </c>
    </row>
    <row r="1038" spans="1:20" x14ac:dyDescent="0.35">
      <c r="A1038" t="s">
        <v>1077</v>
      </c>
      <c r="B1038" t="s">
        <v>48</v>
      </c>
      <c r="C1038" t="str">
        <f t="shared" si="113"/>
        <v>CA</v>
      </c>
      <c r="D1038" t="str">
        <f t="shared" si="114"/>
        <v>F</v>
      </c>
      <c r="E1038" t="s">
        <v>20</v>
      </c>
      <c r="F1038" t="s">
        <v>21</v>
      </c>
      <c r="G1038" s="4" t="str">
        <f t="shared" si="119"/>
        <v>1413434,74</v>
      </c>
      <c r="H1038" s="5">
        <v>1413434.74</v>
      </c>
      <c r="I1038" s="9">
        <v>1413434.74</v>
      </c>
      <c r="J1038">
        <v>90844</v>
      </c>
      <c r="K1038">
        <v>118</v>
      </c>
      <c r="L1038" s="2">
        <v>0</v>
      </c>
      <c r="M1038" s="2" t="str">
        <f t="shared" si="115"/>
        <v xml:space="preserve">Personal </v>
      </c>
      <c r="N1038" t="s">
        <v>16</v>
      </c>
      <c r="O1038" t="s">
        <v>29</v>
      </c>
      <c r="P1038" t="str">
        <f t="shared" si="116"/>
        <v>232,674417</v>
      </c>
      <c r="Q1038" s="7">
        <v>232.67441700000001</v>
      </c>
      <c r="R1038" s="2">
        <v>35232.674417000002</v>
      </c>
      <c r="S1038" t="str">
        <f t="shared" si="117"/>
        <v>4 puertas</v>
      </c>
      <c r="T1038" s="4">
        <f t="shared" si="118"/>
        <v>-35232.674417000002</v>
      </c>
    </row>
    <row r="1039" spans="1:20" x14ac:dyDescent="0.35">
      <c r="A1039" t="s">
        <v>1078</v>
      </c>
      <c r="B1039" t="s">
        <v>23</v>
      </c>
      <c r="C1039" t="str">
        <f t="shared" si="113"/>
        <v>NV</v>
      </c>
      <c r="D1039" t="str">
        <f t="shared" si="114"/>
        <v>F</v>
      </c>
      <c r="E1039" t="s">
        <v>20</v>
      </c>
      <c r="F1039" t="s">
        <v>31</v>
      </c>
      <c r="G1039" s="4" t="str">
        <f t="shared" si="119"/>
        <v>2472318,31</v>
      </c>
      <c r="H1039" s="5">
        <v>2472318.31</v>
      </c>
      <c r="I1039" s="9">
        <v>2472318.31</v>
      </c>
      <c r="J1039">
        <v>44685</v>
      </c>
      <c r="K1039">
        <v>69</v>
      </c>
      <c r="L1039" s="2">
        <v>0</v>
      </c>
      <c r="M1039" s="2" t="str">
        <f t="shared" si="115"/>
        <v xml:space="preserve">Personal </v>
      </c>
      <c r="N1039" t="s">
        <v>16</v>
      </c>
      <c r="O1039" t="s">
        <v>17</v>
      </c>
      <c r="P1039" t="str">
        <f t="shared" si="116"/>
        <v>331,2</v>
      </c>
      <c r="Q1039" s="7">
        <v>331.2</v>
      </c>
      <c r="R1039" s="2">
        <v>35331.199999999997</v>
      </c>
      <c r="S1039" t="str">
        <f t="shared" si="117"/>
        <v>2 puertas</v>
      </c>
      <c r="T1039" s="4">
        <f t="shared" si="118"/>
        <v>-35331.199999999997</v>
      </c>
    </row>
    <row r="1040" spans="1:20" x14ac:dyDescent="0.35">
      <c r="A1040" t="s">
        <v>1079</v>
      </c>
      <c r="B1040" t="s">
        <v>48</v>
      </c>
      <c r="C1040" t="str">
        <f t="shared" si="113"/>
        <v>CA</v>
      </c>
      <c r="D1040" t="str">
        <f t="shared" si="114"/>
        <v>F</v>
      </c>
      <c r="E1040" t="s">
        <v>20</v>
      </c>
      <c r="F1040" t="s">
        <v>21</v>
      </c>
      <c r="G1040" s="4" t="str">
        <f t="shared" si="119"/>
        <v>283806,78</v>
      </c>
      <c r="H1040" s="5">
        <v>283806.78000000003</v>
      </c>
      <c r="I1040" s="9">
        <v>283806.78000000003</v>
      </c>
      <c r="J1040">
        <v>0</v>
      </c>
      <c r="K1040">
        <v>80</v>
      </c>
      <c r="L1040" s="2">
        <v>0</v>
      </c>
      <c r="M1040" s="2" t="str">
        <f t="shared" si="115"/>
        <v xml:space="preserve">Personal </v>
      </c>
      <c r="N1040" t="s">
        <v>16</v>
      </c>
      <c r="O1040" t="s">
        <v>17</v>
      </c>
      <c r="P1040" t="str">
        <f t="shared" si="116"/>
        <v>336,50961</v>
      </c>
      <c r="Q1040" s="7">
        <v>336.50961000000001</v>
      </c>
      <c r="R1040" s="2">
        <v>35336.509610000001</v>
      </c>
      <c r="S1040" t="str">
        <f t="shared" si="117"/>
        <v>2 puertas</v>
      </c>
      <c r="T1040" s="4">
        <f t="shared" si="118"/>
        <v>-35336.509610000001</v>
      </c>
    </row>
    <row r="1041" spans="1:20" x14ac:dyDescent="0.35">
      <c r="A1041" t="s">
        <v>1080</v>
      </c>
      <c r="B1041" t="s">
        <v>48</v>
      </c>
      <c r="C1041" t="str">
        <f t="shared" si="113"/>
        <v>CA</v>
      </c>
      <c r="D1041" t="str">
        <f t="shared" si="114"/>
        <v>F</v>
      </c>
      <c r="E1041" t="s">
        <v>20</v>
      </c>
      <c r="F1041" t="s">
        <v>31</v>
      </c>
      <c r="G1041" s="4" t="str">
        <f t="shared" si="119"/>
        <v>384848,36</v>
      </c>
      <c r="H1041" s="5">
        <v>384848.36</v>
      </c>
      <c r="I1041" s="9">
        <v>384848.36</v>
      </c>
      <c r="J1041">
        <v>42589</v>
      </c>
      <c r="K1041">
        <v>98</v>
      </c>
      <c r="L1041" s="2">
        <v>0</v>
      </c>
      <c r="M1041" s="2" t="str">
        <f t="shared" si="115"/>
        <v>Corporate</v>
      </c>
      <c r="N1041" t="s">
        <v>28</v>
      </c>
      <c r="O1041" t="s">
        <v>17</v>
      </c>
      <c r="P1041" t="str">
        <f t="shared" si="116"/>
        <v>470,4</v>
      </c>
      <c r="Q1041" s="7">
        <v>470.4</v>
      </c>
      <c r="R1041" s="2">
        <v>35470.400000000001</v>
      </c>
      <c r="S1041" t="str">
        <f t="shared" si="117"/>
        <v>2 puertas</v>
      </c>
      <c r="T1041" s="4">
        <f t="shared" si="118"/>
        <v>-35470.400000000001</v>
      </c>
    </row>
    <row r="1042" spans="1:20" x14ac:dyDescent="0.35">
      <c r="A1042" t="s">
        <v>1081</v>
      </c>
      <c r="B1042" t="s">
        <v>33</v>
      </c>
      <c r="C1042" t="str">
        <f t="shared" si="113"/>
        <v>0R</v>
      </c>
      <c r="D1042" t="str">
        <f t="shared" si="114"/>
        <v>M</v>
      </c>
      <c r="E1042" t="s">
        <v>27</v>
      </c>
      <c r="F1042" t="s">
        <v>21</v>
      </c>
      <c r="G1042" s="4" t="str">
        <f t="shared" si="119"/>
        <v>1950447,39</v>
      </c>
      <c r="H1042" s="5">
        <v>1950447.39</v>
      </c>
      <c r="I1042" s="9">
        <v>1950447.39</v>
      </c>
      <c r="J1042">
        <v>0</v>
      </c>
      <c r="K1042">
        <v>72</v>
      </c>
      <c r="L1042" s="2">
        <v>0</v>
      </c>
      <c r="M1042" s="2" t="str">
        <f t="shared" si="115"/>
        <v xml:space="preserve">Personal </v>
      </c>
      <c r="N1042" t="s">
        <v>16</v>
      </c>
      <c r="O1042" t="s">
        <v>17</v>
      </c>
      <c r="P1042" t="str">
        <f t="shared" si="116"/>
        <v>345,6</v>
      </c>
      <c r="Q1042" s="7">
        <v>345.6</v>
      </c>
      <c r="R1042" s="2">
        <v>35345.599999999999</v>
      </c>
      <c r="S1042" t="str">
        <f t="shared" si="117"/>
        <v>2 puertas</v>
      </c>
      <c r="T1042" s="4">
        <f t="shared" si="118"/>
        <v>-35345.599999999999</v>
      </c>
    </row>
    <row r="1043" spans="1:20" x14ac:dyDescent="0.35">
      <c r="A1043" t="s">
        <v>1082</v>
      </c>
      <c r="B1043" t="s">
        <v>13</v>
      </c>
      <c r="C1043" t="str">
        <f t="shared" si="113"/>
        <v>WA</v>
      </c>
      <c r="D1043" t="str">
        <f t="shared" si="114"/>
        <v>F</v>
      </c>
      <c r="E1043" t="s">
        <v>20</v>
      </c>
      <c r="F1043" t="s">
        <v>53</v>
      </c>
      <c r="G1043" s="4" t="str">
        <f t="shared" si="119"/>
        <v>248004,59</v>
      </c>
      <c r="H1043" s="5">
        <v>248004.59</v>
      </c>
      <c r="I1043" s="9">
        <v>248004.59</v>
      </c>
      <c r="J1043">
        <v>93383</v>
      </c>
      <c r="K1043">
        <v>62</v>
      </c>
      <c r="L1043" s="2">
        <v>0</v>
      </c>
      <c r="M1043" s="2" t="str">
        <f t="shared" si="115"/>
        <v>Corporate</v>
      </c>
      <c r="N1043" t="s">
        <v>28</v>
      </c>
      <c r="O1043" t="s">
        <v>24</v>
      </c>
      <c r="P1043" t="str">
        <f t="shared" si="116"/>
        <v>244,212286</v>
      </c>
      <c r="Q1043" s="7">
        <v>244.21228600000001</v>
      </c>
      <c r="R1043" s="2">
        <v>35244.212286000002</v>
      </c>
      <c r="S1043" t="str">
        <f t="shared" si="117"/>
        <v>2 puertas</v>
      </c>
      <c r="T1043" s="4">
        <f t="shared" si="118"/>
        <v>-35244.212286000002</v>
      </c>
    </row>
    <row r="1044" spans="1:20" x14ac:dyDescent="0.35">
      <c r="A1044" t="s">
        <v>1083</v>
      </c>
      <c r="B1044" t="s">
        <v>19</v>
      </c>
      <c r="C1044" t="str">
        <f t="shared" si="113"/>
        <v>AR</v>
      </c>
      <c r="D1044" t="str">
        <f t="shared" si="114"/>
        <v>F</v>
      </c>
      <c r="E1044" t="s">
        <v>20</v>
      </c>
      <c r="F1044" t="s">
        <v>31</v>
      </c>
      <c r="G1044" s="4" t="str">
        <f t="shared" si="119"/>
        <v>436137,29</v>
      </c>
      <c r="H1044" s="5">
        <v>436137.29</v>
      </c>
      <c r="I1044" s="9">
        <v>436137.29</v>
      </c>
      <c r="J1044">
        <v>79583</v>
      </c>
      <c r="K1044">
        <v>109</v>
      </c>
      <c r="L1044" s="2">
        <v>36557</v>
      </c>
      <c r="M1044" s="2" t="str">
        <f t="shared" si="115"/>
        <v xml:space="preserve">Personal </v>
      </c>
      <c r="N1044" t="s">
        <v>16</v>
      </c>
      <c r="O1044" t="s">
        <v>17</v>
      </c>
      <c r="P1044" t="str">
        <f t="shared" si="116"/>
        <v>523,2</v>
      </c>
      <c r="Q1044" s="7">
        <v>523.20000000000005</v>
      </c>
      <c r="R1044" s="2">
        <v>35523.199999999997</v>
      </c>
      <c r="S1044" t="str">
        <f t="shared" si="117"/>
        <v>2 puertas</v>
      </c>
      <c r="T1044" s="4">
        <f t="shared" si="118"/>
        <v>-35523.199999999997</v>
      </c>
    </row>
    <row r="1045" spans="1:20" x14ac:dyDescent="0.35">
      <c r="A1045" t="s">
        <v>1084</v>
      </c>
      <c r="B1045" t="s">
        <v>19</v>
      </c>
      <c r="C1045" t="str">
        <f t="shared" si="113"/>
        <v>AR</v>
      </c>
      <c r="D1045" t="str">
        <f t="shared" si="114"/>
        <v>F</v>
      </c>
      <c r="E1045" t="s">
        <v>20</v>
      </c>
      <c r="F1045" t="s">
        <v>31</v>
      </c>
      <c r="G1045" s="4" t="str">
        <f t="shared" si="119"/>
        <v>252907,75</v>
      </c>
      <c r="H1045" s="5">
        <v>252907.75</v>
      </c>
      <c r="I1045" s="9">
        <v>252907.75</v>
      </c>
      <c r="J1045">
        <v>89129</v>
      </c>
      <c r="K1045">
        <v>64</v>
      </c>
      <c r="L1045" s="2">
        <v>0</v>
      </c>
      <c r="M1045" s="2" t="str">
        <f t="shared" si="115"/>
        <v xml:space="preserve">Personal </v>
      </c>
      <c r="N1045" t="s">
        <v>16</v>
      </c>
      <c r="O1045" t="s">
        <v>17</v>
      </c>
      <c r="P1045" t="str">
        <f t="shared" si="116"/>
        <v>328,870868</v>
      </c>
      <c r="Q1045" s="7">
        <v>328.87086799999997</v>
      </c>
      <c r="R1045" s="2">
        <v>35328.870867999998</v>
      </c>
      <c r="S1045" t="str">
        <f t="shared" si="117"/>
        <v>2 puertas</v>
      </c>
      <c r="T1045" s="4">
        <f t="shared" si="118"/>
        <v>-35328.870867999998</v>
      </c>
    </row>
    <row r="1046" spans="1:20" x14ac:dyDescent="0.35">
      <c r="A1046" t="s">
        <v>1085</v>
      </c>
      <c r="B1046" t="s">
        <v>19</v>
      </c>
      <c r="C1046" t="str">
        <f t="shared" si="113"/>
        <v>AR</v>
      </c>
      <c r="D1046" t="str">
        <f t="shared" si="114"/>
        <v>M</v>
      </c>
      <c r="E1046" t="s">
        <v>27</v>
      </c>
      <c r="F1046" t="s">
        <v>35</v>
      </c>
      <c r="G1046" s="4" t="str">
        <f t="shared" si="119"/>
        <v>250444,48</v>
      </c>
      <c r="H1046" s="5">
        <v>250444.48</v>
      </c>
      <c r="I1046" s="9">
        <v>250444.48</v>
      </c>
      <c r="J1046">
        <v>0</v>
      </c>
      <c r="K1046">
        <v>69</v>
      </c>
      <c r="L1046" s="2">
        <v>0</v>
      </c>
      <c r="M1046" s="2" t="str">
        <f t="shared" si="115"/>
        <v xml:space="preserve">Personal </v>
      </c>
      <c r="N1046" t="s">
        <v>16</v>
      </c>
      <c r="O1046" t="s">
        <v>17</v>
      </c>
      <c r="P1046" t="str">
        <f t="shared" si="116"/>
        <v>496,8</v>
      </c>
      <c r="Q1046" s="7">
        <v>496.8</v>
      </c>
      <c r="R1046" s="2">
        <v>35496.800000000003</v>
      </c>
      <c r="S1046" t="str">
        <f t="shared" si="117"/>
        <v>2 puertas</v>
      </c>
      <c r="T1046" s="4">
        <f t="shared" si="118"/>
        <v>-35496.800000000003</v>
      </c>
    </row>
    <row r="1047" spans="1:20" x14ac:dyDescent="0.35">
      <c r="A1047" t="s">
        <v>1086</v>
      </c>
      <c r="B1047" t="s">
        <v>33</v>
      </c>
      <c r="C1047" t="str">
        <f t="shared" si="113"/>
        <v>0R</v>
      </c>
      <c r="D1047" t="str">
        <f t="shared" si="114"/>
        <v>F</v>
      </c>
      <c r="E1047" t="s">
        <v>20</v>
      </c>
      <c r="F1047" t="s">
        <v>21</v>
      </c>
      <c r="G1047" s="4" t="str">
        <f t="shared" si="119"/>
        <v>864970,06</v>
      </c>
      <c r="H1047" s="5">
        <v>864970.06</v>
      </c>
      <c r="I1047" s="9">
        <v>864970.06</v>
      </c>
      <c r="J1047">
        <v>94389</v>
      </c>
      <c r="K1047">
        <v>107</v>
      </c>
      <c r="L1047" s="2">
        <v>0</v>
      </c>
      <c r="M1047" s="2" t="str">
        <f t="shared" si="115"/>
        <v>Corporate</v>
      </c>
      <c r="N1047" t="s">
        <v>28</v>
      </c>
      <c r="O1047" t="s">
        <v>29</v>
      </c>
      <c r="P1047" t="str">
        <f t="shared" si="116"/>
        <v>85,063708</v>
      </c>
      <c r="Q1047" s="7">
        <v>85.063708000000005</v>
      </c>
      <c r="R1047" s="2">
        <v>35085.063708000001</v>
      </c>
      <c r="S1047" t="str">
        <f t="shared" si="117"/>
        <v>4 puertas</v>
      </c>
      <c r="T1047" s="4">
        <f t="shared" si="118"/>
        <v>-35085.063708000001</v>
      </c>
    </row>
    <row r="1048" spans="1:20" x14ac:dyDescent="0.35">
      <c r="A1048" t="s">
        <v>1087</v>
      </c>
      <c r="B1048" t="s">
        <v>33</v>
      </c>
      <c r="C1048" t="str">
        <f t="shared" si="113"/>
        <v>0R</v>
      </c>
      <c r="D1048" t="str">
        <f t="shared" si="114"/>
        <v>F</v>
      </c>
      <c r="E1048" t="s">
        <v>20</v>
      </c>
      <c r="F1048" t="s">
        <v>35</v>
      </c>
      <c r="G1048" s="4" t="str">
        <f t="shared" si="119"/>
        <v>1366835,53</v>
      </c>
      <c r="H1048" s="5">
        <v>1366835.53</v>
      </c>
      <c r="I1048" s="9">
        <v>1366835.53</v>
      </c>
      <c r="J1048">
        <v>0</v>
      </c>
      <c r="K1048">
        <v>197</v>
      </c>
      <c r="L1048" s="2">
        <v>0</v>
      </c>
      <c r="M1048" s="2" t="str">
        <f t="shared" si="115"/>
        <v xml:space="preserve">Personal </v>
      </c>
      <c r="N1048" t="s">
        <v>16</v>
      </c>
      <c r="O1048" t="s">
        <v>29</v>
      </c>
      <c r="P1048" t="str">
        <f t="shared" si="116"/>
        <v>1418,4</v>
      </c>
      <c r="Q1048" s="7">
        <v>1418.4</v>
      </c>
      <c r="R1048" s="2">
        <v>36418.400000000001</v>
      </c>
      <c r="S1048" t="str">
        <f t="shared" si="117"/>
        <v>4 puertas</v>
      </c>
      <c r="T1048" s="4">
        <f t="shared" si="118"/>
        <v>-36418.400000000001</v>
      </c>
    </row>
    <row r="1049" spans="1:20" x14ac:dyDescent="0.35">
      <c r="A1049" t="s">
        <v>1088</v>
      </c>
      <c r="B1049" t="s">
        <v>33</v>
      </c>
      <c r="C1049" t="str">
        <f t="shared" si="113"/>
        <v>0R</v>
      </c>
      <c r="D1049" t="str">
        <f t="shared" si="114"/>
        <v>F</v>
      </c>
      <c r="E1049" t="s">
        <v>20</v>
      </c>
      <c r="F1049" t="s">
        <v>31</v>
      </c>
      <c r="G1049" s="4" t="str">
        <f t="shared" si="119"/>
        <v>2063508,46</v>
      </c>
      <c r="H1049" s="5">
        <v>2063508.46</v>
      </c>
      <c r="I1049" s="9">
        <v>2063508.46</v>
      </c>
      <c r="J1049">
        <v>84106</v>
      </c>
      <c r="K1049">
        <v>64</v>
      </c>
      <c r="L1049" s="2">
        <v>0</v>
      </c>
      <c r="M1049" s="2" t="str">
        <f t="shared" si="115"/>
        <v xml:space="preserve">Personal </v>
      </c>
      <c r="N1049" t="s">
        <v>16</v>
      </c>
      <c r="O1049" t="s">
        <v>24</v>
      </c>
      <c r="P1049" t="str">
        <f t="shared" si="116"/>
        <v>334,408717</v>
      </c>
      <c r="Q1049" s="7">
        <v>334.40871700000002</v>
      </c>
      <c r="R1049" s="2">
        <v>35334.408716999998</v>
      </c>
      <c r="S1049" t="str">
        <f t="shared" si="117"/>
        <v>2 puertas</v>
      </c>
      <c r="T1049" s="4">
        <f t="shared" si="118"/>
        <v>-35334.408716999998</v>
      </c>
    </row>
    <row r="1050" spans="1:20" x14ac:dyDescent="0.35">
      <c r="A1050" t="s">
        <v>1089</v>
      </c>
      <c r="B1050" t="s">
        <v>19</v>
      </c>
      <c r="C1050" t="str">
        <f t="shared" si="113"/>
        <v>AR</v>
      </c>
      <c r="D1050" t="str">
        <f t="shared" si="114"/>
        <v>F</v>
      </c>
      <c r="E1050" t="s">
        <v>20</v>
      </c>
      <c r="F1050" t="s">
        <v>35</v>
      </c>
      <c r="G1050" s="4" t="str">
        <f t="shared" si="119"/>
        <v>251753,36</v>
      </c>
      <c r="H1050" s="5">
        <v>251753.36</v>
      </c>
      <c r="I1050" s="9">
        <v>251753.36</v>
      </c>
      <c r="J1050">
        <v>0</v>
      </c>
      <c r="K1050">
        <v>69</v>
      </c>
      <c r="L1050" s="2">
        <v>0</v>
      </c>
      <c r="M1050" s="2" t="str">
        <f t="shared" si="115"/>
        <v xml:space="preserve">Personal </v>
      </c>
      <c r="N1050" t="s">
        <v>16</v>
      </c>
      <c r="O1050" t="s">
        <v>17</v>
      </c>
      <c r="P1050" t="str">
        <f t="shared" si="116"/>
        <v>42,096415</v>
      </c>
      <c r="Q1050" s="7">
        <v>42.096415</v>
      </c>
      <c r="R1050" s="2">
        <v>35042.096415</v>
      </c>
      <c r="S1050" t="str">
        <f t="shared" si="117"/>
        <v>2 puertas</v>
      </c>
      <c r="T1050" s="4">
        <f t="shared" si="118"/>
        <v>-35042.096415</v>
      </c>
    </row>
    <row r="1051" spans="1:20" x14ac:dyDescent="0.35">
      <c r="A1051" t="s">
        <v>1090</v>
      </c>
      <c r="B1051" t="s">
        <v>48</v>
      </c>
      <c r="C1051" t="str">
        <f t="shared" si="113"/>
        <v>CA</v>
      </c>
      <c r="D1051" t="str">
        <f t="shared" si="114"/>
        <v>F</v>
      </c>
      <c r="E1051" t="s">
        <v>20</v>
      </c>
      <c r="F1051" t="s">
        <v>31</v>
      </c>
      <c r="G1051" s="4" t="str">
        <f t="shared" si="119"/>
        <v>532667,77</v>
      </c>
      <c r="H1051" s="5">
        <v>532667.77</v>
      </c>
      <c r="I1051" s="9">
        <v>532667.77</v>
      </c>
      <c r="J1051">
        <v>76717</v>
      </c>
      <c r="K1051">
        <v>66</v>
      </c>
      <c r="L1051" s="2">
        <v>0</v>
      </c>
      <c r="M1051" s="2" t="str">
        <f t="shared" si="115"/>
        <v xml:space="preserve">Personal </v>
      </c>
      <c r="N1051" t="s">
        <v>16</v>
      </c>
      <c r="O1051" t="s">
        <v>24</v>
      </c>
      <c r="P1051" t="str">
        <f t="shared" si="116"/>
        <v>300,528579</v>
      </c>
      <c r="Q1051" s="7">
        <v>300.52857899999998</v>
      </c>
      <c r="R1051" s="2">
        <v>35300.528578999998</v>
      </c>
      <c r="S1051" t="str">
        <f t="shared" si="117"/>
        <v>2 puertas</v>
      </c>
      <c r="T1051" s="4">
        <f t="shared" si="118"/>
        <v>-35300.528578999998</v>
      </c>
    </row>
    <row r="1052" spans="1:20" x14ac:dyDescent="0.35">
      <c r="A1052" t="s">
        <v>1091</v>
      </c>
      <c r="B1052" t="s">
        <v>19</v>
      </c>
      <c r="C1052" t="str">
        <f t="shared" si="113"/>
        <v>AR</v>
      </c>
      <c r="D1052" t="str">
        <f t="shared" si="114"/>
        <v>M</v>
      </c>
      <c r="E1052" t="s">
        <v>27</v>
      </c>
      <c r="F1052" t="s">
        <v>31</v>
      </c>
      <c r="G1052" s="4" t="str">
        <f t="shared" si="119"/>
        <v>260027,21</v>
      </c>
      <c r="H1052" s="5">
        <v>260027.21</v>
      </c>
      <c r="I1052" s="9">
        <v>260027.21</v>
      </c>
      <c r="J1052">
        <v>51978</v>
      </c>
      <c r="K1052">
        <v>66</v>
      </c>
      <c r="L1052" s="2">
        <v>0</v>
      </c>
      <c r="M1052" s="2" t="str">
        <f t="shared" si="115"/>
        <v>Corporate</v>
      </c>
      <c r="N1052" t="s">
        <v>28</v>
      </c>
      <c r="O1052" t="s">
        <v>17</v>
      </c>
      <c r="P1052" t="str">
        <f t="shared" si="116"/>
        <v>144,782152</v>
      </c>
      <c r="Q1052" s="7">
        <v>144.782152</v>
      </c>
      <c r="R1052" s="2">
        <v>35144.782152</v>
      </c>
      <c r="S1052" t="str">
        <f t="shared" si="117"/>
        <v>2 puertas</v>
      </c>
      <c r="T1052" s="4">
        <f t="shared" si="118"/>
        <v>-35144.782152</v>
      </c>
    </row>
    <row r="1053" spans="1:20" x14ac:dyDescent="0.35">
      <c r="A1053" t="s">
        <v>1092</v>
      </c>
      <c r="B1053" t="s">
        <v>33</v>
      </c>
      <c r="C1053" t="str">
        <f t="shared" si="113"/>
        <v>0R</v>
      </c>
      <c r="D1053" t="str">
        <f t="shared" si="114"/>
        <v>F</v>
      </c>
      <c r="E1053" t="s">
        <v>20</v>
      </c>
      <c r="F1053" t="s">
        <v>21</v>
      </c>
      <c r="G1053" s="4" t="str">
        <f t="shared" si="119"/>
        <v>853479,28</v>
      </c>
      <c r="H1053" s="5">
        <v>853479.28</v>
      </c>
      <c r="I1053" s="9">
        <v>853479.28</v>
      </c>
      <c r="J1053">
        <v>47325</v>
      </c>
      <c r="K1053">
        <v>107</v>
      </c>
      <c r="L1053" s="2">
        <v>0</v>
      </c>
      <c r="M1053" s="2" t="str">
        <f t="shared" si="115"/>
        <v xml:space="preserve">Personal </v>
      </c>
      <c r="N1053" t="s">
        <v>16</v>
      </c>
      <c r="O1053" t="s">
        <v>29</v>
      </c>
      <c r="P1053" t="str">
        <f t="shared" si="116"/>
        <v>64,598216</v>
      </c>
      <c r="Q1053" s="7">
        <v>64.598215999999994</v>
      </c>
      <c r="R1053" s="2">
        <v>35064.598215999999</v>
      </c>
      <c r="S1053" t="str">
        <f t="shared" si="117"/>
        <v>4 puertas</v>
      </c>
      <c r="T1053" s="4">
        <f t="shared" si="118"/>
        <v>-35064.598215999999</v>
      </c>
    </row>
    <row r="1054" spans="1:20" x14ac:dyDescent="0.35">
      <c r="A1054" t="s">
        <v>1093</v>
      </c>
      <c r="B1054" t="s">
        <v>33</v>
      </c>
      <c r="C1054" t="str">
        <f t="shared" si="113"/>
        <v>0R</v>
      </c>
      <c r="D1054" t="str">
        <f t="shared" si="114"/>
        <v>M</v>
      </c>
      <c r="E1054" t="s">
        <v>27</v>
      </c>
      <c r="F1054" t="s">
        <v>31</v>
      </c>
      <c r="G1054" s="4" t="str">
        <f t="shared" si="119"/>
        <v>882883,5</v>
      </c>
      <c r="H1054" s="5">
        <v>882883.5</v>
      </c>
      <c r="I1054" s="9">
        <v>882883.5</v>
      </c>
      <c r="J1054">
        <v>86721</v>
      </c>
      <c r="K1054">
        <v>111</v>
      </c>
      <c r="L1054" s="2">
        <v>0</v>
      </c>
      <c r="M1054" s="2" t="str">
        <f t="shared" si="115"/>
        <v>Corporate</v>
      </c>
      <c r="N1054" t="s">
        <v>28</v>
      </c>
      <c r="O1054" t="s">
        <v>29</v>
      </c>
      <c r="P1054" t="str">
        <f t="shared" si="116"/>
        <v>532,8</v>
      </c>
      <c r="Q1054" s="7">
        <v>532.79999999999995</v>
      </c>
      <c r="R1054" s="2">
        <v>35532.800000000003</v>
      </c>
      <c r="S1054" t="str">
        <f t="shared" si="117"/>
        <v>4 puertas</v>
      </c>
      <c r="T1054" s="4">
        <f t="shared" si="118"/>
        <v>-35532.800000000003</v>
      </c>
    </row>
    <row r="1055" spans="1:20" x14ac:dyDescent="0.35">
      <c r="A1055" t="s">
        <v>1094</v>
      </c>
      <c r="B1055" t="s">
        <v>23</v>
      </c>
      <c r="C1055" t="str">
        <f t="shared" si="113"/>
        <v>NV</v>
      </c>
      <c r="D1055" t="str">
        <f t="shared" si="114"/>
        <v>F</v>
      </c>
      <c r="E1055" t="s">
        <v>20</v>
      </c>
      <c r="F1055" t="s">
        <v>21</v>
      </c>
      <c r="G1055" s="4" t="str">
        <f t="shared" si="119"/>
        <v>224844,96</v>
      </c>
      <c r="H1055" s="5">
        <v>224844.96</v>
      </c>
      <c r="I1055" s="9">
        <v>224844.96</v>
      </c>
      <c r="J1055">
        <v>24910</v>
      </c>
      <c r="K1055">
        <v>63</v>
      </c>
      <c r="L1055" s="2">
        <v>36526</v>
      </c>
      <c r="M1055" s="2" t="str">
        <f t="shared" si="115"/>
        <v xml:space="preserve">Personal </v>
      </c>
      <c r="N1055" t="s">
        <v>16</v>
      </c>
      <c r="O1055" t="s">
        <v>17</v>
      </c>
      <c r="P1055" t="str">
        <f t="shared" si="116"/>
        <v>347,857619</v>
      </c>
      <c r="Q1055" s="7">
        <v>347.857619</v>
      </c>
      <c r="R1055" s="2">
        <v>35347.857619000002</v>
      </c>
      <c r="S1055" t="str">
        <f t="shared" si="117"/>
        <v>2 puertas</v>
      </c>
      <c r="T1055" s="4">
        <f t="shared" si="118"/>
        <v>-35347.857619000002</v>
      </c>
    </row>
    <row r="1056" spans="1:20" x14ac:dyDescent="0.35">
      <c r="A1056" t="s">
        <v>1095</v>
      </c>
      <c r="B1056" t="s">
        <v>13</v>
      </c>
      <c r="C1056" t="str">
        <f t="shared" si="113"/>
        <v>WA</v>
      </c>
      <c r="D1056" t="str">
        <f t="shared" si="114"/>
        <v>F</v>
      </c>
      <c r="E1056" t="s">
        <v>20</v>
      </c>
      <c r="F1056" t="s">
        <v>21</v>
      </c>
      <c r="G1056" s="4" t="str">
        <f t="shared" si="119"/>
        <v>1230276,24</v>
      </c>
      <c r="H1056" s="5">
        <v>1230276.24</v>
      </c>
      <c r="I1056" s="9">
        <v>1230276.24</v>
      </c>
      <c r="J1056">
        <v>43817</v>
      </c>
      <c r="K1056">
        <v>62</v>
      </c>
      <c r="L1056" s="2">
        <v>36526</v>
      </c>
      <c r="M1056" s="2" t="str">
        <f t="shared" si="115"/>
        <v xml:space="preserve">Personal </v>
      </c>
      <c r="N1056" t="s">
        <v>16</v>
      </c>
      <c r="O1056" t="s">
        <v>17</v>
      </c>
      <c r="P1056" t="str">
        <f t="shared" si="116"/>
        <v>245,447622</v>
      </c>
      <c r="Q1056" s="7">
        <v>245.447622</v>
      </c>
      <c r="R1056" s="2">
        <v>35245.447622</v>
      </c>
      <c r="S1056" t="str">
        <f t="shared" si="117"/>
        <v>2 puertas</v>
      </c>
      <c r="T1056" s="4">
        <f t="shared" si="118"/>
        <v>-35245.447622</v>
      </c>
    </row>
    <row r="1057" spans="1:20" x14ac:dyDescent="0.35">
      <c r="A1057" t="s">
        <v>1096</v>
      </c>
      <c r="B1057" t="s">
        <v>33</v>
      </c>
      <c r="C1057" t="str">
        <f t="shared" si="113"/>
        <v>0R</v>
      </c>
      <c r="D1057" t="str">
        <f t="shared" si="114"/>
        <v>M</v>
      </c>
      <c r="E1057" t="s">
        <v>27</v>
      </c>
      <c r="F1057" t="s">
        <v>31</v>
      </c>
      <c r="G1057" s="4" t="str">
        <f t="shared" si="119"/>
        <v>455659,3</v>
      </c>
      <c r="H1057" s="5">
        <v>455659.3</v>
      </c>
      <c r="I1057" s="9">
        <v>455659.3</v>
      </c>
      <c r="J1057">
        <v>0</v>
      </c>
      <c r="K1057">
        <v>73</v>
      </c>
      <c r="L1057" s="2">
        <v>36557</v>
      </c>
      <c r="M1057" s="2" t="str">
        <f t="shared" si="115"/>
        <v xml:space="preserve">Personal </v>
      </c>
      <c r="N1057" t="s">
        <v>16</v>
      </c>
      <c r="O1057" t="s">
        <v>17</v>
      </c>
      <c r="P1057" t="str">
        <f t="shared" si="116"/>
        <v>525,6</v>
      </c>
      <c r="Q1057" s="7">
        <v>525.6</v>
      </c>
      <c r="R1057" s="2">
        <v>35525.599999999999</v>
      </c>
      <c r="S1057" t="str">
        <f t="shared" si="117"/>
        <v>2 puertas</v>
      </c>
      <c r="T1057" s="4">
        <f t="shared" si="118"/>
        <v>-35525.599999999999</v>
      </c>
    </row>
    <row r="1058" spans="1:20" x14ac:dyDescent="0.35">
      <c r="A1058" t="s">
        <v>1097</v>
      </c>
      <c r="B1058" t="s">
        <v>33</v>
      </c>
      <c r="C1058" t="str">
        <f t="shared" si="113"/>
        <v>0R</v>
      </c>
      <c r="D1058" t="str">
        <f t="shared" si="114"/>
        <v>F</v>
      </c>
      <c r="E1058" t="s">
        <v>20</v>
      </c>
      <c r="F1058" t="s">
        <v>21</v>
      </c>
      <c r="G1058" s="4" t="str">
        <f t="shared" si="119"/>
        <v>253070,51</v>
      </c>
      <c r="H1058" s="5">
        <v>253070.51</v>
      </c>
      <c r="I1058" s="9">
        <v>253070.51</v>
      </c>
      <c r="J1058">
        <v>89451</v>
      </c>
      <c r="K1058">
        <v>63</v>
      </c>
      <c r="L1058" s="2">
        <v>0</v>
      </c>
      <c r="M1058" s="2" t="str">
        <f t="shared" si="115"/>
        <v>Corporate</v>
      </c>
      <c r="N1058" t="s">
        <v>28</v>
      </c>
      <c r="O1058" t="s">
        <v>17</v>
      </c>
      <c r="P1058" t="str">
        <f t="shared" si="116"/>
        <v>61,769564</v>
      </c>
      <c r="Q1058" s="7">
        <v>61.769564000000003</v>
      </c>
      <c r="R1058" s="2">
        <v>35061.769564000002</v>
      </c>
      <c r="S1058" t="str">
        <f t="shared" si="117"/>
        <v>2 puertas</v>
      </c>
      <c r="T1058" s="4">
        <f t="shared" si="118"/>
        <v>-35061.769564000002</v>
      </c>
    </row>
    <row r="1059" spans="1:20" x14ac:dyDescent="0.35">
      <c r="A1059" t="s">
        <v>1098</v>
      </c>
      <c r="B1059" t="s">
        <v>48</v>
      </c>
      <c r="C1059" t="str">
        <f t="shared" si="113"/>
        <v>CA</v>
      </c>
      <c r="D1059" t="str">
        <f t="shared" si="114"/>
        <v>M</v>
      </c>
      <c r="E1059" t="s">
        <v>27</v>
      </c>
      <c r="F1059" t="s">
        <v>35</v>
      </c>
      <c r="G1059" s="4" t="str">
        <f t="shared" si="119"/>
        <v>525198,4</v>
      </c>
      <c r="H1059" s="5">
        <v>525198.4</v>
      </c>
      <c r="I1059" s="9">
        <v>525198.4</v>
      </c>
      <c r="J1059">
        <v>59537</v>
      </c>
      <c r="K1059">
        <v>66</v>
      </c>
      <c r="L1059" s="2">
        <v>0</v>
      </c>
      <c r="M1059" s="2" t="str">
        <f t="shared" si="115"/>
        <v xml:space="preserve">Personal </v>
      </c>
      <c r="N1059" t="s">
        <v>16</v>
      </c>
      <c r="O1059" t="s">
        <v>24</v>
      </c>
      <c r="P1059" t="str">
        <f t="shared" si="116"/>
        <v>316,8</v>
      </c>
      <c r="Q1059" s="7">
        <v>316.8</v>
      </c>
      <c r="R1059" s="2">
        <v>35316.800000000003</v>
      </c>
      <c r="S1059" t="str">
        <f t="shared" si="117"/>
        <v>2 puertas</v>
      </c>
      <c r="T1059" s="4">
        <f t="shared" si="118"/>
        <v>-35316.800000000003</v>
      </c>
    </row>
    <row r="1060" spans="1:20" x14ac:dyDescent="0.35">
      <c r="A1060" t="s">
        <v>1099</v>
      </c>
      <c r="B1060" t="s">
        <v>33</v>
      </c>
      <c r="C1060" t="str">
        <f t="shared" si="113"/>
        <v>0R</v>
      </c>
      <c r="D1060" t="str">
        <f t="shared" si="114"/>
        <v>M</v>
      </c>
      <c r="E1060" t="s">
        <v>27</v>
      </c>
      <c r="F1060" t="s">
        <v>31</v>
      </c>
      <c r="G1060" s="4" t="str">
        <f t="shared" si="119"/>
        <v>674311,93</v>
      </c>
      <c r="H1060" s="5">
        <v>674311.93</v>
      </c>
      <c r="I1060" s="9">
        <v>674311.93</v>
      </c>
      <c r="J1060">
        <v>0</v>
      </c>
      <c r="K1060">
        <v>199</v>
      </c>
      <c r="L1060" s="2">
        <v>0</v>
      </c>
      <c r="M1060" s="2" t="str">
        <f t="shared" si="115"/>
        <v xml:space="preserve">Personal </v>
      </c>
      <c r="N1060" t="s">
        <v>16</v>
      </c>
      <c r="O1060" t="s">
        <v>65</v>
      </c>
      <c r="P1060" t="str">
        <f t="shared" si="116"/>
        <v>955,2</v>
      </c>
      <c r="Q1060" s="7">
        <v>955.2</v>
      </c>
      <c r="R1060" s="2">
        <v>35955.199999999997</v>
      </c>
      <c r="S1060" t="str">
        <f t="shared" si="117"/>
        <v>4 puertas</v>
      </c>
      <c r="T1060" s="4">
        <f t="shared" si="118"/>
        <v>-35955.199999999997</v>
      </c>
    </row>
    <row r="1061" spans="1:20" x14ac:dyDescent="0.35">
      <c r="A1061" t="s">
        <v>1100</v>
      </c>
      <c r="B1061" t="s">
        <v>33</v>
      </c>
      <c r="C1061" t="str">
        <f t="shared" si="113"/>
        <v>0R</v>
      </c>
      <c r="D1061" t="str">
        <f t="shared" si="114"/>
        <v>M</v>
      </c>
      <c r="E1061" t="s">
        <v>27</v>
      </c>
      <c r="F1061" t="s">
        <v>35</v>
      </c>
      <c r="G1061" s="4" t="str">
        <f t="shared" si="119"/>
        <v>1401472,13</v>
      </c>
      <c r="H1061" s="5">
        <v>1401472.13</v>
      </c>
      <c r="I1061" s="9">
        <v>1401472.13</v>
      </c>
      <c r="J1061">
        <v>54193</v>
      </c>
      <c r="K1061">
        <v>117</v>
      </c>
      <c r="L1061" s="2">
        <v>0</v>
      </c>
      <c r="M1061" s="2" t="str">
        <f t="shared" si="115"/>
        <v>Corporate</v>
      </c>
      <c r="N1061" t="s">
        <v>28</v>
      </c>
      <c r="O1061" t="s">
        <v>29</v>
      </c>
      <c r="P1061" t="str">
        <f t="shared" si="116"/>
        <v>720,752945</v>
      </c>
      <c r="Q1061" s="7">
        <v>720.75294499999995</v>
      </c>
      <c r="R1061" s="2">
        <v>35720.752945</v>
      </c>
      <c r="S1061" t="str">
        <f t="shared" si="117"/>
        <v>4 puertas</v>
      </c>
      <c r="T1061" s="4">
        <f t="shared" si="118"/>
        <v>-35720.752945</v>
      </c>
    </row>
    <row r="1062" spans="1:20" x14ac:dyDescent="0.35">
      <c r="A1062" t="s">
        <v>1101</v>
      </c>
      <c r="B1062" t="s">
        <v>33</v>
      </c>
      <c r="C1062" t="str">
        <f t="shared" si="113"/>
        <v>0R</v>
      </c>
      <c r="D1062" t="str">
        <f t="shared" si="114"/>
        <v>M</v>
      </c>
      <c r="E1062" t="s">
        <v>27</v>
      </c>
      <c r="F1062" t="s">
        <v>35</v>
      </c>
      <c r="G1062" s="4" t="str">
        <f t="shared" si="119"/>
        <v>943891,56</v>
      </c>
      <c r="H1062" s="5">
        <v>943891.56</v>
      </c>
      <c r="I1062" s="9">
        <v>943891.56</v>
      </c>
      <c r="J1062">
        <v>86946</v>
      </c>
      <c r="K1062">
        <v>118</v>
      </c>
      <c r="L1062" s="2">
        <v>0</v>
      </c>
      <c r="M1062" s="2" t="str">
        <f t="shared" si="115"/>
        <v xml:space="preserve">Personal </v>
      </c>
      <c r="N1062" t="s">
        <v>16</v>
      </c>
      <c r="O1062" t="s">
        <v>17</v>
      </c>
      <c r="P1062" t="str">
        <f t="shared" si="116"/>
        <v>340,656963</v>
      </c>
      <c r="Q1062" s="7">
        <v>340.65696300000002</v>
      </c>
      <c r="R1062" s="2">
        <v>35340.656967592593</v>
      </c>
      <c r="S1062" t="str">
        <f t="shared" si="117"/>
        <v>2 puertas</v>
      </c>
      <c r="T1062" s="4">
        <f t="shared" si="118"/>
        <v>-35340.656967592593</v>
      </c>
    </row>
    <row r="1063" spans="1:20" x14ac:dyDescent="0.35">
      <c r="A1063" t="s">
        <v>1102</v>
      </c>
      <c r="B1063" t="s">
        <v>48</v>
      </c>
      <c r="C1063" t="str">
        <f t="shared" si="113"/>
        <v>CA</v>
      </c>
      <c r="D1063" t="str">
        <f t="shared" si="114"/>
        <v>F</v>
      </c>
      <c r="E1063" t="s">
        <v>20</v>
      </c>
      <c r="F1063" t="s">
        <v>21</v>
      </c>
      <c r="G1063" s="4" t="str">
        <f t="shared" si="119"/>
        <v>1050677,17</v>
      </c>
      <c r="H1063" s="5">
        <v>1050677.17</v>
      </c>
      <c r="I1063" s="9">
        <v>1050677.17</v>
      </c>
      <c r="J1063">
        <v>0</v>
      </c>
      <c r="K1063">
        <v>92</v>
      </c>
      <c r="L1063" s="2">
        <v>0</v>
      </c>
      <c r="M1063" s="2" t="str">
        <f t="shared" si="115"/>
        <v xml:space="preserve">Personal </v>
      </c>
      <c r="N1063" t="s">
        <v>16</v>
      </c>
      <c r="O1063" t="s">
        <v>17</v>
      </c>
      <c r="P1063" t="str">
        <f t="shared" si="116"/>
        <v>546,524896</v>
      </c>
      <c r="Q1063" s="7">
        <v>546.52489600000001</v>
      </c>
      <c r="R1063" s="2">
        <v>35546.524896000003</v>
      </c>
      <c r="S1063" t="str">
        <f t="shared" si="117"/>
        <v>2 puertas</v>
      </c>
      <c r="T1063" s="4">
        <f t="shared" si="118"/>
        <v>-35546.524896000003</v>
      </c>
    </row>
    <row r="1064" spans="1:20" x14ac:dyDescent="0.35">
      <c r="A1064" t="s">
        <v>1103</v>
      </c>
      <c r="B1064" t="s">
        <v>19</v>
      </c>
      <c r="C1064" t="str">
        <f t="shared" si="113"/>
        <v>AR</v>
      </c>
      <c r="D1064" t="str">
        <f t="shared" si="114"/>
        <v>F</v>
      </c>
      <c r="E1064" t="s">
        <v>20</v>
      </c>
      <c r="F1064" t="s">
        <v>31</v>
      </c>
      <c r="G1064" s="4" t="str">
        <f t="shared" si="119"/>
        <v>421391,86</v>
      </c>
      <c r="H1064" s="5">
        <v>421391.86</v>
      </c>
      <c r="I1064" s="9">
        <v>421391.86</v>
      </c>
      <c r="J1064">
        <v>12160</v>
      </c>
      <c r="K1064">
        <v>109</v>
      </c>
      <c r="L1064" s="2">
        <v>0</v>
      </c>
      <c r="M1064" s="2" t="str">
        <f t="shared" si="115"/>
        <v xml:space="preserve">Personal </v>
      </c>
      <c r="N1064" t="s">
        <v>16</v>
      </c>
      <c r="O1064" t="s">
        <v>17</v>
      </c>
      <c r="P1064" t="str">
        <f t="shared" si="116"/>
        <v>489,411833</v>
      </c>
      <c r="Q1064" s="7">
        <v>489.411833</v>
      </c>
      <c r="R1064" s="2">
        <v>35489.411832999998</v>
      </c>
      <c r="S1064" t="str">
        <f t="shared" si="117"/>
        <v>2 puertas</v>
      </c>
      <c r="T1064" s="4">
        <f t="shared" si="118"/>
        <v>-35489.411832999998</v>
      </c>
    </row>
    <row r="1065" spans="1:20" x14ac:dyDescent="0.35">
      <c r="A1065" t="s">
        <v>1104</v>
      </c>
      <c r="B1065" t="s">
        <v>48</v>
      </c>
      <c r="C1065" t="str">
        <f t="shared" si="113"/>
        <v>CA</v>
      </c>
      <c r="D1065" t="str">
        <f t="shared" si="114"/>
        <v>M</v>
      </c>
      <c r="E1065" t="s">
        <v>27</v>
      </c>
      <c r="F1065" t="s">
        <v>35</v>
      </c>
      <c r="G1065" s="4" t="str">
        <f t="shared" si="119"/>
        <v>477368,64</v>
      </c>
      <c r="H1065" s="5">
        <v>477368.64</v>
      </c>
      <c r="I1065" s="9">
        <v>477368.64</v>
      </c>
      <c r="J1065">
        <v>33701</v>
      </c>
      <c r="K1065">
        <v>63</v>
      </c>
      <c r="L1065" s="2">
        <v>0</v>
      </c>
      <c r="M1065" s="2" t="str">
        <f t="shared" si="115"/>
        <v xml:space="preserve">Personal </v>
      </c>
      <c r="N1065" t="s">
        <v>16</v>
      </c>
      <c r="O1065" t="s">
        <v>17</v>
      </c>
      <c r="P1065" t="str">
        <f t="shared" si="116"/>
        <v>171,325856</v>
      </c>
      <c r="Q1065" s="7">
        <v>171.32585599999999</v>
      </c>
      <c r="R1065" s="2">
        <v>35171.325856000003</v>
      </c>
      <c r="S1065" t="str">
        <f t="shared" si="117"/>
        <v>2 puertas</v>
      </c>
      <c r="T1065" s="4">
        <f t="shared" si="118"/>
        <v>-35171.325856000003</v>
      </c>
    </row>
    <row r="1066" spans="1:20" x14ac:dyDescent="0.35">
      <c r="A1066" t="s">
        <v>1105</v>
      </c>
      <c r="B1066" t="s">
        <v>13</v>
      </c>
      <c r="C1066" t="str">
        <f t="shared" si="113"/>
        <v>WA</v>
      </c>
      <c r="D1066" t="str">
        <f t="shared" si="114"/>
        <v>F</v>
      </c>
      <c r="E1066" t="s">
        <v>20</v>
      </c>
      <c r="F1066" t="s">
        <v>21</v>
      </c>
      <c r="G1066" s="4" t="str">
        <f t="shared" si="119"/>
        <v>544142,01</v>
      </c>
      <c r="H1066" s="5">
        <v>544142.01</v>
      </c>
      <c r="I1066" s="9">
        <v>544142.01</v>
      </c>
      <c r="J1066">
        <v>85702</v>
      </c>
      <c r="K1066">
        <v>67</v>
      </c>
      <c r="L1066" s="2">
        <v>0</v>
      </c>
      <c r="M1066" s="2" t="str">
        <f t="shared" si="115"/>
        <v xml:space="preserve">Personal </v>
      </c>
      <c r="N1066" t="s">
        <v>16</v>
      </c>
      <c r="O1066" t="s">
        <v>24</v>
      </c>
      <c r="P1066" t="str">
        <f t="shared" si="116"/>
        <v>249,085887</v>
      </c>
      <c r="Q1066" s="7">
        <v>249.08588700000001</v>
      </c>
      <c r="R1066" s="2">
        <v>35249.085887000001</v>
      </c>
      <c r="S1066" t="str">
        <f t="shared" si="117"/>
        <v>2 puertas</v>
      </c>
      <c r="T1066" s="4">
        <f t="shared" si="118"/>
        <v>-35249.085887000001</v>
      </c>
    </row>
    <row r="1067" spans="1:20" x14ac:dyDescent="0.35">
      <c r="A1067" t="s">
        <v>1106</v>
      </c>
      <c r="B1067" t="s">
        <v>48</v>
      </c>
      <c r="C1067" t="str">
        <f t="shared" si="113"/>
        <v>CA</v>
      </c>
      <c r="D1067" t="str">
        <f t="shared" si="114"/>
        <v>M</v>
      </c>
      <c r="E1067" t="s">
        <v>27</v>
      </c>
      <c r="F1067" t="s">
        <v>21</v>
      </c>
      <c r="G1067" s="4" t="str">
        <f t="shared" si="119"/>
        <v>284226,69</v>
      </c>
      <c r="H1067" s="5">
        <v>284226.69</v>
      </c>
      <c r="I1067" s="9">
        <v>284226.69</v>
      </c>
      <c r="J1067">
        <v>69417</v>
      </c>
      <c r="K1067">
        <v>73</v>
      </c>
      <c r="L1067" s="2">
        <v>36526</v>
      </c>
      <c r="M1067" s="2" t="str">
        <f t="shared" si="115"/>
        <v xml:space="preserve">Personal </v>
      </c>
      <c r="N1067" t="s">
        <v>16</v>
      </c>
      <c r="O1067" t="s">
        <v>17</v>
      </c>
      <c r="P1067" t="str">
        <f t="shared" si="116"/>
        <v>30,874869</v>
      </c>
      <c r="Q1067" s="7">
        <v>30.874869</v>
      </c>
      <c r="R1067" s="2">
        <v>35030.874868999999</v>
      </c>
      <c r="S1067" t="str">
        <f t="shared" si="117"/>
        <v>2 puertas</v>
      </c>
      <c r="T1067" s="4">
        <f t="shared" si="118"/>
        <v>-35030.874868999999</v>
      </c>
    </row>
    <row r="1068" spans="1:20" x14ac:dyDescent="0.35">
      <c r="A1068" t="s">
        <v>1107</v>
      </c>
      <c r="B1068" t="s">
        <v>33</v>
      </c>
      <c r="C1068" t="str">
        <f t="shared" si="113"/>
        <v>0R</v>
      </c>
      <c r="D1068" t="str">
        <f t="shared" si="114"/>
        <v>M</v>
      </c>
      <c r="E1068" t="s">
        <v>27</v>
      </c>
      <c r="F1068" t="s">
        <v>15</v>
      </c>
      <c r="G1068" s="4" t="str">
        <f t="shared" si="119"/>
        <v>305955,03</v>
      </c>
      <c r="H1068" s="5">
        <v>305955.03000000003</v>
      </c>
      <c r="I1068" s="9">
        <v>305955.03000000003</v>
      </c>
      <c r="J1068">
        <v>38644</v>
      </c>
      <c r="K1068">
        <v>78</v>
      </c>
      <c r="L1068" s="2">
        <v>36526</v>
      </c>
      <c r="M1068" s="2" t="str">
        <f t="shared" si="115"/>
        <v xml:space="preserve">Personal </v>
      </c>
      <c r="N1068" t="s">
        <v>16</v>
      </c>
      <c r="O1068" t="s">
        <v>17</v>
      </c>
      <c r="P1068" t="str">
        <f t="shared" si="116"/>
        <v>361,455219</v>
      </c>
      <c r="Q1068" s="7">
        <v>361.455219</v>
      </c>
      <c r="R1068" s="2">
        <v>35361.455219000003</v>
      </c>
      <c r="S1068" t="str">
        <f t="shared" si="117"/>
        <v>2 puertas</v>
      </c>
      <c r="T1068" s="4">
        <f t="shared" si="118"/>
        <v>-35361.455219000003</v>
      </c>
    </row>
    <row r="1069" spans="1:20" x14ac:dyDescent="0.35">
      <c r="A1069" t="s">
        <v>1108</v>
      </c>
      <c r="B1069" t="s">
        <v>48</v>
      </c>
      <c r="C1069" t="str">
        <f t="shared" si="113"/>
        <v>CA</v>
      </c>
      <c r="D1069" t="str">
        <f t="shared" si="114"/>
        <v>F</v>
      </c>
      <c r="E1069" t="s">
        <v>20</v>
      </c>
      <c r="F1069" t="s">
        <v>31</v>
      </c>
      <c r="G1069" s="4" t="str">
        <f t="shared" si="119"/>
        <v>2031499,76</v>
      </c>
      <c r="H1069" s="5">
        <v>2031499.76</v>
      </c>
      <c r="I1069" s="9">
        <v>2031499.76</v>
      </c>
      <c r="J1069">
        <v>63209</v>
      </c>
      <c r="K1069">
        <v>102</v>
      </c>
      <c r="L1069" s="2">
        <v>36557</v>
      </c>
      <c r="M1069" s="2" t="str">
        <f t="shared" si="115"/>
        <v xml:space="preserve">Personal </v>
      </c>
      <c r="N1069" t="s">
        <v>16</v>
      </c>
      <c r="O1069" t="s">
        <v>29</v>
      </c>
      <c r="P1069" t="str">
        <f t="shared" si="116"/>
        <v>207,320041</v>
      </c>
      <c r="Q1069" s="7">
        <v>207.320041</v>
      </c>
      <c r="R1069" s="2">
        <v>35207.320040999999</v>
      </c>
      <c r="S1069" t="str">
        <f t="shared" si="117"/>
        <v>4 puertas</v>
      </c>
      <c r="T1069" s="4">
        <f t="shared" si="118"/>
        <v>-35207.320040999999</v>
      </c>
    </row>
    <row r="1070" spans="1:20" x14ac:dyDescent="0.35">
      <c r="A1070" t="s">
        <v>1109</v>
      </c>
      <c r="B1070" t="s">
        <v>19</v>
      </c>
      <c r="C1070" t="str">
        <f t="shared" si="113"/>
        <v>AR</v>
      </c>
      <c r="D1070" t="str">
        <f t="shared" si="114"/>
        <v>F</v>
      </c>
      <c r="E1070" t="s">
        <v>20</v>
      </c>
      <c r="F1070" t="s">
        <v>21</v>
      </c>
      <c r="G1070" s="4" t="str">
        <f t="shared" si="119"/>
        <v>323912,47</v>
      </c>
      <c r="H1070" s="5">
        <v>323912.46999999997</v>
      </c>
      <c r="I1070" s="9">
        <v>323912.46999999997</v>
      </c>
      <c r="J1070">
        <v>16061</v>
      </c>
      <c r="K1070">
        <v>88</v>
      </c>
      <c r="L1070" s="2">
        <v>0</v>
      </c>
      <c r="M1070" s="2" t="str">
        <f t="shared" si="115"/>
        <v xml:space="preserve">Personal </v>
      </c>
      <c r="N1070" t="s">
        <v>16</v>
      </c>
      <c r="O1070" t="s">
        <v>17</v>
      </c>
      <c r="P1070" t="str">
        <f t="shared" si="116"/>
        <v>633,6</v>
      </c>
      <c r="Q1070" s="7">
        <v>633.6</v>
      </c>
      <c r="R1070" s="2">
        <v>35633.599999999999</v>
      </c>
      <c r="S1070" t="str">
        <f t="shared" si="117"/>
        <v>2 puertas</v>
      </c>
      <c r="T1070" s="4">
        <f t="shared" si="118"/>
        <v>-35633.599999999999</v>
      </c>
    </row>
    <row r="1071" spans="1:20" x14ac:dyDescent="0.35">
      <c r="A1071" t="s">
        <v>1110</v>
      </c>
      <c r="B1071" t="s">
        <v>26</v>
      </c>
      <c r="C1071" t="str">
        <f t="shared" si="113"/>
        <v>CA</v>
      </c>
      <c r="D1071" t="str">
        <f t="shared" si="114"/>
        <v>F</v>
      </c>
      <c r="E1071" t="s">
        <v>20</v>
      </c>
      <c r="F1071" t="s">
        <v>15</v>
      </c>
      <c r="G1071" s="4" t="str">
        <f t="shared" si="119"/>
        <v>462680,11</v>
      </c>
      <c r="H1071" s="5">
        <v>462680.11</v>
      </c>
      <c r="I1071" s="9">
        <v>462680.11</v>
      </c>
      <c r="J1071">
        <v>79487</v>
      </c>
      <c r="K1071">
        <v>114</v>
      </c>
      <c r="L1071" s="2">
        <v>0</v>
      </c>
      <c r="M1071" s="2" t="str">
        <f>LEFT(N1071,8)</f>
        <v xml:space="preserve">Special </v>
      </c>
      <c r="N1071" t="s">
        <v>39</v>
      </c>
      <c r="O1071" t="s">
        <v>29</v>
      </c>
      <c r="P1071" t="str">
        <f t="shared" si="116"/>
        <v>547,2</v>
      </c>
      <c r="Q1071" s="7">
        <v>547.20000000000005</v>
      </c>
      <c r="R1071" s="2">
        <v>35547.199999999997</v>
      </c>
      <c r="S1071" t="str">
        <f t="shared" si="117"/>
        <v>4 puertas</v>
      </c>
      <c r="T1071" s="4">
        <f t="shared" si="118"/>
        <v>-35547.199999999997</v>
      </c>
    </row>
    <row r="1072" spans="1:20" x14ac:dyDescent="0.35">
      <c r="A1072" t="s">
        <v>1111</v>
      </c>
      <c r="B1072" t="s">
        <v>26</v>
      </c>
      <c r="C1072" t="str">
        <f t="shared" si="113"/>
        <v>CA</v>
      </c>
      <c r="D1072" t="str">
        <f t="shared" si="114"/>
        <v>F</v>
      </c>
      <c r="E1072" t="s">
        <v>20</v>
      </c>
      <c r="F1072" t="s">
        <v>35</v>
      </c>
      <c r="G1072" s="4" t="str">
        <f t="shared" si="119"/>
        <v>899704,02</v>
      </c>
      <c r="H1072" s="5">
        <v>899704.02</v>
      </c>
      <c r="I1072" s="9">
        <v>899704.02</v>
      </c>
      <c r="J1072">
        <v>54230</v>
      </c>
      <c r="K1072">
        <v>112</v>
      </c>
      <c r="L1072" s="2">
        <v>0</v>
      </c>
      <c r="M1072" s="2" t="str">
        <f t="shared" si="115"/>
        <v xml:space="preserve">Personal </v>
      </c>
      <c r="N1072" t="s">
        <v>16</v>
      </c>
      <c r="O1072" t="s">
        <v>24</v>
      </c>
      <c r="P1072" t="str">
        <f t="shared" si="116"/>
        <v>537,6</v>
      </c>
      <c r="Q1072" s="7">
        <v>537.6</v>
      </c>
      <c r="R1072" s="2">
        <v>35537.599999999999</v>
      </c>
      <c r="S1072" t="str">
        <f t="shared" si="117"/>
        <v>2 puertas</v>
      </c>
      <c r="T1072" s="4">
        <f t="shared" si="118"/>
        <v>-35537.599999999999</v>
      </c>
    </row>
    <row r="1075" spans="6:11" x14ac:dyDescent="0.35">
      <c r="F1075" s="8" t="s">
        <v>9195</v>
      </c>
      <c r="I1075" s="4">
        <f>SUM(I2:I1072)</f>
        <v>847661196.98000014</v>
      </c>
      <c r="J1075">
        <f>SUM(J2:J1072)</f>
        <v>42085696</v>
      </c>
    </row>
    <row r="1076" spans="6:11" x14ac:dyDescent="0.35">
      <c r="F1076" s="8" t="s">
        <v>9196</v>
      </c>
      <c r="J1076">
        <f t="array" ref="J1076">AVERAGE(J2:J1072)</f>
        <v>39295.701213818858</v>
      </c>
    </row>
    <row r="1077" spans="6:11" x14ac:dyDescent="0.35">
      <c r="F1077" s="8" t="s">
        <v>9198</v>
      </c>
      <c r="J1077">
        <f>COUNT(J2:J1072)</f>
        <v>1071</v>
      </c>
    </row>
    <row r="1078" spans="6:11" x14ac:dyDescent="0.35">
      <c r="F1078" s="8" t="s">
        <v>9197</v>
      </c>
      <c r="J1078">
        <f>COUNTIF(B2:B1072,"Arizona")</f>
        <v>186</v>
      </c>
      <c r="K1078">
        <f>COUNT(J2:J1072,"&gt;150")</f>
        <v>1071</v>
      </c>
    </row>
    <row r="1079" spans="6:11" x14ac:dyDescent="0.35">
      <c r="F1079" s="8" t="s">
        <v>9199</v>
      </c>
      <c r="J1079">
        <f>MAX(J2:J1072)</f>
        <v>99960</v>
      </c>
    </row>
    <row r="1080" spans="6:11" x14ac:dyDescent="0.35">
      <c r="F1080" s="8" t="s">
        <v>9200</v>
      </c>
      <c r="J1080">
        <f>MIN(J2:J1072)</f>
        <v>0</v>
      </c>
    </row>
    <row r="1081" spans="6:11" x14ac:dyDescent="0.35">
      <c r="F1081" s="8" t="s">
        <v>9201</v>
      </c>
      <c r="J1081" t="str">
        <f>IF(J2="&gt;20","alto","bajo")</f>
        <v>bajo</v>
      </c>
    </row>
    <row r="1082" spans="6:11" x14ac:dyDescent="0.35">
      <c r="F1082" s="8" t="s">
        <v>9202</v>
      </c>
      <c r="J1082" t="str">
        <f>VLOOKUP(A2,A1:T1072,2,FALSE)</f>
        <v>Washington</v>
      </c>
    </row>
    <row r="1083" spans="6:11" x14ac:dyDescent="0.35">
      <c r="F1083" s="8" t="s">
        <v>9203</v>
      </c>
      <c r="J1083" t="str">
        <f>CONCATENATE(B2,N2)</f>
        <v>WashingtonPersonal Auto</v>
      </c>
    </row>
    <row r="1084" spans="6:11" x14ac:dyDescent="0.35">
      <c r="F1084" s="11" t="s">
        <v>9205</v>
      </c>
      <c r="J1084" s="2">
        <f ca="1">TODAY()</f>
        <v>45915</v>
      </c>
    </row>
    <row r="1085" spans="6:11" x14ac:dyDescent="0.35">
      <c r="F1085" s="10" t="s">
        <v>9204</v>
      </c>
      <c r="J1085" s="4">
        <f>ROUND(I1072,1)</f>
        <v>899704</v>
      </c>
    </row>
  </sheetData>
  <autoFilter ref="A1:R1072" xr:uid="{3509AF15-976F-4FCD-9F65-3ECA38D45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D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E17-ECAD-4F30-866D-4686FE433CAF}">
  <dimension ref="A1:L1072"/>
  <sheetViews>
    <sheetView zoomScale="80" zoomScaleNormal="80" workbookViewId="0">
      <selection activeCell="M1" sqref="M1:N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1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topLeftCell="A132"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L1072"/>
  <sheetViews>
    <sheetView zoomScale="80" zoomScaleNormal="80" workbookViewId="0">
      <selection activeCell="N20" sqref="N20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Mathematical Functions</vt:lpstr>
      <vt:lpstr>Logical Functions</vt:lpstr>
      <vt:lpstr>Text Functions</vt:lpstr>
      <vt:lpstr>Date Functions</vt:lpstr>
      <vt:lpstr>LOOKUP</vt:lpstr>
      <vt:lpstr>Assurance data</vt:lpstr>
      <vt:lpstr>Nested Functions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Naia Fernandez Zubillaga</cp:lastModifiedBy>
  <dcterms:created xsi:type="dcterms:W3CDTF">2015-06-05T18:17:20Z</dcterms:created>
  <dcterms:modified xsi:type="dcterms:W3CDTF">2025-09-15T08:24:55Z</dcterms:modified>
</cp:coreProperties>
</file>