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20/To transfer/"/>
    </mc:Choice>
  </mc:AlternateContent>
  <xr:revisionPtr revIDLastSave="0" documentId="13_ncr:1_{40803053-F70B-B444-9FAC-6AF97D654F0F}" xr6:coauthVersionLast="45" xr6:coauthVersionMax="45" xr10:uidLastSave="{00000000-0000-0000-0000-000000000000}"/>
  <bookViews>
    <workbookView xWindow="3720" yWindow="2920" windowWidth="26520" windowHeight="19320" tabRatio="500" xr2:uid="{00000000-000D-0000-FFFF-FFFF00000000}"/>
  </bookViews>
  <sheets>
    <sheet name="US" sheetId="1" r:id="rId1"/>
    <sheet name="Global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31" i="1"/>
  <c r="K31" i="1"/>
  <c r="G31" i="1"/>
  <c r="H31" i="1"/>
  <c r="I31" i="1"/>
  <c r="F31" i="1"/>
  <c r="E31" i="1"/>
  <c r="D31" i="1"/>
  <c r="K30" i="1"/>
  <c r="G30" i="1"/>
  <c r="H30" i="1"/>
  <c r="I30" i="1"/>
  <c r="F30" i="1"/>
  <c r="E30" i="1"/>
  <c r="D30" i="1"/>
  <c r="K29" i="1"/>
  <c r="G29" i="1"/>
  <c r="H29" i="1"/>
  <c r="I29" i="1"/>
  <c r="F29" i="1"/>
  <c r="E29" i="1"/>
  <c r="D29" i="1"/>
  <c r="K28" i="1"/>
  <c r="G28" i="1"/>
  <c r="H28" i="1"/>
  <c r="I28" i="1"/>
  <c r="F28" i="1"/>
  <c r="E28" i="1"/>
  <c r="D28" i="1"/>
  <c r="K27" i="1"/>
  <c r="G27" i="1"/>
  <c r="H27" i="1"/>
  <c r="I27" i="1"/>
  <c r="F27" i="1"/>
  <c r="E27" i="1"/>
  <c r="D27" i="1"/>
  <c r="K26" i="1"/>
  <c r="G26" i="1"/>
  <c r="H26" i="1"/>
  <c r="I26" i="1"/>
  <c r="F26" i="1"/>
  <c r="E26" i="1"/>
  <c r="D26" i="1"/>
  <c r="K25" i="1"/>
  <c r="G25" i="1"/>
  <c r="H25" i="1"/>
  <c r="I25" i="1"/>
  <c r="F25" i="1"/>
  <c r="E25" i="1"/>
  <c r="D25" i="1"/>
  <c r="K24" i="1"/>
  <c r="G24" i="1"/>
  <c r="J24" i="1" s="1"/>
  <c r="H24" i="1"/>
  <c r="I24" i="1"/>
  <c r="F24" i="1"/>
  <c r="E24" i="1"/>
  <c r="D24" i="1"/>
  <c r="K23" i="1"/>
  <c r="G23" i="1"/>
  <c r="H23" i="1"/>
  <c r="I23" i="1"/>
  <c r="F23" i="1"/>
  <c r="E23" i="1"/>
  <c r="D23" i="1"/>
  <c r="K22" i="1"/>
  <c r="G22" i="1"/>
  <c r="H22" i="1"/>
  <c r="I22" i="1"/>
  <c r="F22" i="1"/>
  <c r="E22" i="1"/>
  <c r="D22" i="1"/>
  <c r="K21" i="1"/>
  <c r="G21" i="1"/>
  <c r="H21" i="1"/>
  <c r="I21" i="1"/>
  <c r="F21" i="1"/>
  <c r="E21" i="1"/>
  <c r="D21" i="1"/>
  <c r="K20" i="1"/>
  <c r="G20" i="1"/>
  <c r="H20" i="1"/>
  <c r="I20" i="1"/>
  <c r="F20" i="1"/>
  <c r="E20" i="1"/>
  <c r="D20" i="1"/>
  <c r="K19" i="1"/>
  <c r="G19" i="1"/>
  <c r="H19" i="1"/>
  <c r="I19" i="1"/>
  <c r="F19" i="1"/>
  <c r="E19" i="1"/>
  <c r="C19" i="1"/>
  <c r="D19" i="1"/>
  <c r="C31" i="1"/>
  <c r="C30" i="1"/>
  <c r="C29" i="1"/>
  <c r="C28" i="1"/>
  <c r="C27" i="1"/>
  <c r="C26" i="1"/>
  <c r="C25" i="1"/>
  <c r="C24" i="1"/>
  <c r="C23" i="1"/>
  <c r="C22" i="1"/>
  <c r="C21" i="1"/>
  <c r="C20" i="1"/>
  <c r="B18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G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K3" i="1"/>
  <c r="J3" i="1"/>
  <c r="L3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  <c r="J19" i="1" l="1"/>
  <c r="J27" i="1"/>
  <c r="J21" i="1"/>
  <c r="J29" i="1"/>
  <c r="J31" i="1"/>
  <c r="J22" i="1"/>
  <c r="J20" i="1"/>
  <c r="J28" i="1"/>
  <c r="J26" i="1"/>
  <c r="J23" i="1"/>
  <c r="J30" i="1"/>
  <c r="J25" i="1"/>
</calcChain>
</file>

<file path=xl/sharedStrings.xml><?xml version="1.0" encoding="utf-8"?>
<sst xmlns="http://schemas.openxmlformats.org/spreadsheetml/2006/main" count="105" uniqueCount="67">
  <si>
    <t>Average of Cash/ Firm Value</t>
  </si>
  <si>
    <t>Average of Correlation with market</t>
  </si>
  <si>
    <t>Average of Liquidity Ratio (Annual trading volume/Shrs outs)</t>
  </si>
  <si>
    <t>Average of Market Debt to capital ratio</t>
  </si>
  <si>
    <t>Average of Beta</t>
  </si>
  <si>
    <t>Average of Standard deviation in stock price</t>
  </si>
  <si>
    <t>Average of HiL0 Risk Measure (Hi- lo)/ (Hi+Lo)</t>
  </si>
  <si>
    <t>Average of Current PE</t>
  </si>
  <si>
    <t>Average of Trailing PE</t>
  </si>
  <si>
    <t>Average of Forward PE</t>
  </si>
  <si>
    <t>Average of PEG</t>
  </si>
  <si>
    <t>Average of PBV</t>
  </si>
  <si>
    <t>Average of PS</t>
  </si>
  <si>
    <t>Average of EV/EBIT</t>
  </si>
  <si>
    <t>Average of EV/EBITDA</t>
  </si>
  <si>
    <t>Average of EV/Invested Capital</t>
  </si>
  <si>
    <t>Average of EV/Sales</t>
  </si>
  <si>
    <t>Sum of Total Debt incl leases (in US $)</t>
  </si>
  <si>
    <t>Sum of Cash</t>
  </si>
  <si>
    <t>Sum of Enterprise Value (in US $)</t>
  </si>
  <si>
    <t>Sum of Trailing Operating Income (adj for leases)</t>
  </si>
  <si>
    <t>Sum of Trailing Revenues</t>
  </si>
  <si>
    <t>Sum of Trailing EBITDA (adj for leases)</t>
  </si>
  <si>
    <t>Sum of FCFE</t>
  </si>
  <si>
    <t>Sum of FCFF</t>
  </si>
  <si>
    <t>Average of Effective Tax Rate</t>
  </si>
  <si>
    <t>PE</t>
  </si>
  <si>
    <t>PBV</t>
  </si>
  <si>
    <t>Price/Sales</t>
  </si>
  <si>
    <t>EV/EBIT</t>
  </si>
  <si>
    <t>EV/EBITDA</t>
  </si>
  <si>
    <t>EV/Sales</t>
  </si>
  <si>
    <t>EV/Invested Capital</t>
  </si>
  <si>
    <t>Sum of Book Value of Equity - 4 qtrs ago</t>
  </si>
  <si>
    <t>Sum of Invested Capital - 4 qtre ago</t>
  </si>
  <si>
    <t>ROE</t>
  </si>
  <si>
    <t>Net Margin</t>
  </si>
  <si>
    <t>Operating Margin</t>
  </si>
  <si>
    <t>EBITDA Margin</t>
  </si>
  <si>
    <t>Pre-tax ROIC</t>
  </si>
  <si>
    <t>Average Effective tax rate</t>
  </si>
  <si>
    <t>Sum of Market Cap (in US $)</t>
  </si>
  <si>
    <t>Sum of Operating Income</t>
  </si>
  <si>
    <t>Count of Only +ve Taxable Income</t>
  </si>
  <si>
    <t>Count of Only +ve Taxes</t>
  </si>
  <si>
    <t xml:space="preserve"> 1-4</t>
  </si>
  <si>
    <t xml:space="preserve"> 4-10</t>
  </si>
  <si>
    <t xml:space="preserve"> 10-25</t>
  </si>
  <si>
    <t>25 -50</t>
  </si>
  <si>
    <t>50-100</t>
  </si>
  <si>
    <t>100-175</t>
  </si>
  <si>
    <t>175-250</t>
  </si>
  <si>
    <t>250-500</t>
  </si>
  <si>
    <t>500-1000</t>
  </si>
  <si>
    <t>1000-2500</t>
  </si>
  <si>
    <t>2500-10000</t>
  </si>
  <si>
    <t>&gt;10000</t>
  </si>
  <si>
    <t>Market Cap in millions of US$</t>
  </si>
  <si>
    <t>Aggregate Market Cap</t>
  </si>
  <si>
    <t>Cash/Firm Value</t>
  </si>
  <si>
    <t>Annual trading volume/Shrs outstanding</t>
  </si>
  <si>
    <t>Average correlation with market</t>
  </si>
  <si>
    <t>Total Beta</t>
  </si>
  <si>
    <t>Count of Market Cap (in US $)</t>
  </si>
  <si>
    <t>Sum of Only +ve Taxes</t>
  </si>
  <si>
    <t>Sum of Trailing Net Income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</si>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</sst>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6" tint="-0.249977111117893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16" fontId="6" fillId="0" borderId="1" xfId="0" applyNumberFormat="1" applyFont="1" applyBorder="1"/>
    <xf numFmtId="0" fontId="6" fillId="0" borderId="1" xfId="0" applyFont="1" applyBorder="1"/>
    <xf numFmtId="0" fontId="5" fillId="0" borderId="0" xfId="0" applyFont="1"/>
    <xf numFmtId="0" fontId="0" fillId="0" borderId="1" xfId="0" applyBorder="1"/>
    <xf numFmtId="164" fontId="0" fillId="0" borderId="1" xfId="1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10" fontId="7" fillId="2" borderId="1" xfId="1" applyNumberFormat="1" applyFont="1" applyFill="1" applyBorder="1" applyAlignment="1">
      <alignment horizontal="center" wrapText="1"/>
    </xf>
    <xf numFmtId="2" fontId="7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5" fillId="3" borderId="2" xfId="0" applyFont="1" applyFill="1" applyBorder="1"/>
    <xf numFmtId="0" fontId="5" fillId="3" borderId="3" xfId="0" applyFont="1" applyFill="1" applyBorder="1"/>
    <xf numFmtId="0" fontId="5" fillId="0" borderId="0" xfId="0" applyNumberFormat="1" applyFont="1" applyBorder="1"/>
    <xf numFmtId="0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/>
  </cellXfs>
  <cellStyles count="11">
    <cellStyle name="Currency" xfId="10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4"/>
  <sheetViews>
    <sheetView tabSelected="1" topLeftCell="A2" workbookViewId="0">
      <selection activeCell="A2" sqref="A2:O15"/>
    </sheetView>
  </sheetViews>
  <sheetFormatPr baseColWidth="10" defaultRowHeight="16"/>
  <cols>
    <col min="3" max="3" width="15.1640625" style="4" customWidth="1"/>
    <col min="4" max="4" width="10.83203125" style="4"/>
    <col min="5" max="5" width="15.5" style="4" customWidth="1"/>
    <col min="6" max="11" width="10.83203125" style="4"/>
    <col min="12" max="14" width="10.83203125" style="4" customWidth="1"/>
    <col min="15" max="15" width="10.83203125" style="4"/>
    <col min="44" max="44" width="33.83203125" bestFit="1" customWidth="1"/>
    <col min="45" max="45" width="30.1640625" bestFit="1" customWidth="1"/>
  </cols>
  <sheetData>
    <row r="1" spans="1:53" ht="119">
      <c r="P1" s="1" t="s">
        <v>41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19</v>
      </c>
      <c r="AK1" s="1" t="s">
        <v>42</v>
      </c>
      <c r="AL1" s="1" t="s">
        <v>20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25</v>
      </c>
      <c r="AR1" s="1" t="s">
        <v>33</v>
      </c>
      <c r="AS1" s="1" t="s">
        <v>34</v>
      </c>
      <c r="AT1" s="1" t="s">
        <v>43</v>
      </c>
      <c r="AU1" s="1" t="s">
        <v>44</v>
      </c>
      <c r="AV1" s="1" t="s">
        <v>64</v>
      </c>
      <c r="AW1" s="1" t="s">
        <v>65</v>
      </c>
      <c r="AX1" s="1"/>
      <c r="AY1" s="1"/>
      <c r="AZ1" s="1"/>
      <c r="BA1" s="1"/>
    </row>
    <row r="2" spans="1:53" s="6" customFormat="1" ht="51">
      <c r="A2" s="22" t="s">
        <v>57</v>
      </c>
      <c r="B2" s="22" t="s">
        <v>63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I2" s="5" t="s">
        <v>32</v>
      </c>
      <c r="J2" s="5" t="s">
        <v>35</v>
      </c>
      <c r="K2" s="5" t="s">
        <v>39</v>
      </c>
      <c r="L2" s="5" t="s">
        <v>36</v>
      </c>
      <c r="M2" s="5" t="s">
        <v>37</v>
      </c>
      <c r="N2" s="5" t="s">
        <v>38</v>
      </c>
      <c r="O2" s="5" t="s">
        <v>40</v>
      </c>
      <c r="P2" s="18" t="s">
        <v>41</v>
      </c>
      <c r="Q2" s="18" t="s">
        <v>0</v>
      </c>
      <c r="R2" s="18" t="s">
        <v>1</v>
      </c>
      <c r="S2" s="18" t="s">
        <v>2</v>
      </c>
      <c r="T2" s="18" t="s">
        <v>3</v>
      </c>
      <c r="U2" s="18" t="s">
        <v>4</v>
      </c>
      <c r="V2" s="18" t="s">
        <v>5</v>
      </c>
      <c r="W2" s="18" t="s">
        <v>6</v>
      </c>
      <c r="X2" s="18" t="s">
        <v>7</v>
      </c>
      <c r="Y2" s="18" t="s">
        <v>8</v>
      </c>
      <c r="Z2" s="18" t="s">
        <v>9</v>
      </c>
      <c r="AA2" s="18" t="s">
        <v>10</v>
      </c>
      <c r="AB2" s="18" t="s">
        <v>11</v>
      </c>
      <c r="AC2" s="18" t="s">
        <v>12</v>
      </c>
      <c r="AD2" s="18" t="s">
        <v>13</v>
      </c>
      <c r="AE2" s="18" t="s">
        <v>14</v>
      </c>
      <c r="AF2" s="18" t="s">
        <v>15</v>
      </c>
      <c r="AG2" s="18" t="s">
        <v>16</v>
      </c>
      <c r="AH2" s="18" t="s">
        <v>17</v>
      </c>
      <c r="AI2" s="18" t="s">
        <v>18</v>
      </c>
      <c r="AJ2" s="18" t="s">
        <v>19</v>
      </c>
      <c r="AK2" s="18" t="s">
        <v>42</v>
      </c>
      <c r="AL2" s="18" t="s">
        <v>20</v>
      </c>
      <c r="AM2" s="18" t="s">
        <v>21</v>
      </c>
      <c r="AN2" s="18" t="s">
        <v>22</v>
      </c>
      <c r="AO2" s="18" t="s">
        <v>23</v>
      </c>
      <c r="AP2" s="18" t="s">
        <v>24</v>
      </c>
      <c r="AQ2" s="18" t="s">
        <v>25</v>
      </c>
      <c r="AR2" s="18" t="s">
        <v>33</v>
      </c>
      <c r="AS2" s="18" t="s">
        <v>34</v>
      </c>
      <c r="AT2" s="18" t="s">
        <v>43</v>
      </c>
      <c r="AU2" s="18" t="s">
        <v>44</v>
      </c>
      <c r="AV2" s="18" t="s">
        <v>64</v>
      </c>
      <c r="AW2" s="18" t="s">
        <v>65</v>
      </c>
    </row>
    <row r="3" spans="1:53">
      <c r="A3" s="7" t="s">
        <v>45</v>
      </c>
      <c r="B3">
        <v>586</v>
      </c>
      <c r="C3" s="2" t="str">
        <f>IF(AK3&gt;0,P3/AK3,"NA")</f>
        <v>NA</v>
      </c>
      <c r="D3" s="2">
        <f>IF(AR3&gt;0,P3/AR3,"NA")</f>
        <v>1.368520945463938</v>
      </c>
      <c r="E3" s="2">
        <f>IF(AM3&gt;0,P3/AM3,"NA")</f>
        <v>0.10941354603226894</v>
      </c>
      <c r="F3" s="2" t="str">
        <f>IF(AL3&gt;0,AJ3/AL3,"NA")</f>
        <v>NA</v>
      </c>
      <c r="G3" s="2">
        <f>IF(AN3&gt;0,AJ3/AN3,"NA")</f>
        <v>12.053076160154852</v>
      </c>
      <c r="H3" s="2">
        <f>IF(AM3&gt;0,AJ3/AM3,"NA")</f>
        <v>1.7505646623449196</v>
      </c>
      <c r="I3" s="2">
        <f>IF(AS3&gt;0,AJ3/AS3,"NA")</f>
        <v>1.0381051516951116</v>
      </c>
      <c r="J3" s="3">
        <f>AK3/AR3</f>
        <v>-3.7993142139899843</v>
      </c>
      <c r="K3" s="3">
        <f>AL3/AS3</f>
        <v>-0.17220139947726928</v>
      </c>
      <c r="L3" s="3">
        <f>AK3/AM3</f>
        <v>-0.30375599439767642</v>
      </c>
      <c r="M3" s="3">
        <f>AL3/AM3</f>
        <v>-0.29038453786595153</v>
      </c>
      <c r="N3" s="3">
        <f>AN3/AM3</f>
        <v>0.14523799892113426</v>
      </c>
      <c r="O3" s="3">
        <f>AQ3</f>
        <v>3.7339399485414966E-3</v>
      </c>
      <c r="P3">
        <v>1260.3899999999987</v>
      </c>
      <c r="Q3">
        <v>4.9623368034514836E-2</v>
      </c>
      <c r="R3">
        <v>0.10018212202830189</v>
      </c>
      <c r="S3">
        <v>1.0496297199952764</v>
      </c>
      <c r="T3">
        <v>0.18647457707082765</v>
      </c>
      <c r="U3">
        <v>1.2094589048785442</v>
      </c>
      <c r="V3">
        <v>0.98367553549884967</v>
      </c>
      <c r="W3">
        <v>0.76861281961114003</v>
      </c>
      <c r="X3">
        <v>168.05813908190632</v>
      </c>
      <c r="Y3">
        <v>98.33024159693484</v>
      </c>
      <c r="Z3">
        <v>3.5999999999999996</v>
      </c>
      <c r="AA3" t="e">
        <v>#DIV/0!</v>
      </c>
      <c r="AB3">
        <v>7.7576606378064303</v>
      </c>
      <c r="AC3">
        <v>56.41028648339914</v>
      </c>
      <c r="AD3">
        <v>249.85459252861023</v>
      </c>
      <c r="AE3">
        <v>248.61031257402544</v>
      </c>
      <c r="AF3">
        <v>56.574530968527483</v>
      </c>
      <c r="AG3">
        <v>90.746555371341358</v>
      </c>
      <c r="AH3">
        <v>20048.475131270287</v>
      </c>
      <c r="AI3">
        <v>1143.2249999999999</v>
      </c>
      <c r="AJ3">
        <v>20165.640131270284</v>
      </c>
      <c r="AK3">
        <v>-3499.1190000000015</v>
      </c>
      <c r="AL3">
        <v>-3345.0864262540572</v>
      </c>
      <c r="AM3">
        <v>11519.506000000005</v>
      </c>
      <c r="AN3">
        <v>1673.0700000000004</v>
      </c>
      <c r="AO3">
        <v>-3866.3089999999988</v>
      </c>
      <c r="AP3">
        <v>-302.92366845462061</v>
      </c>
      <c r="AQ3">
        <v>3.7339399485414966E-3</v>
      </c>
      <c r="AR3">
        <v>920.98700000000213</v>
      </c>
      <c r="AS3">
        <v>19425.431131270285</v>
      </c>
      <c r="AT3">
        <v>586</v>
      </c>
      <c r="AU3">
        <v>586</v>
      </c>
      <c r="AV3">
        <v>1.3809999999999998</v>
      </c>
      <c r="AW3">
        <v>-7878.81</v>
      </c>
    </row>
    <row r="4" spans="1:53">
      <c r="A4" s="8" t="s">
        <v>46</v>
      </c>
      <c r="B4">
        <v>419</v>
      </c>
      <c r="C4" s="2" t="str">
        <f t="shared" ref="C4:C14" si="0">IF(AK4&gt;0,P4/AK4,"NA")</f>
        <v>NA</v>
      </c>
      <c r="D4" s="2">
        <f t="shared" ref="D4:D14" si="1">IF(AR4&gt;0,P4/AR4,"NA")</f>
        <v>0.9848136726575778</v>
      </c>
      <c r="E4" s="2">
        <f t="shared" ref="E4:E14" si="2">IF(AM4&gt;0,P4/AM4,"NA")</f>
        <v>0.15346630508202977</v>
      </c>
      <c r="F4" s="2" t="str">
        <f t="shared" ref="F4:F14" si="3">IF(AL4&gt;0,AJ4/AL4,"NA")</f>
        <v>NA</v>
      </c>
      <c r="G4" s="2" t="str">
        <f t="shared" ref="G4:G14" si="4">IF(AN4&gt;0,AJ4/AN4,"NA")</f>
        <v>NA</v>
      </c>
      <c r="H4" s="2">
        <f t="shared" ref="H4:H14" si="5">IF(AM4&gt;0,AJ4/AM4,"NA")</f>
        <v>0.4838021544994246</v>
      </c>
      <c r="I4" s="2">
        <f t="shared" ref="I4:I14" si="6">IF(AS4&gt;0,AJ4/AS4,"NA")</f>
        <v>1.2490953357345187</v>
      </c>
      <c r="J4" s="3">
        <f t="shared" ref="J4:J14" si="7">AK4/AR4</f>
        <v>-0.77760651370011458</v>
      </c>
      <c r="K4" s="3">
        <f t="shared" ref="K4:K14" si="8">AL4/AS4</f>
        <v>-0.28804740917771349</v>
      </c>
      <c r="L4" s="3">
        <f t="shared" ref="L4:L14" si="9">AK4/AM4</f>
        <v>-0.12117662637972831</v>
      </c>
      <c r="M4" s="3">
        <f t="shared" ref="M4:M14" si="10">AL4/AM4</f>
        <v>-0.11156711034887259</v>
      </c>
      <c r="N4" s="3">
        <f t="shared" ref="N4:N14" si="11">AN4/AM4</f>
        <v>-5.7841041488387382E-2</v>
      </c>
      <c r="O4" s="3">
        <f t="shared" ref="O4:O14" si="12">AQ4</f>
        <v>1.2990117864532217E-2</v>
      </c>
      <c r="P4">
        <v>2758.2100000000019</v>
      </c>
      <c r="Q4">
        <v>0.14324304749074207</v>
      </c>
      <c r="R4">
        <v>0.12301333159937593</v>
      </c>
      <c r="S4">
        <v>2.2793000474686278</v>
      </c>
      <c r="T4">
        <v>0.2128862157686881</v>
      </c>
      <c r="U4">
        <v>1.0613019723693897</v>
      </c>
      <c r="V4">
        <v>0.77729733673937684</v>
      </c>
      <c r="W4">
        <v>0.66926418370083496</v>
      </c>
      <c r="X4">
        <v>24.000835818814043</v>
      </c>
      <c r="Y4">
        <v>161.404736304457</v>
      </c>
      <c r="Z4">
        <v>11.529644268774703</v>
      </c>
      <c r="AA4" t="e">
        <v>#DIV/0!</v>
      </c>
      <c r="AB4">
        <v>7.1825445128344079</v>
      </c>
      <c r="AC4">
        <v>53.609357131505192</v>
      </c>
      <c r="AD4">
        <v>65.4369077565282</v>
      </c>
      <c r="AE4">
        <v>68.888027423046765</v>
      </c>
      <c r="AF4">
        <v>194272925102295.12</v>
      </c>
      <c r="AG4">
        <v>59.553299233019168</v>
      </c>
      <c r="AH4">
        <v>6939.174334257993</v>
      </c>
      <c r="AI4">
        <v>1002.1339999999991</v>
      </c>
      <c r="AJ4">
        <v>8695.2503342579948</v>
      </c>
      <c r="AK4">
        <v>-2177.8759999999997</v>
      </c>
      <c r="AL4">
        <v>-2005.1666668515979</v>
      </c>
      <c r="AM4">
        <v>17972.740000000013</v>
      </c>
      <c r="AN4">
        <v>-1039.5620000000001</v>
      </c>
      <c r="AO4">
        <v>-2595.5240000000008</v>
      </c>
      <c r="AP4">
        <v>-1707.3556140115015</v>
      </c>
      <c r="AQ4">
        <v>1.2990117864532217E-2</v>
      </c>
      <c r="AR4">
        <v>2800.7429999999995</v>
      </c>
      <c r="AS4">
        <v>6961.2383342579969</v>
      </c>
      <c r="AT4">
        <v>419</v>
      </c>
      <c r="AU4">
        <v>419</v>
      </c>
      <c r="AV4">
        <v>8.2189999999999994</v>
      </c>
      <c r="AW4">
        <v>-3141.2589999999991</v>
      </c>
    </row>
    <row r="5" spans="1:53">
      <c r="A5" s="7" t="s">
        <v>47</v>
      </c>
      <c r="B5">
        <v>490</v>
      </c>
      <c r="C5" s="2" t="str">
        <f t="shared" si="0"/>
        <v>NA</v>
      </c>
      <c r="D5" s="2" t="str">
        <f t="shared" si="1"/>
        <v>NA</v>
      </c>
      <c r="E5" s="2">
        <f t="shared" si="2"/>
        <v>0.31096507210048729</v>
      </c>
      <c r="F5" s="2" t="str">
        <f t="shared" si="3"/>
        <v>NA</v>
      </c>
      <c r="G5" s="2" t="str">
        <f t="shared" si="4"/>
        <v>NA</v>
      </c>
      <c r="H5" s="2">
        <f t="shared" si="5"/>
        <v>0.77737163364844752</v>
      </c>
      <c r="I5" s="2">
        <f t="shared" si="6"/>
        <v>1.5748913830928541</v>
      </c>
      <c r="J5" s="3">
        <f t="shared" si="7"/>
        <v>3.7203210779649902</v>
      </c>
      <c r="K5" s="3">
        <f t="shared" si="8"/>
        <v>-0.21561389922027654</v>
      </c>
      <c r="L5" s="3">
        <f t="shared" si="9"/>
        <v>-0.10261489715833634</v>
      </c>
      <c r="M5" s="3">
        <f t="shared" si="10"/>
        <v>-0.10642773900064945</v>
      </c>
      <c r="N5" s="3">
        <f t="shared" si="11"/>
        <v>-3.3865716722824395E-2</v>
      </c>
      <c r="O5" s="3">
        <f t="shared" si="12"/>
        <v>2.7274509512875918E-2</v>
      </c>
      <c r="P5">
        <v>7998.8000000000029</v>
      </c>
      <c r="Q5">
        <v>0.15690436785478115</v>
      </c>
      <c r="R5">
        <v>0.12911138449514764</v>
      </c>
      <c r="S5">
        <v>1.5244273201093654</v>
      </c>
      <c r="T5">
        <v>0.20685109164442991</v>
      </c>
      <c r="U5">
        <v>0.96700453231481298</v>
      </c>
      <c r="V5">
        <v>0.65281107841795705</v>
      </c>
      <c r="W5">
        <v>0.58476357756912034</v>
      </c>
      <c r="X5">
        <v>34.045892978395649</v>
      </c>
      <c r="Y5">
        <v>30.208378288896078</v>
      </c>
      <c r="Z5">
        <v>47.451355054302418</v>
      </c>
      <c r="AA5">
        <v>0.28439153439153442</v>
      </c>
      <c r="AB5">
        <v>13.419539109176633</v>
      </c>
      <c r="AC5">
        <v>149.34226049130029</v>
      </c>
      <c r="AD5">
        <v>114.1536142767192</v>
      </c>
      <c r="AE5">
        <v>87.331369158287487</v>
      </c>
      <c r="AF5">
        <v>63.867053585206357</v>
      </c>
      <c r="AG5">
        <v>163.37126449673161</v>
      </c>
      <c r="AH5">
        <v>13900.018178637125</v>
      </c>
      <c r="AI5">
        <v>1902.8739999999984</v>
      </c>
      <c r="AJ5">
        <v>19995.944178637099</v>
      </c>
      <c r="AK5">
        <v>-2639.5119999999988</v>
      </c>
      <c r="AL5">
        <v>-2737.5878357274232</v>
      </c>
      <c r="AM5">
        <v>25722.503000000008</v>
      </c>
      <c r="AN5">
        <v>-871.11100000000101</v>
      </c>
      <c r="AO5">
        <v>-2822.0200000000004</v>
      </c>
      <c r="AP5">
        <v>-2005.5794932114577</v>
      </c>
      <c r="AQ5">
        <v>2.7274509512875918E-2</v>
      </c>
      <c r="AR5">
        <v>-709.48500000000206</v>
      </c>
      <c r="AS5">
        <v>12696.71317863713</v>
      </c>
      <c r="AT5">
        <v>490</v>
      </c>
      <c r="AU5">
        <v>490</v>
      </c>
      <c r="AV5">
        <v>39.94</v>
      </c>
      <c r="AW5">
        <v>-4900.3979999999983</v>
      </c>
    </row>
    <row r="6" spans="1:53">
      <c r="A6" s="8" t="s">
        <v>48</v>
      </c>
      <c r="B6">
        <v>420</v>
      </c>
      <c r="C6" s="2" t="str">
        <f t="shared" si="0"/>
        <v>NA</v>
      </c>
      <c r="D6" s="2">
        <f t="shared" si="1"/>
        <v>1.3404659765801736</v>
      </c>
      <c r="E6" s="2">
        <f t="shared" si="2"/>
        <v>0.53187714556551369</v>
      </c>
      <c r="F6" s="2" t="str">
        <f t="shared" si="3"/>
        <v>NA</v>
      </c>
      <c r="G6" s="2">
        <f>IF(AN6&gt;0,AJ6/AN6,"NA")</f>
        <v>56.632344200021286</v>
      </c>
      <c r="H6" s="2">
        <f t="shared" si="5"/>
        <v>1.1049531339326837</v>
      </c>
      <c r="I6" s="2">
        <f t="shared" si="6"/>
        <v>1.4188214337461174</v>
      </c>
      <c r="J6" s="3">
        <f t="shared" si="7"/>
        <v>-0.18050150770389922</v>
      </c>
      <c r="K6" s="3">
        <f t="shared" si="8"/>
        <v>-7.9453876392126921E-2</v>
      </c>
      <c r="L6" s="3">
        <f t="shared" si="9"/>
        <v>-7.1620338274269821E-2</v>
      </c>
      <c r="M6" s="3">
        <f t="shared" si="10"/>
        <v>-6.1877279010919051E-2</v>
      </c>
      <c r="N6" s="3">
        <f t="shared" si="11"/>
        <v>1.95109905751044E-2</v>
      </c>
      <c r="O6" s="3">
        <f t="shared" si="12"/>
        <v>6.8266376613044896E-2</v>
      </c>
      <c r="P6">
        <v>15221.899999999992</v>
      </c>
      <c r="Q6">
        <v>0.16938279775985104</v>
      </c>
      <c r="R6">
        <v>0.15085959106207802</v>
      </c>
      <c r="S6">
        <v>1.3236376849843152</v>
      </c>
      <c r="T6">
        <v>0.22297952728565085</v>
      </c>
      <c r="U6">
        <v>0.80543889087421283</v>
      </c>
      <c r="V6">
        <v>0.49785785489398299</v>
      </c>
      <c r="W6">
        <v>0.45786732786088552</v>
      </c>
      <c r="X6">
        <v>118.95873585035338</v>
      </c>
      <c r="Y6">
        <v>443.74633871313074</v>
      </c>
      <c r="Z6">
        <v>24.198818638816842</v>
      </c>
      <c r="AA6">
        <v>0.37763776403462856</v>
      </c>
      <c r="AB6">
        <v>8.886488297246256</v>
      </c>
      <c r="AC6">
        <v>90.072514493754255</v>
      </c>
      <c r="AD6">
        <v>581.96405240260583</v>
      </c>
      <c r="AE6">
        <v>186.83722009399202</v>
      </c>
      <c r="AF6">
        <v>18.937353480018494</v>
      </c>
      <c r="AG6">
        <v>94.280197135676687</v>
      </c>
      <c r="AH6">
        <v>20546.708045505646</v>
      </c>
      <c r="AI6">
        <v>4145.7299999999996</v>
      </c>
      <c r="AJ6">
        <v>31622.878045505673</v>
      </c>
      <c r="AK6">
        <v>-2049.7169999999987</v>
      </c>
      <c r="AL6">
        <v>-1770.8784091011323</v>
      </c>
      <c r="AM6">
        <v>28619.203000000012</v>
      </c>
      <c r="AN6">
        <v>558.38899999999978</v>
      </c>
      <c r="AO6">
        <v>-4515.2970000000005</v>
      </c>
      <c r="AP6">
        <v>-2337.7044888298487</v>
      </c>
      <c r="AQ6">
        <v>6.8266376613044896E-2</v>
      </c>
      <c r="AR6">
        <v>11355.678</v>
      </c>
      <c r="AS6">
        <v>22288.131045505648</v>
      </c>
      <c r="AT6">
        <v>420</v>
      </c>
      <c r="AU6">
        <v>420</v>
      </c>
      <c r="AV6">
        <v>114.113</v>
      </c>
      <c r="AW6">
        <v>-4472.9899999999989</v>
      </c>
    </row>
    <row r="7" spans="1:53">
      <c r="A7" s="8" t="s">
        <v>49</v>
      </c>
      <c r="B7">
        <v>499</v>
      </c>
      <c r="C7" s="2" t="str">
        <f t="shared" si="0"/>
        <v>NA</v>
      </c>
      <c r="D7" s="2">
        <f t="shared" si="1"/>
        <v>1.4663664836851078</v>
      </c>
      <c r="E7" s="2">
        <f t="shared" si="2"/>
        <v>0.58052628784877514</v>
      </c>
      <c r="F7" s="2" t="str">
        <f t="shared" si="3"/>
        <v>NA</v>
      </c>
      <c r="G7" s="2">
        <f t="shared" si="4"/>
        <v>22.408547395694171</v>
      </c>
      <c r="H7" s="2">
        <f t="shared" si="5"/>
        <v>1.0903058225002804</v>
      </c>
      <c r="I7" s="2">
        <f t="shared" si="6"/>
        <v>1.4560162255334941</v>
      </c>
      <c r="J7" s="3">
        <f t="shared" si="7"/>
        <v>-9.5650198978386891E-2</v>
      </c>
      <c r="K7" s="3">
        <f t="shared" si="8"/>
        <v>-4.3172292636644224E-2</v>
      </c>
      <c r="L7" s="3">
        <f t="shared" si="9"/>
        <v>-3.7867378696063943E-2</v>
      </c>
      <c r="M7" s="3">
        <f t="shared" si="10"/>
        <v>-3.2328624645080489E-2</v>
      </c>
      <c r="N7" s="3">
        <f t="shared" si="11"/>
        <v>4.8655800987340396E-2</v>
      </c>
      <c r="O7" s="3">
        <f t="shared" si="12"/>
        <v>9.1262605950247558E-2</v>
      </c>
      <c r="P7">
        <v>35988.099999999977</v>
      </c>
      <c r="Q7">
        <v>0.16190317450678018</v>
      </c>
      <c r="R7">
        <v>0.17271533972747449</v>
      </c>
      <c r="S7">
        <v>1.2082009141435488</v>
      </c>
      <c r="T7">
        <v>0.23179465921220721</v>
      </c>
      <c r="U7">
        <v>0.73405432998572517</v>
      </c>
      <c r="V7">
        <v>0.41203552664792797</v>
      </c>
      <c r="W7">
        <v>0.36474711718515856</v>
      </c>
      <c r="X7">
        <v>32.180519979445378</v>
      </c>
      <c r="Y7">
        <v>50.891332731077547</v>
      </c>
      <c r="Z7">
        <v>23.045843018621756</v>
      </c>
      <c r="AA7">
        <v>7.0977800609697752</v>
      </c>
      <c r="AB7">
        <v>72.065015640384999</v>
      </c>
      <c r="AC7">
        <v>185.30055394480931</v>
      </c>
      <c r="AD7">
        <v>1281.0587202310705</v>
      </c>
      <c r="AE7">
        <v>432.62652627678898</v>
      </c>
      <c r="AF7">
        <v>12.947724628980977</v>
      </c>
      <c r="AG7">
        <v>179.17784799622524</v>
      </c>
      <c r="AH7">
        <v>40972.57833868442</v>
      </c>
      <c r="AI7">
        <v>9370.2250000000004</v>
      </c>
      <c r="AJ7">
        <v>67590.453338684427</v>
      </c>
      <c r="AK7">
        <v>-2347.4819999999995</v>
      </c>
      <c r="AL7">
        <v>-2004.122467736885</v>
      </c>
      <c r="AM7">
        <v>61992.197000000007</v>
      </c>
      <c r="AN7">
        <v>3016.2800000000007</v>
      </c>
      <c r="AO7">
        <v>-8004.7750000000078</v>
      </c>
      <c r="AP7">
        <v>-3571.4410798330146</v>
      </c>
      <c r="AQ7">
        <v>9.1262605950247558E-2</v>
      </c>
      <c r="AR7">
        <v>24542.364000000001</v>
      </c>
      <c r="AS7">
        <v>46421.497338684421</v>
      </c>
      <c r="AT7">
        <v>499</v>
      </c>
      <c r="AU7">
        <v>499</v>
      </c>
      <c r="AV7">
        <v>322.27200000000005</v>
      </c>
      <c r="AW7">
        <v>-6862.985999999999</v>
      </c>
    </row>
    <row r="8" spans="1:53">
      <c r="A8" s="8" t="s">
        <v>50</v>
      </c>
      <c r="B8">
        <v>326</v>
      </c>
      <c r="C8" s="2" t="str">
        <f t="shared" si="0"/>
        <v>NA</v>
      </c>
      <c r="D8" s="2">
        <f t="shared" si="1"/>
        <v>1.5959193739159696</v>
      </c>
      <c r="E8" s="2">
        <f t="shared" si="2"/>
        <v>0.65518949464421161</v>
      </c>
      <c r="F8" s="2" t="str">
        <f t="shared" si="3"/>
        <v>NA</v>
      </c>
      <c r="G8" s="2">
        <f t="shared" si="4"/>
        <v>18.758415762532493</v>
      </c>
      <c r="H8" s="2">
        <f t="shared" si="5"/>
        <v>1.4729717812871681</v>
      </c>
      <c r="I8" s="2">
        <f t="shared" si="6"/>
        <v>1.6335421877323482</v>
      </c>
      <c r="J8" s="3">
        <f t="shared" si="7"/>
        <v>-5.0902965916475279E-2</v>
      </c>
      <c r="K8" s="3">
        <f t="shared" si="8"/>
        <v>-2.5767066650928431E-2</v>
      </c>
      <c r="L8" s="3">
        <f t="shared" si="9"/>
        <v>-2.0897727704672259E-2</v>
      </c>
      <c r="M8" s="3">
        <f t="shared" si="10"/>
        <v>-2.3234271112428678E-2</v>
      </c>
      <c r="N8" s="3">
        <f t="shared" si="11"/>
        <v>7.8523250573709888E-2</v>
      </c>
      <c r="O8" s="3">
        <f t="shared" si="12"/>
        <v>8.1290160892937502E-2</v>
      </c>
      <c r="P8">
        <v>43695.199999999975</v>
      </c>
      <c r="Q8">
        <v>0.1698674985684932</v>
      </c>
      <c r="R8">
        <v>0.20913511972362037</v>
      </c>
      <c r="S8">
        <v>1.4061419178360033</v>
      </c>
      <c r="T8">
        <v>0.24552295069263788</v>
      </c>
      <c r="U8">
        <v>0.90307858494553794</v>
      </c>
      <c r="V8">
        <v>0.43275415198579958</v>
      </c>
      <c r="W8">
        <v>0.37766215582887769</v>
      </c>
      <c r="X8">
        <v>77.413313077099517</v>
      </c>
      <c r="Y8">
        <v>33.243901186371339</v>
      </c>
      <c r="Z8">
        <v>26.929034456215721</v>
      </c>
      <c r="AA8">
        <v>2.6792273834121101</v>
      </c>
      <c r="AB8">
        <v>34.899953324461713</v>
      </c>
      <c r="AC8">
        <v>405.71537458928509</v>
      </c>
      <c r="AD8">
        <v>627.16065578421228</v>
      </c>
      <c r="AE8">
        <v>314.85608591441763</v>
      </c>
      <c r="AF8">
        <v>37.643742457331172</v>
      </c>
      <c r="AG8">
        <v>404.91395367500371</v>
      </c>
      <c r="AH8">
        <v>66867.828322656787</v>
      </c>
      <c r="AI8">
        <v>12329.163000000002</v>
      </c>
      <c r="AJ8">
        <v>98233.865322656769</v>
      </c>
      <c r="AK8">
        <v>-1393.6889999999971</v>
      </c>
      <c r="AL8">
        <v>-1549.515264531359</v>
      </c>
      <c r="AM8">
        <v>66690.935000000012</v>
      </c>
      <c r="AN8">
        <v>5236.7889999999998</v>
      </c>
      <c r="AO8">
        <v>-15413.885999999995</v>
      </c>
      <c r="AP8">
        <v>-6120.5453369237648</v>
      </c>
      <c r="AQ8">
        <v>8.1290160892937502E-2</v>
      </c>
      <c r="AR8">
        <v>27379.327999999998</v>
      </c>
      <c r="AS8">
        <v>60135.493322656781</v>
      </c>
      <c r="AT8">
        <v>326</v>
      </c>
      <c r="AU8">
        <v>326</v>
      </c>
      <c r="AV8">
        <v>363.83699999999993</v>
      </c>
      <c r="AW8">
        <v>-15479.660000000002</v>
      </c>
    </row>
    <row r="9" spans="1:53">
      <c r="A9" s="8" t="s">
        <v>51</v>
      </c>
      <c r="B9">
        <v>247</v>
      </c>
      <c r="C9" s="2">
        <f t="shared" si="0"/>
        <v>92.156563983267901</v>
      </c>
      <c r="D9" s="2">
        <f t="shared" si="1"/>
        <v>1.4250277012085806</v>
      </c>
      <c r="E9" s="2">
        <f t="shared" si="2"/>
        <v>0.81232689283163662</v>
      </c>
      <c r="F9" s="2">
        <f t="shared" si="3"/>
        <v>161.20297736716995</v>
      </c>
      <c r="G9" s="2">
        <f t="shared" si="4"/>
        <v>17.270133082094709</v>
      </c>
      <c r="H9" s="2">
        <f t="shared" si="5"/>
        <v>1.699678548531391</v>
      </c>
      <c r="I9" s="2">
        <f t="shared" si="6"/>
        <v>1.3526041106964957</v>
      </c>
      <c r="J9" s="3">
        <f t="shared" si="7"/>
        <v>1.5463116674655003E-2</v>
      </c>
      <c r="K9" s="3">
        <f t="shared" si="8"/>
        <v>8.3906893829614991E-3</v>
      </c>
      <c r="L9" s="3">
        <f t="shared" si="9"/>
        <v>8.8146395408049728E-3</v>
      </c>
      <c r="M9" s="3">
        <f t="shared" si="10"/>
        <v>1.0543716848728265E-2</v>
      </c>
      <c r="N9" s="3">
        <f t="shared" si="11"/>
        <v>9.8417223564627884E-2</v>
      </c>
      <c r="O9" s="3">
        <f t="shared" si="12"/>
        <v>0.10700068818591803</v>
      </c>
      <c r="P9">
        <v>52015.100000000013</v>
      </c>
      <c r="Q9">
        <v>0.15346590260572371</v>
      </c>
      <c r="R9">
        <v>0.25812550206663137</v>
      </c>
      <c r="S9">
        <v>1.354438853743132</v>
      </c>
      <c r="T9">
        <v>0.2914065302788269</v>
      </c>
      <c r="U9">
        <v>0.91552853538120338</v>
      </c>
      <c r="V9">
        <v>0.37679728080195651</v>
      </c>
      <c r="W9">
        <v>0.32886085871886572</v>
      </c>
      <c r="X9">
        <v>49.525190637622835</v>
      </c>
      <c r="Y9">
        <v>28.92870751716292</v>
      </c>
      <c r="Z9">
        <v>22.709499961897162</v>
      </c>
      <c r="AA9">
        <v>3.9323011635476188</v>
      </c>
      <c r="AB9">
        <v>6.0427860604954127</v>
      </c>
      <c r="AC9">
        <v>105.28231280793449</v>
      </c>
      <c r="AD9">
        <v>517.27347811081302</v>
      </c>
      <c r="AE9">
        <v>1578.1471824073697</v>
      </c>
      <c r="AF9">
        <v>152.63036280940969</v>
      </c>
      <c r="AG9">
        <v>99.189370379534651</v>
      </c>
      <c r="AH9">
        <v>68992.912646592551</v>
      </c>
      <c r="AI9">
        <v>12173.809999999989</v>
      </c>
      <c r="AJ9">
        <v>108834.2026465925</v>
      </c>
      <c r="AK9">
        <v>564.42099999999959</v>
      </c>
      <c r="AL9">
        <v>675.13767068149264</v>
      </c>
      <c r="AM9">
        <v>64032.226999999977</v>
      </c>
      <c r="AN9">
        <v>6301.8739999999998</v>
      </c>
      <c r="AO9">
        <v>-7243.7919999999995</v>
      </c>
      <c r="AP9">
        <v>-1816.159166092961</v>
      </c>
      <c r="AQ9">
        <v>0.10700068818591803</v>
      </c>
      <c r="AR9">
        <v>36501.114999999983</v>
      </c>
      <c r="AS9">
        <v>80462.717646592515</v>
      </c>
      <c r="AT9">
        <v>247</v>
      </c>
      <c r="AU9">
        <v>247</v>
      </c>
      <c r="AV9">
        <v>463.52699999999993</v>
      </c>
      <c r="AW9">
        <v>-3544.2219999999998</v>
      </c>
    </row>
    <row r="10" spans="1:53">
      <c r="A10" s="8" t="s">
        <v>52</v>
      </c>
      <c r="B10">
        <v>446</v>
      </c>
      <c r="C10" s="2">
        <f t="shared" si="0"/>
        <v>32.051424222766087</v>
      </c>
      <c r="D10" s="2">
        <f t="shared" si="1"/>
        <v>1.6685983347423545</v>
      </c>
      <c r="E10" s="2">
        <f t="shared" si="2"/>
        <v>0.70195020712464318</v>
      </c>
      <c r="F10" s="2">
        <f t="shared" si="3"/>
        <v>58.788209890989741</v>
      </c>
      <c r="G10" s="2">
        <f t="shared" si="4"/>
        <v>14.868670247047655</v>
      </c>
      <c r="H10" s="2">
        <f t="shared" si="5"/>
        <v>1.3280610103659285</v>
      </c>
      <c r="I10" s="2">
        <f t="shared" si="6"/>
        <v>1.5537914667244324</v>
      </c>
      <c r="J10" s="3">
        <f t="shared" si="7"/>
        <v>5.2060037118636091E-2</v>
      </c>
      <c r="K10" s="3">
        <f t="shared" si="8"/>
        <v>2.643032454306074E-2</v>
      </c>
      <c r="L10" s="3">
        <f t="shared" si="9"/>
        <v>2.1900749316033474E-2</v>
      </c>
      <c r="M10" s="3">
        <f t="shared" si="10"/>
        <v>2.2590601292819354E-2</v>
      </c>
      <c r="N10" s="3">
        <f t="shared" si="11"/>
        <v>8.9319420519775816E-2</v>
      </c>
      <c r="O10" s="3">
        <f t="shared" si="12"/>
        <v>0.11291703271157297</v>
      </c>
      <c r="P10">
        <v>159832.59999999989</v>
      </c>
      <c r="Q10">
        <v>0.10460606016142472</v>
      </c>
      <c r="R10">
        <v>0.28247758434998482</v>
      </c>
      <c r="S10">
        <v>1.8247765118693358</v>
      </c>
      <c r="T10">
        <v>0.28258834037467112</v>
      </c>
      <c r="U10">
        <v>1.0126554206970879</v>
      </c>
      <c r="V10">
        <v>0.38856150809817069</v>
      </c>
      <c r="W10">
        <v>0.33293858802090753</v>
      </c>
      <c r="X10">
        <v>58.069129792975367</v>
      </c>
      <c r="Y10">
        <v>46.52926449158381</v>
      </c>
      <c r="Z10">
        <v>34.166791290706271</v>
      </c>
      <c r="AA10">
        <v>4.9172915962938797</v>
      </c>
      <c r="AB10">
        <v>51.405672941362653</v>
      </c>
      <c r="AC10">
        <v>73.733704535146671</v>
      </c>
      <c r="AD10">
        <v>935.77853745498692</v>
      </c>
      <c r="AE10">
        <v>414.12697475935488</v>
      </c>
      <c r="AF10">
        <v>25.550192831120409</v>
      </c>
      <c r="AG10">
        <v>77.287991180723097</v>
      </c>
      <c r="AH10">
        <v>168227.35170923761</v>
      </c>
      <c r="AI10">
        <v>25663.225999999991</v>
      </c>
      <c r="AJ10">
        <v>302396.72570923745</v>
      </c>
      <c r="AK10">
        <v>4986.7549999999992</v>
      </c>
      <c r="AL10">
        <v>5143.8328581524765</v>
      </c>
      <c r="AM10">
        <v>227697.9170000001</v>
      </c>
      <c r="AN10">
        <v>20337.84600000002</v>
      </c>
      <c r="AO10">
        <v>-16030.216000000002</v>
      </c>
      <c r="AP10">
        <v>-6315.8633227743321</v>
      </c>
      <c r="AQ10">
        <v>0.11291703271157297</v>
      </c>
      <c r="AR10">
        <v>95788.541000000085</v>
      </c>
      <c r="AS10">
        <v>194618.60370923768</v>
      </c>
      <c r="AT10">
        <v>446</v>
      </c>
      <c r="AU10">
        <v>446</v>
      </c>
      <c r="AV10">
        <v>1759.7259999999997</v>
      </c>
      <c r="AW10">
        <v>-8165.243000000004</v>
      </c>
    </row>
    <row r="11" spans="1:53">
      <c r="A11" s="8" t="s">
        <v>53</v>
      </c>
      <c r="B11">
        <v>469</v>
      </c>
      <c r="C11" s="2">
        <f t="shared" si="0"/>
        <v>32.147587052743731</v>
      </c>
      <c r="D11" s="2">
        <f t="shared" si="1"/>
        <v>1.8666032728947692</v>
      </c>
      <c r="E11" s="2">
        <f t="shared" si="2"/>
        <v>0.97206809990098497</v>
      </c>
      <c r="F11" s="2">
        <f t="shared" si="3"/>
        <v>57.560121502775395</v>
      </c>
      <c r="G11" s="2">
        <f t="shared" si="4"/>
        <v>16.641042440999048</v>
      </c>
      <c r="H11" s="2">
        <f t="shared" si="5"/>
        <v>1.7518059792505671</v>
      </c>
      <c r="I11" s="2">
        <f t="shared" si="6"/>
        <v>1.6928968566978477</v>
      </c>
      <c r="J11" s="3">
        <f t="shared" si="7"/>
        <v>5.8063557611097862E-2</v>
      </c>
      <c r="K11" s="3">
        <f t="shared" si="8"/>
        <v>2.9410932647461852E-2</v>
      </c>
      <c r="L11" s="3">
        <f t="shared" si="9"/>
        <v>3.0237669107362166E-2</v>
      </c>
      <c r="M11" s="3">
        <f t="shared" si="10"/>
        <v>3.0434369030407617E-2</v>
      </c>
      <c r="N11" s="3">
        <f t="shared" si="11"/>
        <v>0.10527020680715223</v>
      </c>
      <c r="O11" s="3">
        <f t="shared" si="12"/>
        <v>0.11359134703720337</v>
      </c>
      <c r="P11">
        <v>341847.69999999995</v>
      </c>
      <c r="Q11">
        <v>9.5022681194406045E-2</v>
      </c>
      <c r="R11">
        <v>0.36422176098580133</v>
      </c>
      <c r="S11">
        <v>2.0924823839756774</v>
      </c>
      <c r="T11">
        <v>0.29010081870436799</v>
      </c>
      <c r="U11">
        <v>1.1892375840113905</v>
      </c>
      <c r="V11">
        <v>0.36614403060378936</v>
      </c>
      <c r="W11">
        <v>0.31704612148798084</v>
      </c>
      <c r="X11">
        <v>43.990925596395364</v>
      </c>
      <c r="Y11">
        <v>84.59127776478816</v>
      </c>
      <c r="Z11">
        <v>61.942263932098648</v>
      </c>
      <c r="AA11">
        <v>4.0265504335373468</v>
      </c>
      <c r="AB11">
        <v>8.0125442289136455</v>
      </c>
      <c r="AC11">
        <v>29.796305983963453</v>
      </c>
      <c r="AD11">
        <v>1149.8363121713392</v>
      </c>
      <c r="AE11">
        <v>553.40222969921376</v>
      </c>
      <c r="AF11">
        <v>12.201354839469003</v>
      </c>
      <c r="AG11">
        <v>30.611608396072086</v>
      </c>
      <c r="AH11">
        <v>322319.49417299201</v>
      </c>
      <c r="AI11">
        <v>48108.663999999997</v>
      </c>
      <c r="AJ11">
        <v>616058.53017299203</v>
      </c>
      <c r="AK11">
        <v>10633.697000000004</v>
      </c>
      <c r="AL11">
        <v>10702.870565401558</v>
      </c>
      <c r="AM11">
        <v>351670.52600000001</v>
      </c>
      <c r="AN11">
        <v>37020.429000000004</v>
      </c>
      <c r="AO11">
        <v>-7714.0980000000036</v>
      </c>
      <c r="AP11">
        <v>-8059.1024863119774</v>
      </c>
      <c r="AQ11">
        <v>0.11359134703720337</v>
      </c>
      <c r="AR11">
        <v>183138.91599999985</v>
      </c>
      <c r="AS11">
        <v>363907.8941729925</v>
      </c>
      <c r="AT11">
        <v>469</v>
      </c>
      <c r="AU11">
        <v>469</v>
      </c>
      <c r="AV11">
        <v>3523.7149999999974</v>
      </c>
      <c r="AW11">
        <v>-1605.5509999999977</v>
      </c>
    </row>
    <row r="12" spans="1:53">
      <c r="A12" s="8" t="s">
        <v>54</v>
      </c>
      <c r="B12">
        <v>603</v>
      </c>
      <c r="C12" s="2">
        <f t="shared" si="0"/>
        <v>17.882502119057971</v>
      </c>
      <c r="D12" s="2">
        <f t="shared" si="1"/>
        <v>2.3762087050299177</v>
      </c>
      <c r="E12" s="2">
        <f t="shared" si="2"/>
        <v>1.1875590186283016</v>
      </c>
      <c r="F12" s="2">
        <f t="shared" si="3"/>
        <v>29.213284096261734</v>
      </c>
      <c r="G12" s="2">
        <f t="shared" si="4"/>
        <v>14.01052303249663</v>
      </c>
      <c r="H12" s="2">
        <f t="shared" si="5"/>
        <v>1.9635288274867411</v>
      </c>
      <c r="I12" s="2">
        <f t="shared" si="6"/>
        <v>1.9578407403167097</v>
      </c>
      <c r="J12" s="3">
        <f t="shared" si="7"/>
        <v>0.13287898355664188</v>
      </c>
      <c r="K12" s="3">
        <f t="shared" si="8"/>
        <v>6.7018851213898403E-2</v>
      </c>
      <c r="L12" s="3">
        <f t="shared" si="9"/>
        <v>6.6408996387741573E-2</v>
      </c>
      <c r="M12" s="3">
        <f t="shared" si="10"/>
        <v>6.7213560139854439E-2</v>
      </c>
      <c r="N12" s="3">
        <f t="shared" si="11"/>
        <v>0.14014671850097565</v>
      </c>
      <c r="O12" s="3">
        <f t="shared" si="12"/>
        <v>0.13117304935289842</v>
      </c>
      <c r="P12">
        <v>1005726.1000000001</v>
      </c>
      <c r="Q12">
        <v>6.6494527503895728E-2</v>
      </c>
      <c r="R12">
        <v>0.41306172033514177</v>
      </c>
      <c r="S12">
        <v>2.3654891923932384</v>
      </c>
      <c r="T12">
        <v>0.28479232972510088</v>
      </c>
      <c r="U12">
        <v>1.1746262123286919</v>
      </c>
      <c r="V12">
        <v>0.31229369336286467</v>
      </c>
      <c r="W12">
        <v>0.28774601039713682</v>
      </c>
      <c r="X12">
        <v>74.071486146454902</v>
      </c>
      <c r="Y12">
        <v>44.757394353316705</v>
      </c>
      <c r="Z12">
        <v>35.281235075953866</v>
      </c>
      <c r="AA12">
        <v>7.537995408657383</v>
      </c>
      <c r="AB12">
        <v>4.4690757683120772</v>
      </c>
      <c r="AC12">
        <v>22.755062694721619</v>
      </c>
      <c r="AD12">
        <v>549.93291037295194</v>
      </c>
      <c r="AE12">
        <v>197.44539371873833</v>
      </c>
      <c r="AF12">
        <v>8.3301011652255887</v>
      </c>
      <c r="AG12">
        <v>24.043199016462598</v>
      </c>
      <c r="AH12">
        <v>753480.28052249085</v>
      </c>
      <c r="AI12">
        <v>96322.97100000002</v>
      </c>
      <c r="AJ12">
        <v>1662883.4095224906</v>
      </c>
      <c r="AK12">
        <v>56240.792999999969</v>
      </c>
      <c r="AL12">
        <v>56922.166095501765</v>
      </c>
      <c r="AM12">
        <v>846885.152</v>
      </c>
      <c r="AN12">
        <v>118688.17499999999</v>
      </c>
      <c r="AO12">
        <v>4160.17400000001</v>
      </c>
      <c r="AP12">
        <v>-11681.871351193779</v>
      </c>
      <c r="AQ12">
        <v>0.13117304935289842</v>
      </c>
      <c r="AR12">
        <v>423248.21799999994</v>
      </c>
      <c r="AS12">
        <v>849345.59552249103</v>
      </c>
      <c r="AT12">
        <v>603</v>
      </c>
      <c r="AU12">
        <v>603</v>
      </c>
      <c r="AV12">
        <v>10207.306000000006</v>
      </c>
      <c r="AW12">
        <v>28755.054000000004</v>
      </c>
    </row>
    <row r="13" spans="1:53">
      <c r="A13" s="8" t="s">
        <v>55</v>
      </c>
      <c r="B13">
        <v>715</v>
      </c>
      <c r="C13" s="2">
        <f t="shared" si="0"/>
        <v>17.959106875611738</v>
      </c>
      <c r="D13" s="2">
        <f t="shared" si="1"/>
        <v>2.8785186564984082</v>
      </c>
      <c r="E13" s="2">
        <f t="shared" si="2"/>
        <v>1.5131429740017135</v>
      </c>
      <c r="F13" s="2">
        <f t="shared" si="3"/>
        <v>37.879042256329747</v>
      </c>
      <c r="G13" s="2">
        <f t="shared" si="4"/>
        <v>21.554981568652593</v>
      </c>
      <c r="H13" s="2">
        <f t="shared" si="5"/>
        <v>3.1478855978067037</v>
      </c>
      <c r="I13" s="2">
        <f t="shared" si="6"/>
        <v>1.7352229082699422</v>
      </c>
      <c r="J13" s="3">
        <f t="shared" si="7"/>
        <v>0.16028183786841893</v>
      </c>
      <c r="K13" s="3">
        <f t="shared" si="8"/>
        <v>4.580957714103711E-2</v>
      </c>
      <c r="L13" s="3">
        <f t="shared" si="9"/>
        <v>8.4254912256051237E-2</v>
      </c>
      <c r="M13" s="3">
        <f t="shared" si="10"/>
        <v>8.3103621694148797E-2</v>
      </c>
      <c r="N13" s="3">
        <f t="shared" si="11"/>
        <v>0.14603981858118001</v>
      </c>
      <c r="O13" s="3">
        <f t="shared" si="12"/>
        <v>0.15040230844915051</v>
      </c>
      <c r="P13">
        <v>3627523.899999998</v>
      </c>
      <c r="Q13">
        <v>5.2512052348901522E-2</v>
      </c>
      <c r="R13">
        <v>0.49118712036472351</v>
      </c>
      <c r="S13">
        <v>2.3307627798667103</v>
      </c>
      <c r="T13">
        <v>0.27264476173197399</v>
      </c>
      <c r="U13">
        <v>1.1744941339730652</v>
      </c>
      <c r="V13">
        <v>0.26556529805558826</v>
      </c>
      <c r="W13">
        <v>0.24220623819399595</v>
      </c>
      <c r="X13">
        <v>64.642266427214608</v>
      </c>
      <c r="Y13">
        <v>48.684406862801076</v>
      </c>
      <c r="Z13">
        <v>33.600409419286962</v>
      </c>
      <c r="AA13">
        <v>5.8632964843851987</v>
      </c>
      <c r="AB13">
        <v>6.0629428130085596</v>
      </c>
      <c r="AC13">
        <v>8.2022607610507929</v>
      </c>
      <c r="AD13">
        <v>970.11871740345123</v>
      </c>
      <c r="AE13">
        <v>435.06520137413366</v>
      </c>
      <c r="AF13">
        <v>13.498641652829662</v>
      </c>
      <c r="AG13">
        <v>10.497482891463571</v>
      </c>
      <c r="AH13">
        <v>4197695.050349256</v>
      </c>
      <c r="AI13">
        <v>278654.98600000009</v>
      </c>
      <c r="AJ13">
        <v>7546563.9643492587</v>
      </c>
      <c r="AK13">
        <v>201987.99000000017</v>
      </c>
      <c r="AL13">
        <v>199227.95073014803</v>
      </c>
      <c r="AM13">
        <v>2397343.7820000015</v>
      </c>
      <c r="AN13">
        <v>350107.65100000019</v>
      </c>
      <c r="AO13">
        <v>-14709.45600000004</v>
      </c>
      <c r="AP13">
        <v>-19142.09788336288</v>
      </c>
      <c r="AQ13">
        <v>0.15040230844915051</v>
      </c>
      <c r="AR13">
        <v>1260205.1029999999</v>
      </c>
      <c r="AS13">
        <v>4349045.8363492675</v>
      </c>
      <c r="AT13">
        <v>715</v>
      </c>
      <c r="AU13">
        <v>715</v>
      </c>
      <c r="AV13">
        <v>39768.300000000003</v>
      </c>
      <c r="AW13">
        <v>104446.14699999991</v>
      </c>
    </row>
    <row r="14" spans="1:53">
      <c r="A14" s="8" t="s">
        <v>56</v>
      </c>
      <c r="B14">
        <v>506</v>
      </c>
      <c r="C14" s="2">
        <f t="shared" si="0"/>
        <v>19.567147125695911</v>
      </c>
      <c r="D14" s="2">
        <f t="shared" si="1"/>
        <v>4.0658992878388753</v>
      </c>
      <c r="E14" s="2">
        <f t="shared" si="2"/>
        <v>2.3883901502212344</v>
      </c>
      <c r="F14" s="2">
        <f t="shared" si="3"/>
        <v>27.933537387399348</v>
      </c>
      <c r="G14" s="2">
        <f t="shared" si="4"/>
        <v>18.25924611689447</v>
      </c>
      <c r="H14" s="2">
        <f t="shared" si="5"/>
        <v>3.36512228156213</v>
      </c>
      <c r="I14" s="2">
        <f t="shared" si="6"/>
        <v>2.7375333047267145</v>
      </c>
      <c r="J14" s="3">
        <f t="shared" si="7"/>
        <v>0.20779213554844017</v>
      </c>
      <c r="K14" s="3">
        <f t="shared" si="8"/>
        <v>9.8001669704804353E-2</v>
      </c>
      <c r="L14" s="3">
        <f t="shared" si="9"/>
        <v>0.12206123533894014</v>
      </c>
      <c r="M14" s="3">
        <f t="shared" si="10"/>
        <v>0.12046889138645636</v>
      </c>
      <c r="N14" s="3">
        <f t="shared" si="11"/>
        <v>0.18429689046408829</v>
      </c>
      <c r="O14" s="3">
        <f t="shared" si="12"/>
        <v>0.15385473487965787</v>
      </c>
      <c r="P14">
        <v>28593304.600000031</v>
      </c>
      <c r="Q14">
        <v>4.2116733525339525E-2</v>
      </c>
      <c r="R14">
        <v>0.53874524971332771</v>
      </c>
      <c r="S14">
        <v>1.9896933713497038</v>
      </c>
      <c r="T14">
        <v>0.23576613411293115</v>
      </c>
      <c r="U14">
        <v>1.0696970622302118</v>
      </c>
      <c r="V14">
        <v>0.21552945731852294</v>
      </c>
      <c r="W14">
        <v>0.21072179207544814</v>
      </c>
      <c r="X14">
        <v>52.789303950603703</v>
      </c>
      <c r="Y14">
        <v>44.174581152976451</v>
      </c>
      <c r="Z14">
        <v>29.857049208765329</v>
      </c>
      <c r="AA14">
        <v>4.3980272645104064</v>
      </c>
      <c r="AB14">
        <v>11.242238698806492</v>
      </c>
      <c r="AC14">
        <v>7.8343528956862558</v>
      </c>
      <c r="AD14">
        <v>437.69014414655771</v>
      </c>
      <c r="AE14">
        <v>267.3175681841941</v>
      </c>
      <c r="AF14">
        <v>8.9402817395447887</v>
      </c>
      <c r="AG14">
        <v>9.6048256123209796</v>
      </c>
      <c r="AH14">
        <v>13966151.859646032</v>
      </c>
      <c r="AI14">
        <v>2272920.1900000013</v>
      </c>
      <c r="AJ14">
        <v>40286536.269646011</v>
      </c>
      <c r="AK14">
        <v>1461291.4399999997</v>
      </c>
      <c r="AL14">
        <v>1442228.2330707971</v>
      </c>
      <c r="AM14">
        <v>11971789.700000001</v>
      </c>
      <c r="AN14">
        <v>2206363.6150000007</v>
      </c>
      <c r="AO14">
        <v>467226.43900000036</v>
      </c>
      <c r="AP14">
        <v>280995.08946793096</v>
      </c>
      <c r="AQ14">
        <v>0.15385473487965787</v>
      </c>
      <c r="AR14">
        <v>7032467.4999999981</v>
      </c>
      <c r="AS14">
        <v>14716363.888646016</v>
      </c>
      <c r="AT14">
        <v>506</v>
      </c>
      <c r="AU14">
        <v>506</v>
      </c>
      <c r="AV14">
        <v>278873.97200000007</v>
      </c>
      <c r="AW14">
        <v>1166899.5000000002</v>
      </c>
    </row>
    <row r="15" spans="1:53">
      <c r="A15" s="23" t="s">
        <v>66</v>
      </c>
      <c r="B15" s="24">
        <v>7053</v>
      </c>
      <c r="C15" s="2">
        <f>IF(AK15&gt;0,P15/AK15,"NA")</f>
        <v>19.69474993993564</v>
      </c>
      <c r="D15" s="2">
        <f>IF(AR15&gt;0,P15/AR15,"NA")</f>
        <v>3.7244914459178755</v>
      </c>
      <c r="E15" s="2">
        <f>IF(AM15&gt;0,P15/AM15,"NA")</f>
        <v>2.1075663538883056</v>
      </c>
      <c r="F15" s="2">
        <f>IF(AL15&gt;0,AJ15/AL15,"NA")</f>
        <v>29.860626815014285</v>
      </c>
      <c r="G15" s="2">
        <f>IF(AN15&gt;0,AJ15/AN15,"NA")</f>
        <v>18.481338036991989</v>
      </c>
      <c r="H15" s="2">
        <f>IF(AM15&gt;0,AJ15/AM15,"NA")</f>
        <v>3.1581204968108816</v>
      </c>
      <c r="I15" s="2">
        <f>IF(AS15&gt;0,AJ15/AS15,"NA")</f>
        <v>2.4495865465245217</v>
      </c>
      <c r="J15" s="3">
        <f>AK15/AR15</f>
        <v>0.18911087763371962</v>
      </c>
      <c r="K15" s="3">
        <f>AL15/AS15</f>
        <v>8.2033996195044367E-2</v>
      </c>
      <c r="L15" s="3">
        <f>AK15/AM15</f>
        <v>0.10701158229050318</v>
      </c>
      <c r="M15" s="3">
        <f>AL15/AM15</f>
        <v>0.10576202959085039</v>
      </c>
      <c r="N15" s="3">
        <f>AN15/AM15</f>
        <v>0.17088159366435651</v>
      </c>
      <c r="O15" s="3">
        <f>AQ15</f>
        <v>7.3204225418946681E-2</v>
      </c>
      <c r="P15" s="19">
        <v>33887561.222999826</v>
      </c>
      <c r="Q15" s="19">
        <v>0.10305681877983698</v>
      </c>
      <c r="R15" s="19">
        <v>0.26255573394792564</v>
      </c>
      <c r="S15" s="19">
        <v>1.7452922080718416</v>
      </c>
      <c r="T15" s="19">
        <v>0.22709444645085414</v>
      </c>
      <c r="U15" s="19">
        <v>1.1288402320474928</v>
      </c>
      <c r="V15" s="19">
        <v>0.42356417983731653</v>
      </c>
      <c r="W15" s="19">
        <v>0.48064894865725744</v>
      </c>
      <c r="X15" s="19">
        <v>60.519569865276615</v>
      </c>
      <c r="Y15" s="19">
        <v>70.851491325286318</v>
      </c>
      <c r="Z15" s="19">
        <v>35.785267399383038</v>
      </c>
      <c r="AA15" s="19">
        <v>5.4166536725359151</v>
      </c>
      <c r="AB15" s="19">
        <v>19.427506731439514</v>
      </c>
      <c r="AC15" s="19">
        <v>78.835779127050344</v>
      </c>
      <c r="AD15" s="19">
        <v>733.14257535491754</v>
      </c>
      <c r="AE15" s="19">
        <v>393.12872310810133</v>
      </c>
      <c r="AF15" s="19">
        <v>8662661578357.083</v>
      </c>
      <c r="AG15" s="19">
        <v>83.464900020718488</v>
      </c>
      <c r="AH15" s="19">
        <v>19656173.661680423</v>
      </c>
      <c r="AI15" s="19">
        <v>2764312.6909999996</v>
      </c>
      <c r="AJ15" s="19">
        <v>50779422.193680152</v>
      </c>
      <c r="AK15" s="19">
        <v>1720639.3239999963</v>
      </c>
      <c r="AL15" s="19">
        <v>1700547.7650639149</v>
      </c>
      <c r="AM15" s="19">
        <v>16079000.863</v>
      </c>
      <c r="AN15" s="19">
        <v>2747605.2920000036</v>
      </c>
      <c r="AO15" s="19">
        <v>385264.91000000032</v>
      </c>
      <c r="AP15" s="19">
        <v>217376.05055467525</v>
      </c>
      <c r="AQ15" s="19">
        <v>7.3204225418946681E-2</v>
      </c>
      <c r="AR15" s="19">
        <v>9098574.0509999935</v>
      </c>
      <c r="AS15" s="19">
        <v>20729793.060680423</v>
      </c>
      <c r="AT15" s="19">
        <v>7053</v>
      </c>
      <c r="AU15" s="19">
        <v>7053</v>
      </c>
      <c r="AV15" s="19">
        <v>335446.31499999989</v>
      </c>
      <c r="AW15" s="19">
        <v>1240057.5090000005</v>
      </c>
    </row>
    <row r="16" spans="1:53">
      <c r="C16"/>
      <c r="D16"/>
      <c r="E16"/>
      <c r="F16"/>
      <c r="G16"/>
      <c r="H16"/>
      <c r="I16"/>
      <c r="J16"/>
      <c r="K16"/>
      <c r="L16"/>
      <c r="M16"/>
      <c r="N16"/>
      <c r="O16"/>
    </row>
    <row r="18" spans="1:15" ht="85">
      <c r="A18" s="13" t="str">
        <f>A2</f>
        <v>Market Cap in millions of US$</v>
      </c>
      <c r="B18" s="13" t="str">
        <f>B2</f>
        <v>Count of Market Cap (in US $)</v>
      </c>
      <c r="C18" s="14" t="s">
        <v>58</v>
      </c>
      <c r="D18" s="15" t="s">
        <v>59</v>
      </c>
      <c r="E18" s="16" t="s">
        <v>60</v>
      </c>
      <c r="F18" s="15" t="s">
        <v>3</v>
      </c>
      <c r="G18" s="17" t="s">
        <v>4</v>
      </c>
      <c r="H18" s="17" t="s">
        <v>61</v>
      </c>
      <c r="I18" s="17" t="s">
        <v>5</v>
      </c>
      <c r="J18" s="17" t="s">
        <v>62</v>
      </c>
      <c r="K18" s="17" t="s">
        <v>6</v>
      </c>
      <c r="O18"/>
    </row>
    <row r="19" spans="1:15">
      <c r="A19" s="10" t="str">
        <f t="shared" ref="A19:B31" si="13">A3</f>
        <v xml:space="preserve"> 1-4</v>
      </c>
      <c r="B19" s="21">
        <f>B3</f>
        <v>586</v>
      </c>
      <c r="C19" s="11">
        <f>P3</f>
        <v>1260.3899999999987</v>
      </c>
      <c r="D19" s="3">
        <f>Q3</f>
        <v>4.9623368034514836E-2</v>
      </c>
      <c r="E19" s="3">
        <f>S3</f>
        <v>1.0496297199952764</v>
      </c>
      <c r="F19" s="3">
        <f>T3</f>
        <v>0.18647457707082765</v>
      </c>
      <c r="G19" s="2">
        <f>U3</f>
        <v>1.2094589048785442</v>
      </c>
      <c r="H19" s="12">
        <f>R3</f>
        <v>0.10018212202830189</v>
      </c>
      <c r="I19" s="3">
        <f>V3</f>
        <v>0.98367553549884967</v>
      </c>
      <c r="J19" s="2">
        <f>G19/H19</f>
        <v>12.072602180824907</v>
      </c>
      <c r="K19" s="12">
        <f>W3</f>
        <v>0.76861281961114003</v>
      </c>
    </row>
    <row r="20" spans="1:15">
      <c r="A20" s="10" t="str">
        <f t="shared" si="13"/>
        <v xml:space="preserve"> 4-10</v>
      </c>
      <c r="B20" s="21">
        <f t="shared" si="13"/>
        <v>419</v>
      </c>
      <c r="C20" s="11">
        <f t="shared" ref="C20:C31" si="14">P4</f>
        <v>2758.2100000000019</v>
      </c>
      <c r="D20" s="3">
        <f t="shared" ref="D20:D31" si="15">Q4</f>
        <v>0.14324304749074207</v>
      </c>
      <c r="E20" s="3">
        <f t="shared" ref="E20:G20" si="16">S4</f>
        <v>2.2793000474686278</v>
      </c>
      <c r="F20" s="3">
        <f t="shared" si="16"/>
        <v>0.2128862157686881</v>
      </c>
      <c r="G20" s="2">
        <f t="shared" si="16"/>
        <v>1.0613019723693897</v>
      </c>
      <c r="H20" s="12">
        <f t="shared" ref="H20:H31" si="17">R4</f>
        <v>0.12301333159937593</v>
      </c>
      <c r="I20" s="3">
        <f t="shared" ref="I20:I31" si="18">V4</f>
        <v>0.77729733673937684</v>
      </c>
      <c r="J20" s="2">
        <f t="shared" ref="J20:J31" si="19">G20/H20</f>
        <v>8.6275362074233417</v>
      </c>
      <c r="K20" s="12">
        <f t="shared" ref="K20:K31" si="20">W4</f>
        <v>0.66926418370083496</v>
      </c>
    </row>
    <row r="21" spans="1:15">
      <c r="A21" s="10" t="str">
        <f t="shared" si="13"/>
        <v xml:space="preserve"> 10-25</v>
      </c>
      <c r="B21" s="21">
        <f t="shared" si="13"/>
        <v>490</v>
      </c>
      <c r="C21" s="11">
        <f t="shared" si="14"/>
        <v>7998.8000000000029</v>
      </c>
      <c r="D21" s="3">
        <f t="shared" si="15"/>
        <v>0.15690436785478115</v>
      </c>
      <c r="E21" s="3">
        <f t="shared" ref="E21:G21" si="21">S5</f>
        <v>1.5244273201093654</v>
      </c>
      <c r="F21" s="3">
        <f t="shared" si="21"/>
        <v>0.20685109164442991</v>
      </c>
      <c r="G21" s="2">
        <f t="shared" si="21"/>
        <v>0.96700453231481298</v>
      </c>
      <c r="H21" s="12">
        <f t="shared" si="17"/>
        <v>0.12911138449514764</v>
      </c>
      <c r="I21" s="3">
        <f t="shared" si="18"/>
        <v>0.65281107841795705</v>
      </c>
      <c r="J21" s="2">
        <f t="shared" si="19"/>
        <v>7.4896922226959441</v>
      </c>
      <c r="K21" s="12">
        <f t="shared" si="20"/>
        <v>0.58476357756912034</v>
      </c>
    </row>
    <row r="22" spans="1:15">
      <c r="A22" s="10" t="str">
        <f t="shared" si="13"/>
        <v>25 -50</v>
      </c>
      <c r="B22" s="21">
        <f t="shared" si="13"/>
        <v>420</v>
      </c>
      <c r="C22" s="11">
        <f t="shared" si="14"/>
        <v>15221.899999999992</v>
      </c>
      <c r="D22" s="3">
        <f t="shared" si="15"/>
        <v>0.16938279775985104</v>
      </c>
      <c r="E22" s="3">
        <f t="shared" ref="E22:G22" si="22">S6</f>
        <v>1.3236376849843152</v>
      </c>
      <c r="F22" s="3">
        <f t="shared" si="22"/>
        <v>0.22297952728565085</v>
      </c>
      <c r="G22" s="2">
        <f t="shared" si="22"/>
        <v>0.80543889087421283</v>
      </c>
      <c r="H22" s="12">
        <f t="shared" si="17"/>
        <v>0.15085959106207802</v>
      </c>
      <c r="I22" s="3">
        <f t="shared" si="18"/>
        <v>0.49785785489398299</v>
      </c>
      <c r="J22" s="2">
        <f t="shared" si="19"/>
        <v>5.3389969123194723</v>
      </c>
      <c r="K22" s="12">
        <f t="shared" si="20"/>
        <v>0.45786732786088552</v>
      </c>
    </row>
    <row r="23" spans="1:15">
      <c r="A23" s="10" t="str">
        <f t="shared" si="13"/>
        <v>50-100</v>
      </c>
      <c r="B23" s="21">
        <f t="shared" si="13"/>
        <v>499</v>
      </c>
      <c r="C23" s="11">
        <f t="shared" si="14"/>
        <v>35988.099999999977</v>
      </c>
      <c r="D23" s="3">
        <f t="shared" si="15"/>
        <v>0.16190317450678018</v>
      </c>
      <c r="E23" s="3">
        <f t="shared" ref="E23:G23" si="23">S7</f>
        <v>1.2082009141435488</v>
      </c>
      <c r="F23" s="3">
        <f t="shared" si="23"/>
        <v>0.23179465921220721</v>
      </c>
      <c r="G23" s="2">
        <f t="shared" si="23"/>
        <v>0.73405432998572517</v>
      </c>
      <c r="H23" s="12">
        <f t="shared" si="17"/>
        <v>0.17271533972747449</v>
      </c>
      <c r="I23" s="3">
        <f t="shared" si="18"/>
        <v>0.41203552664792797</v>
      </c>
      <c r="J23" s="2">
        <f t="shared" si="19"/>
        <v>4.2500818464878733</v>
      </c>
      <c r="K23" s="12">
        <f t="shared" si="20"/>
        <v>0.36474711718515856</v>
      </c>
    </row>
    <row r="24" spans="1:15">
      <c r="A24" s="10" t="str">
        <f t="shared" si="13"/>
        <v>100-175</v>
      </c>
      <c r="B24" s="21">
        <f t="shared" si="13"/>
        <v>326</v>
      </c>
      <c r="C24" s="11">
        <f t="shared" si="14"/>
        <v>43695.199999999975</v>
      </c>
      <c r="D24" s="3">
        <f t="shared" si="15"/>
        <v>0.1698674985684932</v>
      </c>
      <c r="E24" s="3">
        <f t="shared" ref="E24:G24" si="24">S8</f>
        <v>1.4061419178360033</v>
      </c>
      <c r="F24" s="3">
        <f t="shared" si="24"/>
        <v>0.24552295069263788</v>
      </c>
      <c r="G24" s="2">
        <f t="shared" si="24"/>
        <v>0.90307858494553794</v>
      </c>
      <c r="H24" s="12">
        <f t="shared" si="17"/>
        <v>0.20913511972362037</v>
      </c>
      <c r="I24" s="3">
        <f t="shared" si="18"/>
        <v>0.43275415198579958</v>
      </c>
      <c r="J24" s="2">
        <f t="shared" si="19"/>
        <v>4.3181584524827255</v>
      </c>
      <c r="K24" s="12">
        <f t="shared" si="20"/>
        <v>0.37766215582887769</v>
      </c>
    </row>
    <row r="25" spans="1:15">
      <c r="A25" s="10" t="str">
        <f t="shared" si="13"/>
        <v>175-250</v>
      </c>
      <c r="B25" s="21">
        <f t="shared" si="13"/>
        <v>247</v>
      </c>
      <c r="C25" s="11">
        <f t="shared" si="14"/>
        <v>52015.100000000013</v>
      </c>
      <c r="D25" s="3">
        <f t="shared" si="15"/>
        <v>0.15346590260572371</v>
      </c>
      <c r="E25" s="3">
        <f t="shared" ref="E25:G25" si="25">S9</f>
        <v>1.354438853743132</v>
      </c>
      <c r="F25" s="3">
        <f t="shared" si="25"/>
        <v>0.2914065302788269</v>
      </c>
      <c r="G25" s="2">
        <f t="shared" si="25"/>
        <v>0.91552853538120338</v>
      </c>
      <c r="H25" s="12">
        <f t="shared" si="17"/>
        <v>0.25812550206663137</v>
      </c>
      <c r="I25" s="3">
        <f t="shared" si="18"/>
        <v>0.37679728080195651</v>
      </c>
      <c r="J25" s="2">
        <f t="shared" si="19"/>
        <v>3.5468348847797024</v>
      </c>
      <c r="K25" s="12">
        <f t="shared" si="20"/>
        <v>0.32886085871886572</v>
      </c>
    </row>
    <row r="26" spans="1:15">
      <c r="A26" s="10" t="str">
        <f t="shared" si="13"/>
        <v>250-500</v>
      </c>
      <c r="B26" s="21">
        <f t="shared" si="13"/>
        <v>446</v>
      </c>
      <c r="C26" s="11">
        <f t="shared" si="14"/>
        <v>159832.59999999989</v>
      </c>
      <c r="D26" s="3">
        <f t="shared" si="15"/>
        <v>0.10460606016142472</v>
      </c>
      <c r="E26" s="3">
        <f t="shared" ref="E26:G26" si="26">S10</f>
        <v>1.8247765118693358</v>
      </c>
      <c r="F26" s="3">
        <f t="shared" si="26"/>
        <v>0.28258834037467112</v>
      </c>
      <c r="G26" s="2">
        <f t="shared" si="26"/>
        <v>1.0126554206970879</v>
      </c>
      <c r="H26" s="12">
        <f t="shared" si="17"/>
        <v>0.28247758434998482</v>
      </c>
      <c r="I26" s="3">
        <f t="shared" si="18"/>
        <v>0.38856150809817069</v>
      </c>
      <c r="J26" s="2">
        <f t="shared" si="19"/>
        <v>3.584905411264157</v>
      </c>
      <c r="K26" s="12">
        <f t="shared" si="20"/>
        <v>0.33293858802090753</v>
      </c>
    </row>
    <row r="27" spans="1:15">
      <c r="A27" s="10" t="str">
        <f t="shared" si="13"/>
        <v>500-1000</v>
      </c>
      <c r="B27" s="21">
        <f t="shared" si="13"/>
        <v>469</v>
      </c>
      <c r="C27" s="11">
        <f t="shared" si="14"/>
        <v>341847.69999999995</v>
      </c>
      <c r="D27" s="3">
        <f t="shared" si="15"/>
        <v>9.5022681194406045E-2</v>
      </c>
      <c r="E27" s="3">
        <f t="shared" ref="E27:G27" si="27">S11</f>
        <v>2.0924823839756774</v>
      </c>
      <c r="F27" s="3">
        <f t="shared" si="27"/>
        <v>0.29010081870436799</v>
      </c>
      <c r="G27" s="2">
        <f t="shared" si="27"/>
        <v>1.1892375840113905</v>
      </c>
      <c r="H27" s="12">
        <f t="shared" si="17"/>
        <v>0.36422176098580133</v>
      </c>
      <c r="I27" s="3">
        <f t="shared" si="18"/>
        <v>0.36614403060378936</v>
      </c>
      <c r="J27" s="2">
        <f t="shared" si="19"/>
        <v>3.2651469829606121</v>
      </c>
      <c r="K27" s="12">
        <f t="shared" si="20"/>
        <v>0.31704612148798084</v>
      </c>
    </row>
    <row r="28" spans="1:15">
      <c r="A28" s="10" t="str">
        <f t="shared" si="13"/>
        <v>1000-2500</v>
      </c>
      <c r="B28" s="21">
        <f t="shared" si="13"/>
        <v>603</v>
      </c>
      <c r="C28" s="11">
        <f t="shared" si="14"/>
        <v>1005726.1000000001</v>
      </c>
      <c r="D28" s="3">
        <f t="shared" si="15"/>
        <v>6.6494527503895728E-2</v>
      </c>
      <c r="E28" s="3">
        <f t="shared" ref="E28:G28" si="28">S12</f>
        <v>2.3654891923932384</v>
      </c>
      <c r="F28" s="3">
        <f t="shared" si="28"/>
        <v>0.28479232972510088</v>
      </c>
      <c r="G28" s="2">
        <f t="shared" si="28"/>
        <v>1.1746262123286919</v>
      </c>
      <c r="H28" s="12">
        <f t="shared" si="17"/>
        <v>0.41306172033514177</v>
      </c>
      <c r="I28" s="3">
        <f t="shared" si="18"/>
        <v>0.31229369336286467</v>
      </c>
      <c r="J28" s="2">
        <f t="shared" si="19"/>
        <v>2.8437062901293473</v>
      </c>
      <c r="K28" s="12">
        <f t="shared" si="20"/>
        <v>0.28774601039713682</v>
      </c>
    </row>
    <row r="29" spans="1:15">
      <c r="A29" s="10" t="str">
        <f t="shared" si="13"/>
        <v>2500-10000</v>
      </c>
      <c r="B29" s="21">
        <f t="shared" si="13"/>
        <v>715</v>
      </c>
      <c r="C29" s="11">
        <f t="shared" si="14"/>
        <v>3627523.899999998</v>
      </c>
      <c r="D29" s="3">
        <f t="shared" si="15"/>
        <v>5.2512052348901522E-2</v>
      </c>
      <c r="E29" s="3">
        <f t="shared" ref="E29:G29" si="29">S13</f>
        <v>2.3307627798667103</v>
      </c>
      <c r="F29" s="3">
        <f t="shared" si="29"/>
        <v>0.27264476173197399</v>
      </c>
      <c r="G29" s="2">
        <f t="shared" si="29"/>
        <v>1.1744941339730652</v>
      </c>
      <c r="H29" s="12">
        <f t="shared" si="17"/>
        <v>0.49118712036472351</v>
      </c>
      <c r="I29" s="3">
        <f t="shared" si="18"/>
        <v>0.26556529805558826</v>
      </c>
      <c r="J29" s="2">
        <f t="shared" si="19"/>
        <v>2.3911338169880403</v>
      </c>
      <c r="K29" s="12">
        <f t="shared" si="20"/>
        <v>0.24220623819399595</v>
      </c>
    </row>
    <row r="30" spans="1:15">
      <c r="A30" s="10" t="str">
        <f t="shared" si="13"/>
        <v>&gt;10000</v>
      </c>
      <c r="B30" s="21">
        <f t="shared" si="13"/>
        <v>506</v>
      </c>
      <c r="C30" s="11">
        <f t="shared" si="14"/>
        <v>28593304.600000031</v>
      </c>
      <c r="D30" s="3">
        <f t="shared" si="15"/>
        <v>4.2116733525339525E-2</v>
      </c>
      <c r="E30" s="3">
        <f t="shared" ref="E30:G30" si="30">S14</f>
        <v>1.9896933713497038</v>
      </c>
      <c r="F30" s="3">
        <f t="shared" si="30"/>
        <v>0.23576613411293115</v>
      </c>
      <c r="G30" s="2">
        <f t="shared" si="30"/>
        <v>1.0696970622302118</v>
      </c>
      <c r="H30" s="12">
        <f t="shared" si="17"/>
        <v>0.53874524971332771</v>
      </c>
      <c r="I30" s="3">
        <f t="shared" si="18"/>
        <v>0.21552945731852294</v>
      </c>
      <c r="J30" s="2">
        <f t="shared" si="19"/>
        <v>1.9855340957519521</v>
      </c>
      <c r="K30" s="12">
        <f t="shared" si="20"/>
        <v>0.21072179207544814</v>
      </c>
    </row>
    <row r="31" spans="1:15">
      <c r="A31" s="10" t="str">
        <f t="shared" si="13"/>
        <v>Market</v>
      </c>
      <c r="B31" s="21">
        <f>B15</f>
        <v>7053</v>
      </c>
      <c r="C31" s="11">
        <f t="shared" si="14"/>
        <v>33887561.222999826</v>
      </c>
      <c r="D31" s="3">
        <f t="shared" si="15"/>
        <v>0.10305681877983698</v>
      </c>
      <c r="E31" s="3">
        <f t="shared" ref="E31:G31" si="31">S15</f>
        <v>1.7452922080718416</v>
      </c>
      <c r="F31" s="3">
        <f t="shared" si="31"/>
        <v>0.22709444645085414</v>
      </c>
      <c r="G31" s="2">
        <f t="shared" si="31"/>
        <v>1.1288402320474928</v>
      </c>
      <c r="H31" s="12">
        <f t="shared" si="17"/>
        <v>0.26255573394792564</v>
      </c>
      <c r="I31" s="3">
        <f t="shared" si="18"/>
        <v>0.42356417983731653</v>
      </c>
      <c r="J31" s="2">
        <f t="shared" si="19"/>
        <v>4.299430886820331</v>
      </c>
      <c r="K31" s="12">
        <f t="shared" si="20"/>
        <v>0.48064894865725744</v>
      </c>
    </row>
    <row r="32" spans="1:15">
      <c r="A32" s="9"/>
      <c r="B32" s="20"/>
    </row>
    <row r="34" spans="17:17">
      <c r="Q34" s="1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Global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2015-01-08T22:52:47Z</dcterms:created>
  <dcterms:modified xsi:type="dcterms:W3CDTF">2020-01-09T18:18:32Z</dcterms:modified>
</cp:coreProperties>
</file>