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18.png" ContentType="image/png"/>
  <Override PartName="/xl/media/image509.png" ContentType="image/png"/>
  <Override PartName="/xl/media/image508.jpeg" ContentType="image/jpeg"/>
  <Override PartName="/xl/media/image505.jpeg" ContentType="image/jpeg"/>
  <Override PartName="/xl/media/image504.jpeg" ContentType="image/jpeg"/>
  <Override PartName="/xl/media/image503.png" ContentType="image/png"/>
  <Override PartName="/xl/media/image502.jpeg" ContentType="image/jpeg"/>
  <Override PartName="/xl/media/image499.png" ContentType="image/png"/>
  <Override PartName="/xl/media/image491.png" ContentType="image/png"/>
  <Override PartName="/xl/media/image490.png" ContentType="image/png"/>
  <Override PartName="/xl/media/image489.png" ContentType="image/png"/>
  <Override PartName="/xl/media/image496.png" ContentType="image/png"/>
  <Override PartName="/xl/media/image487.png" ContentType="image/png"/>
  <Override PartName="/xl/media/image483.jpeg" ContentType="image/jpeg"/>
  <Override PartName="/xl/media/image481.png" ContentType="image/png"/>
  <Override PartName="/xl/media/image479.png" ContentType="image/png"/>
  <Override PartName="/xl/media/image475.png" ContentType="image/png"/>
  <Override PartName="/xl/media/image474.png" ContentType="image/png"/>
  <Override PartName="/xl/media/image476.png" ContentType="image/png"/>
  <Override PartName="/xl/media/image519.jpeg" ContentType="image/jpeg"/>
  <Override PartName="/xl/media/image480.png" ContentType="image/png"/>
  <Override PartName="/xl/media/image513.png" ContentType="image/png"/>
  <Override PartName="/xl/media/image473.png" ContentType="image/png"/>
  <Override PartName="/xl/media/image472.jpeg" ContentType="image/jpeg"/>
  <Override PartName="/xl/media/image494.png" ContentType="image/png"/>
  <Override PartName="/xl/media/image471.jpeg" ContentType="image/jpeg"/>
  <Override PartName="/xl/media/image470.jpeg" ContentType="image/jpeg"/>
  <Override PartName="/xl/media/image477.jpeg" ContentType="image/jpeg"/>
  <Override PartName="/xl/media/image467.jpeg" ContentType="image/jpeg"/>
  <Override PartName="/xl/media/image465.png" ContentType="image/png"/>
  <Override PartName="/xl/media/image464.png" ContentType="image/png"/>
  <Override PartName="/xl/media/image463.jpeg" ContentType="image/jpeg"/>
  <Override PartName="/xl/media/image461.jpeg" ContentType="image/jpeg"/>
  <Override PartName="/xl/media/image486.png" ContentType="image/png"/>
  <Override PartName="/xl/media/image459.jpeg" ContentType="image/jpeg"/>
  <Override PartName="/xl/media/image456.png" ContentType="image/png"/>
  <Override PartName="/xl/media/image455.png" ContentType="image/png"/>
  <Override PartName="/xl/media/image485.png" ContentType="image/png"/>
  <Override PartName="/xl/media/image454.png" ContentType="image/png"/>
  <Override PartName="/xl/media/image468.jpeg" ContentType="image/jpeg"/>
  <Override PartName="/xl/media/image452.png" ContentType="image/png"/>
  <Override PartName="/xl/media/image449.png" ContentType="image/png"/>
  <Override PartName="/xl/media/image445.png" ContentType="image/png"/>
  <Override PartName="/xl/media/image444.png" ContentType="image/png"/>
  <Override PartName="/xl/media/image492.png" ContentType="image/png"/>
  <Override PartName="/xl/media/image442.jpeg" ContentType="image/jpeg"/>
  <Override PartName="/xl/media/image441.jpeg" ContentType="image/jpeg"/>
  <Override PartName="/xl/media/image514.jpeg" ContentType="image/jpeg"/>
  <Override PartName="/xl/media/image469.jpeg" ContentType="image/jpeg"/>
  <Override PartName="/xl/media/image439.jpeg" ContentType="image/jpeg"/>
  <Override PartName="/xl/media/image438.jpeg" ContentType="image/jpeg"/>
  <Override PartName="/xl/media/image435.png" ContentType="image/png"/>
  <Override PartName="/xl/media/image434.png" ContentType="image/png"/>
  <Override PartName="/xl/media/image520.jpeg" ContentType="image/jpeg"/>
  <Override PartName="/xl/media/image431.jpeg" ContentType="image/jpeg"/>
  <Override PartName="/xl/media/image457.png" ContentType="image/png"/>
  <Override PartName="/xl/media/image429.jpeg" ContentType="image/jpeg"/>
  <Override PartName="/xl/media/image426.jpeg" ContentType="image/jpeg"/>
  <Override PartName="/xl/media/image425.jpeg" ContentType="image/jpeg"/>
  <Override PartName="/xl/media/image443.png" ContentType="image/png"/>
  <Override PartName="/xl/media/image423.png" ContentType="image/png"/>
  <Override PartName="/xl/media/image450.png" ContentType="image/png"/>
  <Override PartName="/xl/media/image495.png" ContentType="image/png"/>
  <Override PartName="/xl/media/image453.png" ContentType="image/png"/>
  <Override PartName="/xl/media/image448.png" ContentType="image/png"/>
  <Override PartName="/xl/media/image421.png" ContentType="image/png"/>
  <Override PartName="/xl/media/image419.png" ContentType="image/png"/>
  <Override PartName="/xl/media/image432.jpeg" ContentType="image/jpeg"/>
  <Override PartName="/xl/media/image507.png" ContentType="image/png"/>
  <Override PartName="/xl/media/image418.png" ContentType="image/png"/>
  <Override PartName="/xl/media/image417.png" ContentType="image/png"/>
  <Override PartName="/xl/media/image436.png" ContentType="image/png"/>
  <Override PartName="/xl/media/image430.jpeg" ContentType="image/jpeg"/>
  <Override PartName="/xl/media/image422.png" ContentType="image/png"/>
  <Override PartName="/xl/media/image462.jpeg" ContentType="image/jpeg"/>
  <Override PartName="/xl/media/image506.png" ContentType="image/png"/>
  <Override PartName="/xl/media/image446.png" ContentType="image/png"/>
  <Override PartName="/xl/media/image415.png" ContentType="image/png"/>
  <Override PartName="/xl/media/image482.jpeg" ContentType="image/jpeg"/>
  <Override PartName="/xl/media/image484.jpeg" ContentType="image/jpeg"/>
  <Override PartName="/xl/media/image427.jpeg" ContentType="image/jpeg"/>
  <Override PartName="/xl/media/image466.png" ContentType="image/png"/>
  <Override PartName="/xl/media/image510.jpeg" ContentType="image/jpeg"/>
  <Override PartName="/xl/media/image413.png" ContentType="image/png"/>
  <Override PartName="/xl/media/image420.png" ContentType="image/png"/>
  <Override PartName="/xl/media/image408.png" ContentType="image/png"/>
  <Override PartName="/xl/media/image405.png" ContentType="image/png"/>
  <Override PartName="/xl/media/image404.png" ContentType="image/png"/>
  <Override PartName="/xl/media/image460.jpeg" ContentType="image/jpeg"/>
  <Override PartName="/xl/media/image498.png" ContentType="image/png"/>
  <Override PartName="/xl/media/image411.png" ContentType="image/png"/>
  <Override PartName="/xl/media/image437.jpeg" ContentType="image/jpeg"/>
  <Override PartName="/xl/media/image493.png" ContentType="image/png"/>
  <Override PartName="/xl/media/image458.jpeg" ContentType="image/jpeg"/>
  <Override PartName="/xl/media/image403.png" ContentType="image/png"/>
  <Override PartName="/xl/media/image412.png" ContentType="image/png"/>
  <Override PartName="/xl/media/image402.png" ContentType="image/png"/>
  <Override PartName="/xl/media/image410.png" ContentType="image/png"/>
  <Override PartName="/xl/media/image497.png" ContentType="image/png"/>
  <Override PartName="/xl/media/image433.jpeg" ContentType="image/jpeg"/>
  <Override PartName="/xl/media/image401.png" ContentType="image/png"/>
  <Override PartName="/xl/media/image515.jpeg" ContentType="image/jpeg"/>
  <Override PartName="/xl/media/image451.png" ContentType="image/png"/>
  <Override PartName="/xl/media/image424.png" ContentType="image/png"/>
  <Override PartName="/xl/media/image399.png" ContentType="image/png"/>
  <Override PartName="/xl/media/image440.png" ContentType="image/png"/>
  <Override PartName="/xl/media/image406.png" ContentType="image/png"/>
  <Override PartName="/xl/media/image414.png" ContentType="image/png"/>
  <Override PartName="/xl/media/image488.png" ContentType="image/png"/>
  <Override PartName="/xl/media/image407.png" ContentType="image/png"/>
  <Override PartName="/xl/media/image398.png" ContentType="image/png"/>
  <Override PartName="/xl/media/image500.jpeg" ContentType="image/jpeg"/>
  <Override PartName="/xl/media/image397.png" ContentType="image/png"/>
  <Override PartName="/xl/media/image516.png" ContentType="image/png"/>
  <Override PartName="/xl/media/image395.png" ContentType="image/png"/>
  <Override PartName="/xl/media/image478.jpeg" ContentType="image/jpeg"/>
  <Override PartName="/xl/media/image512.jpeg" ContentType="image/jpeg"/>
  <Override PartName="/xl/media/image447.png" ContentType="image/png"/>
  <Override PartName="/xl/media/image394.png" ContentType="image/png"/>
  <Override PartName="/xl/media/image409.png" ContentType="image/png"/>
  <Override PartName="/xl/media/image517.png" ContentType="image/png"/>
  <Override PartName="/xl/media/image393.png" ContentType="image/png"/>
  <Override PartName="/xl/media/image501.jpeg" ContentType="image/jpeg"/>
  <Override PartName="/xl/media/image416.png" ContentType="image/png"/>
  <Override PartName="/xl/media/image396.png" ContentType="image/png"/>
  <Override PartName="/xl/media/image392.png" ContentType="image/png"/>
  <Override PartName="/xl/media/image400.png" ContentType="image/png"/>
  <Override PartName="/xl/media/image428.jpeg" ContentType="image/jpeg"/>
  <Override PartName="/xl/media/image511.png" ContentType="image/png"/>
  <Override PartName="/xl/media/image39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<sst xmlns="http://schemas.openxmlformats.org/spreadsheetml/2006/main" count="425" uniqueCount="187">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</sst>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M"/>
    <numFmt numFmtId="166" formatCode="H:MM\ AM/PM;@"/>
    <numFmt numFmtId="167" formatCode="H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1.png"/><Relationship Id="rId2" Type="http://schemas.openxmlformats.org/officeDocument/2006/relationships/image" Target="../media/image392.png"/><Relationship Id="rId3" Type="http://schemas.openxmlformats.org/officeDocument/2006/relationships/image" Target="../media/image393.png"/><Relationship Id="rId4" Type="http://schemas.openxmlformats.org/officeDocument/2006/relationships/image" Target="../media/image394.png"/><Relationship Id="rId5" Type="http://schemas.openxmlformats.org/officeDocument/2006/relationships/image" Target="../media/image395.png"/><Relationship Id="rId6" Type="http://schemas.openxmlformats.org/officeDocument/2006/relationships/image" Target="../media/image396.png"/><Relationship Id="rId7" Type="http://schemas.openxmlformats.org/officeDocument/2006/relationships/image" Target="../media/image397.png"/><Relationship Id="rId8" Type="http://schemas.openxmlformats.org/officeDocument/2006/relationships/image" Target="../media/image398.png"/><Relationship Id="rId9" Type="http://schemas.openxmlformats.org/officeDocument/2006/relationships/image" Target="../media/image399.png"/><Relationship Id="rId10" Type="http://schemas.openxmlformats.org/officeDocument/2006/relationships/image" Target="../media/image400.png"/><Relationship Id="rId11" Type="http://schemas.openxmlformats.org/officeDocument/2006/relationships/image" Target="../media/image401.png"/><Relationship Id="rId12" Type="http://schemas.openxmlformats.org/officeDocument/2006/relationships/image" Target="../media/image402.png"/><Relationship Id="rId13" Type="http://schemas.openxmlformats.org/officeDocument/2006/relationships/image" Target="../media/image403.png"/><Relationship Id="rId14" Type="http://schemas.openxmlformats.org/officeDocument/2006/relationships/image" Target="../media/image404.png"/><Relationship Id="rId15" Type="http://schemas.openxmlformats.org/officeDocument/2006/relationships/image" Target="../media/image405.png"/><Relationship Id="rId16" Type="http://schemas.openxmlformats.org/officeDocument/2006/relationships/image" Target="../media/image406.png"/><Relationship Id="rId17" Type="http://schemas.openxmlformats.org/officeDocument/2006/relationships/image" Target="../media/image407.png"/><Relationship Id="rId18" Type="http://schemas.openxmlformats.org/officeDocument/2006/relationships/image" Target="../media/image408.png"/><Relationship Id="rId19" Type="http://schemas.openxmlformats.org/officeDocument/2006/relationships/image" Target="../media/image409.png"/><Relationship Id="rId20" Type="http://schemas.openxmlformats.org/officeDocument/2006/relationships/image" Target="../media/image410.png"/><Relationship Id="rId21" Type="http://schemas.openxmlformats.org/officeDocument/2006/relationships/image" Target="../media/image411.png"/><Relationship Id="rId22" Type="http://schemas.openxmlformats.org/officeDocument/2006/relationships/image" Target="../media/image412.png"/><Relationship Id="rId23" Type="http://schemas.openxmlformats.org/officeDocument/2006/relationships/image" Target="../media/image413.png"/><Relationship Id="rId24" Type="http://schemas.openxmlformats.org/officeDocument/2006/relationships/image" Target="../media/image414.png"/><Relationship Id="rId25" Type="http://schemas.openxmlformats.org/officeDocument/2006/relationships/image" Target="../media/image415.png"/><Relationship Id="rId26" Type="http://schemas.openxmlformats.org/officeDocument/2006/relationships/image" Target="../media/image416.png"/><Relationship Id="rId27" Type="http://schemas.openxmlformats.org/officeDocument/2006/relationships/image" Target="../media/image417.png"/><Relationship Id="rId28" Type="http://schemas.openxmlformats.org/officeDocument/2006/relationships/image" Target="../media/image418.png"/><Relationship Id="rId29" Type="http://schemas.openxmlformats.org/officeDocument/2006/relationships/image" Target="../media/image419.png"/><Relationship Id="rId30" Type="http://schemas.openxmlformats.org/officeDocument/2006/relationships/image" Target="../media/image420.png"/><Relationship Id="rId31" Type="http://schemas.openxmlformats.org/officeDocument/2006/relationships/image" Target="../media/image421.png"/><Relationship Id="rId32" Type="http://schemas.openxmlformats.org/officeDocument/2006/relationships/image" Target="../media/image422.png"/><Relationship Id="rId33" Type="http://schemas.openxmlformats.org/officeDocument/2006/relationships/image" Target="../media/image423.png"/><Relationship Id="rId34" Type="http://schemas.openxmlformats.org/officeDocument/2006/relationships/image" Target="../media/image424.png"/><Relationship Id="rId35" Type="http://schemas.openxmlformats.org/officeDocument/2006/relationships/image" Target="../media/image425.jpeg"/><Relationship Id="rId36" Type="http://schemas.openxmlformats.org/officeDocument/2006/relationships/image" Target="../media/image426.jpeg"/><Relationship Id="rId37" Type="http://schemas.openxmlformats.org/officeDocument/2006/relationships/image" Target="../media/image427.jpeg"/><Relationship Id="rId38" Type="http://schemas.openxmlformats.org/officeDocument/2006/relationships/image" Target="../media/image428.jpeg"/><Relationship Id="rId39" Type="http://schemas.openxmlformats.org/officeDocument/2006/relationships/image" Target="../media/image429.jpeg"/><Relationship Id="rId40" Type="http://schemas.openxmlformats.org/officeDocument/2006/relationships/image" Target="../media/image430.jpeg"/><Relationship Id="rId41" Type="http://schemas.openxmlformats.org/officeDocument/2006/relationships/image" Target="../media/image431.jpeg"/><Relationship Id="rId42" Type="http://schemas.openxmlformats.org/officeDocument/2006/relationships/image" Target="../media/image432.jpeg"/><Relationship Id="rId43" Type="http://schemas.openxmlformats.org/officeDocument/2006/relationships/image" Target="../media/image433.jpeg"/><Relationship Id="rId44" Type="http://schemas.openxmlformats.org/officeDocument/2006/relationships/image" Target="../media/image434.png"/><Relationship Id="rId45" Type="http://schemas.openxmlformats.org/officeDocument/2006/relationships/image" Target="../media/image435.png"/><Relationship Id="rId46" Type="http://schemas.openxmlformats.org/officeDocument/2006/relationships/image" Target="../media/image436.png"/><Relationship Id="rId47" Type="http://schemas.openxmlformats.org/officeDocument/2006/relationships/image" Target="../media/image437.jpeg"/><Relationship Id="rId48" Type="http://schemas.openxmlformats.org/officeDocument/2006/relationships/image" Target="../media/image438.jpeg"/><Relationship Id="rId49" Type="http://schemas.openxmlformats.org/officeDocument/2006/relationships/image" Target="../media/image439.jpeg"/><Relationship Id="rId50" Type="http://schemas.openxmlformats.org/officeDocument/2006/relationships/image" Target="../media/image440.png"/><Relationship Id="rId51" Type="http://schemas.openxmlformats.org/officeDocument/2006/relationships/image" Target="../media/image441.jpeg"/><Relationship Id="rId52" Type="http://schemas.openxmlformats.org/officeDocument/2006/relationships/image" Target="../media/image442.jpeg"/><Relationship Id="rId53" Type="http://schemas.openxmlformats.org/officeDocument/2006/relationships/image" Target="../media/image443.png"/><Relationship Id="rId54" Type="http://schemas.openxmlformats.org/officeDocument/2006/relationships/image" Target="../media/image444.png"/><Relationship Id="rId55" Type="http://schemas.openxmlformats.org/officeDocument/2006/relationships/image" Target="../media/image445.png"/><Relationship Id="rId56" Type="http://schemas.openxmlformats.org/officeDocument/2006/relationships/image" Target="../media/image446.png"/><Relationship Id="rId57" Type="http://schemas.openxmlformats.org/officeDocument/2006/relationships/image" Target="../media/image447.png"/><Relationship Id="rId58" Type="http://schemas.openxmlformats.org/officeDocument/2006/relationships/image" Target="../media/image448.png"/><Relationship Id="rId59" Type="http://schemas.openxmlformats.org/officeDocument/2006/relationships/image" Target="../media/image449.png"/><Relationship Id="rId60" Type="http://schemas.openxmlformats.org/officeDocument/2006/relationships/image" Target="../media/image450.png"/><Relationship Id="rId61" Type="http://schemas.openxmlformats.org/officeDocument/2006/relationships/image" Target="../media/image451.png"/><Relationship Id="rId62" Type="http://schemas.openxmlformats.org/officeDocument/2006/relationships/image" Target="../media/image452.png"/><Relationship Id="rId63" Type="http://schemas.openxmlformats.org/officeDocument/2006/relationships/image" Target="../media/image453.png"/><Relationship Id="rId64" Type="http://schemas.openxmlformats.org/officeDocument/2006/relationships/image" Target="../media/image454.png"/><Relationship Id="rId65" Type="http://schemas.openxmlformats.org/officeDocument/2006/relationships/image" Target="../media/image455.png"/><Relationship Id="rId66" Type="http://schemas.openxmlformats.org/officeDocument/2006/relationships/image" Target="../media/image456.png"/><Relationship Id="rId67" Type="http://schemas.openxmlformats.org/officeDocument/2006/relationships/image" Target="../media/image457.png"/><Relationship Id="rId68" Type="http://schemas.openxmlformats.org/officeDocument/2006/relationships/image" Target="../media/image458.jpeg"/><Relationship Id="rId69" Type="http://schemas.openxmlformats.org/officeDocument/2006/relationships/image" Target="../media/image459.jpeg"/><Relationship Id="rId70" Type="http://schemas.openxmlformats.org/officeDocument/2006/relationships/image" Target="../media/image460.jpeg"/><Relationship Id="rId71" Type="http://schemas.openxmlformats.org/officeDocument/2006/relationships/image" Target="../media/image461.jpeg"/><Relationship Id="rId72" Type="http://schemas.openxmlformats.org/officeDocument/2006/relationships/image" Target="../media/image462.jpeg"/><Relationship Id="rId73" Type="http://schemas.openxmlformats.org/officeDocument/2006/relationships/image" Target="../media/image463.jpeg"/><Relationship Id="rId74" Type="http://schemas.openxmlformats.org/officeDocument/2006/relationships/image" Target="../media/image464.png"/><Relationship Id="rId75" Type="http://schemas.openxmlformats.org/officeDocument/2006/relationships/image" Target="../media/image465.png"/><Relationship Id="rId76" Type="http://schemas.openxmlformats.org/officeDocument/2006/relationships/image" Target="../media/image466.png"/><Relationship Id="rId77" Type="http://schemas.openxmlformats.org/officeDocument/2006/relationships/image" Target="../media/image467.jpeg"/><Relationship Id="rId78" Type="http://schemas.openxmlformats.org/officeDocument/2006/relationships/image" Target="../media/image468.jpeg"/><Relationship Id="rId79" Type="http://schemas.openxmlformats.org/officeDocument/2006/relationships/image" Target="../media/image469.jpeg"/><Relationship Id="rId80" Type="http://schemas.openxmlformats.org/officeDocument/2006/relationships/image" Target="../media/image470.jpeg"/><Relationship Id="rId81" Type="http://schemas.openxmlformats.org/officeDocument/2006/relationships/image" Target="../media/image471.jpeg"/><Relationship Id="rId82" Type="http://schemas.openxmlformats.org/officeDocument/2006/relationships/image" Target="../media/image472.jpeg"/><Relationship Id="rId83" Type="http://schemas.openxmlformats.org/officeDocument/2006/relationships/image" Target="../media/image473.png"/><Relationship Id="rId84" Type="http://schemas.openxmlformats.org/officeDocument/2006/relationships/image" Target="../media/image474.png"/><Relationship Id="rId85" Type="http://schemas.openxmlformats.org/officeDocument/2006/relationships/image" Target="../media/image475.png"/><Relationship Id="rId86" Type="http://schemas.openxmlformats.org/officeDocument/2006/relationships/image" Target="../media/image476.png"/><Relationship Id="rId87" Type="http://schemas.openxmlformats.org/officeDocument/2006/relationships/image" Target="../media/image477.jpeg"/><Relationship Id="rId88" Type="http://schemas.openxmlformats.org/officeDocument/2006/relationships/image" Target="../media/image478.jpeg"/><Relationship Id="rId89" Type="http://schemas.openxmlformats.org/officeDocument/2006/relationships/image" Target="../media/image479.png"/><Relationship Id="rId90" Type="http://schemas.openxmlformats.org/officeDocument/2006/relationships/image" Target="../media/image480.png"/><Relationship Id="rId91" Type="http://schemas.openxmlformats.org/officeDocument/2006/relationships/image" Target="../media/image481.png"/><Relationship Id="rId92" Type="http://schemas.openxmlformats.org/officeDocument/2006/relationships/image" Target="../media/image482.jpeg"/><Relationship Id="rId93" Type="http://schemas.openxmlformats.org/officeDocument/2006/relationships/image" Target="../media/image483.jpeg"/><Relationship Id="rId94" Type="http://schemas.openxmlformats.org/officeDocument/2006/relationships/image" Target="../media/image484.jpeg"/><Relationship Id="rId95" Type="http://schemas.openxmlformats.org/officeDocument/2006/relationships/image" Target="../media/image485.png"/><Relationship Id="rId96" Type="http://schemas.openxmlformats.org/officeDocument/2006/relationships/image" Target="../media/image486.png"/><Relationship Id="rId97" Type="http://schemas.openxmlformats.org/officeDocument/2006/relationships/image" Target="../media/image487.png"/><Relationship Id="rId98" Type="http://schemas.openxmlformats.org/officeDocument/2006/relationships/image" Target="../media/image4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89.png"/><Relationship Id="rId2" Type="http://schemas.openxmlformats.org/officeDocument/2006/relationships/image" Target="../media/image490.png"/><Relationship Id="rId3" Type="http://schemas.openxmlformats.org/officeDocument/2006/relationships/image" Target="../media/image491.png"/><Relationship Id="rId4" Type="http://schemas.openxmlformats.org/officeDocument/2006/relationships/image" Target="../media/image492.png"/><Relationship Id="rId5" Type="http://schemas.openxmlformats.org/officeDocument/2006/relationships/image" Target="../media/image493.png"/><Relationship Id="rId6" Type="http://schemas.openxmlformats.org/officeDocument/2006/relationships/image" Target="../media/image494.png"/><Relationship Id="rId7" Type="http://schemas.openxmlformats.org/officeDocument/2006/relationships/image" Target="../media/image495.png"/><Relationship Id="rId8" Type="http://schemas.openxmlformats.org/officeDocument/2006/relationships/image" Target="../media/image496.png"/><Relationship Id="rId9" Type="http://schemas.openxmlformats.org/officeDocument/2006/relationships/image" Target="../media/image497.png"/><Relationship Id="rId10" Type="http://schemas.openxmlformats.org/officeDocument/2006/relationships/image" Target="../media/image498.png"/><Relationship Id="rId11" Type="http://schemas.openxmlformats.org/officeDocument/2006/relationships/image" Target="../media/image499.png"/><Relationship Id="rId12" Type="http://schemas.openxmlformats.org/officeDocument/2006/relationships/image" Target="../media/image500.jpeg"/><Relationship Id="rId13" Type="http://schemas.openxmlformats.org/officeDocument/2006/relationships/image" Target="../media/image501.jpeg"/><Relationship Id="rId14" Type="http://schemas.openxmlformats.org/officeDocument/2006/relationships/image" Target="../media/image502.jpeg"/><Relationship Id="rId15" Type="http://schemas.openxmlformats.org/officeDocument/2006/relationships/image" Target="../media/image503.png"/><Relationship Id="rId16" Type="http://schemas.openxmlformats.org/officeDocument/2006/relationships/image" Target="../media/image504.jpeg"/><Relationship Id="rId17" Type="http://schemas.openxmlformats.org/officeDocument/2006/relationships/image" Target="../media/image505.jpeg"/><Relationship Id="rId18" Type="http://schemas.openxmlformats.org/officeDocument/2006/relationships/image" Target="../media/image506.png"/><Relationship Id="rId19" Type="http://schemas.openxmlformats.org/officeDocument/2006/relationships/image" Target="../media/image507.png"/><Relationship Id="rId20" Type="http://schemas.openxmlformats.org/officeDocument/2006/relationships/image" Target="../media/image508.jpeg"/><Relationship Id="rId21" Type="http://schemas.openxmlformats.org/officeDocument/2006/relationships/image" Target="../media/image509.png"/><Relationship Id="rId22" Type="http://schemas.openxmlformats.org/officeDocument/2006/relationships/image" Target="../media/image510.jpeg"/><Relationship Id="rId23" Type="http://schemas.openxmlformats.org/officeDocument/2006/relationships/image" Target="../media/image511.png"/><Relationship Id="rId24" Type="http://schemas.openxmlformats.org/officeDocument/2006/relationships/image" Target="../media/image512.jpeg"/><Relationship Id="rId25" Type="http://schemas.openxmlformats.org/officeDocument/2006/relationships/image" Target="../media/image513.png"/><Relationship Id="rId26" Type="http://schemas.openxmlformats.org/officeDocument/2006/relationships/image" Target="../media/image514.jpeg"/><Relationship Id="rId27" Type="http://schemas.openxmlformats.org/officeDocument/2006/relationships/image" Target="../media/image515.jpeg"/><Relationship Id="rId28" Type="http://schemas.openxmlformats.org/officeDocument/2006/relationships/image" Target="../media/image516.png"/><Relationship Id="rId29" Type="http://schemas.openxmlformats.org/officeDocument/2006/relationships/image" Target="../media/image517.png"/><Relationship Id="rId30" Type="http://schemas.openxmlformats.org/officeDocument/2006/relationships/image" Target="../media/image518.png"/><Relationship Id="rId31" Type="http://schemas.openxmlformats.org/officeDocument/2006/relationships/image" Target="../media/image519.jpeg"/><Relationship Id="rId32" Type="http://schemas.openxmlformats.org/officeDocument/2006/relationships/image" Target="../media/image5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4" activePane="bottomLeft" state="frozen"/>
      <selection pane="topLeft" activeCell="A1" activeCellId="0" sqref="A1"/>
      <selection pane="bottomLeft" activeCell="Q14" activeCellId="0" sqref="Q14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31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1</v>
      </c>
      <c r="V4" s="32" t="s">
        <v>38</v>
      </c>
      <c r="W4" s="31" t="n">
        <v>1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E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1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-1</v>
      </c>
      <c r="BE4" s="5" t="n">
        <f aca="false">U4-W4</f>
        <v>0</v>
      </c>
      <c r="BF4" s="6" t="str">
        <f aca="false">T4</f>
        <v>Suiza</v>
      </c>
      <c r="BG4" s="6" t="n">
        <f aca="false">IF(AL4="V",3,IF(AL4="E",1,0))</f>
        <v>1</v>
      </c>
      <c r="BH4" s="6" t="n">
        <f aca="false">IF(AL4="V",0,IF(AL4="E",1,3))</f>
        <v>1</v>
      </c>
      <c r="BI4" s="6" t="str">
        <f aca="false">X4</f>
        <v>Ecuador</v>
      </c>
      <c r="BJ4" s="6" t="n">
        <f aca="false">W4-U4</f>
        <v>0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4</v>
      </c>
      <c r="BP4" s="6" t="n">
        <f aca="false">SUMIF(C4:C9,BM4,D4:D9)+SUMIF(G4:G9,BM4,F4:F9)</f>
        <v>6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2</v>
      </c>
      <c r="BZ4" s="6" t="n">
        <f aca="false">SUMIF(BF$4:BF$9,BX4,BE$4:BE$9)+SUMIF(BI$4:BI$9,BX4,BJ$4:BJ$9)</f>
        <v>-2</v>
      </c>
      <c r="CA4" s="6" t="n">
        <f aca="false">SUMIF(T4:T9,BX4,U4:U9)+SUMIF(X4:X9,BX4,W4:W9)</f>
        <v>4</v>
      </c>
      <c r="CB4" s="6" t="n">
        <f aca="false">CR4</f>
        <v>0.004</v>
      </c>
      <c r="CC4" s="53" t="n">
        <f aca="false">CD4+CB4</f>
        <v>0.224952380952381</v>
      </c>
      <c r="CD4" s="51" t="n">
        <f aca="false">(BY4/MAX(ABS(BY$4:BY$7)))+((BZ4/MAX(ABS(BZ$4:BZ$7)))/50)+((CA4/MAX(ABS(CA$4:CA$7)))/100)</f>
        <v>0.220952380952381</v>
      </c>
      <c r="CE4" s="52" t="n">
        <f aca="false">RANK(CC4,CC4:CC7)</f>
        <v>3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3</v>
      </c>
      <c r="V5" s="61" t="s">
        <v>38</v>
      </c>
      <c r="W5" s="31" t="n">
        <v>1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E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0</v>
      </c>
      <c r="AY5" s="6" t="str">
        <f aca="false">C5</f>
        <v>Mexico</v>
      </c>
      <c r="AZ5" s="6" t="n">
        <f aca="false">IF(AK5="V",3,IF(AK5="E",1,0))</f>
        <v>1</v>
      </c>
      <c r="BA5" s="6" t="n">
        <f aca="false">IF(AK5="V",0,IF(AK5="E",1,3))</f>
        <v>1</v>
      </c>
      <c r="BB5" s="6" t="str">
        <f aca="false">G5</f>
        <v>Camerun</v>
      </c>
      <c r="BC5" s="5" t="n">
        <f aca="false">F5-D5</f>
        <v>0</v>
      </c>
      <c r="BE5" s="5" t="n">
        <f aca="false">U5-W5</f>
        <v>2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-2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6</v>
      </c>
      <c r="BO5" s="6" t="n">
        <f aca="false">SUMIF(AY$4:AY$9,BM5,AX$4:AX$9)+SUMIF(BB$4:BB$9,BM5,BC$4:BC$9)</f>
        <v>2</v>
      </c>
      <c r="BP5" s="6" t="n">
        <f aca="false">SUMIF(C4:C9,BM5,D4:D9)+SUMIF(G4:G9,BM5,F4:F9)</f>
        <v>5</v>
      </c>
      <c r="BQ5" s="6" t="n">
        <f aca="false">CM5</f>
        <v>0.003</v>
      </c>
      <c r="BR5" s="53" t="n">
        <f aca="false">BS5+BQ5</f>
        <v>0.688</v>
      </c>
      <c r="BS5" s="51" t="n">
        <f aca="false">(BN5/MAX(ABS(BN$4:BN$7)))+((BO5/MAX(ABS(BO$4:BO$7)))/50)+((BP5/MAX(ABS(BP$4:BP$7)))/100)</f>
        <v>0.685</v>
      </c>
      <c r="BT5" s="52" t="n">
        <f aca="false">RANK(BR5,BR4:BR7)</f>
        <v>2</v>
      </c>
      <c r="BU5" s="49" t="str">
        <f aca="true">OFFSET(BM4,MATCH(SMALL(BT4:BT7,ROW()-ROW(BT4)+1),BT4:BT7,0)-1,0)</f>
        <v>Croacia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4</v>
      </c>
      <c r="BZ5" s="6" t="n">
        <f aca="false">SUMIF(BF$4:BF$9,BX5,BE$4:BE$9)+SUMIF(BI$4:BI$9,BX5,BJ$4:BJ$9)</f>
        <v>-2</v>
      </c>
      <c r="CA5" s="6" t="n">
        <f aca="false">SUMIF(T4:T9,BX5,U4:U9)+SUMIF(X4:X9,BX5,W4:W9)</f>
        <v>3</v>
      </c>
      <c r="CB5" s="6" t="n">
        <f aca="false">CR5</f>
        <v>0.003</v>
      </c>
      <c r="CC5" s="53" t="n">
        <f aca="false">CD5+CB5</f>
        <v>0.445063492063492</v>
      </c>
      <c r="CD5" s="51" t="n">
        <f aca="false">(BY5/MAX(ABS(BY$4:BY$7)))+((BZ5/MAX(ABS(BZ$4:BZ$7)))/50)+((CA5/MAX(ABS(CA$4:CA$7)))/100)</f>
        <v>0.442063492063492</v>
      </c>
      <c r="CE5" s="52" t="n">
        <f aca="false">RANK(CC5,CC4:CC7)</f>
        <v>2</v>
      </c>
      <c r="CF5" s="49" t="str">
        <f aca="true">OFFSET(BX4,MATCH(SMALL(CE4:CE7,ROW()-ROW(CE4)+1),CE4:CE7,0)-1,0)</f>
        <v>Ecuador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1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3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1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-1</v>
      </c>
      <c r="BE6" s="5" t="n">
        <f aca="false">U6-W6</f>
        <v>-2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2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1</v>
      </c>
      <c r="BO6" s="6" t="n">
        <f aca="false">SUMIF(AY$4:AY$9,BM6,AX$4:AX$9)+SUMIF(BB$4:BB$9,BM6,BC$4:BC$9)</f>
        <v>-3</v>
      </c>
      <c r="BP6" s="6" t="n">
        <f aca="false">SUMIF(C4:C9,BM6,D4:D9)+SUMIF(G4:G9,BM6,F4:F9)</f>
        <v>1</v>
      </c>
      <c r="BQ6" s="6" t="n">
        <f aca="false">CM6</f>
        <v>0.002</v>
      </c>
      <c r="BR6" s="53" t="n">
        <f aca="false">BS6+BQ6</f>
        <v>0.0997777777777778</v>
      </c>
      <c r="BS6" s="51" t="n">
        <f aca="false">(BN6/MAX(ABS(BN$4:BN$7)))+((BO6/MAX(ABS(BO$4:BO$7)))/50)+((BP6/MAX(ABS(BP$4:BP$7)))/100)</f>
        <v>0.0977777777777778</v>
      </c>
      <c r="BT6" s="52" t="n">
        <f aca="false">RANK(BR6,BR4:BR7)</f>
        <v>4</v>
      </c>
      <c r="BU6" s="49" t="str">
        <f aca="true">OFFSET(BM4,MATCH(SMALL(BT4:BT7,ROW()-ROW(BT4)+1),BT4:BT7,0)-1,0)</f>
        <v>Camerun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7</v>
      </c>
      <c r="CA6" s="6" t="n">
        <f aca="false">SUMIF(T4:T9,BX6,U4:U9)+SUMIF(X4:X9,BX6,W4:W9)</f>
        <v>9</v>
      </c>
      <c r="CB6" s="6" t="n">
        <f aca="false">CR6</f>
        <v>0.002</v>
      </c>
      <c r="CC6" s="53" t="n">
        <f aca="false">CD6+CB6</f>
        <v>1.032</v>
      </c>
      <c r="CD6" s="51" t="n">
        <f aca="false">(BY6/MAX(ABS(BY$4:BY$7)))+((BZ6/MAX(ABS(BZ$4:BZ$7)))/50)+((CA6/MAX(ABS(CA$4:CA$7)))/100)</f>
        <v>1.03</v>
      </c>
      <c r="CE6" s="52" t="n">
        <f aca="false">RANK(CC6,CC4:CC7)</f>
        <v>1</v>
      </c>
      <c r="CF6" s="49" t="str">
        <f aca="true">OFFSET(BX4,MATCH(SMALL(CE4:CE7,ROW()-ROW(CE4)+1),CE4:CE7,0)-1,0)</f>
        <v>Suiza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1</v>
      </c>
      <c r="E7" s="32" t="s">
        <v>38</v>
      </c>
      <c r="F7" s="31" t="n">
        <v>2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1</v>
      </c>
      <c r="V7" s="61" t="s">
        <v>38</v>
      </c>
      <c r="W7" s="31" t="n">
        <v>2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3</v>
      </c>
      <c r="AK7" s="6" t="str">
        <f aca="false">IF(D7&gt;F7,"V",IF(D7=F7,"E","D"))</f>
        <v>D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3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-1</v>
      </c>
      <c r="AY7" s="6" t="str">
        <f aca="false">C7</f>
        <v>Camerun</v>
      </c>
      <c r="AZ7" s="6" t="n">
        <f aca="false">IF(AK7="V",3,IF(AK7="E",1,0))</f>
        <v>0</v>
      </c>
      <c r="BA7" s="6" t="n">
        <f aca="false">IF(AK7="V",0,IF(AK7="E",1,3))</f>
        <v>3</v>
      </c>
      <c r="BB7" s="6" t="str">
        <f aca="false">G7</f>
        <v>Croacia</v>
      </c>
      <c r="BC7" s="5" t="n">
        <f aca="false">F7-D7</f>
        <v>1</v>
      </c>
      <c r="BE7" s="5" t="n">
        <f aca="false">U7-W7</f>
        <v>-1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1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1</v>
      </c>
      <c r="BO7" s="6" t="n">
        <f aca="false">SUMIF(AY$4:AY$9,BM7,AX$4:AX$9)+SUMIF(BB$4:BB$9,BM7,BC$4:BC$9)</f>
        <v>-3</v>
      </c>
      <c r="BP7" s="6" t="n">
        <f aca="false">SUMIF(C4:C9,BM7,D4:D9)+SUMIF(G4:G9,BM7,F4:F9)</f>
        <v>3</v>
      </c>
      <c r="BQ7" s="6" t="n">
        <f aca="false">CM7</f>
        <v>0.001</v>
      </c>
      <c r="BR7" s="53" t="n">
        <f aca="false">BS7+BQ7</f>
        <v>0.102111111111111</v>
      </c>
      <c r="BS7" s="51" t="n">
        <f aca="false">(BN7/MAX(ABS(BN$4:BN$7)))+((BO7/MAX(ABS(BO$4:BO$7)))/50)+((BP7/MAX(ABS(BP$4:BP$7)))/100)</f>
        <v>0.101111111111111</v>
      </c>
      <c r="BT7" s="52" t="n">
        <f aca="false">RANK(BR7,BR4:BR7)</f>
        <v>3</v>
      </c>
      <c r="BU7" s="49" t="str">
        <f aca="true">OFFSET(BM4,MATCH(SMALL(BT4:BT7,ROW()-ROW(BT4)+1),BT4:BT7,0)-1,0)</f>
        <v>Mexico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1</v>
      </c>
      <c r="BZ7" s="6" t="n">
        <f aca="false">SUMIF(BF$4:BF$9,BX7,BE$4:BE$9)+SUMIF(BI$4:BI$9,BX7,BJ$4:BJ$9)</f>
        <v>-3</v>
      </c>
      <c r="CA7" s="6" t="n">
        <f aca="false">SUMIF(T4:T9,BX7,U4:U9)+SUMIF(X4:X9,BX7,W4:W9)</f>
        <v>4</v>
      </c>
      <c r="CB7" s="6" t="n">
        <f aca="false">CR7</f>
        <v>0.001</v>
      </c>
      <c r="CC7" s="53" t="n">
        <f aca="false">CD7+CB7</f>
        <v>0.107984126984127</v>
      </c>
      <c r="CD7" s="51" t="n">
        <f aca="false">(BY7/MAX(ABS(BY$4:BY$7)))+((BZ7/MAX(ABS(BZ$4:BZ$7)))/50)+((CA7/MAX(ABS(CA$4:CA$7)))/100)</f>
        <v>0.106984126984127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3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2</v>
      </c>
      <c r="V8" s="61" t="s">
        <v>38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E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-2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2</v>
      </c>
      <c r="BE8" s="5" t="n">
        <f aca="false">U8-W8</f>
        <v>0</v>
      </c>
      <c r="BF8" s="6" t="str">
        <f aca="false">T8</f>
        <v>Honduras</v>
      </c>
      <c r="BG8" s="6" t="n">
        <f aca="false">IF(AL8="V",3,IF(AL8="E",1,0))</f>
        <v>1</v>
      </c>
      <c r="BH8" s="6" t="n">
        <f aca="false">IF(AL8="V",0,IF(AL8="E",1,3))</f>
        <v>1</v>
      </c>
      <c r="BI8" s="6" t="str">
        <f aca="false">X8</f>
        <v>Suiza</v>
      </c>
      <c r="BJ8" s="6" t="n">
        <f aca="false">W8-U8</f>
        <v>0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2</v>
      </c>
      <c r="E9" s="32" t="s">
        <v>38</v>
      </c>
      <c r="F9" s="31" t="n">
        <v>0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0</v>
      </c>
      <c r="V9" s="76" t="s">
        <v>38</v>
      </c>
      <c r="W9" s="31" t="n">
        <v>3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V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2</v>
      </c>
      <c r="AY9" s="6" t="str">
        <f aca="false">C9</f>
        <v>Croacia</v>
      </c>
      <c r="AZ9" s="6" t="n">
        <f aca="false">IF(AK9="V",3,IF(AK9="E",1,0))</f>
        <v>3</v>
      </c>
      <c r="BA9" s="6" t="n">
        <f aca="false">IF(AK9="V",0,IF(AK9="E",1,3))</f>
        <v>0</v>
      </c>
      <c r="BB9" s="6" t="str">
        <f aca="false">G9</f>
        <v>Mexico</v>
      </c>
      <c r="BC9" s="5" t="n">
        <f aca="false">F9-D9</f>
        <v>-2</v>
      </c>
      <c r="BE9" s="5" t="n">
        <f aca="false">U9-W9</f>
        <v>-3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3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2</v>
      </c>
      <c r="E11" s="32" t="s">
        <v>38</v>
      </c>
      <c r="F11" s="31" t="n">
        <v>2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3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-3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5</v>
      </c>
      <c r="BO11" s="6" t="n">
        <f aca="false">SUMIF(AY$11:AY$16,BM11,AX$11:AX$16)+SUMIF(BB$11:BB$16,BM11,BC$11:BC$16)</f>
        <v>2</v>
      </c>
      <c r="BP11" s="6" t="n">
        <f aca="false">SUMIF(C11:C16,BM11,D11:D16)+SUMIF(G11:G16,BM11,F11:F16)</f>
        <v>5</v>
      </c>
      <c r="BQ11" s="6" t="n">
        <f aca="false">CM11</f>
        <v>0.004</v>
      </c>
      <c r="BR11" s="53" t="n">
        <f aca="false">BS11+BQ11</f>
        <v>0.739952380952381</v>
      </c>
      <c r="BS11" s="51" t="n">
        <f aca="false">(BN11/MAX(ABS(BN$11:BN$14)))+((BO11/MAX(ABS(BO$11:BO$14)))/50)+((BP11/MAX(ABS(BP$11:BP$14)))/100)</f>
        <v>0.735952380952381</v>
      </c>
      <c r="BT11" s="52" t="n">
        <f aca="false">RANK(BR11,BR11:BR14)</f>
        <v>2</v>
      </c>
      <c r="BU11" s="49" t="str">
        <f aca="true">OFFSET(BM11,MATCH(SMALL(BT11:BT14,ROW()-ROW(BT11)+1),BT11:BT14,0)-1,0)</f>
        <v>Holanda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8</v>
      </c>
      <c r="CA11" s="6" t="n">
        <f aca="false">SUMIF(T11:T16,BX11,U11:U16)+SUMIF(X11:X16,BX11,W11:W16)</f>
        <v>8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-2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7</v>
      </c>
      <c r="BO12" s="6" t="n">
        <f aca="false">SUMIF(AY$11:AY$16,BM12,AX$11:AX$16)+SUMIF(BB$11:BB$16,BM12,BC$11:BC$16)</f>
        <v>3</v>
      </c>
      <c r="BP12" s="6" t="n">
        <f aca="false">SUMIF(C11:C16,BM12,D11:D16)+SUMIF(G11:G16,BM12,F11:F16)</f>
        <v>6</v>
      </c>
      <c r="BQ12" s="6" t="n">
        <f aca="false">CM12</f>
        <v>0.003</v>
      </c>
      <c r="BR12" s="53" t="n">
        <f aca="false">BS12+BQ12</f>
        <v>1.033</v>
      </c>
      <c r="BS12" s="51" t="n">
        <f aca="false">(BN12/MAX(ABS(BN$11:BN$14)))+((BO12/MAX(ABS(BO$11:BO$14)))/50)+((BP12/MAX(ABS(BP$11:BP$14)))/100)</f>
        <v>1.03</v>
      </c>
      <c r="BT12" s="52" t="n">
        <f aca="false">RANK(BR12,BR11:BR14)</f>
        <v>1</v>
      </c>
      <c r="BU12" s="49" t="str">
        <f aca="true">OFFSET(BM11,MATCH(SMALL(BT11:BT14,ROW()-ROW(BT11)+1),BT11:BT14,0)-1,0)</f>
        <v>España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3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1</v>
      </c>
      <c r="CB12" s="6" t="n">
        <f aca="false">CR12</f>
        <v>0.003</v>
      </c>
      <c r="CC12" s="53" t="n">
        <f aca="false">CD12+CB12</f>
        <v>0.330083333333333</v>
      </c>
      <c r="CD12" s="51" t="n">
        <f aca="false">(BY12/MAX(ABS(BY$11:BY$14)))+((BZ12/MAX(ABS(BZ$11:BZ$14)))/50)+((CA12/MAX(ABS(CA$11:CA$14)))/100)</f>
        <v>0.327083333333333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0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-2</v>
      </c>
      <c r="BP13" s="6" t="n">
        <f aca="false">SUMIF(C11:C16,BM13,D11:D16)+SUMIF(G11:G16,BM13,F11:F16)</f>
        <v>3</v>
      </c>
      <c r="BQ13" s="6" t="n">
        <f aca="false">CM13</f>
        <v>0.002</v>
      </c>
      <c r="BR13" s="53" t="n">
        <f aca="false">BS13+BQ13</f>
        <v>0.422238095238095</v>
      </c>
      <c r="BS13" s="51" t="n">
        <f aca="false">(BN13/MAX(ABS(BN$11:BN$14)))+((BO13/MAX(ABS(BO$11:BO$14)))/50)+((BP13/MAX(ABS(BP$11:BP$14)))/100)</f>
        <v>0.420238095238095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0</v>
      </c>
      <c r="BZ13" s="6" t="n">
        <f aca="false">SUMIF(BF$11:BF$16,BX13,BE$11:BE$16)+SUMIF(BI$11:BI$16,BX13,BJ$11:BJ$16)</f>
        <v>-6</v>
      </c>
      <c r="CA13" s="6" t="n">
        <f aca="false">SUMIF(T11:T16,BX13,U11:U16)+SUMIF(X11:X16,BX13,W11:W16)</f>
        <v>0</v>
      </c>
      <c r="CB13" s="6" t="n">
        <f aca="false">CR13</f>
        <v>0.002</v>
      </c>
      <c r="CC13" s="53" t="n">
        <f aca="false">CD13+CB13</f>
        <v>-0.013</v>
      </c>
      <c r="CD13" s="51" t="n">
        <f aca="false">(BY13/MAX(ABS(BY$11:BY$14)))+((BZ13/MAX(ABS(BZ$11:BZ$14)))/50)+((CA13/MAX(ABS(CA$11:CA$14)))/100)</f>
        <v>-0.015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1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1</v>
      </c>
      <c r="BO14" s="6" t="n">
        <f aca="false">SUMIF(AY$11:AY$16,BM14,AX$11:AX$16)+SUMIF(BB$11:BB$16,BM14,BC$11:BC$16)</f>
        <v>-3</v>
      </c>
      <c r="BP14" s="6" t="n">
        <f aca="false">SUMIF(C11:C16,BM14,D11:D16)+SUMIF(G11:G16,BM14,F11:F16)</f>
        <v>2</v>
      </c>
      <c r="BQ14" s="6" t="n">
        <f aca="false">CM14</f>
        <v>0.001</v>
      </c>
      <c r="BR14" s="53" t="n">
        <f aca="false">BS14+BQ14</f>
        <v>0.127190476190476</v>
      </c>
      <c r="BS14" s="51" t="n">
        <f aca="false">(BN14/MAX(ABS(BN$11:BN$14)))+((BO14/MAX(ABS(BO$11:BO$14)))/50)+((BP14/MAX(ABS(BP$11:BP$14)))/100)</f>
        <v>0.126190476190476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1</v>
      </c>
      <c r="CA14" s="6" t="n">
        <f aca="false">SUMIF(T11:T16,BX14,U11:U16)+SUMIF(X11:X16,BX14,W11:W16)</f>
        <v>3</v>
      </c>
      <c r="CB14" s="6" t="n">
        <f aca="false">CR14</f>
        <v>0.001</v>
      </c>
      <c r="CC14" s="53" t="n">
        <f aca="false">CD14+CB14</f>
        <v>0.673916666666667</v>
      </c>
      <c r="CD14" s="51" t="n">
        <f aca="false">(BY14/MAX(ABS(BY$11:BY$14)))+((BZ14/MAX(ABS(BZ$11:BZ$14)))/50)+((CA14/MAX(ABS(CA$11:CA$14)))/100)</f>
        <v>0.672916666666667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1</v>
      </c>
      <c r="E15" s="61" t="s">
        <v>38</v>
      </c>
      <c r="F15" s="31" t="n">
        <v>1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0</v>
      </c>
      <c r="V15" s="61" t="s">
        <v>38</v>
      </c>
      <c r="W15" s="31" t="n">
        <v>2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E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0</v>
      </c>
      <c r="AY15" s="6" t="str">
        <f aca="false">C15</f>
        <v>Australia</v>
      </c>
      <c r="AZ15" s="6" t="n">
        <f aca="false">IF(AK15="V",3,IF(AK15="E",1,0))</f>
        <v>1</v>
      </c>
      <c r="BA15" s="6" t="n">
        <f aca="false">IF(AK15="V",0,IF(AK15="E",1,3))</f>
        <v>1</v>
      </c>
      <c r="BB15" s="6" t="str">
        <f aca="false">G15</f>
        <v>España</v>
      </c>
      <c r="BC15" s="5" t="n">
        <f aca="false">F15-D15</f>
        <v>0</v>
      </c>
      <c r="BE15" s="5" t="n">
        <f aca="false">U15-W15</f>
        <v>-2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2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2</v>
      </c>
      <c r="E16" s="76" t="s">
        <v>38</v>
      </c>
      <c r="F16" s="31" t="n">
        <v>1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0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V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1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-1</v>
      </c>
      <c r="BE16" s="5" t="n">
        <f aca="false">U16-W16</f>
        <v>1</v>
      </c>
      <c r="BF16" s="6" t="str">
        <f aca="false">T16</f>
        <v>Bosnia Herzegovina</v>
      </c>
      <c r="BG16" s="6" t="n">
        <f aca="false">IF(AL16="V",3,IF(AL16="E",1,0))</f>
        <v>3</v>
      </c>
      <c r="BH16" s="6" t="n">
        <f aca="false">IF(AL16="V",0,IF(AL16="E",1,3))</f>
        <v>0</v>
      </c>
      <c r="BI16" s="6" t="str">
        <f aca="false">X16</f>
        <v>Irán</v>
      </c>
      <c r="BJ16" s="6" t="n">
        <f aca="false">W16-U16</f>
        <v>-1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3</v>
      </c>
      <c r="E18" s="32" t="s">
        <v>38</v>
      </c>
      <c r="F18" s="31" t="n">
        <v>0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3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8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2</v>
      </c>
      <c r="AR18" s="6" t="n">
        <f aca="false">IF(OR(AF18="",AH18=""),"",IF(AND(U18=AF18,W18=AH18),2,0))</f>
        <v>0</v>
      </c>
      <c r="AX18" s="5" t="n">
        <f aca="false">D18-F18</f>
        <v>3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-3</v>
      </c>
      <c r="BE18" s="5" t="n">
        <f aca="false">U18-W18</f>
        <v>2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-2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6</v>
      </c>
      <c r="BP18" s="6" t="n">
        <f aca="false">SUMIF(C18:C23,BM18,D18:D23)+SUMIF(G18:G23,BM18,F18:F23)</f>
        <v>6</v>
      </c>
      <c r="BQ18" s="6" t="n">
        <f aca="false">CM18</f>
        <v>0.004</v>
      </c>
      <c r="BR18" s="52" t="n">
        <f aca="false">BS18+BQ18</f>
        <v>1.034</v>
      </c>
      <c r="BS18" s="51" t="n">
        <f aca="false">(BN18/MAX(ABS(BN$18:BN$21)))+((BO18/MAX(ABS(BO$18:BO$21)))/50)+((BP18/MAX(ABS(BP$18:BP$21)))/100)</f>
        <v>1.03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6</v>
      </c>
      <c r="CA18" s="6" t="n">
        <f aca="false">SUMIF(T18:T23,BX18,U18:U23)+SUMIF(X18:X23,BX18,W18:W23)</f>
        <v>8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0</v>
      </c>
      <c r="E19" s="61" t="s">
        <v>38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38</v>
      </c>
      <c r="W19" s="31" t="n">
        <v>2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5</v>
      </c>
      <c r="AK19" s="6" t="str">
        <f aca="false">IF(D19&gt;F19,"V",IF(D19=F19,"E","D"))</f>
        <v>D</v>
      </c>
      <c r="AL19" s="6" t="str">
        <f aca="false">IF(U19&gt;W19,"V",IF(U19=W19,"E","D"))</f>
        <v>D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3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2</v>
      </c>
      <c r="AX19" s="5" t="n">
        <f aca="false">D19-F19</f>
        <v>-1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1</v>
      </c>
      <c r="BE19" s="5" t="n">
        <f aca="false">U19-W19</f>
        <v>-1</v>
      </c>
      <c r="BF19" s="6" t="str">
        <f aca="false">T19</f>
        <v>Ghana</v>
      </c>
      <c r="BG19" s="6" t="n">
        <f aca="false">IF(AL19="V",3,IF(AL19="E",1,0))</f>
        <v>0</v>
      </c>
      <c r="BH19" s="6" t="n">
        <f aca="false">IF(AL19="V",0,IF(AL19="E",1,3))</f>
        <v>3</v>
      </c>
      <c r="BI19" s="6" t="str">
        <f aca="false">X19</f>
        <v>Estados Unidos</v>
      </c>
      <c r="BJ19" s="6" t="n">
        <f aca="false">W19-U19</f>
        <v>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1</v>
      </c>
      <c r="BO19" s="6" t="n">
        <f aca="false">SUMIF(AY$18:AY$23,BM19,AX$18:AX$23)+SUMIF(BB$18:BB$23,BM19,BC$18:BC$23)</f>
        <v>-4</v>
      </c>
      <c r="BP19" s="6" t="n">
        <f aca="false">SUMIF(C18:C23,BM19,D18:D23)+SUMIF(G18:G23,BM19,F18:F23)</f>
        <v>1</v>
      </c>
      <c r="BQ19" s="6" t="n">
        <f aca="false">CM19</f>
        <v>0.003</v>
      </c>
      <c r="BR19" s="53" t="n">
        <f aca="false">BS19+BQ19</f>
        <v>0.102444444444444</v>
      </c>
      <c r="BS19" s="51" t="n">
        <f aca="false">(BN19/MAX(ABS(BN$18:BN$21)))+((BO19/MAX(ABS(BO$18:BO$21)))/50)+((BP19/MAX(ABS(BP$18:BP$21)))/100)</f>
        <v>0.0994444444444444</v>
      </c>
      <c r="BT19" s="52" t="n">
        <f aca="false">RANK(BR19,BR18:BR21)</f>
        <v>4</v>
      </c>
      <c r="BU19" s="49" t="str">
        <f aca="true">OFFSET(BM18,MATCH(SMALL(BT18:BT21,ROW()-ROW(BT18)+1),BT18:BT21,0)-1,0)</f>
        <v>Japón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6</v>
      </c>
      <c r="BZ19" s="6" t="n">
        <f aca="false">SUMIF(BF$18:BF$23,BX19,BE$18:BE$23)+SUMIF(BI$18:BI$23,BX19,BJ$18:BJ$23)</f>
        <v>1</v>
      </c>
      <c r="CA19" s="6" t="n">
        <f aca="false">SUMIF(T18:T23,BX19,U18:U23)+SUMIF(X18:X23,BX19,W18:W23)</f>
        <v>5</v>
      </c>
      <c r="CB19" s="6" t="n">
        <f aca="false">CR19</f>
        <v>0.003</v>
      </c>
      <c r="CC19" s="53" t="n">
        <f aca="false">CD19+CB19</f>
        <v>0.67925</v>
      </c>
      <c r="CD19" s="51" t="n">
        <f aca="false">(BY19/MAX(ABS(BY$18:BY$21)))+((BZ19/MAX(ABS(BZ$18:BZ$21)))/50)+((CA19/MAX(ABS(CA$18:CA$21)))/100)</f>
        <v>0.67625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2</v>
      </c>
      <c r="E20" s="61" t="s">
        <v>38</v>
      </c>
      <c r="F20" s="31" t="n">
        <v>0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2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-2</v>
      </c>
      <c r="BE20" s="5" t="n">
        <f aca="false">U20-W20</f>
        <v>3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-3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1</v>
      </c>
      <c r="BO20" s="6" t="n">
        <f aca="false">SUMIF(AY$18:AY$23,BM20,AX$18:AX$23)+SUMIF(BB$18:BB$23,BM20,BC$18:BC$23)</f>
        <v>-3</v>
      </c>
      <c r="BP20" s="6" t="n">
        <f aca="false">SUMIF(C18:C23,BM20,D18:D23)+SUMIF(G18:G23,BM20,F18:F23)</f>
        <v>1</v>
      </c>
      <c r="BQ20" s="6" t="n">
        <f aca="false">CM20</f>
        <v>0.002</v>
      </c>
      <c r="BR20" s="53" t="n">
        <f aca="false">BS20+BQ20</f>
        <v>0.104777777777778</v>
      </c>
      <c r="BS20" s="51" t="n">
        <f aca="false">(BN20/MAX(ABS(BN$18:BN$21)))+((BO20/MAX(ABS(BO$18:BO$21)))/50)+((BP20/MAX(ABS(BP$18:BP$21)))/100)</f>
        <v>0.102777777777778</v>
      </c>
      <c r="BT20" s="52" t="n">
        <f aca="false">RANK(BR20,BR18:BR21)</f>
        <v>3</v>
      </c>
      <c r="BU20" s="49" t="str">
        <f aca="true">OFFSET(BM18,MATCH(SMALL(BT18:BT21,ROW()-ROW(BT18)+1),BT18:BT21,0)-1,0)</f>
        <v>Costa de Marfil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0</v>
      </c>
      <c r="BZ20" s="6" t="n">
        <f aca="false">SUMIF(BF$18:BF$23,BX20,BE$18:BE$23)+SUMIF(BI$18:BI$23,BX20,BJ$18:BJ$23)</f>
        <v>-6</v>
      </c>
      <c r="CA20" s="6" t="n">
        <f aca="false">SUMIF(T18:T23,BX20,U18:U23)+SUMIF(X18:X23,BX20,W18:W23)</f>
        <v>1</v>
      </c>
      <c r="CB20" s="6" t="n">
        <f aca="false">CR20</f>
        <v>0.002</v>
      </c>
      <c r="CC20" s="53" t="n">
        <f aca="false">CD20+CB20</f>
        <v>-0.01675</v>
      </c>
      <c r="CD20" s="51" t="n">
        <f aca="false">(BY20/MAX(ABS(BY$18:BY$21)))+((BZ20/MAX(ABS(BZ$18:BZ$21)))/50)+((CA20/MAX(ABS(CA$18:CA$21)))/100)</f>
        <v>-0.01875</v>
      </c>
      <c r="CE20" s="52" t="n">
        <f aca="false">RANK(CC20,CC18:CC21)</f>
        <v>4</v>
      </c>
      <c r="CF20" s="49" t="str">
        <f aca="true">OFFSET(BX18,MATCH(SMALL(CE18:CE21,ROW()-ROW(CE18)+1),CE18:CE21,0)-1,0)</f>
        <v>Estados Unidos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0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2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1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-1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6</v>
      </c>
      <c r="BO21" s="6" t="n">
        <f aca="false">SUMIF(AY$18:AY$23,BM21,AX$18:AX$23)+SUMIF(BB$18:BB$23,BM21,BC$18:BC$23)</f>
        <v>1</v>
      </c>
      <c r="BP21" s="6" t="n">
        <f aca="false">SUMIF(C18:C23,BM21,D18:D23)+SUMIF(G18:G23,BM21,F18:F23)</f>
        <v>2</v>
      </c>
      <c r="BQ21" s="6" t="n">
        <f aca="false">CM21</f>
        <v>0.001</v>
      </c>
      <c r="BR21" s="53" t="n">
        <f aca="false">BS21+BQ21</f>
        <v>0.674333333333333</v>
      </c>
      <c r="BS21" s="51" t="n">
        <f aca="false">(BN21/MAX(ABS(BN$18:BN$21)))+((BO21/MAX(ABS(BO$18:BO$21)))/50)+((BP21/MAX(ABS(BP$18:BP$21)))/100)</f>
        <v>0.673333333333333</v>
      </c>
      <c r="BT21" s="52" t="n">
        <f aca="false">RANK(BR21,BR18:BR21)</f>
        <v>2</v>
      </c>
      <c r="BU21" s="49" t="str">
        <f aca="true">OFFSET(BM18,MATCH(SMALL(BT18:BT21,ROW()-ROW(BT18)+1),BT18:BT21,0)-1,0)</f>
        <v>Grecia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3</v>
      </c>
      <c r="BZ21" s="6" t="n">
        <f aca="false">SUMIF(BF$18:BF$23,BX21,BE$18:BE$23)+SUMIF(BI$18:BI$23,BX21,BJ$18:BJ$23)</f>
        <v>-1</v>
      </c>
      <c r="CA21" s="6" t="n">
        <f aca="false">SUMIF(T18:T23,BX21,U18:U23)+SUMIF(X18:X23,BX21,W18:W23)</f>
        <v>4</v>
      </c>
      <c r="CB21" s="6" t="n">
        <f aca="false">CR21</f>
        <v>0.001</v>
      </c>
      <c r="CC21" s="53" t="n">
        <f aca="false">CD21+CB21</f>
        <v>0.336</v>
      </c>
      <c r="CD21" s="51" t="n">
        <f aca="false">(BY21/MAX(ABS(BY$18:BY$21)))+((BZ21/MAX(ABS(BZ$18:BZ$21)))/50)+((CA21/MAX(ABS(CA$18:CA$21)))/100)</f>
        <v>0.335</v>
      </c>
      <c r="CE21" s="52" t="n">
        <f aca="false">RANK(CC21,CC18:CC21)</f>
        <v>3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0</v>
      </c>
      <c r="E22" s="61" t="s">
        <v>38</v>
      </c>
      <c r="F22" s="31" t="n">
        <v>1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1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-1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1</v>
      </c>
      <c r="BE22" s="5" t="n">
        <f aca="false">U22-W22</f>
        <v>-1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1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1</v>
      </c>
      <c r="E23" s="76" t="s">
        <v>38</v>
      </c>
      <c r="F23" s="31" t="n">
        <v>1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0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E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0</v>
      </c>
      <c r="AY23" s="6" t="str">
        <f aca="false">C23</f>
        <v>Grecia</v>
      </c>
      <c r="AZ23" s="6" t="n">
        <f aca="false">IF(AK23="V",3,IF(AK23="E",1,0))</f>
        <v>1</v>
      </c>
      <c r="BA23" s="6" t="n">
        <f aca="false">IF(AK23="V",0,IF(AK23="E",1,3))</f>
        <v>1</v>
      </c>
      <c r="BB23" s="6" t="str">
        <f aca="false">G23</f>
        <v>Costa de Marfil</v>
      </c>
      <c r="BC23" s="5" t="n">
        <f aca="false">F23-D23</f>
        <v>0</v>
      </c>
      <c r="BE23" s="5" t="n">
        <f aca="false">U23-W23</f>
        <v>2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-2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1</v>
      </c>
      <c r="V25" s="32" t="s">
        <v>38</v>
      </c>
      <c r="W25" s="31" t="n">
        <v>1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0</v>
      </c>
      <c r="AK25" s="6" t="str">
        <f aca="false">IF(D25&gt;F25,"V",IF(D25=F25,"E","D"))</f>
        <v>V</v>
      </c>
      <c r="AL25" s="6" t="str">
        <f aca="false">IF(U25&gt;W25,"V",IF(U25=W25,"E","D"))</f>
        <v>E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0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0</v>
      </c>
      <c r="BF25" s="6" t="str">
        <f aca="false">T25</f>
        <v>Bélgica</v>
      </c>
      <c r="BG25" s="6" t="n">
        <f aca="false">IF(AL25="V",3,IF(AL25="E",1,0))</f>
        <v>1</v>
      </c>
      <c r="BH25" s="6" t="n">
        <f aca="false">IF(AL25="V",0,IF(AL25="E",1,3))</f>
        <v>1</v>
      </c>
      <c r="BI25" s="6" t="str">
        <f aca="false">X25</f>
        <v>Algeria</v>
      </c>
      <c r="BJ25" s="6" t="n">
        <f aca="false">W25-U25</f>
        <v>0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7</v>
      </c>
      <c r="BO25" s="6" t="n">
        <f aca="false">SUMIF(AY$25:AY$30,BM25,AX$25:AX$30)+SUMIF(BB$25:BB$30,BM25,BC$25:BC$30)</f>
        <v>3</v>
      </c>
      <c r="BP25" s="6" t="n">
        <f aca="false">SUMIF(C25:C30,BM25,D25:D30)+SUMIF(G25:G30,BM25,F25:F30)</f>
        <v>6</v>
      </c>
      <c r="BQ25" s="6" t="n">
        <f aca="false">CM25</f>
        <v>0.004</v>
      </c>
      <c r="BR25" s="53" t="n">
        <f aca="false">BS25+BQ25</f>
        <v>1.026</v>
      </c>
      <c r="BS25" s="51" t="n">
        <f aca="false">(BN25/MAX(ABS(BN$25:BN$28)))+((BO25/MAX(ABS(BO$25:BO$28)))/50)+((BP25/MAX(ABS(BP$25:BP$28)))/100)</f>
        <v>1.022</v>
      </c>
      <c r="BT25" s="52" t="n">
        <f aca="false">RANK(BR25,BR25:BR28)</f>
        <v>1</v>
      </c>
      <c r="BU25" s="49" t="str">
        <f aca="true">OFFSET(BM25,MATCH(SMALL(BT25:BT28,ROW()-ROW(BT25)+1),BT25:BT28,0)-1,0)</f>
        <v>Uruguay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2</v>
      </c>
      <c r="BZ25" s="6" t="n">
        <f aca="false">SUMIF(BF$25:BF$30,BX25,BE$25:BE$30)+SUMIF(BI$25:BI$30,BX25,BJ$25:BJ$30)</f>
        <v>-1</v>
      </c>
      <c r="CA25" s="6" t="n">
        <f aca="false">SUMIF(T25:T30,BX25,U25:U30)+SUMIF(X25:X30,BX25,W25:W30)</f>
        <v>4</v>
      </c>
      <c r="CB25" s="6" t="n">
        <f aca="false">CR25</f>
        <v>0.004</v>
      </c>
      <c r="CC25" s="53" t="n">
        <f aca="false">CD25+CB25</f>
        <v>0.229222222222222</v>
      </c>
      <c r="CD25" s="51" t="n">
        <f aca="false">(BY25/MAX(ABS(BY$25:BY$28)))+((BZ25/MAX(ABS(BZ$25:BZ$28)))/50)+((CA25/MAX(ABS(CA$25:CA$28)))/100)</f>
        <v>0.225222222222222</v>
      </c>
      <c r="CE25" s="52" t="n">
        <f aca="false">RANK(CC25,CC25:CC28)</f>
        <v>3</v>
      </c>
      <c r="CF25" s="49" t="str">
        <f aca="true">OFFSET(BX25,MATCH(SMALL(CE25:CE28,ROW()-ROW(CE25)+1),CE25:CE28,0)-1,0)</f>
        <v>Rusia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2</v>
      </c>
      <c r="E26" s="61" t="s">
        <v>38</v>
      </c>
      <c r="F26" s="31" t="n">
        <v>1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0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0</v>
      </c>
      <c r="AK26" s="6" t="str">
        <f aca="false">IF(D26&gt;F26,"V",IF(D26=F26,"E","D"))</f>
        <v>V</v>
      </c>
      <c r="AL26" s="6" t="str">
        <f aca="false">IF(U26&gt;W26,"V",IF(U26=W26,"E","D"))</f>
        <v>V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1</v>
      </c>
      <c r="AY26" s="6" t="str">
        <f aca="false">C26</f>
        <v>Inglaterra</v>
      </c>
      <c r="AZ26" s="6" t="n">
        <f aca="false">IF(AK26="V",3,IF(AK26="E",1,0))</f>
        <v>3</v>
      </c>
      <c r="BA26" s="6" t="n">
        <f aca="false">IF(AK26="V",0,IF(AK26="E",1,3))</f>
        <v>0</v>
      </c>
      <c r="BB26" s="6" t="str">
        <f aca="false">G26</f>
        <v>Italia</v>
      </c>
      <c r="BC26" s="5" t="n">
        <f aca="false">F26-D26</f>
        <v>-1</v>
      </c>
      <c r="BE26" s="5" t="n">
        <f aca="false">U26-W26</f>
        <v>1</v>
      </c>
      <c r="BF26" s="6" t="str">
        <f aca="false">T26</f>
        <v>Rusia</v>
      </c>
      <c r="BG26" s="6" t="n">
        <f aca="false">IF(AL26="V",3,IF(AL26="E",1,0))</f>
        <v>3</v>
      </c>
      <c r="BH26" s="6" t="n">
        <f aca="false">IF(AL26="V",0,IF(AL26="E",1,3))</f>
        <v>0</v>
      </c>
      <c r="BI26" s="6" t="str">
        <f aca="false">X26</f>
        <v>Corea del Sur</v>
      </c>
      <c r="BJ26" s="6" t="n">
        <f aca="false">W26-U26</f>
        <v>-1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-5</v>
      </c>
      <c r="BP26" s="6" t="n">
        <f aca="false">SUMIF(C25:C30,BM26,D25:D30)+SUMIF(G25:G30,BM26,F25:F30)</f>
        <v>2</v>
      </c>
      <c r="BQ26" s="6" t="n">
        <f aca="false">CM26</f>
        <v>0.003</v>
      </c>
      <c r="BR26" s="53" t="n">
        <f aca="false">BS26+BQ26</f>
        <v>-0.0136666666666667</v>
      </c>
      <c r="BS26" s="51" t="n">
        <f aca="false">(BN26/MAX(ABS(BN$25:BN$28)))+((BO26/MAX(ABS(BO$25:BO$28)))/50)+((BP26/MAX(ABS(BP$25:BP$28)))/100)</f>
        <v>-0.0166666666666667</v>
      </c>
      <c r="BT26" s="52" t="n">
        <f aca="false">RANK(BR26,BR25:BR28)</f>
        <v>4</v>
      </c>
      <c r="BU26" s="49" t="str">
        <f aca="true">OFFSET(BM25,MATCH(SMALL(BT25:BT28,ROW()-ROW(BT25)+1),BT25:BT28,0)-1,0)</f>
        <v>Inglaterra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1</v>
      </c>
      <c r="BZ26" s="6" t="n">
        <f aca="false">SUMIF(BF$25:BF$30,BX26,BE$25:BE$30)+SUMIF(BI$25:BI$30,BX26,BJ$25:BJ$30)</f>
        <v>-3</v>
      </c>
      <c r="CA26" s="6" t="n">
        <f aca="false">SUMIF(T25:T30,BX26,U25:U30)+SUMIF(X25:X30,BX26,W25:W30)</f>
        <v>1</v>
      </c>
      <c r="CB26" s="6" t="n">
        <f aca="false">CR26</f>
        <v>0.003</v>
      </c>
      <c r="CC26" s="53" t="n">
        <f aca="false">CD26+CB26</f>
        <v>0.101111111111111</v>
      </c>
      <c r="CD26" s="51" t="n">
        <f aca="false">(BY26/MAX(ABS(BY$25:BY$28)))+((BZ26/MAX(ABS(BZ$25:BZ$28)))/50)+((CA26/MAX(ABS(CA$25:CA$28)))/100)</f>
        <v>0.0981111111111111</v>
      </c>
      <c r="CE26" s="52" t="n">
        <f aca="false">RANK(CC26,CC25:CC28)</f>
        <v>4</v>
      </c>
      <c r="CF26" s="49" t="str">
        <f aca="true">OFFSET(BX25,MATCH(SMALL(CE25:CE28,ROW()-ROW(CE25)+1),CE25:CE28,0)-1,0)</f>
        <v>Corea del Sur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1</v>
      </c>
      <c r="V27" s="61" t="s">
        <v>38</v>
      </c>
      <c r="W27" s="31" t="n">
        <v>2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D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-1</v>
      </c>
      <c r="BF27" s="6" t="str">
        <f aca="false">T27</f>
        <v>Bélgica</v>
      </c>
      <c r="BG27" s="6" t="n">
        <f aca="false">IF(AL27="V",3,IF(AL27="E",1,0))</f>
        <v>0</v>
      </c>
      <c r="BH27" s="6" t="n">
        <f aca="false">IF(AL27="V",0,IF(AL27="E",1,3))</f>
        <v>3</v>
      </c>
      <c r="BI27" s="6" t="str">
        <f aca="false">X27</f>
        <v>Rusia</v>
      </c>
      <c r="BJ27" s="6" t="n">
        <f aca="false">W27-U27</f>
        <v>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6</v>
      </c>
      <c r="BO27" s="6" t="n">
        <f aca="false">SUMIF(AY$25:AY$30,BM27,AX$25:AX$30)+SUMIF(BB$25:BB$30,BM27,BC$25:BC$30)</f>
        <v>2</v>
      </c>
      <c r="BP27" s="6" t="n">
        <f aca="false">SUMIF(C25:C30,BM27,D25:D30)+SUMIF(G25:G30,BM27,F25:F30)</f>
        <v>5</v>
      </c>
      <c r="BQ27" s="6" t="n">
        <f aca="false">CM27</f>
        <v>0.002</v>
      </c>
      <c r="BR27" s="53" t="n">
        <f aca="false">BS27+BQ27</f>
        <v>0.87547619047619</v>
      </c>
      <c r="BS27" s="51" t="n">
        <f aca="false">(BN27/MAX(ABS(BN$25:BN$28)))+((BO27/MAX(ABS(BO$25:BO$28)))/50)+((BP27/MAX(ABS(BP$25:BP$28)))/100)</f>
        <v>0.87347619047619</v>
      </c>
      <c r="BT27" s="52" t="n">
        <f aca="false">RANK(BR27,BR25:BR28)</f>
        <v>2</v>
      </c>
      <c r="BU27" s="49" t="str">
        <f aca="true">OFFSET(BM25,MATCH(SMALL(BT25:BT28,ROW()-ROW(BT25)+1),BT25:BT28,0)-1,0)</f>
        <v>Italia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9</v>
      </c>
      <c r="BZ27" s="6" t="n">
        <f aca="false">SUMIF(BF$25:BF$30,BX27,BE$25:BE$30)+SUMIF(BI$25:BI$30,BX27,BJ$25:BJ$30)</f>
        <v>4</v>
      </c>
      <c r="CA27" s="6" t="n">
        <f aca="false">SUMIF(T25:T30,BX27,U25:U30)+SUMIF(X25:X30,BX27,W25:W30)</f>
        <v>5</v>
      </c>
      <c r="CB27" s="6" t="n">
        <f aca="false">CR27</f>
        <v>0.002</v>
      </c>
      <c r="CC27" s="53" t="n">
        <f aca="false">CD27+CB27</f>
        <v>1.032</v>
      </c>
      <c r="CD27" s="51" t="n">
        <f aca="false">(BY27/MAX(ABS(BY$25:BY$28)))+((BZ27/MAX(ABS(BZ$25:BZ$28)))/50)+((CA27/MAX(ABS(CA$25:CA$28)))/100)</f>
        <v>1.03</v>
      </c>
      <c r="CE27" s="52" t="n">
        <f aca="false">RANK(CC27,CC25:CC28)</f>
        <v>1</v>
      </c>
      <c r="CF27" s="49" t="str">
        <f aca="true">OFFSET(BX25,MATCH(SMALL(CE25:CE28,ROW()-ROW(CE25)+1),CE25:CE28,0)-1,0)</f>
        <v>Bélgica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2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1</v>
      </c>
      <c r="V28" s="61" t="s">
        <v>38</v>
      </c>
      <c r="W28" s="31" t="n">
        <v>0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1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-1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4</v>
      </c>
      <c r="BO28" s="6" t="n">
        <f aca="false">SUMIF(AY$25:AY$30,BM28,AX$25:AX$30)+SUMIF(BB$25:BB$30,BM28,BC$25:BC$30)</f>
        <v>0</v>
      </c>
      <c r="BP28" s="6" t="n">
        <f aca="false">SUMIF(C25:C30,BM28,D25:D30)+SUMIF(G25:G30,BM28,F25:F30)</f>
        <v>4</v>
      </c>
      <c r="BQ28" s="6" t="n">
        <f aca="false">CM28</f>
        <v>0.001</v>
      </c>
      <c r="BR28" s="53" t="n">
        <f aca="false">BS28+BQ28</f>
        <v>0.579095238095238</v>
      </c>
      <c r="BS28" s="51" t="n">
        <f aca="false">(BN28/MAX(ABS(BN$25:BN$28)))+((BO28/MAX(ABS(BO$25:BO$28)))/50)+((BP28/MAX(ABS(BP$25:BP$28)))/100)</f>
        <v>0.578095238095238</v>
      </c>
      <c r="BT28" s="52" t="n">
        <f aca="false">RANK(BR28,BR25:BR28)</f>
        <v>3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4</v>
      </c>
      <c r="BZ28" s="6" t="n">
        <f aca="false">SUMIF(BF$25:BF$30,BX28,BE$25:BE$30)+SUMIF(BI$25:BI$30,BX28,BJ$25:BJ$30)</f>
        <v>0</v>
      </c>
      <c r="CA28" s="6" t="n">
        <f aca="false">SUMIF(T25:T30,BX28,U25:U30)+SUMIF(X25:X30,BX28,W25:W30)</f>
        <v>3</v>
      </c>
      <c r="CB28" s="6" t="n">
        <f aca="false">CR28</f>
        <v>0.001</v>
      </c>
      <c r="CC28" s="53" t="n">
        <f aca="false">CD28+CB28</f>
        <v>0.451444444444444</v>
      </c>
      <c r="CD28" s="51" t="n">
        <f aca="false">(BY28/MAX(ABS(BY$25:BY$28)))+((BZ28/MAX(ABS(BZ$25:BZ$28)))/50)+((CA28/MAX(ABS(CA$25:CA$28)))/100)</f>
        <v>0.450444444444444</v>
      </c>
      <c r="CE28" s="52" t="n">
        <f aca="false">RANK(CC28,CC25:CC28)</f>
        <v>2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2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E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0</v>
      </c>
      <c r="BF29" s="6" t="str">
        <f aca="false">T29</f>
        <v>Corea del Sur</v>
      </c>
      <c r="BG29" s="6" t="n">
        <f aca="false">IF(AL29="V",3,IF(AL29="E",1,0))</f>
        <v>1</v>
      </c>
      <c r="BH29" s="6" t="n">
        <f aca="false">IF(AL29="V",0,IF(AL29="E",1,3))</f>
        <v>1</v>
      </c>
      <c r="BI29" s="6" t="str">
        <f aca="false">X29</f>
        <v>Bélgica</v>
      </c>
      <c r="BJ29" s="6" t="n">
        <f aca="false">W29-U29</f>
        <v>0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0</v>
      </c>
      <c r="V30" s="61" t="s">
        <v>38</v>
      </c>
      <c r="W30" s="31" t="n">
        <v>2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D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-2</v>
      </c>
      <c r="BF30" s="6" t="str">
        <f aca="false">T30</f>
        <v>Algeria</v>
      </c>
      <c r="BG30" s="6" t="n">
        <f aca="false">IF(AL30="V",3,IF(AL30="E",1,0))</f>
        <v>0</v>
      </c>
      <c r="BH30" s="6" t="n">
        <f aca="false">IF(AL30="V",0,IF(AL30="E",1,3))</f>
        <v>3</v>
      </c>
      <c r="BI30" s="6" t="str">
        <f aca="false">X30</f>
        <v>Rusia</v>
      </c>
      <c r="BJ30" s="6" t="n">
        <f aca="false">W30-U30</f>
        <v>2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España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Inglaterra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0</v>
      </c>
      <c r="P35" s="61" t="s">
        <v>38</v>
      </c>
      <c r="Q35" s="115" t="n">
        <v>2</v>
      </c>
      <c r="R35" s="116" t="str">
        <f aca="false">IF(F30="","",BU26)</f>
        <v>Inglaterra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Holanda</v>
      </c>
      <c r="D36" s="5"/>
      <c r="E36" s="5"/>
      <c r="F36" s="5"/>
      <c r="G36" s="5"/>
      <c r="H36" s="7"/>
      <c r="I36" s="7"/>
      <c r="J36" s="114" t="str">
        <f aca="false">IF(F16="","",BU11)</f>
        <v>Holanda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Croacia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114" t="str">
        <f aca="false">IF(F30="","",BU25)</f>
        <v>Uruguay</v>
      </c>
      <c r="K37" s="114"/>
      <c r="L37" s="114"/>
      <c r="M37" s="114"/>
      <c r="N37" s="114"/>
      <c r="O37" s="115" t="n">
        <v>3</v>
      </c>
      <c r="P37" s="61" t="s">
        <v>38</v>
      </c>
      <c r="Q37" s="115" t="n">
        <v>1</v>
      </c>
      <c r="R37" s="116" t="str">
        <f aca="false">IF(F23="","",BU19)</f>
        <v>Japón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4</v>
      </c>
      <c r="P38" s="61" t="s">
        <v>38</v>
      </c>
      <c r="Q38" s="115" t="n">
        <v>0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3</v>
      </c>
      <c r="P39" s="61" t="s">
        <v>38</v>
      </c>
      <c r="Q39" s="115" t="n">
        <v>1</v>
      </c>
      <c r="R39" s="116" t="str">
        <f aca="false">IF(W30="","",CF26)</f>
        <v>Corea del Sur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3</v>
      </c>
      <c r="P40" s="61" t="s">
        <v>38</v>
      </c>
      <c r="Q40" s="115" t="n">
        <v>1</v>
      </c>
      <c r="R40" s="116" t="str">
        <f aca="false">IF(W9="","",CF5)</f>
        <v>Ecuador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Portugal</v>
      </c>
      <c r="D41" s="5"/>
      <c r="E41" s="5"/>
      <c r="F41" s="5"/>
      <c r="G41" s="5"/>
      <c r="H41" s="7"/>
      <c r="I41" s="7"/>
      <c r="J41" s="118" t="str">
        <f aca="false">IF(W30="","",CF25)</f>
        <v>Rusia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2</v>
      </c>
      <c r="R41" s="121" t="str">
        <f aca="false">IF(W23="","",CF19)</f>
        <v>Portugal</v>
      </c>
      <c r="S41" s="121"/>
      <c r="T41" s="121"/>
      <c r="U41" s="107"/>
      <c r="V41" s="108" t="s">
        <v>38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D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1</v>
      </c>
      <c r="R44" s="116" t="str">
        <f aca="false">C35</f>
        <v>Inglaterra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Francia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2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 t="n">
        <v>4</v>
      </c>
      <c r="V45" s="126" t="s">
        <v>38</v>
      </c>
      <c r="W45" s="109" t="n">
        <v>2</v>
      </c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E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Uruguay</v>
      </c>
      <c r="D46" s="5"/>
      <c r="E46" s="5"/>
      <c r="F46" s="5"/>
      <c r="G46" s="5"/>
      <c r="H46" s="7"/>
      <c r="I46" s="7"/>
      <c r="J46" s="114" t="str">
        <f aca="false">C36</f>
        <v>Holanda</v>
      </c>
      <c r="K46" s="114"/>
      <c r="L46" s="114"/>
      <c r="M46" s="114"/>
      <c r="N46" s="114"/>
      <c r="O46" s="115" t="n">
        <v>1</v>
      </c>
      <c r="P46" s="61" t="s">
        <v>38</v>
      </c>
      <c r="Q46" s="115" t="n">
        <v>2</v>
      </c>
      <c r="R46" s="116" t="str">
        <f aca="false">C37</f>
        <v>Uruguay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D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0</v>
      </c>
      <c r="R47" s="121" t="str">
        <f aca="false">C41</f>
        <v>Portugal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Francia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0</v>
      </c>
      <c r="R50" s="129" t="str">
        <f aca="false">C45</f>
        <v>Francia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Uruguay</v>
      </c>
      <c r="E51" s="5"/>
      <c r="F51" s="5"/>
      <c r="G51" s="5"/>
      <c r="H51" s="92"/>
      <c r="I51" s="92"/>
      <c r="J51" s="118" t="str">
        <f aca="false">C46</f>
        <v>Uruguay</v>
      </c>
      <c r="K51" s="118"/>
      <c r="L51" s="118"/>
      <c r="M51" s="118"/>
      <c r="N51" s="118"/>
      <c r="O51" s="119" t="n">
        <v>1</v>
      </c>
      <c r="P51" s="120" t="s">
        <v>38</v>
      </c>
      <c r="Q51" s="119" t="n">
        <v>2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D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Uruguay</v>
      </c>
      <c r="D54" s="5" t="str">
        <f aca="false">IF(O54="","",IF(O54&gt;Q54,R54,IF(AND(O54=Q54,U54&gt;W54),R54,J54)))</f>
        <v>Francia</v>
      </c>
      <c r="E54" s="5"/>
      <c r="F54" s="5"/>
      <c r="G54" s="5"/>
      <c r="H54" s="92"/>
      <c r="I54" s="92"/>
      <c r="J54" s="132" t="str">
        <f aca="false">D50</f>
        <v>Francia</v>
      </c>
      <c r="K54" s="132"/>
      <c r="L54" s="132"/>
      <c r="M54" s="132"/>
      <c r="N54" s="132"/>
      <c r="O54" s="133" t="n">
        <v>1</v>
      </c>
      <c r="P54" s="134" t="s">
        <v>38</v>
      </c>
      <c r="Q54" s="133" t="n">
        <v>3</v>
      </c>
      <c r="R54" s="135" t="str">
        <f aca="false">D51</f>
        <v>Uruguay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D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Brasil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1</v>
      </c>
      <c r="P57" s="134" t="s">
        <v>38</v>
      </c>
      <c r="Q57" s="133" t="n">
        <v>0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Brasil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Uruguay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Francia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C4,C30,D4:E9,G4,G11:H11,G18:I18,L4,N4,N11,N18,O40:Q41,O44:Q47,O50:Q51,O54:Q54,O57:Q57,V4,V11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C5,G12:I12,G19:I19,I5,N5,N12,N19,V5,V12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G13:I13,G20:I20,I4,I6,I11,N6,N13,N20,V6,V13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G14:I14,G21:I21,I7,N7,N14,N21,V7,V14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G15:I15,G22:I22,I8,N8,N15,N22,V8,V15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G16:I16,G23:I23,I9,N9,N16,N23,V9,V16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G26:I26,N26,T5,T12,T19,T26,X5,X12,X19,X26,Z5,Z12,Z19,Z26,AE5,AE12,AE19,AE26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G25:J25,L25,N25,T4,T11,T18,T25,X4,X11,X18,X25,Z4:AA4,Z11,Z18,Z25,AA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G27:I27,N27,T6,T13,T20,T27,X6,X13,X20,X27,Z6,Z13,Z20,Z27,AE6,AE13,AE20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G28:I28,N28,T7,T14,T21,T28,X7,X14,X21,X28,Z7,Z14,Z21,Z28,AE7,AE14,AE21,AE28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G29:I29,N29,T8,T15,T22,T29,X8,X15,X22,X29,X34:X41,X44:X47,X50:X51,X54,X57,Z8,Z15,Z22,Z29,Z34:Z41,Z44:Z47,Z50:Z51,Z54,Z57,AA34,AE8,AE15,AE22,AE29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G30:I30,N30,T9,T16,T23,T30,X9,X16,X23,X30,Z9,Z16,Z23,Z30,AE9,AE16,AE23,AE30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2014-06-19T09:30:09Z</dcterms:modified>
  <cp:revision>0</cp:revision>
</cp:coreProperties>
</file>