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DUCYT\Desktop\CONTABILIDAD\"/>
    </mc:Choice>
  </mc:AlternateContent>
  <xr:revisionPtr revIDLastSave="0" documentId="13_ncr:1_{0696942E-1A83-4A7D-A193-CF4FFA4D89DD}" xr6:coauthVersionLast="47" xr6:coauthVersionMax="47" xr10:uidLastSave="{00000000-0000-0000-0000-000000000000}"/>
  <bookViews>
    <workbookView xWindow="-120" yWindow="-120" windowWidth="20730" windowHeight="11160" xr2:uid="{052A16AE-5BC1-449C-B6CE-8EF5B4B7034C}"/>
  </bookViews>
  <sheets>
    <sheet name="LIBRO-MAYOR" sheetId="1" r:id="rId1"/>
    <sheet name="ESTADOS FINANCIER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8" i="1" l="1"/>
  <c r="DE10" i="1"/>
  <c r="BL38" i="1"/>
  <c r="BJ38" i="1"/>
  <c r="BH38" i="1"/>
  <c r="BF38" i="1"/>
  <c r="DE37" i="1" l="1"/>
  <c r="DD37" i="1"/>
  <c r="AA38" i="1"/>
  <c r="U38" i="1"/>
  <c r="V36" i="1"/>
  <c r="U36" i="1"/>
  <c r="S36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30" i="1"/>
  <c r="DE31" i="1"/>
  <c r="DE32" i="1"/>
  <c r="DE33" i="1"/>
  <c r="DE34" i="1"/>
  <c r="DE35" i="1"/>
  <c r="DE9" i="1"/>
  <c r="DD34" i="1"/>
  <c r="DD35" i="1"/>
  <c r="DD10" i="1"/>
  <c r="DD11" i="1"/>
  <c r="DD12" i="1"/>
  <c r="DD13" i="1"/>
  <c r="DD14" i="1"/>
  <c r="DD15" i="1"/>
  <c r="DD16" i="1"/>
  <c r="DD17" i="1"/>
  <c r="DD18" i="1"/>
  <c r="DD19" i="1"/>
  <c r="DD20" i="1"/>
  <c r="DD21" i="1"/>
  <c r="DD22" i="1"/>
  <c r="DD23" i="1"/>
  <c r="DD24" i="1"/>
  <c r="DD25" i="1"/>
  <c r="DD26" i="1"/>
  <c r="DD27" i="1"/>
  <c r="DD28" i="1"/>
  <c r="DD29" i="1"/>
  <c r="DD30" i="1"/>
  <c r="DD31" i="1"/>
  <c r="DD32" i="1"/>
  <c r="DD33" i="1"/>
  <c r="DD9" i="1"/>
  <c r="W36" i="1"/>
  <c r="X36" i="1"/>
  <c r="W38" i="1" l="1"/>
  <c r="BL36" i="1" l="1"/>
  <c r="BK36" i="1"/>
  <c r="CL36" i="1"/>
  <c r="E36" i="1"/>
  <c r="AR36" i="1"/>
  <c r="AQ36" i="1"/>
  <c r="AP36" i="1"/>
  <c r="G36" i="1"/>
  <c r="G38" i="1" s="1"/>
  <c r="H36" i="1"/>
  <c r="I36" i="1"/>
  <c r="J36" i="1"/>
  <c r="K36" i="1"/>
  <c r="L36" i="1"/>
  <c r="M36" i="1"/>
  <c r="N36" i="1"/>
  <c r="O36" i="1"/>
  <c r="P36" i="1"/>
  <c r="Q36" i="1"/>
  <c r="R36" i="1"/>
  <c r="T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S36" i="1"/>
  <c r="AT36" i="1"/>
  <c r="AU36" i="1"/>
  <c r="AV36" i="1"/>
  <c r="AV38" i="1" s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G38" i="1" s="1"/>
  <c r="CH36" i="1"/>
  <c r="CI36" i="1"/>
  <c r="CJ36" i="1"/>
  <c r="CK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F36" i="1"/>
  <c r="DE36" i="1" l="1"/>
  <c r="DD36" i="1"/>
  <c r="CE38" i="1"/>
  <c r="AX38" i="1"/>
  <c r="AE38" i="1"/>
  <c r="M38" i="1"/>
  <c r="CV38" i="1"/>
  <c r="CM38" i="1"/>
  <c r="AL38" i="1"/>
  <c r="CC38" i="1"/>
  <c r="BU38" i="1"/>
  <c r="AH38" i="1"/>
  <c r="BW38" i="1"/>
  <c r="BO38" i="1"/>
  <c r="AJ38" i="1"/>
  <c r="Q38" i="1"/>
  <c r="I38" i="1"/>
  <c r="BY38" i="1"/>
  <c r="BQ38" i="1"/>
  <c r="AN38" i="1"/>
  <c r="CK38" i="1"/>
  <c r="CO38" i="1"/>
  <c r="CT38" i="1"/>
  <c r="BN38" i="1"/>
  <c r="BD38" i="1"/>
  <c r="AC38" i="1"/>
  <c r="S38" i="1"/>
  <c r="K38" i="1"/>
  <c r="AP38" i="1"/>
  <c r="CZ38" i="1"/>
  <c r="CR38" i="1"/>
  <c r="CI38" i="1"/>
  <c r="CA38" i="1"/>
  <c r="BS38" i="1"/>
  <c r="BB38" i="1"/>
  <c r="CX38" i="1"/>
  <c r="AZ38" i="1"/>
  <c r="Y38" i="1"/>
  <c r="O38" i="1"/>
  <c r="AT38" i="1"/>
  <c r="AR38" i="1"/>
  <c r="DE38" i="1" l="1"/>
  <c r="DD38" i="1"/>
  <c r="DB38" i="1"/>
</calcChain>
</file>

<file path=xl/sharedStrings.xml><?xml version="1.0" encoding="utf-8"?>
<sst xmlns="http://schemas.openxmlformats.org/spreadsheetml/2006/main" count="187" uniqueCount="81">
  <si>
    <t>EFECTIVO Y EQUIVALENTES</t>
  </si>
  <si>
    <t>DEBE</t>
  </si>
  <si>
    <t>HABER</t>
  </si>
  <si>
    <t>CUENTAS POR COBRAR COMERCIALES</t>
  </si>
  <si>
    <t>1103-R</t>
  </si>
  <si>
    <t>CUENTAS POR COBRAR NO COMERCIALES</t>
  </si>
  <si>
    <t>INVENTARIOS</t>
  </si>
  <si>
    <t>INVERSIONES TEMPORALES</t>
  </si>
  <si>
    <t>CREDITO FISCAL-IVA</t>
  </si>
  <si>
    <t>PAGOS ANTICIPADOS</t>
  </si>
  <si>
    <t>MERMAS DE INVENTARIOS</t>
  </si>
  <si>
    <t>PROPIEDADES PLANTA Y EQUIPO</t>
  </si>
  <si>
    <t>1202-R</t>
  </si>
  <si>
    <t>DEPRECIACION ACUMULADA</t>
  </si>
  <si>
    <t>INVERSIONES PERMANENTES</t>
  </si>
  <si>
    <t>CUENTAS Y DOCUMENTOS POR COBRAR</t>
  </si>
  <si>
    <t>CUENTAS COMERCIALES POR PAGAR</t>
  </si>
  <si>
    <t>PRESTAMOS Y SOBREGIROS BANCARIOS</t>
  </si>
  <si>
    <t>PRESTAMOS NO BANCRIOS</t>
  </si>
  <si>
    <t>CUENTAS NO COMERCIALES POR PAGAR</t>
  </si>
  <si>
    <t>PROVISIONES Y RETENCIONES</t>
  </si>
  <si>
    <t>IMPUESTOS POR PAGAR</t>
  </si>
  <si>
    <t>DEBITO FISCAL-IVA</t>
  </si>
  <si>
    <t>ANTICIPOS Y GARANTIAS DE CLIENTES</t>
  </si>
  <si>
    <t>PRESTAMOS BANCARIOS A L-P</t>
  </si>
  <si>
    <t>BENEFICIOS A EMPLEADOS A L-P</t>
  </si>
  <si>
    <t>CUENTAS Y DOCUMENTOS POR PAGAR A L-P</t>
  </si>
  <si>
    <t>DEFICIT ACUMULADOS</t>
  </si>
  <si>
    <t>GASTOS DE FABRICA</t>
  </si>
  <si>
    <t>PROCESO DE PRODUCCION</t>
  </si>
  <si>
    <t>MANO DE OBRA</t>
  </si>
  <si>
    <t>COMPRAS</t>
  </si>
  <si>
    <t>REBAJAS Y DEVOLUCIONES SOBRE VENTAS</t>
  </si>
  <si>
    <t>DESCUENTO Y BONIFICACIONES SOBRE VENTAS</t>
  </si>
  <si>
    <t>GASTOS SOBRE COMPRAS</t>
  </si>
  <si>
    <t>GASTOS DE VENTA</t>
  </si>
  <si>
    <t>GASTOS DE ADMINISTRACION</t>
  </si>
  <si>
    <t>GASTOS FINANCEROS</t>
  </si>
  <si>
    <t>OTROS GASTOS NO OPERACIONALES</t>
  </si>
  <si>
    <t>GASTOS NO DEDUCIBLES</t>
  </si>
  <si>
    <t>VENTAS</t>
  </si>
  <si>
    <t>REBAJAS Y DEVOLUCIONES SOBRE COMPRAS</t>
  </si>
  <si>
    <t>DESCUENTOS SOBRE COMPRAS</t>
  </si>
  <si>
    <t>INGRESOS DIVERSOS</t>
  </si>
  <si>
    <t>PRODUCTOS FINANCIEROS</t>
  </si>
  <si>
    <t>PERDIDAS Y GANANCAS</t>
  </si>
  <si>
    <t>RESUMEN</t>
  </si>
  <si>
    <t>RESERVAS</t>
  </si>
  <si>
    <t>UTLIDADES NO DISTRIBUIDAS</t>
  </si>
  <si>
    <t>Fecha</t>
  </si>
  <si>
    <t>Detalle de transacción</t>
  </si>
  <si>
    <t>Reg. N°</t>
  </si>
  <si>
    <t>Sumas</t>
  </si>
  <si>
    <t>Saldos de mes anterior</t>
  </si>
  <si>
    <t>Saldos actuales</t>
  </si>
  <si>
    <t>Diario - Mayor</t>
  </si>
  <si>
    <t>Mes 1</t>
  </si>
  <si>
    <t>ESTIMACION PARA CUENTAS INCOBRABLES</t>
  </si>
  <si>
    <t>PERCEPCIONES Y RETENCIONES</t>
  </si>
  <si>
    <t>2201</t>
  </si>
  <si>
    <t>CAPITAL SOCIAL</t>
  </si>
  <si>
    <t>CAPITAL PENDIENTE</t>
  </si>
  <si>
    <t>MATERIA PRIMA DIRECTA</t>
  </si>
  <si>
    <t xml:space="preserve"> </t>
  </si>
  <si>
    <t>CUENTA PERSONAL</t>
  </si>
  <si>
    <t>Por inicio de actividades comerciales</t>
  </si>
  <si>
    <t>3104-R</t>
  </si>
  <si>
    <t>Por venta a consumidor final y a contribuyentes</t>
  </si>
  <si>
    <t>COSTO DE VENTA</t>
  </si>
  <si>
    <t>Por compra de repuestos</t>
  </si>
  <si>
    <t>Por veta a consumidor final y a contribuyentes</t>
  </si>
  <si>
    <t>Por remesa a cuenta bancaria</t>
  </si>
  <si>
    <t>Por compra de combustibles y papeleria</t>
  </si>
  <si>
    <t>Por ventas y servicios a consumidor final y cntribuentes</t>
  </si>
  <si>
    <t>Por compra de repuestos y mantenimiento de maquinaria</t>
  </si>
  <si>
    <t>Por ajuste de precio a Almacenes SIMES</t>
  </si>
  <si>
    <t>por ajuste de costo de venta</t>
  </si>
  <si>
    <t>Por venta y prestacion de servicios</t>
  </si>
  <si>
    <t>Por compra de repuestos y pago de arrendamiento</t>
  </si>
  <si>
    <t>Por establecer fondo fijo a cargo de la secretaria</t>
  </si>
  <si>
    <t>Por requisición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</si>
</sst>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2" fillId="0" borderId="0" xfId="0" applyFont="1" applyProtection="1"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center"/>
      <protection locked="0"/>
    </xf>
    <xf numFmtId="44" fontId="2" fillId="0" borderId="1" xfId="0" applyNumberFormat="1" applyFont="1" applyBorder="1" applyProtection="1">
      <protection locked="0"/>
    </xf>
    <xf numFmtId="0" fontId="1" fillId="0" borderId="10" xfId="0" applyFont="1" applyBorder="1" applyProtection="1">
      <protection locked="0"/>
    </xf>
    <xf numFmtId="44" fontId="2" fillId="0" borderId="3" xfId="0" applyNumberFormat="1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0" fillId="0" borderId="0" xfId="0" applyProtection="1">
      <protection hidden="1"/>
    </xf>
    <xf numFmtId="44" fontId="2" fillId="0" borderId="1" xfId="0" applyNumberFormat="1" applyFont="1" applyBorder="1" applyAlignment="1" applyProtection="1">
      <alignment horizontal="center"/>
      <protection locked="0"/>
    </xf>
    <xf numFmtId="44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Protection="1">
      <protection locked="0"/>
    </xf>
    <xf numFmtId="0" fontId="2" fillId="0" borderId="10" xfId="0" applyFont="1" applyBorder="1" applyProtection="1">
      <protection locked="0"/>
    </xf>
    <xf numFmtId="44" fontId="2" fillId="0" borderId="1" xfId="0" applyNumberFormat="1" applyFont="1" applyBorder="1" applyAlignment="1" applyProtection="1"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4" xfId="0" applyFont="1" applyBorder="1" applyAlignment="1" applyProtection="1">
      <alignment horizontal="left" vertical="center"/>
      <protection locked="0"/>
    </xf>
    <xf numFmtId="0" fontId="2" fillId="0" borderId="14" xfId="0" applyFont="1" applyBorder="1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44" fontId="2" fillId="4" borderId="15" xfId="0" applyNumberFormat="1" applyFont="1" applyFill="1" applyBorder="1" applyProtection="1">
      <protection hidden="1"/>
    </xf>
    <xf numFmtId="44" fontId="2" fillId="4" borderId="10" xfId="0" applyNumberFormat="1" applyFont="1" applyFill="1" applyBorder="1" applyProtection="1">
      <protection hidden="1"/>
    </xf>
    <xf numFmtId="44" fontId="2" fillId="4" borderId="1" xfId="0" applyNumberFormat="1" applyFont="1" applyFill="1" applyBorder="1" applyProtection="1">
      <protection hidden="1"/>
    </xf>
    <xf numFmtId="14" fontId="2" fillId="0" borderId="10" xfId="0" applyNumberFormat="1" applyFont="1" applyBorder="1" applyAlignment="1" applyProtection="1">
      <alignment horizontal="center" vertical="center"/>
      <protection locked="0"/>
    </xf>
    <xf numFmtId="44" fontId="2" fillId="0" borderId="15" xfId="0" applyNumberFormat="1" applyFont="1" applyBorder="1" applyProtection="1">
      <protection locked="0"/>
    </xf>
    <xf numFmtId="14" fontId="2" fillId="0" borderId="10" xfId="0" applyNumberFormat="1" applyFont="1" applyBorder="1" applyProtection="1">
      <protection locked="0"/>
    </xf>
    <xf numFmtId="44" fontId="2" fillId="0" borderId="15" xfId="0" applyNumberFormat="1" applyFont="1" applyBorder="1" applyAlignment="1" applyProtection="1">
      <protection locked="0"/>
    </xf>
    <xf numFmtId="44" fontId="2" fillId="4" borderId="14" xfId="0" applyNumberFormat="1" applyFont="1" applyFill="1" applyBorder="1" applyProtection="1">
      <protection hidden="1"/>
    </xf>
    <xf numFmtId="0" fontId="2" fillId="4" borderId="14" xfId="0" applyFont="1" applyFill="1" applyBorder="1" applyProtection="1">
      <protection hidden="1"/>
    </xf>
    <xf numFmtId="44" fontId="2" fillId="4" borderId="16" xfId="0" applyNumberFormat="1" applyFont="1" applyFill="1" applyBorder="1" applyProtection="1">
      <protection hidden="1"/>
    </xf>
    <xf numFmtId="0" fontId="2" fillId="7" borderId="7" xfId="0" applyFont="1" applyFill="1" applyBorder="1" applyAlignment="1" applyProtection="1">
      <alignment horizontal="center"/>
      <protection locked="0"/>
    </xf>
    <xf numFmtId="0" fontId="2" fillId="7" borderId="30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2" fillId="7" borderId="15" xfId="0" applyFont="1" applyFill="1" applyBorder="1" applyAlignment="1" applyProtection="1">
      <alignment horizontal="center"/>
      <protection locked="0"/>
    </xf>
    <xf numFmtId="0" fontId="2" fillId="6" borderId="7" xfId="0" applyFont="1" applyFill="1" applyBorder="1" applyAlignment="1" applyProtection="1">
      <alignment horizontal="center"/>
      <protection locked="0"/>
    </xf>
    <xf numFmtId="0" fontId="2" fillId="6" borderId="1" xfId="0" applyFont="1" applyFill="1" applyBorder="1" applyAlignment="1" applyProtection="1">
      <alignment horizontal="center"/>
      <protection locked="0"/>
    </xf>
    <xf numFmtId="0" fontId="2" fillId="5" borderId="7" xfId="0" applyFont="1" applyFill="1" applyBorder="1" applyAlignment="1" applyProtection="1">
      <alignment horizontal="center"/>
      <protection locked="0"/>
    </xf>
    <xf numFmtId="0" fontId="2" fillId="5" borderId="1" xfId="0" applyFon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0" fontId="2" fillId="4" borderId="3" xfId="0" applyFont="1" applyFill="1" applyBorder="1" applyAlignment="1" applyProtection="1">
      <alignment horizontal="center"/>
      <protection locked="0"/>
    </xf>
    <xf numFmtId="0" fontId="2" fillId="4" borderId="4" xfId="0" applyFont="1" applyFill="1" applyBorder="1" applyAlignment="1" applyProtection="1">
      <alignment horizontal="center"/>
      <protection locked="0"/>
    </xf>
    <xf numFmtId="0" fontId="2" fillId="4" borderId="28" xfId="0" applyFont="1" applyFill="1" applyBorder="1" applyAlignment="1" applyProtection="1">
      <alignment horizontal="center"/>
      <protection locked="0"/>
    </xf>
    <xf numFmtId="0" fontId="2" fillId="4" borderId="29" xfId="0" applyFont="1" applyFill="1" applyBorder="1" applyAlignment="1" applyProtection="1">
      <alignment horizontal="center"/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2" fillId="4" borderId="26" xfId="0" applyFont="1" applyFill="1" applyBorder="1" applyAlignment="1" applyProtection="1">
      <alignment horizontal="center"/>
      <protection locked="0"/>
    </xf>
    <xf numFmtId="0" fontId="2" fillId="4" borderId="27" xfId="0" applyFont="1" applyFill="1" applyBorder="1" applyAlignment="1" applyProtection="1">
      <alignment horizontal="center"/>
      <protection locked="0"/>
    </xf>
    <xf numFmtId="0" fontId="0" fillId="4" borderId="26" xfId="0" applyFill="1" applyBorder="1" applyAlignment="1" applyProtection="1">
      <alignment horizontal="center"/>
      <protection locked="0"/>
    </xf>
    <xf numFmtId="0" fontId="0" fillId="4" borderId="27" xfId="0" applyFill="1" applyBorder="1" applyAlignment="1" applyProtection="1">
      <alignment horizontal="center"/>
      <protection locked="0"/>
    </xf>
    <xf numFmtId="49" fontId="2" fillId="3" borderId="7" xfId="0" applyNumberFormat="1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2" borderId="26" xfId="0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3" borderId="26" xfId="0" applyFont="1" applyFill="1" applyBorder="1" applyAlignment="1" applyProtection="1">
      <alignment horizontal="center"/>
      <protection locked="0"/>
    </xf>
    <xf numFmtId="0" fontId="2" fillId="3" borderId="27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1" fillId="0" borderId="20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alignment horizontal="center"/>
      <protection locked="0"/>
    </xf>
    <xf numFmtId="0" fontId="2" fillId="0" borderId="23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4F7A"/>
      <color rgb="FF8E42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C7AA-A0F2-43B8-9D8C-9DCC57A961B4}">
  <dimension ref="A1:DM38"/>
  <sheetViews>
    <sheetView tabSelected="1" zoomScale="78" zoomScaleNormal="90" zoomScaleSheetLayoutView="75" workbookViewId="0"/>
  </sheetViews>
  <sheetFormatPr baseColWidth="10" defaultRowHeight="15" x14ac:dyDescent="0.25"/>
  <cols>
    <col min="1" max="1" width="11.42578125" style="1"/>
    <col min="2" max="2" width="12.42578125" style="1" customWidth="1"/>
    <col min="3" max="3" width="49" style="1" customWidth="1"/>
    <col min="4" max="4" width="12.28515625" style="1" customWidth="1"/>
    <col min="5" max="5" width="14.28515625" style="1" customWidth="1"/>
    <col min="6" max="6" width="13.42578125" style="1" customWidth="1"/>
    <col min="7" max="7" width="13.7109375" style="1" customWidth="1"/>
    <col min="8" max="12" width="11.42578125" style="1"/>
    <col min="13" max="13" width="13.85546875" style="1" bestFit="1" customWidth="1"/>
    <col min="14" max="16" width="11.42578125" style="1"/>
    <col min="17" max="17" width="13.5703125" style="1" customWidth="1"/>
    <col min="18" max="18" width="12.85546875" style="1" customWidth="1"/>
    <col min="19" max="24" width="11.42578125" style="1"/>
    <col min="25" max="25" width="13.85546875" style="1" bestFit="1" customWidth="1"/>
    <col min="26" max="33" width="11.42578125" style="1"/>
    <col min="34" max="34" width="12.7109375" style="1" bestFit="1" customWidth="1"/>
    <col min="35" max="47" width="11.42578125" style="1"/>
    <col min="48" max="48" width="14.5703125" style="1" customWidth="1"/>
    <col min="49" max="51" width="11.42578125" style="1"/>
    <col min="52" max="52" width="13.85546875" style="1" bestFit="1" customWidth="1"/>
    <col min="53" max="57" width="11.42578125" style="1"/>
    <col min="58" max="58" width="13.85546875" style="1" bestFit="1" customWidth="1"/>
    <col min="59" max="62" width="11.42578125" style="1"/>
    <col min="63" max="63" width="12.7109375" style="1" bestFit="1" customWidth="1"/>
    <col min="64" max="64" width="12.7109375" style="1" customWidth="1"/>
    <col min="65" max="95" width="11.42578125" style="1"/>
    <col min="96" max="96" width="12.7109375" style="1" bestFit="1" customWidth="1"/>
    <col min="97" max="98" width="13.85546875" style="1" bestFit="1" customWidth="1"/>
    <col min="99" max="105" width="11.42578125" style="1"/>
    <col min="106" max="106" width="12.85546875" style="1" customWidth="1"/>
    <col min="107" max="107" width="11.42578125" style="1"/>
    <col min="108" max="108" width="20.7109375" style="1" customWidth="1"/>
    <col min="109" max="109" width="20.28515625" style="1" customWidth="1"/>
    <col min="110" max="16384" width="11.42578125" style="1"/>
  </cols>
  <sheetData>
    <row r="1" spans="1:117" ht="15.75" thickBot="1" x14ac:dyDescent="0.3"/>
    <row r="2" spans="1:117" x14ac:dyDescent="0.25">
      <c r="B2" s="71"/>
      <c r="C2" s="72"/>
      <c r="D2" s="72"/>
      <c r="E2" s="72"/>
      <c r="F2" s="73"/>
    </row>
    <row r="3" spans="1:117" ht="15.75" x14ac:dyDescent="0.25">
      <c r="A3" s="2"/>
      <c r="B3" s="74" t="s">
        <v>55</v>
      </c>
      <c r="C3" s="74"/>
      <c r="D3" s="74"/>
      <c r="E3" s="74"/>
      <c r="F3" s="74"/>
      <c r="G3" s="3"/>
    </row>
    <row r="4" spans="1:117" ht="16.5" thickBot="1" x14ac:dyDescent="0.3">
      <c r="B4" s="75" t="s">
        <v>56</v>
      </c>
      <c r="C4" s="76"/>
      <c r="D4" s="76"/>
      <c r="E4" s="76"/>
      <c r="F4" s="77"/>
    </row>
    <row r="5" spans="1:117" ht="15.75" thickBot="1" x14ac:dyDescent="0.3"/>
    <row r="6" spans="1:117" ht="15.75" x14ac:dyDescent="0.25">
      <c r="B6" s="57" t="s">
        <v>49</v>
      </c>
      <c r="C6" s="60" t="s">
        <v>50</v>
      </c>
      <c r="D6" s="60" t="s">
        <v>51</v>
      </c>
      <c r="E6" s="56">
        <v>1101</v>
      </c>
      <c r="F6" s="56"/>
      <c r="G6" s="56">
        <v>1102</v>
      </c>
      <c r="H6" s="56"/>
      <c r="I6" s="56" t="s">
        <v>4</v>
      </c>
      <c r="J6" s="56"/>
      <c r="K6" s="56">
        <v>1104</v>
      </c>
      <c r="L6" s="56"/>
      <c r="M6" s="56">
        <v>1105</v>
      </c>
      <c r="N6" s="56"/>
      <c r="O6" s="56">
        <v>1106</v>
      </c>
      <c r="P6" s="56"/>
      <c r="Q6" s="56">
        <v>1107</v>
      </c>
      <c r="R6" s="56"/>
      <c r="S6" s="56">
        <v>1108</v>
      </c>
      <c r="T6" s="56"/>
      <c r="U6" s="63">
        <v>1109</v>
      </c>
      <c r="V6" s="64"/>
      <c r="W6" s="56">
        <v>1110</v>
      </c>
      <c r="X6" s="56"/>
      <c r="Y6" s="56">
        <v>1201</v>
      </c>
      <c r="Z6" s="56"/>
      <c r="AA6" s="56" t="s">
        <v>12</v>
      </c>
      <c r="AB6" s="56"/>
      <c r="AC6" s="56">
        <v>1203</v>
      </c>
      <c r="AD6" s="56"/>
      <c r="AE6" s="56">
        <v>1204</v>
      </c>
      <c r="AF6" s="56"/>
      <c r="AG6" s="44">
        <v>2101</v>
      </c>
      <c r="AH6" s="44"/>
      <c r="AI6" s="44">
        <v>2102</v>
      </c>
      <c r="AJ6" s="44"/>
      <c r="AK6" s="44">
        <v>2103</v>
      </c>
      <c r="AL6" s="44"/>
      <c r="AM6" s="44">
        <v>2104</v>
      </c>
      <c r="AN6" s="44"/>
      <c r="AO6" s="44">
        <v>2105</v>
      </c>
      <c r="AP6" s="44"/>
      <c r="AQ6" s="67">
        <v>2106</v>
      </c>
      <c r="AR6" s="68"/>
      <c r="AS6" s="44">
        <v>2107</v>
      </c>
      <c r="AT6" s="44"/>
      <c r="AU6" s="44">
        <v>2108</v>
      </c>
      <c r="AV6" s="44"/>
      <c r="AW6" s="44">
        <v>2109</v>
      </c>
      <c r="AX6" s="44"/>
      <c r="AY6" s="55" t="s">
        <v>59</v>
      </c>
      <c r="AZ6" s="55"/>
      <c r="BA6" s="44">
        <v>2202</v>
      </c>
      <c r="BB6" s="44"/>
      <c r="BC6" s="44">
        <v>2203</v>
      </c>
      <c r="BD6" s="44"/>
      <c r="BE6" s="48">
        <v>3101</v>
      </c>
      <c r="BF6" s="49"/>
      <c r="BG6" s="51">
        <v>3102</v>
      </c>
      <c r="BH6" s="52"/>
      <c r="BI6" s="51">
        <v>3103</v>
      </c>
      <c r="BJ6" s="52"/>
      <c r="BK6" s="53" t="s">
        <v>66</v>
      </c>
      <c r="BL6" s="54"/>
      <c r="BM6" s="51">
        <v>3105</v>
      </c>
      <c r="BN6" s="52"/>
      <c r="BO6" s="42">
        <v>4101</v>
      </c>
      <c r="BP6" s="42"/>
      <c r="BQ6" s="42">
        <v>4102</v>
      </c>
      <c r="BR6" s="42"/>
      <c r="BS6" s="42">
        <v>4103</v>
      </c>
      <c r="BT6" s="42"/>
      <c r="BU6" s="42">
        <v>4104</v>
      </c>
      <c r="BV6" s="42"/>
      <c r="BW6" s="42">
        <v>4105</v>
      </c>
      <c r="BX6" s="42"/>
      <c r="BY6" s="42">
        <v>4106</v>
      </c>
      <c r="BZ6" s="42"/>
      <c r="CA6" s="42">
        <v>4107</v>
      </c>
      <c r="CB6" s="42"/>
      <c r="CC6" s="42">
        <v>4108</v>
      </c>
      <c r="CD6" s="42"/>
      <c r="CE6" s="42">
        <v>4109</v>
      </c>
      <c r="CF6" s="42"/>
      <c r="CG6" s="42">
        <v>4201</v>
      </c>
      <c r="CH6" s="42"/>
      <c r="CI6" s="42">
        <v>4202</v>
      </c>
      <c r="CJ6" s="42"/>
      <c r="CK6" s="42">
        <v>4301</v>
      </c>
      <c r="CL6" s="42"/>
      <c r="CM6" s="42">
        <v>4302</v>
      </c>
      <c r="CN6" s="42"/>
      <c r="CO6" s="42">
        <v>4303</v>
      </c>
      <c r="CP6" s="42"/>
      <c r="CQ6" s="40">
        <v>5101</v>
      </c>
      <c r="CR6" s="40"/>
      <c r="CS6" s="40">
        <v>5102</v>
      </c>
      <c r="CT6" s="40"/>
      <c r="CU6" s="40">
        <v>5103</v>
      </c>
      <c r="CV6" s="40"/>
      <c r="CW6" s="40">
        <v>5201</v>
      </c>
      <c r="CX6" s="40"/>
      <c r="CY6" s="40">
        <v>5202</v>
      </c>
      <c r="CZ6" s="40"/>
      <c r="DA6" s="36">
        <v>6101</v>
      </c>
      <c r="DB6" s="37"/>
      <c r="DC6" s="4"/>
      <c r="DD6" s="78" t="s">
        <v>46</v>
      </c>
      <c r="DE6" s="79"/>
    </row>
    <row r="7" spans="1:117" ht="16.5" thickBot="1" x14ac:dyDescent="0.3">
      <c r="B7" s="58"/>
      <c r="C7" s="61"/>
      <c r="D7" s="61"/>
      <c r="E7" s="82" t="s">
        <v>0</v>
      </c>
      <c r="F7" s="82"/>
      <c r="G7" s="82" t="s">
        <v>3</v>
      </c>
      <c r="H7" s="82"/>
      <c r="I7" s="82" t="s">
        <v>57</v>
      </c>
      <c r="J7" s="82"/>
      <c r="K7" s="82" t="s">
        <v>5</v>
      </c>
      <c r="L7" s="82"/>
      <c r="M7" s="82" t="s">
        <v>6</v>
      </c>
      <c r="N7" s="82"/>
      <c r="O7" s="82" t="s">
        <v>7</v>
      </c>
      <c r="P7" s="82"/>
      <c r="Q7" s="82" t="s">
        <v>8</v>
      </c>
      <c r="R7" s="82"/>
      <c r="S7" s="82" t="s">
        <v>9</v>
      </c>
      <c r="T7" s="82"/>
      <c r="U7" s="65" t="s">
        <v>64</v>
      </c>
      <c r="V7" s="66"/>
      <c r="W7" s="82" t="s">
        <v>10</v>
      </c>
      <c r="X7" s="82"/>
      <c r="Y7" s="82" t="s">
        <v>11</v>
      </c>
      <c r="Z7" s="82"/>
      <c r="AA7" s="82" t="s">
        <v>13</v>
      </c>
      <c r="AB7" s="82"/>
      <c r="AC7" s="82" t="s">
        <v>14</v>
      </c>
      <c r="AD7" s="82"/>
      <c r="AE7" s="82" t="s">
        <v>15</v>
      </c>
      <c r="AF7" s="82"/>
      <c r="AG7" s="45" t="s">
        <v>16</v>
      </c>
      <c r="AH7" s="45"/>
      <c r="AI7" s="45" t="s">
        <v>17</v>
      </c>
      <c r="AJ7" s="45"/>
      <c r="AK7" s="45" t="s">
        <v>18</v>
      </c>
      <c r="AL7" s="45"/>
      <c r="AM7" s="45" t="s">
        <v>19</v>
      </c>
      <c r="AN7" s="45"/>
      <c r="AO7" s="45" t="s">
        <v>58</v>
      </c>
      <c r="AP7" s="45"/>
      <c r="AQ7" s="69" t="s">
        <v>20</v>
      </c>
      <c r="AR7" s="70"/>
      <c r="AS7" s="45" t="s">
        <v>21</v>
      </c>
      <c r="AT7" s="45"/>
      <c r="AU7" s="45" t="s">
        <v>22</v>
      </c>
      <c r="AV7" s="45"/>
      <c r="AW7" s="45" t="s">
        <v>23</v>
      </c>
      <c r="AX7" s="45"/>
      <c r="AY7" s="45" t="s">
        <v>24</v>
      </c>
      <c r="AZ7" s="45"/>
      <c r="BA7" s="45" t="s">
        <v>25</v>
      </c>
      <c r="BB7" s="45"/>
      <c r="BC7" s="45" t="s">
        <v>26</v>
      </c>
      <c r="BD7" s="45"/>
      <c r="BE7" s="50" t="s">
        <v>60</v>
      </c>
      <c r="BF7" s="50"/>
      <c r="BG7" s="46" t="s">
        <v>47</v>
      </c>
      <c r="BH7" s="47"/>
      <c r="BI7" s="46" t="s">
        <v>48</v>
      </c>
      <c r="BJ7" s="47"/>
      <c r="BK7" s="46" t="s">
        <v>61</v>
      </c>
      <c r="BL7" s="47"/>
      <c r="BM7" s="46" t="s">
        <v>27</v>
      </c>
      <c r="BN7" s="47"/>
      <c r="BO7" s="43" t="s">
        <v>68</v>
      </c>
      <c r="BP7" s="43"/>
      <c r="BQ7" s="43" t="s">
        <v>28</v>
      </c>
      <c r="BR7" s="43"/>
      <c r="BS7" s="43" t="s">
        <v>29</v>
      </c>
      <c r="BT7" s="43"/>
      <c r="BU7" s="43" t="s">
        <v>30</v>
      </c>
      <c r="BV7" s="43"/>
      <c r="BW7" s="43" t="s">
        <v>62</v>
      </c>
      <c r="BX7" s="43"/>
      <c r="BY7" s="43" t="s">
        <v>31</v>
      </c>
      <c r="BZ7" s="43"/>
      <c r="CA7" s="43" t="s">
        <v>32</v>
      </c>
      <c r="CB7" s="43"/>
      <c r="CC7" s="43" t="s">
        <v>33</v>
      </c>
      <c r="CD7" s="43"/>
      <c r="CE7" s="43" t="s">
        <v>34</v>
      </c>
      <c r="CF7" s="43"/>
      <c r="CG7" s="43" t="s">
        <v>35</v>
      </c>
      <c r="CH7" s="43"/>
      <c r="CI7" s="43" t="s">
        <v>36</v>
      </c>
      <c r="CJ7" s="43"/>
      <c r="CK7" s="43" t="s">
        <v>37</v>
      </c>
      <c r="CL7" s="43"/>
      <c r="CM7" s="43" t="s">
        <v>38</v>
      </c>
      <c r="CN7" s="43"/>
      <c r="CO7" s="43" t="s">
        <v>39</v>
      </c>
      <c r="CP7" s="43"/>
      <c r="CQ7" s="41" t="s">
        <v>40</v>
      </c>
      <c r="CR7" s="41"/>
      <c r="CS7" s="41" t="s">
        <v>41</v>
      </c>
      <c r="CT7" s="41"/>
      <c r="CU7" s="41" t="s">
        <v>42</v>
      </c>
      <c r="CV7" s="41"/>
      <c r="CW7" s="41" t="s">
        <v>43</v>
      </c>
      <c r="CX7" s="41"/>
      <c r="CY7" s="41" t="s">
        <v>44</v>
      </c>
      <c r="CZ7" s="41"/>
      <c r="DA7" s="38" t="s">
        <v>45</v>
      </c>
      <c r="DB7" s="39"/>
      <c r="DC7" s="4"/>
      <c r="DD7" s="80"/>
      <c r="DE7" s="81"/>
    </row>
    <row r="8" spans="1:117" ht="15.75" x14ac:dyDescent="0.25">
      <c r="B8" s="59"/>
      <c r="C8" s="62"/>
      <c r="D8" s="62"/>
      <c r="E8" s="5" t="s">
        <v>1</v>
      </c>
      <c r="F8" s="5" t="s">
        <v>2</v>
      </c>
      <c r="G8" s="5" t="s">
        <v>1</v>
      </c>
      <c r="H8" s="5" t="s">
        <v>2</v>
      </c>
      <c r="I8" s="5" t="s">
        <v>1</v>
      </c>
      <c r="J8" s="5" t="s">
        <v>2</v>
      </c>
      <c r="K8" s="5" t="s">
        <v>1</v>
      </c>
      <c r="L8" s="5" t="s">
        <v>2</v>
      </c>
      <c r="M8" s="5" t="s">
        <v>1</v>
      </c>
      <c r="N8" s="5" t="s">
        <v>2</v>
      </c>
      <c r="O8" s="5" t="s">
        <v>1</v>
      </c>
      <c r="P8" s="5" t="s">
        <v>2</v>
      </c>
      <c r="Q8" s="5" t="s">
        <v>1</v>
      </c>
      <c r="R8" s="5" t="s">
        <v>2</v>
      </c>
      <c r="S8" s="5" t="s">
        <v>1</v>
      </c>
      <c r="T8" s="5" t="s">
        <v>2</v>
      </c>
      <c r="U8" s="5" t="s">
        <v>1</v>
      </c>
      <c r="V8" s="5" t="s">
        <v>2</v>
      </c>
      <c r="W8" s="5" t="s">
        <v>1</v>
      </c>
      <c r="X8" s="5" t="s">
        <v>2</v>
      </c>
      <c r="Y8" s="5" t="s">
        <v>1</v>
      </c>
      <c r="Z8" s="5" t="s">
        <v>2</v>
      </c>
      <c r="AA8" s="5" t="s">
        <v>1</v>
      </c>
      <c r="AB8" s="5" t="s">
        <v>2</v>
      </c>
      <c r="AC8" s="5" t="s">
        <v>1</v>
      </c>
      <c r="AD8" s="5" t="s">
        <v>2</v>
      </c>
      <c r="AE8" s="5" t="s">
        <v>1</v>
      </c>
      <c r="AF8" s="5" t="s">
        <v>2</v>
      </c>
      <c r="AG8" s="5" t="s">
        <v>1</v>
      </c>
      <c r="AH8" s="5" t="s">
        <v>2</v>
      </c>
      <c r="AI8" s="5" t="s">
        <v>1</v>
      </c>
      <c r="AJ8" s="5" t="s">
        <v>2</v>
      </c>
      <c r="AK8" s="5" t="s">
        <v>1</v>
      </c>
      <c r="AL8" s="5" t="s">
        <v>2</v>
      </c>
      <c r="AM8" s="5" t="s">
        <v>1</v>
      </c>
      <c r="AN8" s="5" t="s">
        <v>2</v>
      </c>
      <c r="AO8" s="5" t="s">
        <v>1</v>
      </c>
      <c r="AP8" s="5" t="s">
        <v>2</v>
      </c>
      <c r="AQ8" s="5" t="s">
        <v>1</v>
      </c>
      <c r="AR8" s="5" t="s">
        <v>2</v>
      </c>
      <c r="AS8" s="5" t="s">
        <v>1</v>
      </c>
      <c r="AT8" s="5" t="s">
        <v>2</v>
      </c>
      <c r="AU8" s="5" t="s">
        <v>1</v>
      </c>
      <c r="AV8" s="5" t="s">
        <v>2</v>
      </c>
      <c r="AW8" s="5" t="s">
        <v>1</v>
      </c>
      <c r="AX8" s="5" t="s">
        <v>2</v>
      </c>
      <c r="AY8" s="5" t="s">
        <v>1</v>
      </c>
      <c r="AZ8" s="5" t="s">
        <v>2</v>
      </c>
      <c r="BA8" s="5" t="s">
        <v>1</v>
      </c>
      <c r="BB8" s="5" t="s">
        <v>2</v>
      </c>
      <c r="BC8" s="5" t="s">
        <v>1</v>
      </c>
      <c r="BD8" s="5" t="s">
        <v>2</v>
      </c>
      <c r="BE8" s="5" t="s">
        <v>1</v>
      </c>
      <c r="BF8" s="5" t="s">
        <v>2</v>
      </c>
      <c r="BG8" s="5" t="s">
        <v>1</v>
      </c>
      <c r="BH8" s="5" t="s">
        <v>2</v>
      </c>
      <c r="BI8" s="5" t="s">
        <v>1</v>
      </c>
      <c r="BJ8" s="5" t="s">
        <v>2</v>
      </c>
      <c r="BK8" s="5" t="s">
        <v>1</v>
      </c>
      <c r="BL8" s="5" t="s">
        <v>2</v>
      </c>
      <c r="BM8" s="5" t="s">
        <v>1</v>
      </c>
      <c r="BN8" s="5" t="s">
        <v>2</v>
      </c>
      <c r="BO8" s="5" t="s">
        <v>1</v>
      </c>
      <c r="BP8" s="5" t="s">
        <v>2</v>
      </c>
      <c r="BQ8" s="5" t="s">
        <v>1</v>
      </c>
      <c r="BR8" s="5" t="s">
        <v>2</v>
      </c>
      <c r="BS8" s="5" t="s">
        <v>1</v>
      </c>
      <c r="BT8" s="5" t="s">
        <v>2</v>
      </c>
      <c r="BU8" s="5" t="s">
        <v>1</v>
      </c>
      <c r="BV8" s="5" t="s">
        <v>2</v>
      </c>
      <c r="BW8" s="5" t="s">
        <v>1</v>
      </c>
      <c r="BX8" s="5" t="s">
        <v>2</v>
      </c>
      <c r="BY8" s="5" t="s">
        <v>1</v>
      </c>
      <c r="BZ8" s="5" t="s">
        <v>2</v>
      </c>
      <c r="CA8" s="5" t="s">
        <v>1</v>
      </c>
      <c r="CB8" s="5" t="s">
        <v>2</v>
      </c>
      <c r="CC8" s="5" t="s">
        <v>1</v>
      </c>
      <c r="CD8" s="5" t="s">
        <v>2</v>
      </c>
      <c r="CE8" s="5" t="s">
        <v>1</v>
      </c>
      <c r="CF8" s="5" t="s">
        <v>2</v>
      </c>
      <c r="CG8" s="5" t="s">
        <v>1</v>
      </c>
      <c r="CH8" s="5" t="s">
        <v>2</v>
      </c>
      <c r="CI8" s="5" t="s">
        <v>1</v>
      </c>
      <c r="CJ8" s="5" t="s">
        <v>2</v>
      </c>
      <c r="CK8" s="5" t="s">
        <v>1</v>
      </c>
      <c r="CL8" s="5" t="s">
        <v>2</v>
      </c>
      <c r="CM8" s="5" t="s">
        <v>1</v>
      </c>
      <c r="CN8" s="5" t="s">
        <v>2</v>
      </c>
      <c r="CO8" s="5" t="s">
        <v>1</v>
      </c>
      <c r="CP8" s="6" t="s">
        <v>2</v>
      </c>
      <c r="CQ8" s="7" t="s">
        <v>1</v>
      </c>
      <c r="CR8" s="8" t="s">
        <v>2</v>
      </c>
      <c r="CS8" s="8" t="s">
        <v>1</v>
      </c>
      <c r="CT8" s="8" t="s">
        <v>2</v>
      </c>
      <c r="CU8" s="8" t="s">
        <v>1</v>
      </c>
      <c r="CV8" s="8" t="s">
        <v>2</v>
      </c>
      <c r="CW8" s="8" t="s">
        <v>1</v>
      </c>
      <c r="CX8" s="8" t="s">
        <v>2</v>
      </c>
      <c r="CY8" s="8" t="s">
        <v>1</v>
      </c>
      <c r="CZ8" s="8" t="s">
        <v>2</v>
      </c>
      <c r="DA8" s="8" t="s">
        <v>1</v>
      </c>
      <c r="DB8" s="9" t="s">
        <v>2</v>
      </c>
      <c r="DC8" s="4"/>
      <c r="DD8" s="10" t="s">
        <v>1</v>
      </c>
      <c r="DE8" s="11" t="s">
        <v>2</v>
      </c>
    </row>
    <row r="9" spans="1:117" ht="15.75" x14ac:dyDescent="0.25">
      <c r="B9" s="29">
        <v>44375</v>
      </c>
      <c r="C9" s="25" t="s">
        <v>65</v>
      </c>
      <c r="D9" s="25">
        <v>1</v>
      </c>
      <c r="E9" s="17">
        <v>50000</v>
      </c>
      <c r="F9" s="17"/>
      <c r="G9" s="17"/>
      <c r="H9" s="17"/>
      <c r="I9" s="17"/>
      <c r="J9" s="17"/>
      <c r="K9" s="17"/>
      <c r="L9" s="17"/>
      <c r="M9" s="17">
        <v>15800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>
        <v>112000</v>
      </c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>
        <v>2400</v>
      </c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>
        <v>250000</v>
      </c>
      <c r="BG9" s="17"/>
      <c r="BH9" s="17"/>
      <c r="BI9" s="17"/>
      <c r="BJ9" s="17"/>
      <c r="BK9" s="17">
        <v>74600</v>
      </c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2"/>
      <c r="DB9" s="30"/>
      <c r="DC9" s="4"/>
      <c r="DD9" s="26">
        <f>(G9+U9+AQ9+BK9+CS9+E9+CU9+CW9+CY9+DA9+I9+K9+M9+O9+Q9+S9+W9+Y9+AA9+AC9+AE9+AG9+AI9+AK9+AM9+AO9+AS9+AU9+AW9+AY9+BA9+BC9+BE9+BG9+BI9+BM9+BO9+BQ9+BS9+BU9+BW9+BY9+CA9+CC9+CE9+CG9+CI9+CK9+CM9+CO9+CQ9)</f>
        <v>252400</v>
      </c>
      <c r="DE9" s="27">
        <f>(F9+BL9+V9+AR9+AF9+DB9+H9+J9+L9+N9+P9+R9+T9+X9+Z9+AB9+AD9+AH9+AJ9+AL9+AN9+AP9+AT9+AV9+AX9+AZ9+BB9+BF9+BD9+BH9+BJ9+BN9+BP9+BR9+BT9+BV9+BX9+BZ9+CB9+CD9+CF9+CH9+CJ9+CL9+CN9+CP9+CR9+CT9+CV9+CX9+CZ9)</f>
        <v>252400</v>
      </c>
      <c r="DM9" s="1" t="s">
        <v>63</v>
      </c>
    </row>
    <row r="10" spans="1:117" ht="15.75" x14ac:dyDescent="0.25">
      <c r="B10" s="31">
        <v>44375</v>
      </c>
      <c r="C10" s="19" t="s">
        <v>67</v>
      </c>
      <c r="D10" s="25">
        <v>2</v>
      </c>
      <c r="E10" s="12">
        <v>3443</v>
      </c>
      <c r="F10" s="12"/>
      <c r="G10" s="12"/>
      <c r="H10" s="12"/>
      <c r="I10" s="12"/>
      <c r="J10" s="12"/>
      <c r="K10" s="12"/>
      <c r="L10" s="12"/>
      <c r="M10" s="12"/>
      <c r="N10" s="12">
        <v>720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>
        <v>9</v>
      </c>
      <c r="AQ10" s="12"/>
      <c r="AR10" s="12"/>
      <c r="AS10" s="12"/>
      <c r="AT10" s="12"/>
      <c r="AU10" s="12"/>
      <c r="AV10" s="12">
        <v>303.02999999999997</v>
      </c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>
        <v>720</v>
      </c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>
        <v>3130.97</v>
      </c>
      <c r="CS10" s="12"/>
      <c r="CT10" s="12"/>
      <c r="CU10" s="12"/>
      <c r="CV10" s="12"/>
      <c r="CW10" s="12"/>
      <c r="CX10" s="12"/>
      <c r="CY10" s="12"/>
      <c r="CZ10" s="12"/>
      <c r="DA10" s="12"/>
      <c r="DB10" s="30"/>
      <c r="DC10" s="4"/>
      <c r="DD10" s="26">
        <f t="shared" ref="DD10:DD35" si="0">(G10+U10+AQ10+BK10+CS10+E10+CU10+CW10+CY10+DA10+I10+K10+M10+O10+Q10+S10+W10+Y10+AA10+AC10+AE10+AG10+AI10+AK10+AM10+AO10+AS10+AU10+AW10+AY10+BA10+BC10+BE10+BG10+BI10+BM10+BO10+BQ10+BS10+BU10+BW10+BY10+CA10+CC10+CE10+CG10+CI10+CK10+CM10+CO10+CQ10)</f>
        <v>4163</v>
      </c>
      <c r="DE10" s="27">
        <f>(F10+BL10+V10+AR10+AF10+DB10+H10+J10+L10+N10+P10+R10+T10+X10+Z10+AB10+AD10+AH10+AJ10+AL10+AN10+AP10+AT10+AV10+AX10+AZ10+BB10+BF10+BD10+BH10+BJ10+BN10+BP10+BR10+BT10+BV10+BX10+BZ10+CB10+CD10+CF10+CH10+CJ10+CL10+CN10+CP10+CR10+CT10+CV10+CX10+CZ10)</f>
        <v>4163</v>
      </c>
    </row>
    <row r="11" spans="1:117" ht="15.75" x14ac:dyDescent="0.25">
      <c r="B11" s="31">
        <v>44376</v>
      </c>
      <c r="C11" s="19" t="s">
        <v>69</v>
      </c>
      <c r="D11" s="25">
        <v>3</v>
      </c>
      <c r="E11" s="12"/>
      <c r="F11" s="12">
        <v>700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>
        <v>81.25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>
        <v>6.25</v>
      </c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>
        <v>625</v>
      </c>
      <c r="CH11" s="12"/>
      <c r="CI11" s="12"/>
      <c r="CJ11" s="12"/>
      <c r="CK11" s="12"/>
      <c r="CL11" s="12"/>
      <c r="CM11" s="12"/>
      <c r="CN11" s="14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4"/>
      <c r="DA11" s="12"/>
      <c r="DB11" s="30"/>
      <c r="DC11" s="4"/>
      <c r="DD11" s="26">
        <f t="shared" si="0"/>
        <v>706.25</v>
      </c>
      <c r="DE11" s="27">
        <f t="shared" ref="DE11:DE35" si="1">(F11+BL11+V11+AR11+AF11+DB11+H11+J11+L11+N11+P11+R11+T11+X11+Z11+AB11+AD11+AH11+AJ11+AL11+AN11+AP11+AT11+AV11+AX11+AZ11+BB11+BF11+BD11+BH11+BJ11+BN11+BP11+BR11+BT11+BV11+BX11+BZ11+CB11+CD11+CF11+CH11+CJ11+CL11+CN11+CP11+CR11+CT11+CV11+CX11+CZ11)</f>
        <v>706.25</v>
      </c>
    </row>
    <row r="12" spans="1:117" ht="15.75" x14ac:dyDescent="0.25">
      <c r="B12" s="31">
        <v>44382</v>
      </c>
      <c r="C12" s="19" t="s">
        <v>70</v>
      </c>
      <c r="D12" s="25">
        <v>4</v>
      </c>
      <c r="E12" s="12">
        <v>6596.5</v>
      </c>
      <c r="F12" s="12"/>
      <c r="G12" s="12"/>
      <c r="H12" s="12"/>
      <c r="I12" s="12"/>
      <c r="J12" s="12"/>
      <c r="K12" s="12"/>
      <c r="L12" s="12"/>
      <c r="M12" s="12"/>
      <c r="N12" s="12">
        <v>1260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>
        <v>546.05999999999995</v>
      </c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>
        <v>1260</v>
      </c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4"/>
      <c r="CO12" s="12"/>
      <c r="CP12" s="12"/>
      <c r="CQ12" s="12"/>
      <c r="CR12" s="12">
        <v>6050.44</v>
      </c>
      <c r="CS12" s="12"/>
      <c r="CT12" s="12"/>
      <c r="CU12" s="12"/>
      <c r="CV12" s="12"/>
      <c r="CW12" s="12"/>
      <c r="CX12" s="12"/>
      <c r="CY12" s="12"/>
      <c r="CZ12" s="14"/>
      <c r="DA12" s="12"/>
      <c r="DB12" s="30"/>
      <c r="DC12" s="4"/>
      <c r="DD12" s="26">
        <f t="shared" si="0"/>
        <v>7856.5</v>
      </c>
      <c r="DE12" s="27">
        <f t="shared" si="1"/>
        <v>7856.5</v>
      </c>
    </row>
    <row r="13" spans="1:117" ht="15.75" x14ac:dyDescent="0.25">
      <c r="B13" s="31">
        <v>44382</v>
      </c>
      <c r="C13" s="19" t="s">
        <v>71</v>
      </c>
      <c r="D13" s="25">
        <v>5</v>
      </c>
      <c r="E13" s="12">
        <v>3443</v>
      </c>
      <c r="F13" s="12">
        <v>3443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4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4"/>
      <c r="DA13" s="12"/>
      <c r="DB13" s="30"/>
      <c r="DD13" s="26">
        <f t="shared" si="0"/>
        <v>3443</v>
      </c>
      <c r="DE13" s="27">
        <f t="shared" si="1"/>
        <v>3443</v>
      </c>
    </row>
    <row r="14" spans="1:117" ht="15.75" x14ac:dyDescent="0.25">
      <c r="B14" s="31">
        <v>44382</v>
      </c>
      <c r="C14" s="19" t="s">
        <v>72</v>
      </c>
      <c r="D14" s="25">
        <v>6</v>
      </c>
      <c r="E14" s="12"/>
      <c r="F14" s="12">
        <v>187.92</v>
      </c>
      <c r="G14" s="12"/>
      <c r="H14" s="12"/>
      <c r="I14" s="12"/>
      <c r="J14" s="12"/>
      <c r="K14" s="12"/>
      <c r="L14" s="12"/>
      <c r="M14" s="12">
        <v>2280</v>
      </c>
      <c r="N14" s="12"/>
      <c r="O14" s="12"/>
      <c r="P14" s="12"/>
      <c r="Q14" s="12">
        <v>329.16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>
        <v>3031.32</v>
      </c>
      <c r="AI14" s="12"/>
      <c r="AJ14" s="12"/>
      <c r="AK14" s="12"/>
      <c r="AL14" s="12"/>
      <c r="AM14" s="12"/>
      <c r="AN14" s="12"/>
      <c r="AO14" s="12"/>
      <c r="AP14" s="12">
        <v>1.68</v>
      </c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>
        <v>84</v>
      </c>
      <c r="CF14" s="12"/>
      <c r="CG14" s="12">
        <v>360</v>
      </c>
      <c r="CH14" s="12"/>
      <c r="CI14" s="12">
        <v>168</v>
      </c>
      <c r="CJ14" s="12"/>
      <c r="CK14" s="12"/>
      <c r="CL14" s="12"/>
      <c r="CM14" s="12"/>
      <c r="CN14" s="14"/>
      <c r="CO14" s="12"/>
      <c r="CP14" s="12"/>
      <c r="CQ14" s="12"/>
      <c r="CR14" s="12"/>
      <c r="CS14" s="12"/>
      <c r="CT14" s="12"/>
      <c r="CU14" s="12"/>
      <c r="CV14" s="12"/>
      <c r="CW14" s="12"/>
      <c r="CX14" s="12">
        <v>0.24</v>
      </c>
      <c r="CY14" s="12"/>
      <c r="CZ14" s="14"/>
      <c r="DA14" s="12"/>
      <c r="DB14" s="30"/>
      <c r="DD14" s="26">
        <f t="shared" si="0"/>
        <v>3221.16</v>
      </c>
      <c r="DE14" s="27">
        <f t="shared" si="1"/>
        <v>3221.16</v>
      </c>
    </row>
    <row r="15" spans="1:117" ht="15.75" x14ac:dyDescent="0.25">
      <c r="B15" s="31">
        <v>44389</v>
      </c>
      <c r="C15" s="19" t="s">
        <v>73</v>
      </c>
      <c r="D15" s="25">
        <v>7</v>
      </c>
      <c r="E15" s="12">
        <v>4965.6000000000004</v>
      </c>
      <c r="F15" s="12"/>
      <c r="G15" s="12">
        <v>155.78</v>
      </c>
      <c r="H15" s="12"/>
      <c r="I15" s="12"/>
      <c r="J15" s="12"/>
      <c r="K15" s="12"/>
      <c r="L15" s="12"/>
      <c r="M15" s="12"/>
      <c r="N15" s="12">
        <v>695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>
        <v>11.63</v>
      </c>
      <c r="AQ15" s="12"/>
      <c r="AR15" s="12"/>
      <c r="AS15" s="12"/>
      <c r="AT15" s="12"/>
      <c r="AU15" s="12"/>
      <c r="AV15" s="12">
        <v>281.25</v>
      </c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>
        <v>695</v>
      </c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>
        <v>15</v>
      </c>
      <c r="CI15" s="12"/>
      <c r="CJ15" s="12"/>
      <c r="CK15" s="12"/>
      <c r="CL15" s="12"/>
      <c r="CM15" s="12"/>
      <c r="CN15" s="14"/>
      <c r="CO15" s="12"/>
      <c r="CP15" s="12"/>
      <c r="CQ15" s="12"/>
      <c r="CR15" s="12">
        <v>4813.5</v>
      </c>
      <c r="CS15" s="12"/>
      <c r="CT15" s="12"/>
      <c r="CU15" s="12"/>
      <c r="CV15" s="12"/>
      <c r="CW15" s="12"/>
      <c r="CX15" s="12"/>
      <c r="CY15" s="12"/>
      <c r="CZ15" s="14"/>
      <c r="DA15" s="12"/>
      <c r="DB15" s="30"/>
      <c r="DD15" s="26">
        <f t="shared" si="0"/>
        <v>5816.38</v>
      </c>
      <c r="DE15" s="27">
        <f t="shared" si="1"/>
        <v>5816.38</v>
      </c>
    </row>
    <row r="16" spans="1:117" ht="15.75" x14ac:dyDescent="0.25">
      <c r="B16" s="31">
        <v>44389</v>
      </c>
      <c r="C16" s="19" t="s">
        <v>71</v>
      </c>
      <c r="D16" s="25">
        <v>8</v>
      </c>
      <c r="E16" s="12">
        <v>6596.5</v>
      </c>
      <c r="F16" s="12">
        <v>6596.5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4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4"/>
      <c r="DA16" s="12"/>
      <c r="DB16" s="30"/>
      <c r="DD16" s="26">
        <f t="shared" si="0"/>
        <v>6596.5</v>
      </c>
      <c r="DE16" s="27">
        <f t="shared" si="1"/>
        <v>6596.5</v>
      </c>
    </row>
    <row r="17" spans="2:109" ht="15.75" x14ac:dyDescent="0.25">
      <c r="B17" s="31">
        <v>44390</v>
      </c>
      <c r="C17" s="19" t="s">
        <v>74</v>
      </c>
      <c r="D17" s="25">
        <v>9</v>
      </c>
      <c r="E17" s="12"/>
      <c r="F17" s="12">
        <v>245.56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>
        <v>28.5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>
        <v>2.19</v>
      </c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>
        <v>219.25</v>
      </c>
      <c r="CH17" s="12"/>
      <c r="CI17" s="12"/>
      <c r="CJ17" s="12"/>
      <c r="CK17" s="12"/>
      <c r="CL17" s="12"/>
      <c r="CM17" s="12"/>
      <c r="CN17" s="14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4"/>
      <c r="DA17" s="12"/>
      <c r="DB17" s="30"/>
      <c r="DD17" s="26">
        <f t="shared" si="0"/>
        <v>247.75</v>
      </c>
      <c r="DE17" s="27">
        <f t="shared" si="1"/>
        <v>247.75</v>
      </c>
    </row>
    <row r="18" spans="2:109" ht="15.75" x14ac:dyDescent="0.25">
      <c r="B18" s="31">
        <v>44390</v>
      </c>
      <c r="C18" s="19" t="s">
        <v>75</v>
      </c>
      <c r="D18" s="25">
        <v>10</v>
      </c>
      <c r="E18" s="12"/>
      <c r="F18" s="12">
        <v>197.75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>
        <v>22.75</v>
      </c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4"/>
      <c r="CO18" s="12"/>
      <c r="CP18" s="12"/>
      <c r="CQ18" s="12">
        <v>175</v>
      </c>
      <c r="CR18" s="12"/>
      <c r="CS18" s="12"/>
      <c r="CT18" s="12"/>
      <c r="CU18" s="12"/>
      <c r="CV18" s="12"/>
      <c r="CW18" s="12"/>
      <c r="CX18" s="12"/>
      <c r="CY18" s="12"/>
      <c r="CZ18" s="14"/>
      <c r="DA18" s="12"/>
      <c r="DB18" s="30"/>
      <c r="DD18" s="26">
        <f t="shared" si="0"/>
        <v>197.75</v>
      </c>
      <c r="DE18" s="27">
        <f t="shared" si="1"/>
        <v>197.75</v>
      </c>
    </row>
    <row r="19" spans="2:109" ht="15.75" x14ac:dyDescent="0.25">
      <c r="B19" s="31">
        <v>44396</v>
      </c>
      <c r="C19" s="19" t="s">
        <v>76</v>
      </c>
      <c r="D19" s="25">
        <v>11</v>
      </c>
      <c r="E19" s="12"/>
      <c r="F19" s="12"/>
      <c r="G19" s="12"/>
      <c r="H19" s="12"/>
      <c r="I19" s="12"/>
      <c r="J19" s="12"/>
      <c r="K19" s="12"/>
      <c r="L19" s="12"/>
      <c r="M19" s="12"/>
      <c r="N19" s="12">
        <v>80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>
        <v>80</v>
      </c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4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4"/>
      <c r="DA19" s="12"/>
      <c r="DB19" s="30"/>
      <c r="DD19" s="26">
        <f t="shared" si="0"/>
        <v>80</v>
      </c>
      <c r="DE19" s="27">
        <f t="shared" si="1"/>
        <v>80</v>
      </c>
    </row>
    <row r="20" spans="2:109" ht="15.75" x14ac:dyDescent="0.25">
      <c r="B20" s="31">
        <v>44396</v>
      </c>
      <c r="C20" s="19" t="s">
        <v>77</v>
      </c>
      <c r="D20" s="25">
        <v>12</v>
      </c>
      <c r="E20" s="12">
        <v>8147</v>
      </c>
      <c r="F20" s="12"/>
      <c r="G20" s="12"/>
      <c r="H20" s="12"/>
      <c r="I20" s="12"/>
      <c r="J20" s="12"/>
      <c r="K20" s="12"/>
      <c r="L20" s="12"/>
      <c r="M20" s="12"/>
      <c r="N20" s="12">
        <v>425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>
        <v>6.5</v>
      </c>
      <c r="AQ20" s="12"/>
      <c r="AR20" s="12"/>
      <c r="AS20" s="12"/>
      <c r="AT20" s="12"/>
      <c r="AU20" s="12"/>
      <c r="AV20" s="12">
        <v>551.12</v>
      </c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>
        <v>425</v>
      </c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4"/>
      <c r="CO20" s="12"/>
      <c r="CP20" s="12"/>
      <c r="CQ20" s="12"/>
      <c r="CR20" s="12">
        <v>7589.38</v>
      </c>
      <c r="CS20" s="12"/>
      <c r="CT20" s="12"/>
      <c r="CU20" s="12"/>
      <c r="CV20" s="12"/>
      <c r="CW20" s="12"/>
      <c r="CX20" s="12"/>
      <c r="CY20" s="12"/>
      <c r="CZ20" s="14"/>
      <c r="DA20" s="12"/>
      <c r="DB20" s="30"/>
      <c r="DD20" s="26">
        <f t="shared" si="0"/>
        <v>8572</v>
      </c>
      <c r="DE20" s="27">
        <f t="shared" si="1"/>
        <v>8572</v>
      </c>
    </row>
    <row r="21" spans="2:109" ht="15.75" x14ac:dyDescent="0.25">
      <c r="B21" s="31">
        <v>44396</v>
      </c>
      <c r="C21" s="19" t="s">
        <v>71</v>
      </c>
      <c r="D21" s="25">
        <v>13</v>
      </c>
      <c r="E21" s="12">
        <v>4965.6000000000004</v>
      </c>
      <c r="F21" s="12">
        <v>4965.6000000000004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4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4"/>
      <c r="DA21" s="12"/>
      <c r="DB21" s="30"/>
      <c r="DD21" s="26">
        <f t="shared" si="0"/>
        <v>4965.6000000000004</v>
      </c>
      <c r="DE21" s="27">
        <f t="shared" si="1"/>
        <v>4965.6000000000004</v>
      </c>
    </row>
    <row r="22" spans="2:109" ht="15.75" x14ac:dyDescent="0.25">
      <c r="B22" s="31">
        <v>44397</v>
      </c>
      <c r="C22" s="19" t="s">
        <v>78</v>
      </c>
      <c r="D22" s="25">
        <v>14</v>
      </c>
      <c r="E22" s="12"/>
      <c r="F22" s="12">
        <v>895.31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>
        <v>51.69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>
        <v>3.98</v>
      </c>
      <c r="AQ22" s="12"/>
      <c r="AR22" s="12">
        <v>50</v>
      </c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>
        <v>897.6</v>
      </c>
      <c r="CH22" s="12"/>
      <c r="CI22" s="12"/>
      <c r="CJ22" s="12"/>
      <c r="CK22" s="12"/>
      <c r="CL22" s="12"/>
      <c r="CM22" s="12"/>
      <c r="CN22" s="14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4"/>
      <c r="DA22" s="12"/>
      <c r="DB22" s="30"/>
      <c r="DD22" s="26">
        <f t="shared" si="0"/>
        <v>949.29</v>
      </c>
      <c r="DE22" s="27">
        <f t="shared" si="1"/>
        <v>949.29</v>
      </c>
    </row>
    <row r="23" spans="2:109" ht="15.75" x14ac:dyDescent="0.25">
      <c r="B23" s="31">
        <v>44403</v>
      </c>
      <c r="C23" s="19" t="s">
        <v>73</v>
      </c>
      <c r="D23" s="25">
        <v>15</v>
      </c>
      <c r="E23" s="12">
        <v>6735.5</v>
      </c>
      <c r="F23" s="12"/>
      <c r="G23" s="12"/>
      <c r="H23" s="12"/>
      <c r="I23" s="12"/>
      <c r="J23" s="12"/>
      <c r="K23" s="12"/>
      <c r="L23" s="12"/>
      <c r="M23" s="12"/>
      <c r="N23" s="12">
        <v>1080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>
        <v>313.55</v>
      </c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>
        <v>1080</v>
      </c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4"/>
      <c r="CO23" s="12"/>
      <c r="CP23" s="12"/>
      <c r="CQ23" s="12"/>
      <c r="CR23" s="12">
        <v>6421.95</v>
      </c>
      <c r="CS23" s="12"/>
      <c r="CT23" s="12"/>
      <c r="CU23" s="12"/>
      <c r="CV23" s="12"/>
      <c r="CW23" s="12"/>
      <c r="CX23" s="12"/>
      <c r="CY23" s="12"/>
      <c r="CZ23" s="14"/>
      <c r="DA23" s="12"/>
      <c r="DB23" s="30"/>
      <c r="DD23" s="26">
        <f t="shared" si="0"/>
        <v>7815.5</v>
      </c>
      <c r="DE23" s="27">
        <f t="shared" si="1"/>
        <v>7815.5</v>
      </c>
    </row>
    <row r="24" spans="2:109" ht="15.75" x14ac:dyDescent="0.25">
      <c r="B24" s="31">
        <v>44403</v>
      </c>
      <c r="C24" s="19" t="s">
        <v>79</v>
      </c>
      <c r="D24" s="25">
        <v>16</v>
      </c>
      <c r="E24" s="12">
        <v>400</v>
      </c>
      <c r="F24" s="12">
        <v>400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4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4"/>
      <c r="DA24" s="12"/>
      <c r="DB24" s="30"/>
      <c r="DD24" s="26">
        <f t="shared" si="0"/>
        <v>400</v>
      </c>
      <c r="DE24" s="27">
        <f t="shared" si="1"/>
        <v>400</v>
      </c>
    </row>
    <row r="25" spans="2:109" ht="15.75" x14ac:dyDescent="0.25">
      <c r="B25" s="31">
        <v>44403</v>
      </c>
      <c r="C25" s="19" t="s">
        <v>71</v>
      </c>
      <c r="D25" s="25">
        <v>17</v>
      </c>
      <c r="E25" s="12">
        <v>8147</v>
      </c>
      <c r="F25" s="12">
        <v>8147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4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4"/>
      <c r="DA25" s="12"/>
      <c r="DB25" s="30"/>
      <c r="DD25" s="26">
        <f t="shared" si="0"/>
        <v>8147</v>
      </c>
      <c r="DE25" s="27">
        <f t="shared" si="1"/>
        <v>8147</v>
      </c>
    </row>
    <row r="26" spans="2:109" ht="15.75" x14ac:dyDescent="0.25">
      <c r="B26" s="31">
        <v>44403</v>
      </c>
      <c r="C26" s="19" t="s">
        <v>80</v>
      </c>
      <c r="D26" s="25">
        <v>18</v>
      </c>
      <c r="E26" s="12"/>
      <c r="F26" s="12"/>
      <c r="G26" s="12"/>
      <c r="H26" s="12"/>
      <c r="I26" s="12"/>
      <c r="J26" s="12"/>
      <c r="K26" s="12"/>
      <c r="L26" s="12"/>
      <c r="M26" s="12"/>
      <c r="N26" s="12">
        <v>2711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>
        <v>2711</v>
      </c>
      <c r="CH26" s="12"/>
      <c r="CI26" s="12"/>
      <c r="CJ26" s="12"/>
      <c r="CK26" s="12"/>
      <c r="CL26" s="12"/>
      <c r="CM26" s="12"/>
      <c r="CN26" s="14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4"/>
      <c r="DA26" s="12"/>
      <c r="DB26" s="30"/>
      <c r="DD26" s="26">
        <f t="shared" si="0"/>
        <v>2711</v>
      </c>
      <c r="DE26" s="27">
        <f t="shared" si="1"/>
        <v>2711</v>
      </c>
    </row>
    <row r="27" spans="2:109" ht="15.75" x14ac:dyDescent="0.25">
      <c r="B27" s="31"/>
      <c r="C27" s="19"/>
      <c r="D27" s="2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4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4"/>
      <c r="DA27" s="21"/>
      <c r="DB27" s="32"/>
      <c r="DD27" s="26">
        <f t="shared" si="0"/>
        <v>0</v>
      </c>
      <c r="DE27" s="27">
        <f t="shared" si="1"/>
        <v>0</v>
      </c>
    </row>
    <row r="28" spans="2:109" ht="15.75" x14ac:dyDescent="0.25">
      <c r="B28" s="31"/>
      <c r="C28" s="19"/>
      <c r="D28" s="2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4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4"/>
      <c r="DA28" s="21"/>
      <c r="DB28" s="32"/>
      <c r="DD28" s="26">
        <f t="shared" si="0"/>
        <v>0</v>
      </c>
      <c r="DE28" s="27">
        <f t="shared" si="1"/>
        <v>0</v>
      </c>
    </row>
    <row r="29" spans="2:109" ht="15.75" x14ac:dyDescent="0.25">
      <c r="B29" s="31"/>
      <c r="C29" s="19"/>
      <c r="D29" s="2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4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4"/>
      <c r="DA29" s="21"/>
      <c r="DB29" s="32"/>
      <c r="DD29" s="26">
        <f t="shared" si="0"/>
        <v>0</v>
      </c>
      <c r="DE29" s="27">
        <f t="shared" si="1"/>
        <v>0</v>
      </c>
    </row>
    <row r="30" spans="2:109" ht="15.75" x14ac:dyDescent="0.25">
      <c r="B30" s="31"/>
      <c r="C30" s="19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4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4"/>
      <c r="DA30" s="21"/>
      <c r="DB30" s="32"/>
      <c r="DD30" s="26">
        <f t="shared" si="0"/>
        <v>0</v>
      </c>
      <c r="DE30" s="27">
        <f t="shared" si="1"/>
        <v>0</v>
      </c>
    </row>
    <row r="31" spans="2:109" ht="15.75" x14ac:dyDescent="0.25">
      <c r="B31" s="31"/>
      <c r="C31" s="19"/>
      <c r="D31" s="2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4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4"/>
      <c r="DA31" s="21"/>
      <c r="DB31" s="32"/>
      <c r="DD31" s="26">
        <f t="shared" si="0"/>
        <v>0</v>
      </c>
      <c r="DE31" s="27">
        <f t="shared" si="1"/>
        <v>0</v>
      </c>
    </row>
    <row r="32" spans="2:109" ht="15.75" x14ac:dyDescent="0.25">
      <c r="B32" s="31"/>
      <c r="C32" s="19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4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4"/>
      <c r="DA32" s="21"/>
      <c r="DB32" s="32"/>
      <c r="DD32" s="26">
        <f t="shared" si="0"/>
        <v>0</v>
      </c>
      <c r="DE32" s="27">
        <f t="shared" si="1"/>
        <v>0</v>
      </c>
    </row>
    <row r="33" spans="2:109" ht="15.75" x14ac:dyDescent="0.25">
      <c r="B33" s="31"/>
      <c r="C33" s="19"/>
      <c r="D33" s="2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4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4"/>
      <c r="DA33" s="21"/>
      <c r="DB33" s="32"/>
      <c r="DD33" s="26">
        <f t="shared" si="0"/>
        <v>0</v>
      </c>
      <c r="DE33" s="27">
        <f t="shared" si="1"/>
        <v>0</v>
      </c>
    </row>
    <row r="34" spans="2:109" ht="15.75" x14ac:dyDescent="0.25">
      <c r="B34" s="20"/>
      <c r="C34" s="19"/>
      <c r="D34" s="2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4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4"/>
      <c r="DA34" s="12"/>
      <c r="DB34" s="30"/>
      <c r="DD34" s="26">
        <f>(G34+U34+AQ34+BK34+CS34+E34+CU34+CW34+CY34+DA34+I34+K34+M34+O34+Q34+S34+W34+Y34+AA34+AC34+AE34+AG34+AI34+AK34+AM34+AO34+AS34+AU34+AW34+AY34+BA34+BC34+BE34+BG34+BI34+BM34+BO34+BQ34+BS34+BU34+BW34+BY34+CA34+CC34+CE34+CG34+CI34+CK34+CM34+CO34+CQ34)</f>
        <v>0</v>
      </c>
      <c r="DE34" s="27">
        <f t="shared" si="1"/>
        <v>0</v>
      </c>
    </row>
    <row r="35" spans="2:109" ht="15.75" x14ac:dyDescent="0.25">
      <c r="B35" s="20"/>
      <c r="C35" s="19"/>
      <c r="D35" s="2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4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4"/>
      <c r="DA35" s="12"/>
      <c r="DB35" s="30"/>
      <c r="DD35" s="26">
        <f t="shared" si="0"/>
        <v>0</v>
      </c>
      <c r="DE35" s="27">
        <f t="shared" si="1"/>
        <v>0</v>
      </c>
    </row>
    <row r="36" spans="2:109" ht="15.75" x14ac:dyDescent="0.25">
      <c r="B36" s="13"/>
      <c r="C36" s="22" t="s">
        <v>52</v>
      </c>
      <c r="D36" s="19"/>
      <c r="E36" s="28">
        <f>SUM(E9:E35)</f>
        <v>103439.70000000001</v>
      </c>
      <c r="F36" s="28">
        <f>SUM(F9:F35)</f>
        <v>25778.639999999999</v>
      </c>
      <c r="G36" s="28">
        <f t="shared" ref="G36:BX36" si="2">SUM(G9:G35)</f>
        <v>155.78</v>
      </c>
      <c r="H36" s="28">
        <f t="shared" si="2"/>
        <v>0</v>
      </c>
      <c r="I36" s="28">
        <f t="shared" si="2"/>
        <v>0</v>
      </c>
      <c r="J36" s="28">
        <f t="shared" si="2"/>
        <v>0</v>
      </c>
      <c r="K36" s="28">
        <f t="shared" si="2"/>
        <v>0</v>
      </c>
      <c r="L36" s="28">
        <f t="shared" si="2"/>
        <v>0</v>
      </c>
      <c r="M36" s="28">
        <f t="shared" si="2"/>
        <v>18080</v>
      </c>
      <c r="N36" s="28">
        <f t="shared" si="2"/>
        <v>6971</v>
      </c>
      <c r="O36" s="28">
        <f t="shared" si="2"/>
        <v>0</v>
      </c>
      <c r="P36" s="28">
        <f t="shared" si="2"/>
        <v>0</v>
      </c>
      <c r="Q36" s="28">
        <f t="shared" si="2"/>
        <v>490.6</v>
      </c>
      <c r="R36" s="28">
        <f t="shared" si="2"/>
        <v>0</v>
      </c>
      <c r="S36" s="28">
        <f>SUM(S9:S35)</f>
        <v>0</v>
      </c>
      <c r="T36" s="28">
        <f t="shared" si="2"/>
        <v>0</v>
      </c>
      <c r="U36" s="28">
        <f>SUM(U9:U35)</f>
        <v>0</v>
      </c>
      <c r="V36" s="28">
        <f>SUM(V9:V35)</f>
        <v>0</v>
      </c>
      <c r="W36" s="28">
        <f t="shared" si="2"/>
        <v>0</v>
      </c>
      <c r="X36" s="28">
        <f t="shared" si="2"/>
        <v>0</v>
      </c>
      <c r="Y36" s="28">
        <f t="shared" si="2"/>
        <v>112000</v>
      </c>
      <c r="Z36" s="28">
        <f t="shared" si="2"/>
        <v>0</v>
      </c>
      <c r="AA36" s="28">
        <f t="shared" si="2"/>
        <v>0</v>
      </c>
      <c r="AB36" s="28">
        <f t="shared" si="2"/>
        <v>0</v>
      </c>
      <c r="AC36" s="28">
        <f t="shared" si="2"/>
        <v>0</v>
      </c>
      <c r="AD36" s="28">
        <f t="shared" si="2"/>
        <v>0</v>
      </c>
      <c r="AE36" s="28">
        <f t="shared" si="2"/>
        <v>0</v>
      </c>
      <c r="AF36" s="28">
        <f t="shared" si="2"/>
        <v>0</v>
      </c>
      <c r="AG36" s="28">
        <f t="shared" si="2"/>
        <v>0</v>
      </c>
      <c r="AH36" s="28">
        <f t="shared" si="2"/>
        <v>3031.32</v>
      </c>
      <c r="AI36" s="28">
        <f t="shared" si="2"/>
        <v>0</v>
      </c>
      <c r="AJ36" s="28">
        <f t="shared" si="2"/>
        <v>0</v>
      </c>
      <c r="AK36" s="28">
        <f t="shared" si="2"/>
        <v>0</v>
      </c>
      <c r="AL36" s="28">
        <f t="shared" si="2"/>
        <v>0</v>
      </c>
      <c r="AM36" s="28">
        <f t="shared" si="2"/>
        <v>0</v>
      </c>
      <c r="AN36" s="28">
        <f t="shared" si="2"/>
        <v>2400</v>
      </c>
      <c r="AO36" s="28">
        <f t="shared" si="2"/>
        <v>0</v>
      </c>
      <c r="AP36" s="28">
        <f>SUM(AP9:AP35)</f>
        <v>41.23</v>
      </c>
      <c r="AQ36" s="28">
        <f>SUM(AQ9:AQ35)</f>
        <v>0</v>
      </c>
      <c r="AR36" s="28">
        <f>SUM(AR9:AR35)</f>
        <v>50</v>
      </c>
      <c r="AS36" s="28">
        <f t="shared" si="2"/>
        <v>0</v>
      </c>
      <c r="AT36" s="28">
        <f t="shared" si="2"/>
        <v>0</v>
      </c>
      <c r="AU36" s="28">
        <f t="shared" si="2"/>
        <v>22.75</v>
      </c>
      <c r="AV36" s="28">
        <f t="shared" si="2"/>
        <v>1995.01</v>
      </c>
      <c r="AW36" s="28">
        <f t="shared" si="2"/>
        <v>0</v>
      </c>
      <c r="AX36" s="28">
        <f t="shared" si="2"/>
        <v>0</v>
      </c>
      <c r="AY36" s="28">
        <f t="shared" si="2"/>
        <v>0</v>
      </c>
      <c r="AZ36" s="28">
        <f t="shared" si="2"/>
        <v>0</v>
      </c>
      <c r="BA36" s="28">
        <f t="shared" si="2"/>
        <v>0</v>
      </c>
      <c r="BB36" s="28">
        <f t="shared" si="2"/>
        <v>0</v>
      </c>
      <c r="BC36" s="28">
        <f t="shared" si="2"/>
        <v>0</v>
      </c>
      <c r="BD36" s="28">
        <f t="shared" si="2"/>
        <v>0</v>
      </c>
      <c r="BE36" s="28">
        <f t="shared" si="2"/>
        <v>0</v>
      </c>
      <c r="BF36" s="28">
        <f t="shared" si="2"/>
        <v>250000</v>
      </c>
      <c r="BG36" s="28">
        <f t="shared" si="2"/>
        <v>0</v>
      </c>
      <c r="BH36" s="28">
        <f t="shared" si="2"/>
        <v>0</v>
      </c>
      <c r="BI36" s="28">
        <f t="shared" si="2"/>
        <v>0</v>
      </c>
      <c r="BJ36" s="28">
        <f t="shared" si="2"/>
        <v>0</v>
      </c>
      <c r="BK36" s="28">
        <f t="shared" si="2"/>
        <v>74600</v>
      </c>
      <c r="BL36" s="28">
        <f t="shared" si="2"/>
        <v>0</v>
      </c>
      <c r="BM36" s="28">
        <f t="shared" si="2"/>
        <v>0</v>
      </c>
      <c r="BN36" s="28">
        <f t="shared" si="2"/>
        <v>0</v>
      </c>
      <c r="BO36" s="28">
        <f t="shared" si="2"/>
        <v>4260</v>
      </c>
      <c r="BP36" s="28">
        <f t="shared" si="2"/>
        <v>0</v>
      </c>
      <c r="BQ36" s="28">
        <f t="shared" si="2"/>
        <v>0</v>
      </c>
      <c r="BR36" s="28">
        <f t="shared" si="2"/>
        <v>0</v>
      </c>
      <c r="BS36" s="28">
        <f t="shared" si="2"/>
        <v>0</v>
      </c>
      <c r="BT36" s="28">
        <f t="shared" si="2"/>
        <v>0</v>
      </c>
      <c r="BU36" s="28">
        <f t="shared" si="2"/>
        <v>0</v>
      </c>
      <c r="BV36" s="28">
        <f t="shared" si="2"/>
        <v>0</v>
      </c>
      <c r="BW36" s="28">
        <f t="shared" si="2"/>
        <v>0</v>
      </c>
      <c r="BX36" s="28">
        <f t="shared" si="2"/>
        <v>0</v>
      </c>
      <c r="BY36" s="28">
        <f t="shared" ref="BY36:DB36" si="3">SUM(BY9:BY35)</f>
        <v>0</v>
      </c>
      <c r="BZ36" s="28">
        <f t="shared" si="3"/>
        <v>0</v>
      </c>
      <c r="CA36" s="28">
        <f t="shared" si="3"/>
        <v>0</v>
      </c>
      <c r="CB36" s="28">
        <f t="shared" si="3"/>
        <v>0</v>
      </c>
      <c r="CC36" s="28">
        <f t="shared" si="3"/>
        <v>0</v>
      </c>
      <c r="CD36" s="28">
        <f t="shared" si="3"/>
        <v>0</v>
      </c>
      <c r="CE36" s="28">
        <f t="shared" si="3"/>
        <v>84</v>
      </c>
      <c r="CF36" s="28">
        <f t="shared" si="3"/>
        <v>0</v>
      </c>
      <c r="CG36" s="28">
        <f t="shared" si="3"/>
        <v>4812.8500000000004</v>
      </c>
      <c r="CH36" s="28">
        <f t="shared" si="3"/>
        <v>15</v>
      </c>
      <c r="CI36" s="28">
        <f t="shared" si="3"/>
        <v>168</v>
      </c>
      <c r="CJ36" s="28">
        <f t="shared" si="3"/>
        <v>0</v>
      </c>
      <c r="CK36" s="28">
        <f t="shared" si="3"/>
        <v>0</v>
      </c>
      <c r="CL36" s="28">
        <f>SUM(CL9:CL35)</f>
        <v>0</v>
      </c>
      <c r="CM36" s="28">
        <f t="shared" si="3"/>
        <v>0</v>
      </c>
      <c r="CN36" s="28">
        <f t="shared" si="3"/>
        <v>0</v>
      </c>
      <c r="CO36" s="28">
        <f t="shared" si="3"/>
        <v>0</v>
      </c>
      <c r="CP36" s="28">
        <f t="shared" si="3"/>
        <v>0</v>
      </c>
      <c r="CQ36" s="28">
        <f t="shared" si="3"/>
        <v>175</v>
      </c>
      <c r="CR36" s="28">
        <f t="shared" si="3"/>
        <v>28006.240000000002</v>
      </c>
      <c r="CS36" s="28">
        <f t="shared" si="3"/>
        <v>0</v>
      </c>
      <c r="CT36" s="28">
        <f t="shared" si="3"/>
        <v>0</v>
      </c>
      <c r="CU36" s="28">
        <f t="shared" si="3"/>
        <v>0</v>
      </c>
      <c r="CV36" s="28">
        <f t="shared" si="3"/>
        <v>0</v>
      </c>
      <c r="CW36" s="28">
        <f t="shared" si="3"/>
        <v>0</v>
      </c>
      <c r="CX36" s="28">
        <f t="shared" si="3"/>
        <v>0.24</v>
      </c>
      <c r="CY36" s="28">
        <f t="shared" si="3"/>
        <v>0</v>
      </c>
      <c r="CZ36" s="28">
        <f t="shared" si="3"/>
        <v>0</v>
      </c>
      <c r="DA36" s="28">
        <f t="shared" si="3"/>
        <v>0</v>
      </c>
      <c r="DB36" s="26">
        <f t="shared" si="3"/>
        <v>0</v>
      </c>
      <c r="DD36" s="26">
        <f>(G36+U36+AQ36+BK36+CS36+E36+CU36+CW36+CY36+DA36+I36+K36+M36+O36+Q36+S36+W36+Y36+AA36+AC36+AE36+AG36+AI36+AK36+AM36+AO36+AS36+AU36+AW36+AY36+BA36+BC36+BE36+BG36+BI36+BM36+BO36+BQ36+BS36+BU36+BW36+BY36+CA36+CC36+CE36+CG36+CI36+CK36+CM36+CO36+CQ36)</f>
        <v>318288.68</v>
      </c>
      <c r="DE36" s="27">
        <f>(F36+BL36+V36+AR36+AF36+DB36+H36+J36+L36+N36+P36+R36+T36+X36+Z36+AB36+AD36+AH36+AJ36+AL36+AN36+AP36+AT36+AV36+AX36+AZ36+BB36+BF36+BD36+BH36+BJ36+BN36+BP36+BR36+BT36+BV36+BX36+BZ36+CB36+CD36+CF36+CH36+CJ36+CL36+CN36+CP36+CR36+CT36+CV36+CX36+CZ36)</f>
        <v>318288.68</v>
      </c>
    </row>
    <row r="37" spans="2:109" ht="15.75" x14ac:dyDescent="0.25">
      <c r="B37" s="13"/>
      <c r="C37" s="22" t="s">
        <v>53</v>
      </c>
      <c r="D37" s="1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4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30"/>
      <c r="DD37" s="26">
        <f>(G37+U37+AQ37+BK37+CS37+E37+CU37+CW37+CY37+DA37+I37+K37+M37+O37+Q37+S37+W37+Y37+AA37+AC37+AE37+AG37+AI37+AK37+AM37+AO37+AS37+AU37+AW37+AY37+BA37+BC37+BE37+BG37+BI37+BM37+U37+BO37+BQ37+BS37+BU37+BW37+BY37+CA37+CC37+CE37+CG37+CI37+CK37+CM37+CO37+CQ37)</f>
        <v>0</v>
      </c>
      <c r="DE37" s="27">
        <f>(F37+BL37+V37+AR37+AF37+DB37+H37+J37+L37+N37+P37+R37+T37+X37+Z37+AB37+AD37+AH37+AJ37+AL37+AN37+AP37+AT37+AV37+AX37+AZ37+BB37+BF37+BD37+BH37+BJ37+BN37+BP37+BR37+BT37+BV37+BX37+BZ37+CB37+CD37+CF37+CH37+CJ37+CL37+CN37+CP37+CR37+CT37+CV37+CX37+CZ37)</f>
        <v>0</v>
      </c>
    </row>
    <row r="38" spans="2:109" ht="16.5" thickBot="1" x14ac:dyDescent="0.3">
      <c r="B38" s="15"/>
      <c r="C38" s="23" t="s">
        <v>54</v>
      </c>
      <c r="D38" s="24"/>
      <c r="E38" s="33">
        <f>SUM(E36+E37-F36)</f>
        <v>77661.060000000012</v>
      </c>
      <c r="F38" s="33"/>
      <c r="G38" s="33">
        <f>G36+G37-H36</f>
        <v>155.78</v>
      </c>
      <c r="H38" s="33"/>
      <c r="I38" s="33">
        <f>I36+I37-J36</f>
        <v>0</v>
      </c>
      <c r="J38" s="33"/>
      <c r="K38" s="33">
        <f>K36+K37-L36</f>
        <v>0</v>
      </c>
      <c r="L38" s="33"/>
      <c r="M38" s="33">
        <f>M36+M37-N36</f>
        <v>11109</v>
      </c>
      <c r="N38" s="33"/>
      <c r="O38" s="33">
        <f>O36+O37-P36</f>
        <v>0</v>
      </c>
      <c r="P38" s="33"/>
      <c r="Q38" s="33">
        <f>Q36+Q37-R36</f>
        <v>490.6</v>
      </c>
      <c r="R38" s="33"/>
      <c r="S38" s="33">
        <f>S36+S37-T36</f>
        <v>0</v>
      </c>
      <c r="T38" s="33"/>
      <c r="U38" s="33">
        <f>U36+U37-V36</f>
        <v>0</v>
      </c>
      <c r="V38" s="33"/>
      <c r="W38" s="33">
        <f>W36+W37-X36</f>
        <v>0</v>
      </c>
      <c r="X38" s="33"/>
      <c r="Y38" s="33">
        <f>Y36+Y37-Z36</f>
        <v>112000</v>
      </c>
      <c r="Z38" s="33"/>
      <c r="AA38" s="33">
        <f>AA36+AA37-AB36</f>
        <v>0</v>
      </c>
      <c r="AB38" s="33"/>
      <c r="AC38" s="33">
        <f>AC36+AC37-AD36</f>
        <v>0</v>
      </c>
      <c r="AD38" s="33"/>
      <c r="AE38" s="33">
        <f>AE36+AE37-AF36</f>
        <v>0</v>
      </c>
      <c r="AF38" s="33"/>
      <c r="AG38" s="33"/>
      <c r="AH38" s="33">
        <f>AH36+AH37-AG36</f>
        <v>3031.32</v>
      </c>
      <c r="AI38" s="33"/>
      <c r="AJ38" s="33">
        <f>AJ36+AJ37-AI36</f>
        <v>0</v>
      </c>
      <c r="AK38" s="33"/>
      <c r="AL38" s="33">
        <f>AL36+AL37-AK36</f>
        <v>0</v>
      </c>
      <c r="AM38" s="33"/>
      <c r="AN38" s="33">
        <f>AN36+AN37-AM36</f>
        <v>2400</v>
      </c>
      <c r="AO38" s="33"/>
      <c r="AP38" s="33">
        <f>AP36+AP37-AO36</f>
        <v>41.23</v>
      </c>
      <c r="AQ38" s="33"/>
      <c r="AR38" s="33">
        <f>AR36+AR37-AQ36</f>
        <v>50</v>
      </c>
      <c r="AS38" s="34"/>
      <c r="AT38" s="33">
        <f>AT36+AT37-AS36</f>
        <v>0</v>
      </c>
      <c r="AU38" s="34"/>
      <c r="AV38" s="33">
        <f>AV36+AV37-AU36</f>
        <v>1972.26</v>
      </c>
      <c r="AW38" s="33"/>
      <c r="AX38" s="33">
        <f>AX36+AX37-AW36</f>
        <v>0</v>
      </c>
      <c r="AY38" s="33"/>
      <c r="AZ38" s="33">
        <f>AZ36+AZ37-AY36</f>
        <v>0</v>
      </c>
      <c r="BA38" s="33"/>
      <c r="BB38" s="33">
        <f>BB36+BB37-BA36</f>
        <v>0</v>
      </c>
      <c r="BC38" s="33"/>
      <c r="BD38" s="33">
        <f>BD36+BD37-BC36</f>
        <v>0</v>
      </c>
      <c r="BE38" s="33"/>
      <c r="BF38" s="33">
        <f>BF36+BF37-BE36</f>
        <v>250000</v>
      </c>
      <c r="BG38" s="33"/>
      <c r="BH38" s="33">
        <f>BH36+BH37-BG36</f>
        <v>0</v>
      </c>
      <c r="BI38" s="33"/>
      <c r="BJ38" s="33">
        <f>BJ36+BJ37-BI36</f>
        <v>0</v>
      </c>
      <c r="BK38" s="33"/>
      <c r="BL38" s="33">
        <f>BL36+BL37-BK36</f>
        <v>-74600</v>
      </c>
      <c r="BM38" s="33"/>
      <c r="BN38" s="33">
        <f>BN36+BN37-BM36</f>
        <v>0</v>
      </c>
      <c r="BO38" s="33">
        <f>BO36+BO37-BP36</f>
        <v>4260</v>
      </c>
      <c r="BP38" s="33"/>
      <c r="BQ38" s="33">
        <f>BQ36+BQ37-BR36</f>
        <v>0</v>
      </c>
      <c r="BR38" s="33"/>
      <c r="BS38" s="33">
        <f>BS36+BS37-BT36</f>
        <v>0</v>
      </c>
      <c r="BT38" s="33"/>
      <c r="BU38" s="33">
        <f>BU36+BU37-BV36</f>
        <v>0</v>
      </c>
      <c r="BV38" s="33"/>
      <c r="BW38" s="33">
        <f>BW36+BW37-BX36</f>
        <v>0</v>
      </c>
      <c r="BX38" s="33"/>
      <c r="BY38" s="33">
        <f>BY36+BY37-BZ36</f>
        <v>0</v>
      </c>
      <c r="BZ38" s="33"/>
      <c r="CA38" s="33">
        <f>CA36+CA37-CB36</f>
        <v>0</v>
      </c>
      <c r="CB38" s="33"/>
      <c r="CC38" s="33">
        <f>CC36+CC37-CD36</f>
        <v>0</v>
      </c>
      <c r="CD38" s="33"/>
      <c r="CE38" s="33">
        <f>CE36+CE37-CF36</f>
        <v>84</v>
      </c>
      <c r="CF38" s="33"/>
      <c r="CG38" s="33">
        <f>CG36+CG37-CH36</f>
        <v>4797.8500000000004</v>
      </c>
      <c r="CH38" s="33"/>
      <c r="CI38" s="33">
        <f>CI36+CI37-CJ36</f>
        <v>168</v>
      </c>
      <c r="CJ38" s="33"/>
      <c r="CK38" s="33">
        <f>CK36+CK37-CL36</f>
        <v>0</v>
      </c>
      <c r="CL38" s="33"/>
      <c r="CM38" s="33">
        <f>CM36+CM37-CN36</f>
        <v>0</v>
      </c>
      <c r="CN38" s="33"/>
      <c r="CO38" s="33">
        <f>CO36+CO37-CP36</f>
        <v>0</v>
      </c>
      <c r="CP38" s="33"/>
      <c r="CQ38" s="33"/>
      <c r="CR38" s="33">
        <f>CR36+CR37-CQ36</f>
        <v>27831.24</v>
      </c>
      <c r="CS38" s="33"/>
      <c r="CT38" s="33">
        <f>CT36+CT37-CS36</f>
        <v>0</v>
      </c>
      <c r="CU38" s="33"/>
      <c r="CV38" s="33">
        <f>CV36+CV37-CU36</f>
        <v>0</v>
      </c>
      <c r="CW38" s="33"/>
      <c r="CX38" s="33">
        <f>CX36+CX37-CW36</f>
        <v>0.24</v>
      </c>
      <c r="CY38" s="33"/>
      <c r="CZ38" s="33">
        <f>CZ36+CZ37-CY36</f>
        <v>0</v>
      </c>
      <c r="DA38" s="33"/>
      <c r="DB38" s="35">
        <f>DB36+DB37-DA36</f>
        <v>0</v>
      </c>
      <c r="DC38" s="16"/>
      <c r="DD38" s="35">
        <f>(S38+G38+E38+W38+Y38+AA38+AC38+AE38+AG38+AI38+AK38+AM38+AO38+AS38+AU38+BA38+BC38+BE38+BG38+BI38+BM38+BO38+BQ38+BS38+BU38+BW38+BY38+CA38+CC38+AQ38+CE38+CG38+CI38+CK38+BK38+U38+CM38+CO38+CQ38+CS38+CU38+CW38+CY38+DA38++Q38+O38+M38+K38+I38+AY38+AW38)</f>
        <v>210726.29000000004</v>
      </c>
      <c r="DE38" s="27">
        <f>(F38+BL38+V38+AR38+AF38+DB38+H38+J38+L38+N38+P38+R38+T38+X38+Z38+AB38+AD38+AH38+AJ38+AL38+AN38+AP38+AT38+AV38+AX38+AZ38+BB38+BF38+BD38+BH38+BJ38+BN38+BP38+BR38+BT38+BV38+BX38+BZ38+CB38+CD38+CF38+CH38+CJ38+CL38+CN38+CP38+CR38+CT38+CV38+CX38+CZ38)</f>
        <v>210726.28999999998</v>
      </c>
    </row>
  </sheetData>
  <mergeCells count="109">
    <mergeCell ref="AQ6:AR6"/>
    <mergeCell ref="AQ7:AR7"/>
    <mergeCell ref="B2:F2"/>
    <mergeCell ref="B3:F3"/>
    <mergeCell ref="B4:F4"/>
    <mergeCell ref="DD6:DE7"/>
    <mergeCell ref="E7:F7"/>
    <mergeCell ref="G7:H7"/>
    <mergeCell ref="I7:J7"/>
    <mergeCell ref="K7:L7"/>
    <mergeCell ref="M7:N7"/>
    <mergeCell ref="O7:P7"/>
    <mergeCell ref="Q7:R7"/>
    <mergeCell ref="S7:T7"/>
    <mergeCell ref="W7:X7"/>
    <mergeCell ref="Y7:Z7"/>
    <mergeCell ref="AA7:AB7"/>
    <mergeCell ref="AC7:AD7"/>
    <mergeCell ref="AE7:AF7"/>
    <mergeCell ref="BM6:BN6"/>
    <mergeCell ref="BI6:BJ6"/>
    <mergeCell ref="AE6:AF6"/>
    <mergeCell ref="S6:T6"/>
    <mergeCell ref="W6:X6"/>
    <mergeCell ref="Y6:Z6"/>
    <mergeCell ref="AA6:AB6"/>
    <mergeCell ref="AC6:AD6"/>
    <mergeCell ref="I6:J6"/>
    <mergeCell ref="K6:L6"/>
    <mergeCell ref="M6:N6"/>
    <mergeCell ref="O6:P6"/>
    <mergeCell ref="Q6:R6"/>
    <mergeCell ref="B6:B8"/>
    <mergeCell ref="C6:C8"/>
    <mergeCell ref="D6:D8"/>
    <mergeCell ref="E6:F6"/>
    <mergeCell ref="G6:H6"/>
    <mergeCell ref="U6:V6"/>
    <mergeCell ref="U7:V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M7:BN7"/>
    <mergeCell ref="BO6:BP6"/>
    <mergeCell ref="BO7:BP7"/>
    <mergeCell ref="BE6:BF6"/>
    <mergeCell ref="BE7:BF7"/>
    <mergeCell ref="BG6:BH6"/>
    <mergeCell ref="BG7:BH7"/>
    <mergeCell ref="BI7:BJ7"/>
    <mergeCell ref="BK7:BL7"/>
    <mergeCell ref="BK6:BL6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CG6:CH6"/>
    <mergeCell ref="CG7:CH7"/>
    <mergeCell ref="CI6:CJ6"/>
    <mergeCell ref="CI7:CJ7"/>
    <mergeCell ref="DA6:DB6"/>
    <mergeCell ref="DA7:DB7"/>
    <mergeCell ref="CS6:CT6"/>
    <mergeCell ref="CS7:CT7"/>
    <mergeCell ref="CU6:CV6"/>
    <mergeCell ref="CU7:CV7"/>
    <mergeCell ref="CW6:CX6"/>
    <mergeCell ref="CW7:CX7"/>
    <mergeCell ref="CK6:CL6"/>
    <mergeCell ref="CK7:CL7"/>
    <mergeCell ref="CM6:CN6"/>
    <mergeCell ref="CM7:CN7"/>
    <mergeCell ref="CO6:CP6"/>
    <mergeCell ref="CO7:CP7"/>
    <mergeCell ref="CQ6:CR6"/>
    <mergeCell ref="CQ7:CR7"/>
    <mergeCell ref="CY6:CZ6"/>
    <mergeCell ref="CY7:CZ7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4A97-369B-4B7E-810B-77A4B023F03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LIBRO-MAYOR</vt:lpstr>
      <vt:lpstr>ESTADOS FINANCIEROS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MINEDUCYT</dc:creator>
  <cp:lastModifiedBy>MINEDUCYT</cp:lastModifiedBy>
  <dcterms:created xsi:type="dcterms:W3CDTF">2021-05-24T13:21:00Z</dcterms:created>
  <dcterms:modified xsi:type="dcterms:W3CDTF">2022-01-29T01:16:09Z</dcterms:modified>
</cp:coreProperties>
</file>