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6-Electricidad, Gas y Agua\"/>
    </mc:Choice>
  </mc:AlternateContent>
  <bookViews>
    <workbookView xWindow="8940" yWindow="300" windowWidth="10080" windowHeight="9945" tabRatio="860"/>
  </bookViews>
  <sheets>
    <sheet name="  16,12  " sheetId="14" r:id="rId1"/>
  </sheets>
  <externalReferences>
    <externalReference r:id="rId2"/>
    <externalReference r:id="rId3"/>
  </externalReferences>
  <definedNames>
    <definedName name="\c">#REF!</definedName>
    <definedName name="\d">#REF!</definedName>
    <definedName name="\i">#N/A</definedName>
    <definedName name="\p">#REF!</definedName>
    <definedName name="\s">#N/A</definedName>
    <definedName name="\t">#N/A</definedName>
    <definedName name="_cop12">'[1]02'!$AA$2</definedName>
    <definedName name="_Fill" hidden="1">#REF!</definedName>
    <definedName name="_Key1" hidden="1">'[2]06'!$G$7:$G$27</definedName>
    <definedName name="_Key2" hidden="1">#REF!</definedName>
    <definedName name="_Order1" hidden="1">0</definedName>
    <definedName name="_Order2" hidden="1">0</definedName>
    <definedName name="_Sort" hidden="1">'[2]06'!$A$7:$G$27</definedName>
    <definedName name="A_impresión_IM">#REF!</definedName>
    <definedName name="AGUAENER">#REF!</definedName>
    <definedName name="_xlnm.Print_Area" localSheetId="0">'  16,12  '!$B$2:$N$58</definedName>
    <definedName name="CABEZA1">#REF!</definedName>
    <definedName name="GAS">#REF!</definedName>
  </definedNames>
  <calcPr calcId="162913"/>
</workbook>
</file>

<file path=xl/calcChain.xml><?xml version="1.0" encoding="utf-8"?>
<calcChain xmlns="http://schemas.openxmlformats.org/spreadsheetml/2006/main">
  <c r="L47" i="14" l="1"/>
  <c r="K47" i="14"/>
  <c r="J47" i="14"/>
  <c r="I47" i="14" l="1"/>
  <c r="I8" i="14" s="1"/>
  <c r="M8" i="14"/>
  <c r="L8" i="14"/>
  <c r="K8" i="14"/>
  <c r="J8" i="14"/>
  <c r="N8" i="14" l="1"/>
  <c r="H8" i="14" l="1"/>
  <c r="D8" i="14" l="1"/>
  <c r="E8" i="14"/>
  <c r="F8" i="14"/>
  <c r="G8" i="14"/>
</calcChain>
</file>

<file path=xl/sharedStrings.xml><?xml version="1.0" encoding="utf-8"?>
<sst xmlns="http://schemas.openxmlformats.org/spreadsheetml/2006/main" count="104" uniqueCount="62">
  <si>
    <t>…</t>
  </si>
  <si>
    <t>Epsel S.A.</t>
  </si>
  <si>
    <t>Sedalib S.A.</t>
  </si>
  <si>
    <t>Sedapar S.A.</t>
  </si>
  <si>
    <t>Semapa Barranca S.A.</t>
  </si>
  <si>
    <t>Emapa Cañete S.A.</t>
  </si>
  <si>
    <t>Emapacop S.A.</t>
  </si>
  <si>
    <t>Emsa Puno S.A.</t>
  </si>
  <si>
    <t>Seda Huánuco S.A.</t>
  </si>
  <si>
    <t>Emapa San Martín S.A.</t>
  </si>
  <si>
    <t>Empssapal S.A.</t>
  </si>
  <si>
    <t>Emapa Huaral S.A.</t>
  </si>
  <si>
    <t>Sedacaj S.A.</t>
  </si>
  <si>
    <t>Emapica S.A.</t>
  </si>
  <si>
    <t>Semapach S.A.</t>
  </si>
  <si>
    <t xml:space="preserve">          (Miles de metros cúbicos)</t>
  </si>
  <si>
    <t>Seda Chimbote S.A.</t>
  </si>
  <si>
    <t xml:space="preserve">Sedapal S.A. </t>
  </si>
  <si>
    <t>EPS Grau S.A.</t>
  </si>
  <si>
    <t>EPS Tacna S.A.</t>
  </si>
  <si>
    <t>Seda Juliaca S.A.</t>
  </si>
  <si>
    <t>EPS Sierra Central S.A.</t>
  </si>
  <si>
    <t>Emapat S.R.Ltda.</t>
  </si>
  <si>
    <t>Sedam Huancayo S.A.C.</t>
  </si>
  <si>
    <t>Epssmu S.R.Ltda.</t>
  </si>
  <si>
    <t>Emapab S.R.Ltda.</t>
  </si>
  <si>
    <t>Emapa Huancavelica S.A.C.</t>
  </si>
  <si>
    <t>Emaq S.R. Ltda.</t>
  </si>
  <si>
    <t>Emapa Pisco S.A.</t>
  </si>
  <si>
    <t>P</t>
  </si>
  <si>
    <t>G</t>
  </si>
  <si>
    <t>M</t>
  </si>
  <si>
    <t>S</t>
  </si>
  <si>
    <t>Empresa (Más de 1 millón de conexiones potables administradas)</t>
  </si>
  <si>
    <t>EPS Grandes (Más de 40 000 hasta 250 000 conexiones de agua potable administradas)</t>
  </si>
  <si>
    <t>Empresas medianas (Más de 15 000 hasta 40 000 conexiones de agua potable administradas)</t>
  </si>
  <si>
    <t>EPS Pequeñas (Hasta 15 000 conexiones de agua potable administradas)</t>
  </si>
  <si>
    <t>Emapa Moyobamba S.R.Ltda.</t>
  </si>
  <si>
    <r>
      <rPr>
        <b/>
        <sz val="7"/>
        <rFont val="Arial Narrow"/>
        <family val="2"/>
      </rPr>
      <t>S</t>
    </r>
    <r>
      <rPr>
        <sz val="7"/>
        <rFont val="Arial Narrow"/>
        <family val="2"/>
      </rPr>
      <t xml:space="preserve">: Sedapal S.A.     </t>
    </r>
    <r>
      <rPr>
        <b/>
        <sz val="7"/>
        <rFont val="Arial Narrow"/>
        <family val="2"/>
      </rPr>
      <t>G</t>
    </r>
    <r>
      <rPr>
        <sz val="7"/>
        <rFont val="Arial Narrow"/>
        <family val="2"/>
      </rPr>
      <t xml:space="preserve">: Grandes empresas     </t>
    </r>
    <r>
      <rPr>
        <b/>
        <sz val="7"/>
        <rFont val="Arial Narrow"/>
        <family val="2"/>
      </rPr>
      <t>M</t>
    </r>
    <r>
      <rPr>
        <sz val="7"/>
        <rFont val="Arial Narrow"/>
        <family val="2"/>
      </rPr>
      <t xml:space="preserve">: Medianas empresas     </t>
    </r>
    <r>
      <rPr>
        <b/>
        <sz val="7"/>
        <rFont val="Arial Narrow"/>
        <family val="2"/>
      </rPr>
      <t>P</t>
    </r>
    <r>
      <rPr>
        <sz val="7"/>
        <rFont val="Arial Narrow"/>
        <family val="2"/>
      </rPr>
      <t>: Pequeñas empresas</t>
    </r>
  </si>
  <si>
    <t>EPS Seda Cusco S.A.</t>
  </si>
  <si>
    <t>EPS Aguas de Tumbes S.A.</t>
  </si>
  <si>
    <t>EPS Moquegua S.R.Ltda.</t>
  </si>
  <si>
    <t>EPS Selva Central S.A.</t>
  </si>
  <si>
    <t>EPS Chavín S.A.</t>
  </si>
  <si>
    <t>EPS Ilo S.A.</t>
  </si>
  <si>
    <t>EPS Mantaro S.A.</t>
  </si>
  <si>
    <t>Emusap Abancay S.A.C.</t>
  </si>
  <si>
    <t>Emapavigs S.A.C.</t>
  </si>
  <si>
    <t>Empresa</t>
  </si>
  <si>
    <t>Total</t>
  </si>
  <si>
    <t>EPS Marañón</t>
  </si>
  <si>
    <t>Fuente: Superintendencia Nacional de Servicios de Saneamiento.</t>
  </si>
  <si>
    <t>Otros</t>
  </si>
  <si>
    <t xml:space="preserve">  Tamaño</t>
  </si>
  <si>
    <t>16.12  ICA: PRODUCCIÓN DE AGUA POTABLE, SEGÚN TAMAÑO DE EMPRESA PRESTADORA</t>
  </si>
  <si>
    <t>Seda Ayacucho S.A.</t>
  </si>
  <si>
    <t>Emapa Pasco S.A.</t>
  </si>
  <si>
    <t xml:space="preserve"> 2020 P/</t>
  </si>
  <si>
    <t>Seda Loreto S.A.</t>
  </si>
  <si>
    <t>EPS Aguas de Lima Norte S.A.</t>
  </si>
  <si>
    <t xml:space="preserve"> 2021 P/</t>
  </si>
  <si>
    <t xml:space="preserve">          DE SERVICIOS DE SANEAMIENTO, 2016 - 2021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</si>
</sst>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64" formatCode="_(* #,##0.00_);_(* \(#,##0.00\);_(* &quot;-&quot;??_);_(@_)"/>
    <numFmt numFmtId="165" formatCode="#\ ###\ ###"/>
    <numFmt numFmtId="166" formatCode="_ [$€]* #,##0.00_ ;_ [$€]* \-#,##0.00_ ;_ [$€]* &quot;-&quot;??_ ;_ @_ "/>
    <numFmt numFmtId="167" formatCode="###\ ###\ ###"/>
    <numFmt numFmtId="168" formatCode="###\ ###\ ###\ ###\ "/>
  </numFmts>
  <fonts count="27" x14ac:knownFonts="1">
    <font>
      <sz val="10"/>
      <name val="Arial"/>
    </font>
    <font>
      <sz val="10"/>
      <name val="Arial"/>
      <family val="2"/>
    </font>
    <font>
      <sz val="7"/>
      <name val="Times New Roman"/>
      <family val="1"/>
    </font>
    <font>
      <b/>
      <sz val="7"/>
      <name val="Arial Narrow"/>
      <family val="2"/>
    </font>
    <font>
      <sz val="7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8"/>
      <name val="Colonna MT"/>
      <family val="5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name val="Arial Narrow"/>
      <family val="2"/>
    </font>
    <font>
      <u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9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3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8" borderId="0" applyNumberFormat="0" applyBorder="0" applyAlignment="0" applyProtection="0"/>
    <xf numFmtId="0" fontId="9" fillId="6" borderId="0" applyNumberFormat="0" applyBorder="0" applyAlignment="0" applyProtection="0"/>
    <xf numFmtId="0" fontId="9" fillId="3" borderId="0" applyNumberFormat="0" applyBorder="0" applyAlignment="0" applyProtection="0"/>
    <xf numFmtId="0" fontId="10" fillId="6" borderId="0" applyNumberFormat="0" applyBorder="0" applyAlignment="0" applyProtection="0"/>
    <xf numFmtId="0" fontId="11" fillId="11" borderId="1" applyNumberFormat="0" applyAlignment="0" applyProtection="0"/>
    <xf numFmtId="0" fontId="12" fillId="12" borderId="2" applyNumberFormat="0" applyAlignment="0" applyProtection="0"/>
    <xf numFmtId="0" fontId="13" fillId="0" borderId="3" applyNumberFormat="0" applyFill="0" applyAlignment="0" applyProtection="0"/>
    <xf numFmtId="0" fontId="7" fillId="0" borderId="0"/>
    <xf numFmtId="0" fontId="14" fillId="0" borderId="0" applyNumberFormat="0" applyFill="0" applyBorder="0" applyAlignment="0" applyProtection="0"/>
    <xf numFmtId="0" fontId="9" fillId="13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15" fillId="7" borderId="1" applyNumberFormat="0" applyAlignment="0" applyProtection="0"/>
    <xf numFmtId="166" fontId="1" fillId="0" borderId="0" applyFont="0" applyFill="0" applyBorder="0" applyAlignment="0" applyProtection="0"/>
    <xf numFmtId="0" fontId="16" fillId="17" borderId="0" applyNumberFormat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7" borderId="0" applyNumberFormat="0" applyBorder="0" applyAlignment="0" applyProtection="0"/>
    <xf numFmtId="0" fontId="24" fillId="0" borderId="0"/>
    <xf numFmtId="0" fontId="1" fillId="0" borderId="0"/>
    <xf numFmtId="0" fontId="2" fillId="0" borderId="0"/>
    <xf numFmtId="0" fontId="2" fillId="0" borderId="0"/>
    <xf numFmtId="0" fontId="18" fillId="4" borderId="4" applyNumberFormat="0" applyFont="0" applyAlignment="0" applyProtection="0"/>
    <xf numFmtId="0" fontId="19" fillId="11" borderId="5" applyNumberFormat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14" fillId="0" borderId="7" applyNumberFormat="0" applyFill="0" applyAlignment="0" applyProtection="0"/>
    <xf numFmtId="0" fontId="23" fillId="0" borderId="8" applyNumberFormat="0" applyFill="0" applyAlignment="0" applyProtection="0"/>
  </cellStyleXfs>
  <cellXfs count="71">
    <xf numFmtId="0" fontId="0" fillId="0" borderId="0" xfId="0"/>
    <xf numFmtId="0" fontId="4" fillId="0" borderId="0" xfId="39" applyFont="1"/>
    <xf numFmtId="0" fontId="25" fillId="0" borderId="0" xfId="39" applyFont="1"/>
    <xf numFmtId="0" fontId="6" fillId="0" borderId="0" xfId="39" quotePrefix="1" applyFont="1" applyAlignment="1" applyProtection="1">
      <alignment horizontal="left" vertical="center"/>
    </xf>
    <xf numFmtId="1" fontId="25" fillId="0" borderId="0" xfId="39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25" fillId="0" borderId="0" xfId="0" applyFont="1"/>
    <xf numFmtId="167" fontId="25" fillId="0" borderId="0" xfId="0" applyNumberFormat="1" applyFont="1"/>
    <xf numFmtId="1" fontId="25" fillId="0" borderId="0" xfId="0" applyNumberFormat="1" applyFont="1"/>
    <xf numFmtId="1" fontId="25" fillId="0" borderId="0" xfId="39" applyNumberFormat="1" applyFont="1"/>
    <xf numFmtId="168" fontId="25" fillId="0" borderId="0" xfId="39" applyNumberFormat="1" applyFont="1"/>
    <xf numFmtId="0" fontId="6" fillId="0" borderId="0" xfId="0" applyFont="1" applyBorder="1" applyAlignment="1">
      <alignment horizontal="left"/>
    </xf>
    <xf numFmtId="167" fontId="6" fillId="0" borderId="0" xfId="40" applyNumberFormat="1" applyFont="1" applyBorder="1" applyAlignment="1" applyProtection="1">
      <alignment horizontal="right"/>
    </xf>
    <xf numFmtId="167" fontId="6" fillId="0" borderId="0" xfId="40" applyNumberFormat="1" applyFont="1" applyFill="1" applyBorder="1" applyAlignment="1" applyProtection="1">
      <alignment horizontal="right"/>
    </xf>
    <xf numFmtId="0" fontId="25" fillId="0" borderId="0" xfId="0" applyFont="1" applyFill="1" applyBorder="1"/>
    <xf numFmtId="167" fontId="25" fillId="0" borderId="0" xfId="40" applyNumberFormat="1" applyFont="1" applyFill="1" applyBorder="1" applyAlignment="1" applyProtection="1">
      <alignment horizontal="right"/>
    </xf>
    <xf numFmtId="167" fontId="25" fillId="0" borderId="0" xfId="35" applyNumberFormat="1" applyFont="1" applyFill="1" applyAlignment="1">
      <alignment horizontal="right"/>
    </xf>
    <xf numFmtId="167" fontId="25" fillId="0" borderId="0" xfId="0" applyNumberFormat="1" applyFont="1" applyAlignment="1">
      <alignment horizontal="right"/>
    </xf>
    <xf numFmtId="167" fontId="6" fillId="0" borderId="0" xfId="35" applyNumberFormat="1" applyFont="1" applyFill="1"/>
    <xf numFmtId="165" fontId="25" fillId="0" borderId="0" xfId="0" applyNumberFormat="1" applyFont="1" applyBorder="1" applyAlignment="1">
      <alignment horizontal="left"/>
    </xf>
    <xf numFmtId="0" fontId="25" fillId="0" borderId="0" xfId="0" applyFont="1" applyBorder="1"/>
    <xf numFmtId="0" fontId="6" fillId="0" borderId="10" xfId="0" applyFont="1" applyBorder="1" applyAlignment="1">
      <alignment horizontal="right" vertical="center"/>
    </xf>
    <xf numFmtId="165" fontId="25" fillId="0" borderId="9" xfId="0" applyNumberFormat="1" applyFont="1" applyBorder="1" applyAlignment="1">
      <alignment horizontal="left"/>
    </xf>
    <xf numFmtId="0" fontId="25" fillId="0" borderId="9" xfId="0" applyFont="1" applyBorder="1"/>
    <xf numFmtId="0" fontId="25" fillId="0" borderId="9" xfId="39" applyFont="1" applyBorder="1"/>
    <xf numFmtId="0" fontId="25" fillId="0" borderId="9" xfId="39" applyFont="1" applyFill="1" applyBorder="1"/>
    <xf numFmtId="167" fontId="25" fillId="0" borderId="0" xfId="39" applyNumberFormat="1" applyFont="1"/>
    <xf numFmtId="167" fontId="6" fillId="0" borderId="0" xfId="35" applyNumberFormat="1" applyFont="1" applyFill="1" applyAlignment="1">
      <alignment horizontal="right"/>
    </xf>
    <xf numFmtId="165" fontId="4" fillId="0" borderId="0" xfId="0" applyNumberFormat="1" applyFont="1" applyBorder="1" applyAlignment="1">
      <alignment horizontal="left" vertical="center"/>
    </xf>
    <xf numFmtId="0" fontId="3" fillId="0" borderId="0" xfId="0" applyFont="1" applyAlignment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6" fillId="0" borderId="11" xfId="0" applyFont="1" applyFill="1" applyBorder="1" applyAlignment="1">
      <alignment horizontal="left" vertical="center" wrapText="1"/>
    </xf>
    <xf numFmtId="165" fontId="25" fillId="0" borderId="11" xfId="0" applyNumberFormat="1" applyFont="1" applyFill="1" applyBorder="1" applyAlignment="1">
      <alignment horizontal="left"/>
    </xf>
    <xf numFmtId="0" fontId="6" fillId="0" borderId="11" xfId="0" applyFont="1" applyFill="1" applyBorder="1"/>
    <xf numFmtId="0" fontId="25" fillId="0" borderId="11" xfId="0" applyFont="1" applyFill="1" applyBorder="1"/>
    <xf numFmtId="3" fontId="25" fillId="0" borderId="11" xfId="0" applyNumberFormat="1" applyFont="1" applyFill="1" applyBorder="1"/>
    <xf numFmtId="3" fontId="6" fillId="0" borderId="11" xfId="0" applyNumberFormat="1" applyFont="1" applyFill="1" applyBorder="1"/>
    <xf numFmtId="3" fontId="25" fillId="0" borderId="11" xfId="0" applyNumberFormat="1" applyFont="1" applyBorder="1"/>
    <xf numFmtId="1" fontId="25" fillId="0" borderId="11" xfId="0" applyNumberFormat="1" applyFont="1" applyFill="1" applyBorder="1"/>
    <xf numFmtId="3" fontId="6" fillId="0" borderId="11" xfId="0" applyNumberFormat="1" applyFont="1" applyBorder="1"/>
    <xf numFmtId="165" fontId="25" fillId="0" borderId="12" xfId="0" applyNumberFormat="1" applyFont="1" applyBorder="1" applyAlignment="1">
      <alignment horizontal="left"/>
    </xf>
    <xf numFmtId="0" fontId="6" fillId="0" borderId="10" xfId="0" applyFont="1" applyFill="1" applyBorder="1" applyAlignment="1">
      <alignment horizontal="right" vertical="center"/>
    </xf>
    <xf numFmtId="0" fontId="6" fillId="0" borderId="14" xfId="0" applyFont="1" applyBorder="1" applyAlignment="1">
      <alignment horizontal="center" vertical="center"/>
    </xf>
    <xf numFmtId="3" fontId="25" fillId="0" borderId="0" xfId="0" applyNumberFormat="1" applyFont="1" applyBorder="1" applyAlignment="1">
      <alignment horizontal="left"/>
    </xf>
    <xf numFmtId="165" fontId="25" fillId="0" borderId="0" xfId="0" applyNumberFormat="1" applyFont="1" applyFill="1" applyBorder="1" applyAlignment="1">
      <alignment horizontal="left" indent="1"/>
    </xf>
    <xf numFmtId="0" fontId="25" fillId="0" borderId="0" xfId="0" applyFont="1" applyFill="1" applyBorder="1" applyAlignment="1">
      <alignment horizontal="left" indent="1"/>
    </xf>
    <xf numFmtId="3" fontId="25" fillId="0" borderId="0" xfId="0" applyNumberFormat="1" applyFont="1" applyFill="1" applyBorder="1" applyAlignment="1">
      <alignment horizontal="left" indent="1"/>
    </xf>
    <xf numFmtId="3" fontId="25" fillId="0" borderId="0" xfId="35" applyNumberFormat="1" applyFont="1" applyFill="1" applyAlignment="1">
      <alignment horizontal="left" indent="1"/>
    </xf>
    <xf numFmtId="3" fontId="25" fillId="0" borderId="0" xfId="0" applyNumberFormat="1" applyFont="1" applyBorder="1" applyAlignment="1">
      <alignment horizontal="left" indent="1"/>
    </xf>
    <xf numFmtId="3" fontId="6" fillId="0" borderId="0" xfId="0" applyNumberFormat="1" applyFont="1" applyBorder="1" applyAlignment="1">
      <alignment horizontal="left" indent="1"/>
    </xf>
    <xf numFmtId="167" fontId="25" fillId="0" borderId="0" xfId="34" applyNumberFormat="1" applyFont="1" applyFill="1" applyAlignment="1">
      <alignment horizontal="right"/>
    </xf>
    <xf numFmtId="167" fontId="25" fillId="0" borderId="0" xfId="34" applyNumberFormat="1" applyFont="1" applyFill="1" applyBorder="1" applyAlignment="1">
      <alignment horizontal="right"/>
    </xf>
    <xf numFmtId="167" fontId="25" fillId="0" borderId="0" xfId="0" applyNumberFormat="1" applyFont="1" applyFill="1" applyAlignment="1">
      <alignment horizontal="right"/>
    </xf>
    <xf numFmtId="0" fontId="6" fillId="0" borderId="0" xfId="39" applyFont="1"/>
    <xf numFmtId="0" fontId="5" fillId="0" borderId="0" xfId="0" applyFont="1" applyAlignment="1">
      <alignment horizontal="left" vertical="top"/>
    </xf>
    <xf numFmtId="0" fontId="25" fillId="0" borderId="0" xfId="0" applyFont="1" applyAlignment="1">
      <alignment horizontal="left" vertical="top"/>
    </xf>
    <xf numFmtId="0" fontId="6" fillId="0" borderId="13" xfId="0" applyFont="1" applyBorder="1" applyAlignment="1">
      <alignment horizontal="center" vertical="center"/>
    </xf>
    <xf numFmtId="167" fontId="6" fillId="0" borderId="0" xfId="34" applyNumberFormat="1" applyFont="1" applyFill="1" applyAlignment="1">
      <alignment horizontal="right"/>
    </xf>
    <xf numFmtId="167" fontId="25" fillId="0" borderId="0" xfId="0" applyNumberFormat="1" applyFont="1" applyFill="1" applyAlignment="1">
      <alignment horizontal="right" vertical="top"/>
    </xf>
    <xf numFmtId="167" fontId="25" fillId="0" borderId="0" xfId="40" applyNumberFormat="1" applyFont="1" applyFill="1" applyBorder="1" applyAlignment="1" applyProtection="1">
      <alignment vertical="top"/>
    </xf>
    <xf numFmtId="167" fontId="25" fillId="0" borderId="0" xfId="40" applyNumberFormat="1" applyFont="1" applyFill="1" applyBorder="1" applyAlignment="1" applyProtection="1">
      <alignment horizontal="right" vertical="top"/>
    </xf>
    <xf numFmtId="167" fontId="25" fillId="0" borderId="0" xfId="34" applyNumberFormat="1" applyFont="1" applyFill="1" applyAlignment="1">
      <alignment horizontal="right" vertical="top"/>
    </xf>
    <xf numFmtId="167" fontId="6" fillId="0" borderId="0" xfId="34" applyNumberFormat="1" applyFont="1" applyFill="1" applyAlignment="1">
      <alignment horizontal="right" vertical="top"/>
    </xf>
    <xf numFmtId="167" fontId="6" fillId="0" borderId="0" xfId="40" applyNumberFormat="1" applyFont="1" applyFill="1" applyBorder="1" applyAlignment="1" applyProtection="1">
      <alignment horizontal="right" vertical="top"/>
    </xf>
    <xf numFmtId="167" fontId="25" fillId="0" borderId="0" xfId="34" applyNumberFormat="1" applyFont="1" applyFill="1" applyBorder="1" applyAlignment="1">
      <alignment horizontal="right" vertical="top"/>
    </xf>
    <xf numFmtId="167" fontId="25" fillId="0" borderId="0" xfId="35" applyNumberFormat="1" applyFont="1" applyFill="1" applyAlignment="1">
      <alignment horizontal="right" vertical="top"/>
    </xf>
    <xf numFmtId="167" fontId="6" fillId="0" borderId="0" xfId="35" applyNumberFormat="1" applyFont="1" applyFill="1" applyAlignment="1">
      <alignment horizontal="right" vertical="top"/>
    </xf>
    <xf numFmtId="0" fontId="26" fillId="0" borderId="0" xfId="0" applyFont="1"/>
  </cellXfs>
  <cellStyles count="49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lige" xfId="23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uro" xfId="32"/>
    <cellStyle name="Incorrecto" xfId="33" builtinId="27" customBuiltin="1"/>
    <cellStyle name="Millares" xfId="34" builtinId="3"/>
    <cellStyle name="Millares_c15" xfId="35"/>
    <cellStyle name="Neutral" xfId="36" builtinId="28" customBuiltin="1"/>
    <cellStyle name="Normal" xfId="0" builtinId="0"/>
    <cellStyle name="Normal 2" xfId="37"/>
    <cellStyle name="Normal 3" xfId="38"/>
    <cellStyle name="Normal_IEC14014" xfId="39"/>
    <cellStyle name="Normal_IEC14025" xfId="40"/>
    <cellStyle name="Notas" xfId="41" builtinId="10" customBuiltin="1"/>
    <cellStyle name="Salida" xfId="42" builtinId="21" customBuiltin="1"/>
    <cellStyle name="Texto de advertencia" xfId="43" builtinId="11" customBuiltin="1"/>
    <cellStyle name="Texto explicativo" xfId="44" builtinId="53" customBuiltin="1"/>
    <cellStyle name="Título" xfId="45" builtinId="15" customBuiltin="1"/>
    <cellStyle name="Título 2" xfId="46" builtinId="17" customBuiltin="1"/>
    <cellStyle name="Título 3" xfId="47" builtinId="18" customBuiltin="1"/>
    <cellStyle name="Total" xfId="48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estrada\Compartir%20-JET\D-DISCO\BAN%20PEDR\yessica\Electricidad%20-%20Agua%20actualizado\IECSEN-15-ELEC-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estrada\Compartir%20-JET\D-DISCO\BAN%20PEDR\yessica\Electricidad%20-%20Agua%20actualizado\IECE-MINE-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 refreshError="1"/>
      <sheetData sheetId="1">
        <row r="2">
          <cell r="AA2" t="str">
            <v>/PPCARA1..L26~OML8~MR115~MT0~P66~QAGQ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-24"/>
      <sheetName val="25"/>
      <sheetName val="26"/>
      <sheetName val="2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7">
          <cell r="A7" t="str">
            <v xml:space="preserve">Volcán Cía. Minera S.A.  </v>
          </cell>
          <cell r="B7">
            <v>2150</v>
          </cell>
          <cell r="C7">
            <v>2203</v>
          </cell>
          <cell r="D7">
            <v>2111</v>
          </cell>
          <cell r="E7">
            <v>2160</v>
          </cell>
          <cell r="F7">
            <v>2334</v>
          </cell>
          <cell r="G7">
            <v>2471</v>
          </cell>
        </row>
        <row r="8">
          <cell r="A8" t="str">
            <v xml:space="preserve">Cía.Minera Atacocha S.A. </v>
          </cell>
          <cell r="B8">
            <v>13739</v>
          </cell>
          <cell r="C8">
            <v>18323</v>
          </cell>
          <cell r="D8">
            <v>14918</v>
          </cell>
          <cell r="E8">
            <v>17979</v>
          </cell>
          <cell r="F8">
            <v>18076</v>
          </cell>
          <cell r="G8">
            <v>16777</v>
          </cell>
        </row>
        <row r="9">
          <cell r="A9" t="str">
            <v>Cía.Minera Santa Luisa S.A.</v>
          </cell>
          <cell r="B9">
            <v>12665</v>
          </cell>
          <cell r="C9">
            <v>17757</v>
          </cell>
          <cell r="D9">
            <v>17911</v>
          </cell>
          <cell r="E9">
            <v>15359</v>
          </cell>
          <cell r="F9">
            <v>16574</v>
          </cell>
          <cell r="G9">
            <v>17899</v>
          </cell>
        </row>
        <row r="10">
          <cell r="A10" t="str">
            <v>Cía.Minera Milpo S.A.</v>
          </cell>
          <cell r="B10">
            <v>24175</v>
          </cell>
          <cell r="C10">
            <v>20505</v>
          </cell>
          <cell r="D10">
            <v>19350</v>
          </cell>
          <cell r="E10">
            <v>22710</v>
          </cell>
          <cell r="F10">
            <v>21799</v>
          </cell>
          <cell r="G10">
            <v>25843</v>
          </cell>
        </row>
        <row r="11">
          <cell r="A11" t="str">
            <v>Sociedad Minera  El Brocal S.A.</v>
          </cell>
          <cell r="B11">
            <v>9837</v>
          </cell>
          <cell r="C11">
            <v>13431</v>
          </cell>
          <cell r="D11">
            <v>13564</v>
          </cell>
          <cell r="E11">
            <v>11978</v>
          </cell>
          <cell r="F11">
            <v>13200</v>
          </cell>
          <cell r="G11">
            <v>12548</v>
          </cell>
        </row>
        <row r="12">
          <cell r="A12" t="str">
            <v>Emp. Minera  Paragsha S.A.</v>
          </cell>
          <cell r="B12" t="str">
            <v>-</v>
          </cell>
          <cell r="C12" t="str">
            <v>-</v>
          </cell>
          <cell r="D12" t="str">
            <v>-</v>
          </cell>
          <cell r="E12" t="str">
            <v>-</v>
          </cell>
          <cell r="F12" t="str">
            <v>-</v>
          </cell>
          <cell r="G12" t="str">
            <v>-</v>
          </cell>
        </row>
        <row r="13">
          <cell r="A13" t="str">
            <v>Sociedad Minera  Corona S.A..</v>
          </cell>
          <cell r="B13">
            <v>4944</v>
          </cell>
          <cell r="C13">
            <v>5691</v>
          </cell>
          <cell r="D13">
            <v>8520</v>
          </cell>
          <cell r="E13">
            <v>6260</v>
          </cell>
          <cell r="F13">
            <v>5133</v>
          </cell>
          <cell r="G13">
            <v>5264</v>
          </cell>
        </row>
        <row r="14">
          <cell r="A14" t="str">
            <v>Empresa Minera Yauliyacu S.A.</v>
          </cell>
          <cell r="B14" t="str">
            <v>-</v>
          </cell>
          <cell r="C14" t="str">
            <v>-</v>
          </cell>
          <cell r="D14" t="str">
            <v>-</v>
          </cell>
          <cell r="E14" t="str">
            <v>-</v>
          </cell>
          <cell r="F14" t="str">
            <v>-</v>
          </cell>
          <cell r="G14" t="str">
            <v>-</v>
          </cell>
        </row>
        <row r="15">
          <cell r="A15" t="str">
            <v>Empresa Minera Iscaycruz S.A.</v>
          </cell>
          <cell r="B15" t="str">
            <v>-</v>
          </cell>
          <cell r="C15" t="str">
            <v>-</v>
          </cell>
          <cell r="D15" t="str">
            <v>-</v>
          </cell>
          <cell r="E15" t="str">
            <v>-</v>
          </cell>
          <cell r="F15" t="str">
            <v>-</v>
          </cell>
          <cell r="G15" t="str">
            <v>-</v>
          </cell>
        </row>
        <row r="16">
          <cell r="A16" t="str">
            <v>Centromín Perú  S.A.</v>
          </cell>
          <cell r="B16">
            <v>66333</v>
          </cell>
          <cell r="C16">
            <v>75278</v>
          </cell>
          <cell r="D16">
            <v>79161</v>
          </cell>
          <cell r="E16">
            <v>88240</v>
          </cell>
          <cell r="F16">
            <v>89581</v>
          </cell>
          <cell r="G16">
            <v>90453</v>
          </cell>
        </row>
        <row r="17">
          <cell r="A17" t="str">
            <v xml:space="preserve">Cía.Minera  Raura S.A.  </v>
          </cell>
          <cell r="B17">
            <v>8452</v>
          </cell>
          <cell r="C17">
            <v>10250</v>
          </cell>
          <cell r="D17">
            <v>10335</v>
          </cell>
          <cell r="E17">
            <v>5798</v>
          </cell>
          <cell r="F17">
            <v>5211</v>
          </cell>
          <cell r="G17">
            <v>5214</v>
          </cell>
        </row>
        <row r="18">
          <cell r="A18" t="str">
            <v>Corporación Minera Nor Perú S.A.</v>
          </cell>
          <cell r="B18">
            <v>5956</v>
          </cell>
          <cell r="C18">
            <v>4831</v>
          </cell>
          <cell r="D18">
            <v>4214</v>
          </cell>
          <cell r="E18">
            <v>4010</v>
          </cell>
          <cell r="F18">
            <v>7445</v>
          </cell>
          <cell r="G18">
            <v>5739</v>
          </cell>
        </row>
        <row r="19">
          <cell r="A19" t="str">
            <v>Cía.de Minas Buenaventura S.A.</v>
          </cell>
          <cell r="B19">
            <v>2803</v>
          </cell>
          <cell r="C19">
            <v>3870</v>
          </cell>
          <cell r="D19">
            <v>3268</v>
          </cell>
          <cell r="E19">
            <v>2189</v>
          </cell>
          <cell r="F19">
            <v>3975</v>
          </cell>
          <cell r="G19">
            <v>4923</v>
          </cell>
        </row>
        <row r="20">
          <cell r="A20" t="str">
            <v xml:space="preserve">Cía. Minera Caudalosa S.A.   </v>
          </cell>
          <cell r="B20">
            <v>2453</v>
          </cell>
          <cell r="C20">
            <v>2764</v>
          </cell>
          <cell r="D20">
            <v>3086</v>
          </cell>
          <cell r="E20">
            <v>2938</v>
          </cell>
          <cell r="F20">
            <v>2916</v>
          </cell>
          <cell r="G20">
            <v>2490</v>
          </cell>
        </row>
        <row r="21">
          <cell r="A21" t="str">
            <v xml:space="preserve">Minera Colquisiri S.A.  </v>
          </cell>
          <cell r="B21">
            <v>76</v>
          </cell>
          <cell r="C21">
            <v>99</v>
          </cell>
          <cell r="D21" t="str">
            <v>-</v>
          </cell>
          <cell r="E21" t="str">
            <v>-</v>
          </cell>
          <cell r="F21">
            <v>500</v>
          </cell>
          <cell r="G21">
            <v>1741</v>
          </cell>
        </row>
        <row r="22">
          <cell r="A22" t="str">
            <v>Perubar S.A.</v>
          </cell>
          <cell r="B22">
            <v>7557</v>
          </cell>
          <cell r="C22">
            <v>8256</v>
          </cell>
          <cell r="D22">
            <v>2316</v>
          </cell>
          <cell r="E22">
            <v>2879</v>
          </cell>
          <cell r="F22">
            <v>3681</v>
          </cell>
          <cell r="G22">
            <v>5585</v>
          </cell>
        </row>
        <row r="23">
          <cell r="A23" t="str">
            <v>Emp.Adminastrodora Chungar S.A.</v>
          </cell>
          <cell r="B23">
            <v>3362</v>
          </cell>
          <cell r="C23">
            <v>4099</v>
          </cell>
          <cell r="D23">
            <v>4426</v>
          </cell>
          <cell r="E23">
            <v>5807</v>
          </cell>
          <cell r="F23">
            <v>6165</v>
          </cell>
          <cell r="G23">
            <v>5916</v>
          </cell>
        </row>
        <row r="24">
          <cell r="A24" t="str">
            <v xml:space="preserve">Cía.Minera San Ignacio de Morococha S.A. </v>
          </cell>
          <cell r="B24">
            <v>2799</v>
          </cell>
          <cell r="C24">
            <v>2948</v>
          </cell>
          <cell r="D24">
            <v>3001</v>
          </cell>
          <cell r="E24">
            <v>5617</v>
          </cell>
          <cell r="F24">
            <v>10958</v>
          </cell>
          <cell r="G24">
            <v>4894</v>
          </cell>
        </row>
        <row r="25">
          <cell r="A25" t="str">
            <v xml:space="preserve">Castrovirreyna Cía. Minera </v>
          </cell>
          <cell r="B25">
            <v>221</v>
          </cell>
          <cell r="C25">
            <v>56</v>
          </cell>
          <cell r="D25" t="str">
            <v>-</v>
          </cell>
          <cell r="E25">
            <v>155</v>
          </cell>
          <cell r="F25">
            <v>149</v>
          </cell>
          <cell r="G25">
            <v>315</v>
          </cell>
        </row>
        <row r="26">
          <cell r="A26" t="str">
            <v>Minas de Arcata S.A.</v>
          </cell>
          <cell r="B26">
            <v>2782</v>
          </cell>
          <cell r="C26">
            <v>2663</v>
          </cell>
          <cell r="D26">
            <v>2054</v>
          </cell>
          <cell r="E26">
            <v>2485</v>
          </cell>
          <cell r="F26">
            <v>2857</v>
          </cell>
          <cell r="G26">
            <v>1894</v>
          </cell>
        </row>
        <row r="27">
          <cell r="A27" t="str">
            <v xml:space="preserve">Cía.Minera  Huarón S.A. </v>
          </cell>
          <cell r="B27">
            <v>5925</v>
          </cell>
          <cell r="C27">
            <v>3876</v>
          </cell>
          <cell r="D27">
            <v>5596</v>
          </cell>
          <cell r="E27">
            <v>5532</v>
          </cell>
          <cell r="F27">
            <v>6459</v>
          </cell>
          <cell r="G27">
            <v>7635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62"/>
  <sheetViews>
    <sheetView showGridLines="0" tabSelected="1" zoomScaleNormal="100" workbookViewId="0">
      <selection activeCell="L62" sqref="L62"/>
    </sheetView>
  </sheetViews>
  <sheetFormatPr baseColWidth="10" defaultColWidth="7.140625" defaultRowHeight="12.75" customHeight="1" x14ac:dyDescent="0.2"/>
  <cols>
    <col min="1" max="1" width="1.7109375" customWidth="1"/>
    <col min="2" max="2" width="32.42578125" customWidth="1"/>
    <col min="3" max="3" width="6.42578125" customWidth="1"/>
    <col min="4" max="4" width="7.7109375" hidden="1" customWidth="1"/>
    <col min="5" max="5" width="7.42578125" hidden="1" customWidth="1"/>
    <col min="6" max="7" width="7.7109375" hidden="1" customWidth="1"/>
    <col min="8" max="8" width="0.28515625" customWidth="1"/>
    <col min="9" max="11" width="7.5703125" customWidth="1"/>
    <col min="12" max="12" width="7.42578125" customWidth="1"/>
    <col min="13" max="13" width="7.140625" customWidth="1"/>
    <col min="16" max="21" width="7.140625" customWidth="1"/>
  </cols>
  <sheetData>
    <row r="1" spans="1:14" ht="9" customHeight="1" x14ac:dyDescent="0.25">
      <c r="A1" s="2"/>
      <c r="B1" s="3"/>
      <c r="C1" s="3"/>
      <c r="D1" s="4"/>
      <c r="E1" s="2"/>
      <c r="F1" s="2"/>
      <c r="G1" s="2"/>
      <c r="H1" s="2"/>
      <c r="I1" s="2"/>
      <c r="J1" s="2"/>
      <c r="K1" s="2"/>
      <c r="L1" s="2"/>
      <c r="M1" s="2"/>
      <c r="N1" s="1"/>
    </row>
    <row r="2" spans="1:14" ht="12" customHeight="1" x14ac:dyDescent="0.25">
      <c r="A2" s="2"/>
      <c r="B2" s="57" t="s">
        <v>54</v>
      </c>
      <c r="C2" s="5"/>
      <c r="D2" s="6"/>
      <c r="E2" s="2"/>
      <c r="F2" s="2"/>
      <c r="G2" s="2"/>
      <c r="H2" s="2"/>
      <c r="I2" s="2"/>
      <c r="J2" s="2"/>
      <c r="K2" s="2"/>
      <c r="L2" s="2"/>
      <c r="M2" s="2"/>
      <c r="N2" s="1"/>
    </row>
    <row r="3" spans="1:14" ht="11.25" customHeight="1" x14ac:dyDescent="0.25">
      <c r="A3" s="2"/>
      <c r="B3" s="57" t="s">
        <v>61</v>
      </c>
      <c r="C3" s="5"/>
      <c r="D3" s="7"/>
      <c r="E3" s="7"/>
      <c r="F3" s="7"/>
      <c r="G3" s="7"/>
      <c r="H3" s="7"/>
      <c r="I3" s="7"/>
      <c r="J3" s="7"/>
      <c r="K3" s="7"/>
      <c r="L3" s="7"/>
      <c r="M3" s="7"/>
      <c r="N3" s="1"/>
    </row>
    <row r="4" spans="1:14" ht="11.1" customHeight="1" x14ac:dyDescent="0.25">
      <c r="A4" s="2"/>
      <c r="B4" s="58" t="s">
        <v>15</v>
      </c>
      <c r="C4" s="5"/>
      <c r="D4" s="8"/>
      <c r="E4" s="9"/>
      <c r="F4" s="9"/>
      <c r="G4" s="10"/>
      <c r="H4" s="10"/>
      <c r="I4" s="10"/>
      <c r="J4" s="10"/>
      <c r="K4" s="10"/>
      <c r="L4" s="10"/>
      <c r="M4" s="10"/>
      <c r="N4" s="1"/>
    </row>
    <row r="5" spans="1:14" ht="3" customHeight="1" x14ac:dyDescent="0.25">
      <c r="A5" s="2"/>
      <c r="B5" s="11"/>
      <c r="C5" s="11"/>
      <c r="D5" s="6"/>
      <c r="E5" s="2"/>
      <c r="F5" s="2"/>
      <c r="G5" s="2"/>
      <c r="H5" s="2"/>
      <c r="I5" s="2"/>
      <c r="J5" s="2"/>
      <c r="K5" s="2"/>
      <c r="L5" s="2"/>
      <c r="M5" s="2"/>
      <c r="N5" s="1"/>
    </row>
    <row r="6" spans="1:14" ht="13.5" customHeight="1" x14ac:dyDescent="0.25">
      <c r="A6" s="2"/>
      <c r="B6" s="45" t="s">
        <v>48</v>
      </c>
      <c r="C6" s="59" t="s">
        <v>53</v>
      </c>
      <c r="D6" s="21">
        <v>2004</v>
      </c>
      <c r="E6" s="21">
        <v>2005</v>
      </c>
      <c r="F6" s="21">
        <v>2006</v>
      </c>
      <c r="G6" s="21">
        <v>2007</v>
      </c>
      <c r="H6" s="21">
        <v>2008</v>
      </c>
      <c r="I6" s="44">
        <v>2016</v>
      </c>
      <c r="J6" s="44">
        <v>2017</v>
      </c>
      <c r="K6" s="44">
        <v>2018</v>
      </c>
      <c r="L6" s="44">
        <v>2019</v>
      </c>
      <c r="M6" s="44" t="s">
        <v>57</v>
      </c>
      <c r="N6" s="44" t="s">
        <v>60</v>
      </c>
    </row>
    <row r="7" spans="1:14" ht="2.25" customHeight="1" x14ac:dyDescent="0.25">
      <c r="A7" s="2"/>
      <c r="B7" s="32"/>
      <c r="C7" s="30"/>
      <c r="D7" s="31"/>
      <c r="E7" s="31"/>
      <c r="F7" s="31"/>
      <c r="G7" s="31"/>
      <c r="H7" s="30"/>
      <c r="I7" s="2"/>
      <c r="J7" s="2"/>
      <c r="K7" s="2"/>
      <c r="L7" s="2"/>
      <c r="M7" s="2"/>
      <c r="N7" s="2"/>
    </row>
    <row r="8" spans="1:14" ht="12" customHeight="1" x14ac:dyDescent="0.25">
      <c r="A8" s="2"/>
      <c r="B8" s="33" t="s">
        <v>49</v>
      </c>
      <c r="C8" s="2"/>
      <c r="D8" s="12">
        <f>SUM(D10:D56)</f>
        <v>1163233.9761700002</v>
      </c>
      <c r="E8" s="12">
        <f>SUM(E10:E54)</f>
        <v>1225567.5156349996</v>
      </c>
      <c r="F8" s="12">
        <f>SUM(F10:F54)</f>
        <v>1255075.5592491045</v>
      </c>
      <c r="G8" s="12">
        <f>SUM(G10:G54)</f>
        <v>1253022.1737399995</v>
      </c>
      <c r="H8" s="13">
        <f t="shared" ref="H8:M8" si="0">SUM(H10:H55)</f>
        <v>1274770.5307600002</v>
      </c>
      <c r="I8" s="13">
        <f t="shared" si="0"/>
        <v>1411026.8240111303</v>
      </c>
      <c r="J8" s="13">
        <f t="shared" si="0"/>
        <v>1406253.8569685009</v>
      </c>
      <c r="K8" s="13">
        <f t="shared" si="0"/>
        <v>1457969.4590862805</v>
      </c>
      <c r="L8" s="13">
        <f t="shared" si="0"/>
        <v>1485461.7353996015</v>
      </c>
      <c r="M8" s="13">
        <f t="shared" si="0"/>
        <v>1512413.8020610567</v>
      </c>
      <c r="N8" s="13">
        <f t="shared" ref="N8" si="1">SUM(N10:N55)</f>
        <v>1515208.4361523138</v>
      </c>
    </row>
    <row r="9" spans="1:14" ht="22.5" customHeight="1" x14ac:dyDescent="0.25">
      <c r="A9" s="2"/>
      <c r="B9" s="34" t="s">
        <v>33</v>
      </c>
      <c r="C9" s="14"/>
      <c r="D9" s="12"/>
      <c r="E9" s="12"/>
      <c r="F9" s="12"/>
      <c r="G9" s="12"/>
      <c r="H9" s="12"/>
      <c r="I9" s="2"/>
      <c r="J9" s="2"/>
      <c r="K9" s="2"/>
      <c r="L9" s="2"/>
      <c r="M9" s="2"/>
      <c r="N9" s="2"/>
    </row>
    <row r="10" spans="1:14" ht="12" customHeight="1" x14ac:dyDescent="0.25">
      <c r="A10" s="2"/>
      <c r="B10" s="35" t="s">
        <v>17</v>
      </c>
      <c r="C10" s="47" t="s">
        <v>32</v>
      </c>
      <c r="D10" s="15">
        <v>623148.603</v>
      </c>
      <c r="E10" s="15">
        <v>669724</v>
      </c>
      <c r="F10" s="15">
        <v>667378.68943910406</v>
      </c>
      <c r="G10" s="15">
        <v>650762.11399999994</v>
      </c>
      <c r="H10" s="15">
        <v>658748.82400000002</v>
      </c>
      <c r="I10" s="55">
        <v>714745.42700000003</v>
      </c>
      <c r="J10" s="61">
        <v>699010.03</v>
      </c>
      <c r="K10" s="62">
        <v>729326.49199999997</v>
      </c>
      <c r="L10" s="62">
        <v>748491.598</v>
      </c>
      <c r="M10" s="62">
        <v>757011.24199999997</v>
      </c>
      <c r="N10" s="63">
        <v>754056.84699999995</v>
      </c>
    </row>
    <row r="11" spans="1:14" ht="22.5" customHeight="1" x14ac:dyDescent="0.25">
      <c r="A11" s="2"/>
      <c r="B11" s="34" t="s">
        <v>34</v>
      </c>
      <c r="C11" s="48"/>
      <c r="D11" s="18"/>
      <c r="E11" s="18"/>
      <c r="F11" s="18"/>
      <c r="G11" s="18"/>
      <c r="H11" s="18"/>
      <c r="I11" s="17"/>
      <c r="J11" s="17"/>
      <c r="K11" s="17"/>
      <c r="L11" s="17"/>
      <c r="M11" s="17"/>
      <c r="N11" s="17"/>
    </row>
    <row r="12" spans="1:14" ht="11.25" customHeight="1" x14ac:dyDescent="0.25">
      <c r="A12" s="2"/>
      <c r="B12" s="37" t="s">
        <v>18</v>
      </c>
      <c r="C12" s="48" t="s">
        <v>30</v>
      </c>
      <c r="D12" s="15">
        <v>54412.333039999998</v>
      </c>
      <c r="E12" s="15">
        <v>63407.556274999995</v>
      </c>
      <c r="F12" s="15">
        <v>68125.629019999993</v>
      </c>
      <c r="G12" s="15">
        <v>68048.873069999987</v>
      </c>
      <c r="H12" s="15">
        <v>69786.506709999987</v>
      </c>
      <c r="I12" s="54">
        <v>78023.399999999994</v>
      </c>
      <c r="J12" s="67">
        <v>77661.471314501003</v>
      </c>
      <c r="K12" s="67">
        <v>84100.964999999997</v>
      </c>
      <c r="L12" s="67">
        <v>81730.834620000009</v>
      </c>
      <c r="M12" s="67">
        <v>85705.134860000006</v>
      </c>
      <c r="N12" s="63">
        <v>90028.175843749996</v>
      </c>
    </row>
    <row r="13" spans="1:14" ht="11.25" customHeight="1" x14ac:dyDescent="0.25">
      <c r="A13" s="56"/>
      <c r="B13" s="37" t="s">
        <v>3</v>
      </c>
      <c r="C13" s="48" t="s">
        <v>30</v>
      </c>
      <c r="D13" s="15">
        <v>55016.765939999997</v>
      </c>
      <c r="E13" s="15">
        <v>53126.957499999997</v>
      </c>
      <c r="F13" s="15">
        <v>52603.075130000005</v>
      </c>
      <c r="G13" s="15">
        <v>56691.265089999994</v>
      </c>
      <c r="H13" s="15">
        <v>56776.532989999992</v>
      </c>
      <c r="I13" s="53">
        <v>75397.897884545455</v>
      </c>
      <c r="J13" s="64">
        <v>71724.320839999986</v>
      </c>
      <c r="K13" s="64">
        <v>77382.591</v>
      </c>
      <c r="L13" s="64">
        <v>80809.57815999999</v>
      </c>
      <c r="M13" s="64">
        <v>80648.346225253772</v>
      </c>
      <c r="N13" s="63">
        <v>84897.158739140636</v>
      </c>
    </row>
    <row r="14" spans="1:14" ht="11.25" customHeight="1" x14ac:dyDescent="0.25">
      <c r="A14" s="2"/>
      <c r="B14" s="37" t="s">
        <v>1</v>
      </c>
      <c r="C14" s="48" t="s">
        <v>30</v>
      </c>
      <c r="D14" s="15">
        <v>47944.631909999996</v>
      </c>
      <c r="E14" s="15">
        <v>47296.708999999995</v>
      </c>
      <c r="F14" s="15">
        <v>49399.514990000003</v>
      </c>
      <c r="G14" s="15">
        <v>50909.122889999999</v>
      </c>
      <c r="H14" s="15">
        <v>51231.697920000006</v>
      </c>
      <c r="I14" s="53">
        <v>52012.214649610418</v>
      </c>
      <c r="J14" s="64">
        <v>52588.470650000003</v>
      </c>
      <c r="K14" s="64">
        <v>55398.982694305552</v>
      </c>
      <c r="L14" s="64">
        <v>57768.558483333327</v>
      </c>
      <c r="M14" s="64">
        <v>57900.121427688435</v>
      </c>
      <c r="N14" s="63">
        <v>58252.824160760261</v>
      </c>
    </row>
    <row r="15" spans="1:14" ht="11.25" customHeight="1" x14ac:dyDescent="0.25">
      <c r="A15" s="2"/>
      <c r="B15" s="37" t="s">
        <v>2</v>
      </c>
      <c r="C15" s="48" t="s">
        <v>30</v>
      </c>
      <c r="D15" s="15">
        <v>44361.851000000002</v>
      </c>
      <c r="E15" s="15">
        <v>44377.541140000001</v>
      </c>
      <c r="F15" s="15">
        <v>45930.888299999999</v>
      </c>
      <c r="G15" s="15">
        <v>47570.683269999994</v>
      </c>
      <c r="H15" s="15">
        <v>47595.913919999992</v>
      </c>
      <c r="I15" s="53">
        <v>57142.779950000004</v>
      </c>
      <c r="J15" s="64">
        <v>55169.224629999997</v>
      </c>
      <c r="K15" s="64">
        <v>55511.697820000009</v>
      </c>
      <c r="L15" s="64">
        <v>56707.605319999995</v>
      </c>
      <c r="M15" s="64">
        <v>58115.722270000006</v>
      </c>
      <c r="N15" s="63">
        <v>58157.329239999999</v>
      </c>
    </row>
    <row r="16" spans="1:14" ht="22.5" customHeight="1" x14ac:dyDescent="0.25">
      <c r="A16" s="2"/>
      <c r="B16" s="34" t="s">
        <v>35</v>
      </c>
      <c r="C16" s="48"/>
      <c r="D16" s="16"/>
      <c r="E16" s="16"/>
      <c r="F16" s="16"/>
      <c r="G16" s="16"/>
      <c r="H16" s="16"/>
      <c r="I16" s="17"/>
      <c r="J16" s="17"/>
      <c r="K16" s="17"/>
      <c r="L16" s="17"/>
      <c r="M16" s="17"/>
      <c r="N16" s="17"/>
    </row>
    <row r="17" spans="1:14" ht="11.25" customHeight="1" x14ac:dyDescent="0.25">
      <c r="A17" s="2"/>
      <c r="B17" s="37" t="s">
        <v>58</v>
      </c>
      <c r="C17" s="48" t="s">
        <v>31</v>
      </c>
      <c r="D17" s="15">
        <v>24869.991000000002</v>
      </c>
      <c r="E17" s="15">
        <v>24928.229500000001</v>
      </c>
      <c r="F17" s="15">
        <v>26006.674999999999</v>
      </c>
      <c r="G17" s="15">
        <v>26501.267</v>
      </c>
      <c r="H17" s="15">
        <v>31374.291000000001</v>
      </c>
      <c r="I17" s="53">
        <v>35807.347999999998</v>
      </c>
      <c r="J17" s="64">
        <v>35437.342149999997</v>
      </c>
      <c r="K17" s="64">
        <v>34507.998</v>
      </c>
      <c r="L17" s="64">
        <v>36477.614999999998</v>
      </c>
      <c r="M17" s="64">
        <v>37393.758000000002</v>
      </c>
      <c r="N17" s="63">
        <v>37288.148999999998</v>
      </c>
    </row>
    <row r="18" spans="1:14" ht="11.25" customHeight="1" x14ac:dyDescent="0.25">
      <c r="A18" s="2"/>
      <c r="B18" s="37" t="s">
        <v>16</v>
      </c>
      <c r="C18" s="48" t="s">
        <v>31</v>
      </c>
      <c r="D18" s="15">
        <v>31276.612000000001</v>
      </c>
      <c r="E18" s="15">
        <v>30478.835440000003</v>
      </c>
      <c r="F18" s="15">
        <v>31667.034330000002</v>
      </c>
      <c r="G18" s="15">
        <v>32526.924889999998</v>
      </c>
      <c r="H18" s="15">
        <v>30109.416000000001</v>
      </c>
      <c r="I18" s="53">
        <v>30981.311300000001</v>
      </c>
      <c r="J18" s="64">
        <v>30263.705480000001</v>
      </c>
      <c r="K18" s="64">
        <v>30912.096079999999</v>
      </c>
      <c r="L18" s="64">
        <v>30425.633690000002</v>
      </c>
      <c r="M18" s="64">
        <v>33673.302520000005</v>
      </c>
      <c r="N18" s="63">
        <v>32080.5457575</v>
      </c>
    </row>
    <row r="19" spans="1:14" ht="11.25" customHeight="1" x14ac:dyDescent="0.25">
      <c r="A19" s="2"/>
      <c r="B19" s="37" t="s">
        <v>23</v>
      </c>
      <c r="C19" s="48" t="s">
        <v>31</v>
      </c>
      <c r="D19" s="15">
        <v>27670.457999999999</v>
      </c>
      <c r="E19" s="15">
        <v>30412.454380000006</v>
      </c>
      <c r="F19" s="15">
        <v>31335.477999999999</v>
      </c>
      <c r="G19" s="15">
        <v>31340.82315</v>
      </c>
      <c r="H19" s="15">
        <v>31522.37948</v>
      </c>
      <c r="I19" s="53">
        <v>30785.302994935071</v>
      </c>
      <c r="J19" s="64">
        <v>32045.621759999998</v>
      </c>
      <c r="K19" s="64">
        <v>31063.36044</v>
      </c>
      <c r="L19" s="64">
        <v>29173.917597962965</v>
      </c>
      <c r="M19" s="64">
        <v>30781.93994</v>
      </c>
      <c r="N19" s="63">
        <v>30802.921508349988</v>
      </c>
    </row>
    <row r="20" spans="1:14" ht="11.25" customHeight="1" x14ac:dyDescent="0.25">
      <c r="A20" s="2"/>
      <c r="B20" s="37" t="s">
        <v>39</v>
      </c>
      <c r="C20" s="48" t="s">
        <v>31</v>
      </c>
      <c r="D20" s="15">
        <v>21484.895</v>
      </c>
      <c r="E20" s="15">
        <v>22218.435140000001</v>
      </c>
      <c r="F20" s="15">
        <v>22617.934400000002</v>
      </c>
      <c r="G20" s="15">
        <v>22829.342810000002</v>
      </c>
      <c r="H20" s="15">
        <v>21154.641090000001</v>
      </c>
      <c r="I20" s="53">
        <v>21860.111869999997</v>
      </c>
      <c r="J20" s="64">
        <v>23550.723129999998</v>
      </c>
      <c r="K20" s="64">
        <v>23351.276819999999</v>
      </c>
      <c r="L20" s="64">
        <v>24145.282150000006</v>
      </c>
      <c r="M20" s="64">
        <v>24353.12283</v>
      </c>
      <c r="N20" s="63">
        <v>24394.665080000002</v>
      </c>
    </row>
    <row r="21" spans="1:14" ht="11.25" customHeight="1" x14ac:dyDescent="0.25">
      <c r="A21" s="2"/>
      <c r="B21" s="37" t="s">
        <v>19</v>
      </c>
      <c r="C21" s="48" t="s">
        <v>31</v>
      </c>
      <c r="D21" s="15">
        <v>15295.582530000001</v>
      </c>
      <c r="E21" s="15">
        <v>15374.69131</v>
      </c>
      <c r="F21" s="15">
        <v>16343.815910000001</v>
      </c>
      <c r="G21" s="15">
        <v>17020.627199999999</v>
      </c>
      <c r="H21" s="15">
        <v>17986.743449999998</v>
      </c>
      <c r="I21" s="53">
        <v>21760.234710000001</v>
      </c>
      <c r="J21" s="64">
        <v>23773.259099999999</v>
      </c>
      <c r="K21" s="64">
        <v>23941.89777</v>
      </c>
      <c r="L21" s="64">
        <v>22969.003859999997</v>
      </c>
      <c r="M21" s="64">
        <v>23055.055619999992</v>
      </c>
      <c r="N21" s="63">
        <v>22954.434444999999</v>
      </c>
    </row>
    <row r="22" spans="1:14" ht="11.25" customHeight="1" x14ac:dyDescent="0.25">
      <c r="A22" s="2"/>
      <c r="B22" s="38" t="s">
        <v>8</v>
      </c>
      <c r="C22" s="49" t="s">
        <v>31</v>
      </c>
      <c r="D22" s="16">
        <v>15024.213</v>
      </c>
      <c r="E22" s="16">
        <v>15024.213</v>
      </c>
      <c r="F22" s="16">
        <v>15043.362999999999</v>
      </c>
      <c r="G22" s="16">
        <v>15874.819799999999</v>
      </c>
      <c r="H22" s="16">
        <v>17869.479360000001</v>
      </c>
      <c r="I22" s="53">
        <v>16318.791414054214</v>
      </c>
      <c r="J22" s="64">
        <v>16867.413639999999</v>
      </c>
      <c r="K22" s="64">
        <v>17472.07647</v>
      </c>
      <c r="L22" s="64">
        <v>19976.326030905355</v>
      </c>
      <c r="M22" s="64">
        <v>18986.469960000002</v>
      </c>
      <c r="N22" s="63">
        <v>20211.536578333333</v>
      </c>
    </row>
    <row r="23" spans="1:14" ht="11.25" customHeight="1" x14ac:dyDescent="0.25">
      <c r="A23" s="2"/>
      <c r="B23" s="36" t="s">
        <v>13</v>
      </c>
      <c r="C23" s="48" t="s">
        <v>31</v>
      </c>
      <c r="D23" s="13">
        <v>19741.370800000001</v>
      </c>
      <c r="E23" s="13">
        <v>19324.858</v>
      </c>
      <c r="F23" s="13">
        <v>19276.616100000003</v>
      </c>
      <c r="G23" s="13">
        <v>19082.156700000003</v>
      </c>
      <c r="H23" s="13">
        <v>17956.510999999999</v>
      </c>
      <c r="I23" s="60">
        <v>17950.502250000001</v>
      </c>
      <c r="J23" s="65">
        <v>16958.59864</v>
      </c>
      <c r="K23" s="65">
        <v>20086.892250000001</v>
      </c>
      <c r="L23" s="65">
        <v>19268.473849999998</v>
      </c>
      <c r="M23" s="65">
        <v>20971.158660000001</v>
      </c>
      <c r="N23" s="66">
        <v>19769.033595000001</v>
      </c>
    </row>
    <row r="24" spans="1:14" ht="11.25" customHeight="1" x14ac:dyDescent="0.25">
      <c r="A24" s="2"/>
      <c r="B24" s="38" t="s">
        <v>40</v>
      </c>
      <c r="C24" s="49" t="s">
        <v>31</v>
      </c>
      <c r="D24" s="16">
        <v>12252.365</v>
      </c>
      <c r="E24" s="16">
        <v>3669.9817599999997</v>
      </c>
      <c r="F24" s="16">
        <v>16212.56669</v>
      </c>
      <c r="G24" s="16">
        <v>16172.64509</v>
      </c>
      <c r="H24" s="16">
        <v>16073.731330000001</v>
      </c>
      <c r="I24" s="53">
        <v>19047.071019999999</v>
      </c>
      <c r="J24" s="64">
        <v>18081.260709999999</v>
      </c>
      <c r="K24" s="64">
        <v>18018.409</v>
      </c>
      <c r="L24" s="64">
        <v>17691.164709999997</v>
      </c>
      <c r="M24" s="64">
        <v>18116.175583333334</v>
      </c>
      <c r="N24" s="63">
        <v>18339.952400000002</v>
      </c>
    </row>
    <row r="25" spans="1:14" ht="11.25" customHeight="1" x14ac:dyDescent="0.25">
      <c r="A25" s="2"/>
      <c r="B25" s="37" t="s">
        <v>55</v>
      </c>
      <c r="C25" s="48" t="s">
        <v>31</v>
      </c>
      <c r="D25" s="15">
        <v>16477.254000000001</v>
      </c>
      <c r="E25" s="15">
        <v>14966.589</v>
      </c>
      <c r="F25" s="15">
        <v>15672.871999999999</v>
      </c>
      <c r="G25" s="15">
        <v>16962.196</v>
      </c>
      <c r="H25" s="15">
        <v>17556.235000000001</v>
      </c>
      <c r="I25" s="53">
        <v>18157.076000000001</v>
      </c>
      <c r="J25" s="64">
        <v>17058.208999999999</v>
      </c>
      <c r="K25" s="64">
        <v>17192.419999999998</v>
      </c>
      <c r="L25" s="64">
        <v>17597.797999999999</v>
      </c>
      <c r="M25" s="64">
        <v>17854.593666666668</v>
      </c>
      <c r="N25" s="63">
        <v>18212.803</v>
      </c>
    </row>
    <row r="26" spans="1:14" ht="11.25" customHeight="1" x14ac:dyDescent="0.25">
      <c r="A26" s="2"/>
      <c r="B26" s="38" t="s">
        <v>42</v>
      </c>
      <c r="C26" s="49" t="s">
        <v>31</v>
      </c>
      <c r="D26" s="16">
        <v>8595.4360199999992</v>
      </c>
      <c r="E26" s="16">
        <v>9029.5579099999995</v>
      </c>
      <c r="F26" s="16">
        <v>9482.4881999999998</v>
      </c>
      <c r="G26" s="16">
        <v>10072.606270000002</v>
      </c>
      <c r="H26" s="16">
        <v>9826.8246100000015</v>
      </c>
      <c r="I26" s="53">
        <v>18646.614650000003</v>
      </c>
      <c r="J26" s="64">
        <v>18877.815299999998</v>
      </c>
      <c r="K26" s="64">
        <v>19118.024799999996</v>
      </c>
      <c r="L26" s="64">
        <v>18893.613966666668</v>
      </c>
      <c r="M26" s="64">
        <v>18676.418226489837</v>
      </c>
      <c r="N26" s="63">
        <v>18009.623923750001</v>
      </c>
    </row>
    <row r="27" spans="1:14" ht="11.25" customHeight="1" x14ac:dyDescent="0.25">
      <c r="A27" s="2"/>
      <c r="B27" s="36" t="s">
        <v>14</v>
      </c>
      <c r="C27" s="48" t="s">
        <v>31</v>
      </c>
      <c r="D27" s="13">
        <v>13089.67</v>
      </c>
      <c r="E27" s="13">
        <v>12147.205</v>
      </c>
      <c r="F27" s="13">
        <v>12052.043569999998</v>
      </c>
      <c r="G27" s="13">
        <v>11910.777</v>
      </c>
      <c r="H27" s="13">
        <v>12077.525900000001</v>
      </c>
      <c r="I27" s="60">
        <v>11340.997239999999</v>
      </c>
      <c r="J27" s="65">
        <v>14410.520563999997</v>
      </c>
      <c r="K27" s="65">
        <v>14757.875970000001</v>
      </c>
      <c r="L27" s="65">
        <v>12432.230729084933</v>
      </c>
      <c r="M27" s="65">
        <v>13012.427282500003</v>
      </c>
      <c r="N27" s="66">
        <v>17085.9248978125</v>
      </c>
    </row>
    <row r="28" spans="1:14" ht="11.25" customHeight="1" x14ac:dyDescent="0.25">
      <c r="A28" s="2"/>
      <c r="B28" s="38" t="s">
        <v>6</v>
      </c>
      <c r="C28" s="49" t="s">
        <v>31</v>
      </c>
      <c r="D28" s="16">
        <v>9546.2479999999996</v>
      </c>
      <c r="E28" s="16">
        <v>9373.4290000000001</v>
      </c>
      <c r="F28" s="16">
        <v>10211.476000000001</v>
      </c>
      <c r="G28" s="16">
        <v>10014.402</v>
      </c>
      <c r="H28" s="16">
        <v>10407.287</v>
      </c>
      <c r="I28" s="53">
        <v>12014.174999999999</v>
      </c>
      <c r="J28" s="64">
        <v>17658.418000000001</v>
      </c>
      <c r="K28" s="64">
        <v>17488.9954</v>
      </c>
      <c r="L28" s="64">
        <v>17446.591333333334</v>
      </c>
      <c r="M28" s="64">
        <v>17129.895</v>
      </c>
      <c r="N28" s="63">
        <v>16444.758000000002</v>
      </c>
    </row>
    <row r="29" spans="1:14" ht="11.25" customHeight="1" x14ac:dyDescent="0.25">
      <c r="A29" s="2"/>
      <c r="B29" s="38" t="s">
        <v>9</v>
      </c>
      <c r="C29" s="49" t="s">
        <v>31</v>
      </c>
      <c r="D29" s="16">
        <v>14885.137000000001</v>
      </c>
      <c r="E29" s="16">
        <v>13972.575000000001</v>
      </c>
      <c r="F29" s="16">
        <v>11539.539000000001</v>
      </c>
      <c r="G29" s="16">
        <v>11913.351000000001</v>
      </c>
      <c r="H29" s="16">
        <v>12283.966</v>
      </c>
      <c r="I29" s="53">
        <v>13415.829861111111</v>
      </c>
      <c r="J29" s="64">
        <v>13815.3447</v>
      </c>
      <c r="K29" s="64">
        <v>14139.624820000001</v>
      </c>
      <c r="L29" s="64">
        <v>14167.534100000001</v>
      </c>
      <c r="M29" s="64">
        <v>16219.896093333331</v>
      </c>
      <c r="N29" s="63">
        <v>15566.152409999999</v>
      </c>
    </row>
    <row r="30" spans="1:14" ht="11.25" customHeight="1" x14ac:dyDescent="0.25">
      <c r="A30" s="2"/>
      <c r="B30" s="38" t="s">
        <v>43</v>
      </c>
      <c r="C30" s="49" t="s">
        <v>31</v>
      </c>
      <c r="D30" s="16">
        <v>9814.4599999999991</v>
      </c>
      <c r="E30" s="16">
        <v>10582.927</v>
      </c>
      <c r="F30" s="16">
        <v>10619.716</v>
      </c>
      <c r="G30" s="16">
        <v>10544.704</v>
      </c>
      <c r="H30" s="16">
        <v>10972.01</v>
      </c>
      <c r="I30" s="53">
        <v>12836.792549999998</v>
      </c>
      <c r="J30" s="64">
        <v>13657.592000000001</v>
      </c>
      <c r="K30" s="64">
        <v>14788.44</v>
      </c>
      <c r="L30" s="64">
        <v>15388.124</v>
      </c>
      <c r="M30" s="64">
        <v>15749.584999999999</v>
      </c>
      <c r="N30" s="63">
        <v>15508.731046875</v>
      </c>
    </row>
    <row r="31" spans="1:14" ht="22.5" customHeight="1" x14ac:dyDescent="0.25">
      <c r="A31" s="2"/>
      <c r="B31" s="34" t="s">
        <v>36</v>
      </c>
      <c r="C31" s="50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</row>
    <row r="32" spans="1:14" ht="11.25" customHeight="1" x14ac:dyDescent="0.25">
      <c r="A32" s="2"/>
      <c r="B32" s="38" t="s">
        <v>5</v>
      </c>
      <c r="C32" s="49" t="s">
        <v>29</v>
      </c>
      <c r="D32" s="16">
        <v>7283.0094500000005</v>
      </c>
      <c r="E32" s="16">
        <v>8007.315819999998</v>
      </c>
      <c r="F32" s="16">
        <v>8624.4025999999994</v>
      </c>
      <c r="G32" s="16">
        <v>8171.5844299999999</v>
      </c>
      <c r="H32" s="16">
        <v>9612.3762700000007</v>
      </c>
      <c r="I32" s="53">
        <v>12611.504635000001</v>
      </c>
      <c r="J32" s="64">
        <v>12701.320210000002</v>
      </c>
      <c r="K32" s="64">
        <v>14067.17395</v>
      </c>
      <c r="L32" s="64">
        <v>13673.871649999999</v>
      </c>
      <c r="M32" s="64">
        <v>13918.859480000001</v>
      </c>
      <c r="N32" s="63">
        <v>13555.008359999998</v>
      </c>
    </row>
    <row r="33" spans="1:14" ht="11.25" customHeight="1" x14ac:dyDescent="0.25">
      <c r="A33" s="2"/>
      <c r="B33" s="37" t="s">
        <v>20</v>
      </c>
      <c r="C33" s="48" t="s">
        <v>29</v>
      </c>
      <c r="D33" s="15">
        <v>6794.7049999999999</v>
      </c>
      <c r="E33" s="15">
        <v>7584.5190000000002</v>
      </c>
      <c r="F33" s="15">
        <v>7862.0860000000002</v>
      </c>
      <c r="G33" s="15">
        <v>7857.0540000000001</v>
      </c>
      <c r="H33" s="15">
        <v>8008.6679999999997</v>
      </c>
      <c r="I33" s="53">
        <v>10318.859</v>
      </c>
      <c r="J33" s="64">
        <v>10646.385</v>
      </c>
      <c r="K33" s="64">
        <v>10886.117</v>
      </c>
      <c r="L33" s="64">
        <v>11241.709000000001</v>
      </c>
      <c r="M33" s="64">
        <v>11281.1965</v>
      </c>
      <c r="N33" s="63">
        <v>11305.25375</v>
      </c>
    </row>
    <row r="34" spans="1:14" ht="11.25" customHeight="1" x14ac:dyDescent="0.25">
      <c r="A34" s="2"/>
      <c r="B34" s="38" t="s">
        <v>12</v>
      </c>
      <c r="C34" s="49" t="s">
        <v>29</v>
      </c>
      <c r="D34" s="16">
        <v>7050.116</v>
      </c>
      <c r="E34" s="16">
        <v>7124.2920000000004</v>
      </c>
      <c r="F34" s="16">
        <v>7312.5739999999996</v>
      </c>
      <c r="G34" s="16">
        <v>7369.8109999999997</v>
      </c>
      <c r="H34" s="16">
        <v>7809.0889999999999</v>
      </c>
      <c r="I34" s="53">
        <v>9374.9590000000007</v>
      </c>
      <c r="J34" s="64">
        <v>9303.5949999999993</v>
      </c>
      <c r="K34" s="64">
        <v>9707.1309999999994</v>
      </c>
      <c r="L34" s="64">
        <v>10301.598</v>
      </c>
      <c r="M34" s="64">
        <v>9959.8590000000004</v>
      </c>
      <c r="N34" s="63">
        <v>10261.525</v>
      </c>
    </row>
    <row r="35" spans="1:14" ht="11.25" customHeight="1" x14ac:dyDescent="0.25">
      <c r="A35" s="2"/>
      <c r="B35" s="40" t="s">
        <v>50</v>
      </c>
      <c r="C35" s="51" t="s">
        <v>29</v>
      </c>
      <c r="D35" s="16">
        <v>5353.5</v>
      </c>
      <c r="E35" s="16">
        <v>5196.6000000000004</v>
      </c>
      <c r="F35" s="16">
        <v>5707.4840000000004</v>
      </c>
      <c r="G35" s="16">
        <v>5332.2269999999999</v>
      </c>
      <c r="H35" s="16">
        <v>5780.2070000000003</v>
      </c>
      <c r="I35" s="53">
        <v>8194.3264999999992</v>
      </c>
      <c r="J35" s="64">
        <v>8194.3265000000029</v>
      </c>
      <c r="K35" s="64">
        <v>9249.7744999999977</v>
      </c>
      <c r="L35" s="64">
        <v>9978.1096666666654</v>
      </c>
      <c r="M35" s="64">
        <v>9650.0110000000004</v>
      </c>
      <c r="N35" s="63">
        <v>9918.4488125000007</v>
      </c>
    </row>
    <row r="36" spans="1:14" ht="11.25" customHeight="1" x14ac:dyDescent="0.25">
      <c r="A36" s="2"/>
      <c r="B36" s="38" t="s">
        <v>45</v>
      </c>
      <c r="C36" s="49" t="s">
        <v>29</v>
      </c>
      <c r="D36" s="16" t="s">
        <v>0</v>
      </c>
      <c r="E36" s="16">
        <v>5772.8563400000003</v>
      </c>
      <c r="F36" s="16">
        <v>5929.4360399999987</v>
      </c>
      <c r="G36" s="16">
        <v>6094.1567000000005</v>
      </c>
      <c r="H36" s="16">
        <v>6365.7748999999985</v>
      </c>
      <c r="I36" s="53">
        <v>8408.1987950000002</v>
      </c>
      <c r="J36" s="64">
        <v>8851.5457600000009</v>
      </c>
      <c r="K36" s="64">
        <v>8768.4480000000003</v>
      </c>
      <c r="L36" s="64">
        <v>8874.0493999999999</v>
      </c>
      <c r="M36" s="64">
        <v>8914.4930000000004</v>
      </c>
      <c r="N36" s="63">
        <v>9118.6899131250011</v>
      </c>
    </row>
    <row r="37" spans="1:14" ht="11.25" customHeight="1" x14ac:dyDescent="0.25">
      <c r="A37" s="2"/>
      <c r="B37" s="38" t="s">
        <v>4</v>
      </c>
      <c r="C37" s="49" t="s">
        <v>29</v>
      </c>
      <c r="D37" s="16">
        <v>10346.109</v>
      </c>
      <c r="E37" s="16">
        <v>10062.485000000001</v>
      </c>
      <c r="F37" s="16">
        <v>9712.6790000000001</v>
      </c>
      <c r="G37" s="16">
        <v>8806.384</v>
      </c>
      <c r="H37" s="16">
        <v>8683.06</v>
      </c>
      <c r="I37" s="16">
        <v>9005.0300000000007</v>
      </c>
      <c r="J37" s="68">
        <v>9400.1919999999991</v>
      </c>
      <c r="K37" s="68">
        <v>8761.643</v>
      </c>
      <c r="L37" s="68">
        <v>9059.4359999999997</v>
      </c>
      <c r="M37" s="68">
        <v>8782.634</v>
      </c>
      <c r="N37" s="63">
        <v>8816.3428124999991</v>
      </c>
    </row>
    <row r="38" spans="1:14" ht="11.25" customHeight="1" x14ac:dyDescent="0.25">
      <c r="A38" s="2"/>
      <c r="B38" s="38" t="s">
        <v>59</v>
      </c>
      <c r="C38" s="49" t="s">
        <v>29</v>
      </c>
      <c r="D38" s="16">
        <v>8318.6309999999994</v>
      </c>
      <c r="E38" s="16">
        <v>8310.9937499999996</v>
      </c>
      <c r="F38" s="16">
        <v>8001.3019199999999</v>
      </c>
      <c r="G38" s="16">
        <v>7923.4930000000004</v>
      </c>
      <c r="H38" s="16">
        <v>8063.1147099999998</v>
      </c>
      <c r="I38" s="53">
        <v>7541.3178469375243</v>
      </c>
      <c r="J38" s="64">
        <v>8151.3870500000012</v>
      </c>
      <c r="K38" s="64">
        <v>7360.4850500000002</v>
      </c>
      <c r="L38" s="64">
        <v>8070.0724734999994</v>
      </c>
      <c r="M38" s="64">
        <v>8311.1244091249991</v>
      </c>
      <c r="N38" s="63">
        <v>8465.5936700000002</v>
      </c>
    </row>
    <row r="39" spans="1:14" ht="11.25" customHeight="1" x14ac:dyDescent="0.25">
      <c r="A39" s="2"/>
      <c r="B39" s="38" t="s">
        <v>7</v>
      </c>
      <c r="C39" s="49" t="s">
        <v>29</v>
      </c>
      <c r="D39" s="16">
        <v>6602.2284300000001</v>
      </c>
      <c r="E39" s="16">
        <v>6769.2776399999984</v>
      </c>
      <c r="F39" s="16">
        <v>7042.5447000000004</v>
      </c>
      <c r="G39" s="16">
        <v>7158.3022599999995</v>
      </c>
      <c r="H39" s="16">
        <v>7298.1149699999987</v>
      </c>
      <c r="I39" s="53">
        <v>8283.7551700000004</v>
      </c>
      <c r="J39" s="64">
        <v>8122.3326900000002</v>
      </c>
      <c r="K39" s="64">
        <v>8223.9057799999991</v>
      </c>
      <c r="L39" s="64">
        <v>8309.8354100000015</v>
      </c>
      <c r="M39" s="64">
        <v>8228.5676300000014</v>
      </c>
      <c r="N39" s="63">
        <v>8054.0072700000001</v>
      </c>
    </row>
    <row r="40" spans="1:14" ht="11.25" customHeight="1" x14ac:dyDescent="0.25">
      <c r="A40" s="2"/>
      <c r="B40" s="38" t="s">
        <v>44</v>
      </c>
      <c r="C40" s="49" t="s">
        <v>29</v>
      </c>
      <c r="D40" s="16">
        <v>5527.8429999999998</v>
      </c>
      <c r="E40" s="16">
        <v>6024.6840000000002</v>
      </c>
      <c r="F40" s="16">
        <v>6120.9989999999998</v>
      </c>
      <c r="G40" s="16">
        <v>6247.6760000000004</v>
      </c>
      <c r="H40" s="16">
        <v>6831.73</v>
      </c>
      <c r="I40" s="53">
        <v>6947.5050000000001</v>
      </c>
      <c r="J40" s="64">
        <v>6818.9059999999999</v>
      </c>
      <c r="K40" s="64">
        <v>6984.2370000000001</v>
      </c>
      <c r="L40" s="64">
        <v>6245.2166666666672</v>
      </c>
      <c r="M40" s="64">
        <v>7845.5569999999998</v>
      </c>
      <c r="N40" s="63">
        <v>7517.4179999999997</v>
      </c>
    </row>
    <row r="41" spans="1:14" ht="11.25" customHeight="1" x14ac:dyDescent="0.25">
      <c r="A41" s="2"/>
      <c r="B41" s="39" t="s">
        <v>28</v>
      </c>
      <c r="C41" s="49" t="s">
        <v>29</v>
      </c>
      <c r="D41" s="27" t="s">
        <v>0</v>
      </c>
      <c r="E41" s="27">
        <v>9397.8130000000001</v>
      </c>
      <c r="F41" s="27">
        <v>9941.5450000000001</v>
      </c>
      <c r="G41" s="27">
        <v>10250.31</v>
      </c>
      <c r="H41" s="27">
        <v>11925.791999999999</v>
      </c>
      <c r="I41" s="27">
        <v>6391.2569999999996</v>
      </c>
      <c r="J41" s="69">
        <v>8491.7260000000006</v>
      </c>
      <c r="K41" s="69">
        <v>7614.3360000000002</v>
      </c>
      <c r="L41" s="69">
        <v>8340.7960000000003</v>
      </c>
      <c r="M41" s="69">
        <v>8726.1596666666665</v>
      </c>
      <c r="N41" s="66">
        <v>7470.9579999999996</v>
      </c>
    </row>
    <row r="42" spans="1:14" ht="11.25" customHeight="1" x14ac:dyDescent="0.25">
      <c r="A42" s="2"/>
      <c r="B42" s="38" t="s">
        <v>27</v>
      </c>
      <c r="C42" s="51" t="s">
        <v>29</v>
      </c>
      <c r="D42" s="16">
        <v>4241.625</v>
      </c>
      <c r="E42" s="16">
        <v>3655.2130000000002</v>
      </c>
      <c r="F42" s="16">
        <v>4629.1109999999999</v>
      </c>
      <c r="G42" s="16">
        <v>5691.2569999999996</v>
      </c>
      <c r="H42" s="16">
        <v>6416.0938599999999</v>
      </c>
      <c r="I42" s="53">
        <v>7709.384</v>
      </c>
      <c r="J42" s="64">
        <v>7343.8810000000003</v>
      </c>
      <c r="K42" s="64">
        <v>7114.5754999999999</v>
      </c>
      <c r="L42" s="64">
        <v>7401.317</v>
      </c>
      <c r="M42" s="64">
        <v>7486.4620000000004</v>
      </c>
      <c r="N42" s="63">
        <v>7415.0587239583328</v>
      </c>
    </row>
    <row r="43" spans="1:14" ht="11.25" customHeight="1" x14ac:dyDescent="0.25">
      <c r="A43" s="2"/>
      <c r="B43" s="38" t="s">
        <v>11</v>
      </c>
      <c r="C43" s="49" t="s">
        <v>29</v>
      </c>
      <c r="D43" s="16">
        <v>5728.1670000000004</v>
      </c>
      <c r="E43" s="16">
        <v>5788.27</v>
      </c>
      <c r="F43" s="16">
        <v>5941.8670000000002</v>
      </c>
      <c r="G43" s="16">
        <v>5855.8549999999996</v>
      </c>
      <c r="H43" s="16">
        <v>5957.0630000000001</v>
      </c>
      <c r="I43" s="53">
        <v>6655.643</v>
      </c>
      <c r="J43" s="64">
        <v>6647.3069999999998</v>
      </c>
      <c r="K43" s="64">
        <v>7484.165</v>
      </c>
      <c r="L43" s="64">
        <v>6355.0540000000001</v>
      </c>
      <c r="M43" s="64">
        <v>6287.2169999999996</v>
      </c>
      <c r="N43" s="63">
        <v>6160.152</v>
      </c>
    </row>
    <row r="44" spans="1:14" ht="11.25" customHeight="1" x14ac:dyDescent="0.25">
      <c r="A44" s="2"/>
      <c r="B44" s="38" t="s">
        <v>41</v>
      </c>
      <c r="C44" s="48" t="s">
        <v>29</v>
      </c>
      <c r="D44" s="16">
        <v>5583.1350000000002</v>
      </c>
      <c r="E44" s="16">
        <v>6128.6589999999997</v>
      </c>
      <c r="F44" s="16">
        <v>7349.5020000000004</v>
      </c>
      <c r="G44" s="16">
        <v>7728</v>
      </c>
      <c r="H44" s="16">
        <v>7621.7889999999998</v>
      </c>
      <c r="I44" s="16">
        <v>7558.7636199371627</v>
      </c>
      <c r="J44" s="68">
        <v>7323.0602600000002</v>
      </c>
      <c r="K44" s="68">
        <v>6667.2735400000001</v>
      </c>
      <c r="L44" s="68">
        <v>6470.68552</v>
      </c>
      <c r="M44" s="68">
        <v>6326.518</v>
      </c>
      <c r="N44" s="63">
        <v>6097.1258531250014</v>
      </c>
    </row>
    <row r="45" spans="1:14" ht="11.25" customHeight="1" x14ac:dyDescent="0.25">
      <c r="A45" s="2"/>
      <c r="B45" s="38" t="s">
        <v>22</v>
      </c>
      <c r="C45" s="49" t="s">
        <v>29</v>
      </c>
      <c r="D45" s="16">
        <v>2488.2460000000001</v>
      </c>
      <c r="E45" s="16">
        <v>2536.4169999999999</v>
      </c>
      <c r="F45" s="16">
        <v>2542.0680000000002</v>
      </c>
      <c r="G45" s="16">
        <v>2734.4059999999999</v>
      </c>
      <c r="H45" s="16">
        <v>3220.683</v>
      </c>
      <c r="I45" s="53">
        <v>5284.9697999999999</v>
      </c>
      <c r="J45" s="64">
        <v>5379.4719999999998</v>
      </c>
      <c r="K45" s="64">
        <v>5520.0209999999997</v>
      </c>
      <c r="L45" s="64">
        <v>5774.81</v>
      </c>
      <c r="M45" s="64">
        <v>5761.1</v>
      </c>
      <c r="N45" s="63">
        <v>5494.553942708334</v>
      </c>
    </row>
    <row r="46" spans="1:14" ht="11.25" customHeight="1" x14ac:dyDescent="0.25">
      <c r="A46" s="2"/>
      <c r="B46" s="41" t="s">
        <v>46</v>
      </c>
      <c r="C46" s="49" t="s">
        <v>29</v>
      </c>
      <c r="D46" s="16">
        <v>5220.12</v>
      </c>
      <c r="E46" s="16">
        <v>4814.3140000000003</v>
      </c>
      <c r="F46" s="16">
        <v>4783.0529999999999</v>
      </c>
      <c r="G46" s="16">
        <v>5152.88</v>
      </c>
      <c r="H46" s="16">
        <v>4810.8010000000004</v>
      </c>
      <c r="I46" s="53">
        <v>4449.0959999999995</v>
      </c>
      <c r="J46" s="64">
        <v>4522.9170000000004</v>
      </c>
      <c r="K46" s="64">
        <v>4766.1769999999997</v>
      </c>
      <c r="L46" s="64">
        <v>4750.29</v>
      </c>
      <c r="M46" s="64">
        <v>4965.6959999999999</v>
      </c>
      <c r="N46" s="63">
        <v>4862.0509375000001</v>
      </c>
    </row>
    <row r="47" spans="1:14" ht="11.25" customHeight="1" x14ac:dyDescent="0.25">
      <c r="A47" s="2"/>
      <c r="B47" s="38" t="s">
        <v>10</v>
      </c>
      <c r="C47" s="49" t="s">
        <v>29</v>
      </c>
      <c r="D47" s="16">
        <v>2672.4180000000001</v>
      </c>
      <c r="E47" s="16">
        <v>2725.6958999999997</v>
      </c>
      <c r="F47" s="16">
        <v>2780.8111599999997</v>
      </c>
      <c r="G47" s="16">
        <v>3028.7921599999995</v>
      </c>
      <c r="H47" s="16">
        <v>3034.7025199999998</v>
      </c>
      <c r="I47" s="53">
        <f>3563711.32/1000</f>
        <v>3563.7113199999999</v>
      </c>
      <c r="J47" s="64">
        <f>3944891.4/1000</f>
        <v>3944.8914</v>
      </c>
      <c r="K47" s="64">
        <f>3918358/1000</f>
        <v>3918.3580000000002</v>
      </c>
      <c r="L47" s="64">
        <f>4073594.6/1000</f>
        <v>4073.5945999999999</v>
      </c>
      <c r="M47" s="64">
        <v>4247.2289000000001</v>
      </c>
      <c r="N47" s="63">
        <v>4161.3586999999998</v>
      </c>
    </row>
    <row r="48" spans="1:14" ht="11.25" customHeight="1" x14ac:dyDescent="0.25">
      <c r="A48" s="2"/>
      <c r="B48" s="40" t="s">
        <v>21</v>
      </c>
      <c r="C48" s="51" t="s">
        <v>29</v>
      </c>
      <c r="D48" s="16">
        <v>4041.1559999999999</v>
      </c>
      <c r="E48" s="16">
        <v>3892.3618500000002</v>
      </c>
      <c r="F48" s="16">
        <v>3958.3472499999998</v>
      </c>
      <c r="G48" s="16">
        <v>3991.6574299999993</v>
      </c>
      <c r="H48" s="16">
        <v>3990.1396500000001</v>
      </c>
      <c r="I48" s="53">
        <v>3964.7315600000006</v>
      </c>
      <c r="J48" s="64">
        <v>3941.3300800000002</v>
      </c>
      <c r="K48" s="64">
        <v>3964.3435300000001</v>
      </c>
      <c r="L48" s="64">
        <v>3897.6791966666665</v>
      </c>
      <c r="M48" s="64">
        <v>4008.8471799999998</v>
      </c>
      <c r="N48" s="63">
        <v>3991.8429599999999</v>
      </c>
    </row>
    <row r="49" spans="1:14" ht="11.25" customHeight="1" x14ac:dyDescent="0.25">
      <c r="A49" s="2"/>
      <c r="B49" s="40" t="s">
        <v>26</v>
      </c>
      <c r="C49" s="51" t="s">
        <v>29</v>
      </c>
      <c r="D49" s="16">
        <v>2577.759</v>
      </c>
      <c r="E49" s="16">
        <v>2604.2190000000001</v>
      </c>
      <c r="F49" s="16">
        <v>2491.0749999999998</v>
      </c>
      <c r="G49" s="16">
        <v>3191.8829999999998</v>
      </c>
      <c r="H49" s="16">
        <v>4087.4</v>
      </c>
      <c r="I49" s="53">
        <v>3660.0715</v>
      </c>
      <c r="J49" s="64">
        <v>3887.4910999999997</v>
      </c>
      <c r="K49" s="64">
        <v>3722.9066499999999</v>
      </c>
      <c r="L49" s="64">
        <v>3790.5382499999996</v>
      </c>
      <c r="M49" s="64">
        <v>3816.2704800000001</v>
      </c>
      <c r="N49" s="63">
        <v>3891.561140625</v>
      </c>
    </row>
    <row r="50" spans="1:14" ht="11.25" customHeight="1" x14ac:dyDescent="0.25">
      <c r="A50" s="2"/>
      <c r="B50" s="38" t="s">
        <v>37</v>
      </c>
      <c r="C50" s="49" t="s">
        <v>29</v>
      </c>
      <c r="D50" s="16">
        <v>3233.7339999999999</v>
      </c>
      <c r="E50" s="16">
        <v>3234.1889999999999</v>
      </c>
      <c r="F50" s="16">
        <v>3239.3225000000002</v>
      </c>
      <c r="G50" s="16">
        <v>3462.7064499999997</v>
      </c>
      <c r="H50" s="16">
        <v>3815.0315000000001</v>
      </c>
      <c r="I50" s="53">
        <v>3639.1717899999999</v>
      </c>
      <c r="J50" s="64">
        <v>3809.0466800000004</v>
      </c>
      <c r="K50" s="64">
        <v>3861.6217799999999</v>
      </c>
      <c r="L50" s="64">
        <v>3600.7113088888891</v>
      </c>
      <c r="M50" s="64">
        <v>3650.8712</v>
      </c>
      <c r="N50" s="63">
        <v>3502.1074299999996</v>
      </c>
    </row>
    <row r="51" spans="1:14" ht="11.25" customHeight="1" x14ac:dyDescent="0.25">
      <c r="A51" s="2"/>
      <c r="B51" s="42" t="s">
        <v>47</v>
      </c>
      <c r="C51" s="52" t="s">
        <v>29</v>
      </c>
      <c r="D51" s="27">
        <v>2013.2290500000001</v>
      </c>
      <c r="E51" s="27">
        <v>1493.2749799999999</v>
      </c>
      <c r="F51" s="27">
        <v>1817.316</v>
      </c>
      <c r="G51" s="27">
        <v>1882.1250799999998</v>
      </c>
      <c r="H51" s="27">
        <v>2040.0156200000001</v>
      </c>
      <c r="I51" s="60">
        <v>2253.8841299999999</v>
      </c>
      <c r="J51" s="65">
        <v>2314.1206299999999</v>
      </c>
      <c r="K51" s="65">
        <v>1988.2163700000001</v>
      </c>
      <c r="L51" s="65">
        <v>2452.4636700000001</v>
      </c>
      <c r="M51" s="65">
        <v>3001.3174499999996</v>
      </c>
      <c r="N51" s="66">
        <v>2981.2444500000006</v>
      </c>
    </row>
    <row r="52" spans="1:14" ht="11.25" customHeight="1" x14ac:dyDescent="0.25">
      <c r="A52" s="2"/>
      <c r="B52" s="40" t="s">
        <v>25</v>
      </c>
      <c r="C52" s="51" t="s">
        <v>29</v>
      </c>
      <c r="D52" s="16">
        <v>3250.3679999999999</v>
      </c>
      <c r="E52" s="16">
        <v>2623.68</v>
      </c>
      <c r="F52" s="16">
        <v>2863.8719999999998</v>
      </c>
      <c r="G52" s="16">
        <v>3420.6480000000001</v>
      </c>
      <c r="H52" s="16">
        <v>3188.5920000000001</v>
      </c>
      <c r="I52" s="53">
        <v>2426.596</v>
      </c>
      <c r="J52" s="64">
        <v>2581.489</v>
      </c>
      <c r="K52" s="64">
        <v>2700.8939999999998</v>
      </c>
      <c r="L52" s="64">
        <v>3229.2040000000002</v>
      </c>
      <c r="M52" s="64">
        <v>3337.7559999999999</v>
      </c>
      <c r="N52" s="63">
        <v>2951.2939999999999</v>
      </c>
    </row>
    <row r="53" spans="1:14" ht="11.25" customHeight="1" x14ac:dyDescent="0.25">
      <c r="A53" s="2"/>
      <c r="B53" s="40" t="s">
        <v>24</v>
      </c>
      <c r="C53" s="51" t="s">
        <v>29</v>
      </c>
      <c r="D53" s="16" t="s">
        <v>0</v>
      </c>
      <c r="E53" s="16">
        <v>2383.64</v>
      </c>
      <c r="F53" s="16">
        <v>1882.6559999999999</v>
      </c>
      <c r="G53" s="16">
        <v>1866.24</v>
      </c>
      <c r="H53" s="16">
        <v>1891.56</v>
      </c>
      <c r="I53" s="54">
        <v>1996.616</v>
      </c>
      <c r="J53" s="67">
        <v>2244.377</v>
      </c>
      <c r="K53" s="67">
        <v>2417.6074599999997</v>
      </c>
      <c r="L53" s="67">
        <v>2492.0858200000002</v>
      </c>
      <c r="M53" s="67">
        <v>2473.6320000000001</v>
      </c>
      <c r="N53" s="63">
        <v>2555.3897999999999</v>
      </c>
    </row>
    <row r="54" spans="1:14" ht="11.25" customHeight="1" x14ac:dyDescent="0.25">
      <c r="A54" s="2"/>
      <c r="B54" s="38" t="s">
        <v>56</v>
      </c>
      <c r="C54" s="51" t="s">
        <v>29</v>
      </c>
      <c r="D54" s="16" t="s">
        <v>0</v>
      </c>
      <c r="E54" s="16" t="s">
        <v>0</v>
      </c>
      <c r="F54" s="16">
        <v>3022.0909999999999</v>
      </c>
      <c r="G54" s="16">
        <v>3056.0239999999999</v>
      </c>
      <c r="H54" s="16">
        <v>3008.2159999999994</v>
      </c>
      <c r="I54" s="53">
        <v>1721.5939999999998</v>
      </c>
      <c r="J54" s="64">
        <v>1765.4159999999999</v>
      </c>
      <c r="K54" s="64">
        <v>2134.9316419753086</v>
      </c>
      <c r="L54" s="64">
        <v>2411.7229259259257</v>
      </c>
      <c r="M54" s="64">
        <v>1836.059</v>
      </c>
      <c r="N54" s="63">
        <v>1848.884</v>
      </c>
    </row>
    <row r="55" spans="1:14" ht="11.25" customHeight="1" x14ac:dyDescent="0.25">
      <c r="A55" s="2"/>
      <c r="B55" s="40" t="s">
        <v>52</v>
      </c>
      <c r="C55" s="46"/>
      <c r="D55" s="16"/>
      <c r="E55" s="16"/>
      <c r="F55" s="16"/>
      <c r="G55" s="16"/>
      <c r="H55" s="16"/>
      <c r="I55" s="17">
        <v>10822</v>
      </c>
      <c r="J55" s="17">
        <v>11258</v>
      </c>
      <c r="K55" s="17">
        <v>11525</v>
      </c>
      <c r="L55" s="17">
        <v>13105.401239999999</v>
      </c>
      <c r="M55" s="17">
        <v>14242</v>
      </c>
      <c r="N55" s="17">
        <v>12751</v>
      </c>
    </row>
    <row r="56" spans="1:14" ht="3" customHeight="1" x14ac:dyDescent="0.25">
      <c r="A56" s="2"/>
      <c r="B56" s="43"/>
      <c r="C56" s="22"/>
      <c r="D56" s="23"/>
      <c r="E56" s="23"/>
      <c r="F56" s="23"/>
      <c r="G56" s="23"/>
      <c r="H56" s="24"/>
      <c r="I56" s="24"/>
      <c r="J56" s="24"/>
      <c r="K56" s="25"/>
      <c r="L56" s="25"/>
      <c r="M56" s="25"/>
      <c r="N56" s="24"/>
    </row>
    <row r="57" spans="1:14" ht="11.25" customHeight="1" x14ac:dyDescent="0.25">
      <c r="A57" s="2"/>
      <c r="B57" s="28" t="s">
        <v>38</v>
      </c>
      <c r="C57" s="19"/>
      <c r="D57" s="20"/>
      <c r="E57" s="20"/>
      <c r="F57" s="20"/>
      <c r="G57" s="20"/>
      <c r="H57" s="2"/>
      <c r="I57" s="2"/>
      <c r="J57" s="2"/>
      <c r="K57" s="2"/>
      <c r="L57" s="2"/>
      <c r="M57" s="2"/>
      <c r="N57" s="2"/>
    </row>
    <row r="58" spans="1:14" ht="10.5" customHeight="1" x14ac:dyDescent="0.25">
      <c r="A58" s="2"/>
      <c r="B58" s="29" t="s">
        <v>51</v>
      </c>
      <c r="C58" s="19"/>
      <c r="D58" s="20"/>
      <c r="E58" s="20"/>
      <c r="F58" s="20"/>
      <c r="G58" s="20"/>
      <c r="H58" s="26"/>
      <c r="I58" s="26"/>
      <c r="J58" s="26"/>
      <c r="K58" s="26"/>
      <c r="L58" s="26"/>
      <c r="M58" s="2"/>
      <c r="N58" s="1"/>
    </row>
    <row r="62" spans="1:14" ht="12.75" customHeight="1" x14ac:dyDescent="0.2">
      <c r="L62" s="70"/>
    </row>
  </sheetData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16,12  </vt:lpstr>
      <vt:lpstr>'  16,12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2014-09-21T15:51:38Z</cp:lastPrinted>
  <dcterms:created xsi:type="dcterms:W3CDTF">1997-07-07T19:16:35Z</dcterms:created>
  <dcterms:modified xsi:type="dcterms:W3CDTF">2022-12-13T17:14:17Z</dcterms:modified>
</cp:coreProperties>
</file>