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ocuments\"/>
    </mc:Choice>
  </mc:AlternateContent>
  <xr:revisionPtr revIDLastSave="0" documentId="8_{D3FD2BF6-B150-445E-8C23-B2B913FDDF88}" xr6:coauthVersionLast="47" xr6:coauthVersionMax="47" xr10:uidLastSave="{00000000-0000-0000-0000-000000000000}"/>
  <bookViews>
    <workbookView xWindow="28680" yWindow="-120" windowWidth="29040" windowHeight="15840" xr2:uid="{176365BA-D4BE-46FE-83C3-A1BCC5D0E55C}"/>
  </bookViews>
  <sheets>
    <sheet name="TEND_PRODUCTS" sheetId="2" r:id="rId1"/>
    <sheet name="QUAD_CUSTOM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3" l="1"/>
  <c r="N5" i="3"/>
  <c r="P4" i="3"/>
  <c r="P3" i="3"/>
  <c r="J4" i="3"/>
  <c r="J3" i="3"/>
  <c r="I5" i="3"/>
  <c r="H5" i="3"/>
  <c r="D9" i="3"/>
  <c r="C9" i="3"/>
  <c r="D4" i="3"/>
  <c r="C4" i="3"/>
  <c r="BK21" i="2" a="1"/>
  <c r="BK21" i="2" s="1"/>
  <c r="C21" i="2" s="1"/>
  <c r="D21" i="2" s="1"/>
  <c r="BJ9" i="2" a="1"/>
  <c r="BJ9" i="2" s="1"/>
  <c r="C9" i="2" s="1"/>
  <c r="D9" i="2" s="1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I23" i="2"/>
  <c r="AP1" i="2"/>
  <c r="AQ1" i="2"/>
  <c r="AR1" i="2"/>
  <c r="AS1" i="2"/>
  <c r="AT1" i="2"/>
  <c r="AU1" i="2"/>
  <c r="AV1" i="2"/>
  <c r="AW1" i="2"/>
  <c r="AX1" i="2"/>
  <c r="AY1" i="2"/>
  <c r="AZ1" i="2"/>
  <c r="BA1" i="2"/>
  <c r="BB1" i="2"/>
  <c r="BC1" i="2"/>
  <c r="BD1" i="2"/>
  <c r="BE1" i="2"/>
  <c r="BF1" i="2"/>
  <c r="BG1" i="2"/>
  <c r="BH1" i="2"/>
  <c r="BI1" i="2"/>
  <c r="BJ1" i="2"/>
  <c r="BK1" i="2"/>
  <c r="BL1" i="2"/>
  <c r="BM1" i="2"/>
  <c r="BN1" i="2"/>
  <c r="BO1" i="2"/>
  <c r="BP1" i="2"/>
  <c r="BQ1" i="2"/>
  <c r="BR1" i="2"/>
  <c r="BS1" i="2"/>
  <c r="BT1" i="2"/>
  <c r="AO1" i="2"/>
  <c r="AO3" i="2" a="1"/>
  <c r="AO3" i="2" s="1"/>
  <c r="C3" i="2" s="1"/>
  <c r="D3" i="2" s="1"/>
  <c r="AO4" i="2" a="1"/>
  <c r="AO4" i="2" s="1"/>
  <c r="C4" i="2" s="1"/>
  <c r="D4" i="2" s="1"/>
  <c r="AO5" i="2" a="1"/>
  <c r="AO5" i="2" s="1"/>
  <c r="C5" i="2" s="1"/>
  <c r="D5" i="2" s="1"/>
  <c r="AO6" i="2" a="1"/>
  <c r="AO6" i="2" s="1"/>
  <c r="C6" i="2" s="1"/>
  <c r="D6" i="2" s="1"/>
  <c r="AO7" i="2" a="1"/>
  <c r="AO7" i="2" s="1"/>
  <c r="C7" i="2" s="1"/>
  <c r="D7" i="2" s="1"/>
  <c r="AO8" i="2" a="1"/>
  <c r="AO8" i="2" s="1"/>
  <c r="C8" i="2" s="1"/>
  <c r="D8" i="2" s="1"/>
  <c r="AO10" i="2" a="1"/>
  <c r="AO10" i="2" s="1"/>
  <c r="C10" i="2" s="1"/>
  <c r="D10" i="2" s="1"/>
  <c r="AO11" i="2" a="1"/>
  <c r="AO11" i="2" s="1"/>
  <c r="C11" i="2" s="1"/>
  <c r="D11" i="2" s="1"/>
  <c r="AO12" i="2" a="1"/>
  <c r="AO12" i="2" s="1"/>
  <c r="C12" i="2" s="1"/>
  <c r="D12" i="2" s="1"/>
  <c r="AO13" i="2" a="1"/>
  <c r="AO13" i="2" s="1"/>
  <c r="C13" i="2" s="1"/>
  <c r="D13" i="2" s="1"/>
  <c r="AO14" i="2" a="1"/>
  <c r="AO14" i="2" s="1"/>
  <c r="C14" i="2" s="1"/>
  <c r="D14" i="2" s="1"/>
  <c r="AO15" i="2" a="1"/>
  <c r="AO15" i="2" s="1"/>
  <c r="C15" i="2" s="1"/>
  <c r="D15" i="2" s="1"/>
  <c r="AO16" i="2" a="1"/>
  <c r="AO16" i="2" s="1"/>
  <c r="C16" i="2" s="1"/>
  <c r="D16" i="2" s="1"/>
  <c r="AO17" i="2" a="1"/>
  <c r="AO17" i="2" s="1"/>
  <c r="C17" i="2" s="1"/>
  <c r="D17" i="2" s="1"/>
  <c r="AO18" i="2" a="1"/>
  <c r="AO18" i="2" s="1"/>
  <c r="C18" i="2" s="1"/>
  <c r="D18" i="2" s="1"/>
  <c r="AO19" i="2" a="1"/>
  <c r="AO19" i="2" s="1"/>
  <c r="C19" i="2" s="1"/>
  <c r="D19" i="2" s="1"/>
  <c r="AO20" i="2" a="1"/>
  <c r="AO20" i="2" s="1"/>
  <c r="C20" i="2" s="1"/>
  <c r="D20" i="2" s="1"/>
  <c r="AO2" i="2" a="1"/>
  <c r="AO2" i="2" s="1"/>
  <c r="C2" i="2" s="1"/>
  <c r="D2" i="2" s="1"/>
  <c r="J5" i="3" l="1"/>
  <c r="P5" i="3"/>
  <c r="AO23" i="2" a="1"/>
  <c r="AO23" i="2" s="1"/>
  <c r="C23" i="2" s="1"/>
  <c r="D2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<sst xmlns="http://schemas.openxmlformats.org/spreadsheetml/2006/main" count="86" uniqueCount="72">
  <si>
    <t>M_202001</t>
  </si>
  <si>
    <t>M_202002</t>
  </si>
  <si>
    <t>M_202003</t>
  </si>
  <si>
    <t>M_202004</t>
  </si>
  <si>
    <t>M_202005</t>
  </si>
  <si>
    <t>M_202006</t>
  </si>
  <si>
    <t>M_202007</t>
  </si>
  <si>
    <t>M_202008</t>
  </si>
  <si>
    <t>M_202009</t>
  </si>
  <si>
    <t>M_202010</t>
  </si>
  <si>
    <t>M_202011</t>
  </si>
  <si>
    <t>M_202012</t>
  </si>
  <si>
    <t>M_202101</t>
  </si>
  <si>
    <t>M_202102</t>
  </si>
  <si>
    <t>M_202103</t>
  </si>
  <si>
    <t>M_202104</t>
  </si>
  <si>
    <t>M_202105</t>
  </si>
  <si>
    <t>M_202106</t>
  </si>
  <si>
    <t>M_202107</t>
  </si>
  <si>
    <t>M_202108</t>
  </si>
  <si>
    <t>M_202109</t>
  </si>
  <si>
    <t>M_202110</t>
  </si>
  <si>
    <t>M_202111</t>
  </si>
  <si>
    <t>M_202112</t>
  </si>
  <si>
    <t>M_202201</t>
  </si>
  <si>
    <t>M_202202</t>
  </si>
  <si>
    <t>M_202203</t>
  </si>
  <si>
    <t>M_202204</t>
  </si>
  <si>
    <t>M_202205</t>
  </si>
  <si>
    <t>M_202206</t>
  </si>
  <si>
    <t>M_202207</t>
  </si>
  <si>
    <t>M_202208</t>
  </si>
  <si>
    <t>Amount</t>
  </si>
  <si>
    <t>&gt;= 3</t>
  </si>
  <si>
    <t>&lt;3</t>
  </si>
  <si>
    <t>Total</t>
  </si>
  <si>
    <t>&gt;=500</t>
  </si>
  <si>
    <t>&lt;500</t>
  </si>
  <si>
    <t>%</t>
  </si>
  <si>
    <t>By Total</t>
  </si>
  <si>
    <t>By Amount</t>
  </si>
  <si>
    <t>By %</t>
  </si>
  <si>
    <t>&gt;= 100%</t>
  </si>
  <si>
    <t>&gt;= 20%</t>
  </si>
  <si>
    <t>&gt;= -20%</t>
  </si>
  <si>
    <t>&gt;= -100%</t>
  </si>
  <si>
    <t>&lt; -100%</t>
  </si>
  <si>
    <t>Rule Trend %</t>
  </si>
  <si>
    <t>Products</t>
  </si>
  <si>
    <t>Trend Amount</t>
  </si>
  <si>
    <t>Trend %</t>
  </si>
  <si>
    <t>Trend - Top20</t>
  </si>
  <si>
    <t>android-netrunner</t>
  </si>
  <si>
    <t>azul</t>
  </si>
  <si>
    <t>blood-rage</t>
  </si>
  <si>
    <t>brass-birmingham</t>
  </si>
  <si>
    <t>caylus</t>
  </si>
  <si>
    <t>eldritch-horror</t>
  </si>
  <si>
    <t>gaia-project</t>
  </si>
  <si>
    <t>gloomhaven</t>
  </si>
  <si>
    <t>great-western-trail</t>
  </si>
  <si>
    <t>mage-knight-board-game</t>
  </si>
  <si>
    <t>pandemic-legacy-season-1</t>
  </si>
  <si>
    <t>puerto-rico</t>
  </si>
  <si>
    <t>scythe</t>
  </si>
  <si>
    <t>star-wars-imperial-assault</t>
  </si>
  <si>
    <t>terraforming-mars</t>
  </si>
  <si>
    <t>the-castles-of-burgundy</t>
  </si>
  <si>
    <t>trajan</t>
  </si>
  <si>
    <t>twilight-struggle</t>
  </si>
  <si>
    <t>viticulture-essential-edition</t>
  </si>
  <si>
    <t>war-of-the-ring-second-edition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</si>
</sst>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10" fontId="0" fillId="0" borderId="0" xfId="1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1" applyNumberFormat="1" applyFont="1" applyAlignment="1">
      <alignment horizontal="center" vertical="center"/>
    </xf>
    <xf numFmtId="9" fontId="0" fillId="0" borderId="0" xfId="1" applyFont="1" applyAlignment="1">
      <alignment vertical="center"/>
    </xf>
    <xf numFmtId="1" fontId="0" fillId="0" borderId="0" xfId="0" applyNumberFormat="1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1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left" vertical="center" indent="1"/>
    </xf>
    <xf numFmtId="9" fontId="0" fillId="0" borderId="1" xfId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TEND_PRODUCTS!$AW$2:$BT$2</c:f>
              <c:numCache>
                <c:formatCode>General</c:formatCode>
                <c:ptCount val="24"/>
                <c:pt idx="0">
                  <c:v>2681.561217008797</c:v>
                </c:pt>
                <c:pt idx="1">
                  <c:v>2551.2947214076244</c:v>
                </c:pt>
                <c:pt idx="2">
                  <c:v>2421.0282258064512</c:v>
                </c:pt>
                <c:pt idx="3">
                  <c:v>2290.7617302052786</c:v>
                </c:pt>
                <c:pt idx="4">
                  <c:v>2160.4952346041055</c:v>
                </c:pt>
                <c:pt idx="5">
                  <c:v>2030.2287390029323</c:v>
                </c:pt>
                <c:pt idx="6">
                  <c:v>1899.9622434017595</c:v>
                </c:pt>
                <c:pt idx="7">
                  <c:v>1769.6957478005866</c:v>
                </c:pt>
                <c:pt idx="8">
                  <c:v>1639.4292521994134</c:v>
                </c:pt>
                <c:pt idx="9">
                  <c:v>1509.1627565982408</c:v>
                </c:pt>
                <c:pt idx="10">
                  <c:v>1378.8962609970677</c:v>
                </c:pt>
                <c:pt idx="11">
                  <c:v>1248.629765395895</c:v>
                </c:pt>
                <c:pt idx="12">
                  <c:v>1118.3632697947219</c:v>
                </c:pt>
                <c:pt idx="13">
                  <c:v>988.09677419354875</c:v>
                </c:pt>
                <c:pt idx="14">
                  <c:v>857.83027859237609</c:v>
                </c:pt>
                <c:pt idx="15">
                  <c:v>727.56378299120297</c:v>
                </c:pt>
                <c:pt idx="16">
                  <c:v>597.29728739002985</c:v>
                </c:pt>
                <c:pt idx="17">
                  <c:v>467.03079178885719</c:v>
                </c:pt>
                <c:pt idx="18">
                  <c:v>336.76429618768407</c:v>
                </c:pt>
                <c:pt idx="19">
                  <c:v>206.49780058651095</c:v>
                </c:pt>
                <c:pt idx="20">
                  <c:v>76.231304985338284</c:v>
                </c:pt>
                <c:pt idx="21">
                  <c:v>-54.035190615834836</c:v>
                </c:pt>
                <c:pt idx="22">
                  <c:v>-184.3016862170075</c:v>
                </c:pt>
                <c:pt idx="23">
                  <c:v>-314.56818181818062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6C-4214-8BEF-A40AE8A65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297936"/>
        <c:axId val="438560256"/>
      </c:lineChart>
      <c:catAx>
        <c:axId val="502297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8560256"/>
        <c:crosses val="autoZero"/>
        <c:auto val="1"/>
        <c:lblAlgn val="ctr"/>
        <c:lblOffset val="100"/>
        <c:noMultiLvlLbl val="0"/>
      </c:catAx>
      <c:valAx>
        <c:axId val="43856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229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390525</xdr:colOff>
      <xdr:row>30</xdr:row>
      <xdr:rowOff>80962</xdr:rowOff>
    </xdr:from>
    <xdr:to>
      <xdr:col>44</xdr:col>
      <xdr:colOff>85725</xdr:colOff>
      <xdr:row>44</xdr:row>
      <xdr:rowOff>157162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CE513D-5846-545C-A906-C8BB3EDF0C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216C-C703-4D88-B93E-D0F98A4BF115}">
  <dimension ref="B1:BT30"/>
  <sheetViews>
    <sheetView showGridLines="0" tabSelected="1" workbookViewId="0">
      <selection activeCell="B1" sqref="B1:G23"/>
    </sheetView>
  </sheetViews>
  <sheetFormatPr defaultRowHeight="15" x14ac:dyDescent="0.25"/>
  <cols>
    <col min="1" max="1" width="1.7109375" customWidth="1"/>
    <col min="2" max="2" width="47.85546875" customWidth="1"/>
    <col min="3" max="3" width="16" bestFit="1" customWidth="1"/>
    <col min="4" max="4" width="15.5703125" bestFit="1" customWidth="1"/>
    <col min="5" max="5" width="1.7109375" customWidth="1"/>
    <col min="6" max="7" width="10.140625" customWidth="1"/>
    <col min="8" max="8" width="1.7109375" customWidth="1"/>
    <col min="9" max="9" width="9.7109375" bestFit="1" customWidth="1"/>
    <col min="56" max="56" width="15.5703125" bestFit="1" customWidth="1"/>
    <col min="62" max="62" width="25" customWidth="1"/>
    <col min="72" max="72" width="15.5703125" bestFit="1" customWidth="1"/>
  </cols>
  <sheetData>
    <row r="1" spans="2:72" s="2" customFormat="1" ht="20.100000000000001" customHeight="1" x14ac:dyDescent="0.25">
      <c r="B1" s="7" t="s">
        <v>48</v>
      </c>
      <c r="C1" s="7" t="s">
        <v>49</v>
      </c>
      <c r="D1" s="7" t="s">
        <v>50</v>
      </c>
      <c r="E1" s="3"/>
      <c r="F1" s="18" t="s">
        <v>47</v>
      </c>
      <c r="G1" s="18"/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tr">
        <f>"TEND_"&amp;I1</f>
        <v>TEND_M_202001</v>
      </c>
      <c r="AP1" s="2" t="str">
        <f t="shared" ref="AP1:BT1" si="0">"TEND_"&amp;J1</f>
        <v>TEND_M_202002</v>
      </c>
      <c r="AQ1" s="2" t="str">
        <f t="shared" si="0"/>
        <v>TEND_M_202003</v>
      </c>
      <c r="AR1" s="2" t="str">
        <f t="shared" si="0"/>
        <v>TEND_M_202004</v>
      </c>
      <c r="AS1" s="2" t="str">
        <f t="shared" si="0"/>
        <v>TEND_M_202005</v>
      </c>
      <c r="AT1" s="2" t="str">
        <f t="shared" si="0"/>
        <v>TEND_M_202006</v>
      </c>
      <c r="AU1" s="2" t="str">
        <f t="shared" si="0"/>
        <v>TEND_M_202007</v>
      </c>
      <c r="AV1" s="2" t="str">
        <f t="shared" si="0"/>
        <v>TEND_M_202008</v>
      </c>
      <c r="AW1" s="2" t="str">
        <f t="shared" si="0"/>
        <v>TEND_M_202009</v>
      </c>
      <c r="AX1" s="2" t="str">
        <f t="shared" si="0"/>
        <v>TEND_M_202010</v>
      </c>
      <c r="AY1" s="2" t="str">
        <f t="shared" si="0"/>
        <v>TEND_M_202011</v>
      </c>
      <c r="AZ1" s="2" t="str">
        <f t="shared" si="0"/>
        <v>TEND_M_202012</v>
      </c>
      <c r="BA1" s="2" t="str">
        <f t="shared" si="0"/>
        <v>TEND_M_202101</v>
      </c>
      <c r="BB1" s="2" t="str">
        <f t="shared" si="0"/>
        <v>TEND_M_202102</v>
      </c>
      <c r="BC1" s="2" t="str">
        <f t="shared" si="0"/>
        <v>TEND_M_202103</v>
      </c>
      <c r="BD1" s="2" t="str">
        <f t="shared" si="0"/>
        <v>TEND_M_202104</v>
      </c>
      <c r="BE1" s="2" t="str">
        <f t="shared" si="0"/>
        <v>TEND_M_202105</v>
      </c>
      <c r="BF1" s="2" t="str">
        <f t="shared" si="0"/>
        <v>TEND_M_202106</v>
      </c>
      <c r="BG1" s="2" t="str">
        <f t="shared" si="0"/>
        <v>TEND_M_202107</v>
      </c>
      <c r="BH1" s="2" t="str">
        <f t="shared" si="0"/>
        <v>TEND_M_202108</v>
      </c>
      <c r="BI1" s="2" t="str">
        <f t="shared" si="0"/>
        <v>TEND_M_202109</v>
      </c>
      <c r="BJ1" s="2" t="str">
        <f t="shared" si="0"/>
        <v>TEND_M_202110</v>
      </c>
      <c r="BK1" s="2" t="str">
        <f t="shared" si="0"/>
        <v>TEND_M_202111</v>
      </c>
      <c r="BL1" s="2" t="str">
        <f t="shared" si="0"/>
        <v>TEND_M_202112</v>
      </c>
      <c r="BM1" s="2" t="str">
        <f t="shared" si="0"/>
        <v>TEND_M_202201</v>
      </c>
      <c r="BN1" s="2" t="str">
        <f t="shared" si="0"/>
        <v>TEND_M_202202</v>
      </c>
      <c r="BO1" s="2" t="str">
        <f t="shared" si="0"/>
        <v>TEND_M_202203</v>
      </c>
      <c r="BP1" s="2" t="str">
        <f t="shared" si="0"/>
        <v>TEND_M_202204</v>
      </c>
      <c r="BQ1" s="2" t="str">
        <f t="shared" si="0"/>
        <v>TEND_M_202205</v>
      </c>
      <c r="BR1" s="2" t="str">
        <f t="shared" si="0"/>
        <v>TEND_M_202206</v>
      </c>
      <c r="BS1" s="2" t="str">
        <f t="shared" si="0"/>
        <v>TEND_M_202207</v>
      </c>
      <c r="BT1" s="2" t="str">
        <f t="shared" si="0"/>
        <v>TEND_M_202208</v>
      </c>
    </row>
    <row r="2" spans="2:72" s="2" customFormat="1" ht="20.100000000000001" customHeight="1" x14ac:dyDescent="0.25">
      <c r="B2" s="14" t="s">
        <v>52</v>
      </c>
      <c r="C2" s="15">
        <f t="shared" ref="C2:C8" si="1">(AO2-BT2)*-1</f>
        <v>-4038.2613636363612</v>
      </c>
      <c r="D2" s="17">
        <f t="shared" ref="D2:D8" si="2">C2/AO2</f>
        <v>-1.0844774707417182</v>
      </c>
      <c r="E2" s="12"/>
      <c r="F2" s="16" t="s">
        <v>42</v>
      </c>
      <c r="G2" s="17">
        <v>1.2</v>
      </c>
      <c r="I2" s="2">
        <v>3539</v>
      </c>
      <c r="J2" s="2">
        <v>3128</v>
      </c>
      <c r="K2" s="2">
        <v>3388</v>
      </c>
      <c r="L2" s="2">
        <v>4336</v>
      </c>
      <c r="M2" s="2">
        <v>3203</v>
      </c>
      <c r="N2" s="2">
        <v>2368</v>
      </c>
      <c r="O2" s="2">
        <v>2683</v>
      </c>
      <c r="P2" s="2">
        <v>2877</v>
      </c>
      <c r="Q2" s="2">
        <v>2261</v>
      </c>
      <c r="R2" s="2">
        <v>2335</v>
      </c>
      <c r="S2" s="2">
        <v>2093</v>
      </c>
      <c r="T2" s="2">
        <v>3580</v>
      </c>
      <c r="U2" s="2">
        <v>3696</v>
      </c>
      <c r="V2" s="2">
        <v>2702</v>
      </c>
      <c r="W2" s="2">
        <v>2206</v>
      </c>
      <c r="X2" s="2">
        <v>1799</v>
      </c>
      <c r="Y2" s="2">
        <v>1634</v>
      </c>
      <c r="Z2" s="2">
        <v>1110</v>
      </c>
      <c r="AA2" s="2">
        <v>859</v>
      </c>
      <c r="AB2" s="2">
        <v>829</v>
      </c>
      <c r="AC2" s="2">
        <v>550</v>
      </c>
      <c r="AD2" s="2">
        <v>506</v>
      </c>
      <c r="AE2" s="2">
        <v>510</v>
      </c>
      <c r="AF2" s="2">
        <v>468</v>
      </c>
      <c r="AG2" s="2">
        <v>452</v>
      </c>
      <c r="AH2" s="2">
        <v>345</v>
      </c>
      <c r="AI2" s="2">
        <v>336</v>
      </c>
      <c r="AJ2" s="2">
        <v>259</v>
      </c>
      <c r="AK2" s="2">
        <v>179</v>
      </c>
      <c r="AL2" s="2">
        <v>82</v>
      </c>
      <c r="AM2" s="2">
        <v>117</v>
      </c>
      <c r="AN2" s="2">
        <v>116</v>
      </c>
      <c r="AO2" s="2" cm="1">
        <f t="array" ref="AO2:BT2">TREND(I2:AN2)</f>
        <v>3723.6931818181806</v>
      </c>
      <c r="AP2" s="2">
        <v>3593.426686217008</v>
      </c>
      <c r="AQ2" s="2">
        <v>3463.1601906158348</v>
      </c>
      <c r="AR2" s="2">
        <v>3332.8936950146617</v>
      </c>
      <c r="AS2" s="2">
        <v>3202.6271994134891</v>
      </c>
      <c r="AT2" s="2">
        <v>3072.3607038123159</v>
      </c>
      <c r="AU2" s="2">
        <v>2942.0942082111433</v>
      </c>
      <c r="AV2" s="2">
        <v>2811.8277126099701</v>
      </c>
      <c r="AW2" s="2">
        <v>2681.561217008797</v>
      </c>
      <c r="AX2" s="2">
        <v>2551.2947214076244</v>
      </c>
      <c r="AY2" s="2">
        <v>2421.0282258064512</v>
      </c>
      <c r="AZ2" s="2">
        <v>2290.7617302052786</v>
      </c>
      <c r="BA2" s="2">
        <v>2160.4952346041055</v>
      </c>
      <c r="BB2" s="2">
        <v>2030.2287390029323</v>
      </c>
      <c r="BC2" s="2">
        <v>1899.9622434017595</v>
      </c>
      <c r="BD2" s="2">
        <v>1769.6957478005866</v>
      </c>
      <c r="BE2" s="2">
        <v>1639.4292521994134</v>
      </c>
      <c r="BF2" s="2">
        <v>1509.1627565982408</v>
      </c>
      <c r="BG2" s="2">
        <v>1378.8962609970677</v>
      </c>
      <c r="BH2" s="2">
        <v>1248.629765395895</v>
      </c>
      <c r="BI2" s="2">
        <v>1118.3632697947219</v>
      </c>
      <c r="BJ2" s="2">
        <v>988.09677419354875</v>
      </c>
      <c r="BK2" s="2">
        <v>857.83027859237609</v>
      </c>
      <c r="BL2" s="2">
        <v>727.56378299120297</v>
      </c>
      <c r="BM2" s="2">
        <v>597.29728739002985</v>
      </c>
      <c r="BN2" s="2">
        <v>467.03079178885719</v>
      </c>
      <c r="BO2" s="2">
        <v>336.76429618768407</v>
      </c>
      <c r="BP2" s="2">
        <v>206.49780058651095</v>
      </c>
      <c r="BQ2" s="2">
        <v>76.231304985338284</v>
      </c>
      <c r="BR2" s="2">
        <v>-54.035190615834836</v>
      </c>
      <c r="BS2" s="2">
        <v>-184.3016862170075</v>
      </c>
      <c r="BT2" s="2">
        <v>-314.56818181818062</v>
      </c>
    </row>
    <row r="3" spans="2:72" s="2" customFormat="1" ht="20.100000000000001" customHeight="1" x14ac:dyDescent="0.25">
      <c r="B3" s="14" t="s">
        <v>53</v>
      </c>
      <c r="C3" s="15">
        <f t="shared" si="1"/>
        <v>-1344.0624999999995</v>
      </c>
      <c r="D3" s="17">
        <f t="shared" si="2"/>
        <v>-0.67243050561270734</v>
      </c>
      <c r="E3" s="12"/>
      <c r="F3" s="16" t="s">
        <v>43</v>
      </c>
      <c r="G3" s="17">
        <v>0.6</v>
      </c>
      <c r="I3" s="2">
        <v>2513</v>
      </c>
      <c r="J3" s="2">
        <v>1762</v>
      </c>
      <c r="K3" s="2">
        <v>1940</v>
      </c>
      <c r="L3" s="2">
        <v>2629</v>
      </c>
      <c r="M3" s="2">
        <v>2023</v>
      </c>
      <c r="N3" s="2">
        <v>1543</v>
      </c>
      <c r="O3" s="2">
        <v>1672</v>
      </c>
      <c r="P3" s="2">
        <v>1541</v>
      </c>
      <c r="Q3" s="2">
        <v>1310</v>
      </c>
      <c r="R3" s="2">
        <v>1349</v>
      </c>
      <c r="S3" s="2">
        <v>1618</v>
      </c>
      <c r="T3" s="2">
        <v>1493</v>
      </c>
      <c r="U3" s="2">
        <v>1568</v>
      </c>
      <c r="V3" s="2">
        <v>1084</v>
      </c>
      <c r="W3" s="2">
        <v>1420</v>
      </c>
      <c r="X3" s="2">
        <v>1388</v>
      </c>
      <c r="Y3" s="2">
        <v>855</v>
      </c>
      <c r="Z3" s="2">
        <v>860</v>
      </c>
      <c r="AA3" s="2">
        <v>1390</v>
      </c>
      <c r="AB3" s="2">
        <v>1225</v>
      </c>
      <c r="AC3" s="2">
        <v>972</v>
      </c>
      <c r="AD3" s="2">
        <v>966</v>
      </c>
      <c r="AE3" s="2">
        <v>1164</v>
      </c>
      <c r="AF3" s="2">
        <v>1172</v>
      </c>
      <c r="AG3" s="2">
        <v>1049</v>
      </c>
      <c r="AH3" s="2">
        <v>715</v>
      </c>
      <c r="AI3" s="2">
        <v>912</v>
      </c>
      <c r="AJ3" s="2">
        <v>926</v>
      </c>
      <c r="AK3" s="2">
        <v>878</v>
      </c>
      <c r="AL3" s="2">
        <v>806</v>
      </c>
      <c r="AM3" s="2">
        <v>923</v>
      </c>
      <c r="AN3" s="2">
        <v>791</v>
      </c>
      <c r="AO3" s="2" cm="1">
        <f t="array" ref="AO3:BT3">TREND(I3:AN3)</f>
        <v>1998.8124999999998</v>
      </c>
      <c r="AP3" s="2">
        <v>1955.4556451612902</v>
      </c>
      <c r="AQ3" s="2">
        <v>1912.0987903225805</v>
      </c>
      <c r="AR3" s="2">
        <v>1868.7419354838707</v>
      </c>
      <c r="AS3" s="2">
        <v>1825.3850806451612</v>
      </c>
      <c r="AT3" s="2">
        <v>1782.0282258064515</v>
      </c>
      <c r="AU3" s="2">
        <v>1738.671370967742</v>
      </c>
      <c r="AV3" s="2">
        <v>1695.3145161290322</v>
      </c>
      <c r="AW3" s="2">
        <v>1651.9576612903224</v>
      </c>
      <c r="AX3" s="2">
        <v>1608.6008064516129</v>
      </c>
      <c r="AY3" s="2">
        <v>1565.2439516129032</v>
      </c>
      <c r="AZ3" s="2">
        <v>1521.8870967741937</v>
      </c>
      <c r="BA3" s="2">
        <v>1478.5302419354839</v>
      </c>
      <c r="BB3" s="2">
        <v>1435.1733870967741</v>
      </c>
      <c r="BC3" s="2">
        <v>1391.8165322580644</v>
      </c>
      <c r="BD3" s="2">
        <v>1348.4596774193549</v>
      </c>
      <c r="BE3" s="2">
        <v>1305.1028225806454</v>
      </c>
      <c r="BF3" s="2">
        <v>1261.7459677419356</v>
      </c>
      <c r="BG3" s="2">
        <v>1218.3891129032259</v>
      </c>
      <c r="BH3" s="2">
        <v>1175.0322580645161</v>
      </c>
      <c r="BI3" s="2">
        <v>1131.6754032258066</v>
      </c>
      <c r="BJ3" s="2">
        <v>1088.3185483870968</v>
      </c>
      <c r="BK3" s="2">
        <v>1044.9616935483873</v>
      </c>
      <c r="BL3" s="2">
        <v>1001.6048387096776</v>
      </c>
      <c r="BM3" s="2">
        <v>958.2479838709678</v>
      </c>
      <c r="BN3" s="2">
        <v>914.89112903225828</v>
      </c>
      <c r="BO3" s="2">
        <v>871.53427419354853</v>
      </c>
      <c r="BP3" s="2">
        <v>828.17741935483878</v>
      </c>
      <c r="BQ3" s="2">
        <v>784.82056451612925</v>
      </c>
      <c r="BR3" s="2">
        <v>741.4637096774195</v>
      </c>
      <c r="BS3" s="2">
        <v>698.10685483870998</v>
      </c>
      <c r="BT3" s="2">
        <v>654.75000000000023</v>
      </c>
    </row>
    <row r="4" spans="2:72" s="2" customFormat="1" ht="20.100000000000001" customHeight="1" x14ac:dyDescent="0.25">
      <c r="B4" s="14" t="s">
        <v>54</v>
      </c>
      <c r="C4" s="15">
        <f t="shared" si="1"/>
        <v>-356.73295454545428</v>
      </c>
      <c r="D4" s="17">
        <f t="shared" si="2"/>
        <v>-0.28697385080193599</v>
      </c>
      <c r="E4" s="12"/>
      <c r="F4" s="16" t="s">
        <v>44</v>
      </c>
      <c r="G4" s="17">
        <v>0.1</v>
      </c>
      <c r="I4" s="2">
        <v>1440</v>
      </c>
      <c r="J4" s="2">
        <v>1505</v>
      </c>
      <c r="K4" s="2">
        <v>1143</v>
      </c>
      <c r="L4" s="2">
        <v>1944</v>
      </c>
      <c r="M4" s="2">
        <v>1261</v>
      </c>
      <c r="N4" s="2">
        <v>1170</v>
      </c>
      <c r="O4" s="2">
        <v>1263</v>
      </c>
      <c r="P4" s="2">
        <v>988</v>
      </c>
      <c r="Q4" s="2">
        <v>1016</v>
      </c>
      <c r="R4" s="2">
        <v>839</v>
      </c>
      <c r="S4" s="2">
        <v>1073</v>
      </c>
      <c r="T4" s="2">
        <v>1301</v>
      </c>
      <c r="U4" s="2">
        <v>989</v>
      </c>
      <c r="V4" s="2">
        <v>666</v>
      </c>
      <c r="W4" s="2">
        <v>690</v>
      </c>
      <c r="X4" s="2">
        <v>854</v>
      </c>
      <c r="Y4" s="2">
        <v>562</v>
      </c>
      <c r="Z4" s="2">
        <v>492</v>
      </c>
      <c r="AA4" s="2">
        <v>484</v>
      </c>
      <c r="AB4" s="2">
        <v>503</v>
      </c>
      <c r="AC4" s="2">
        <v>565</v>
      </c>
      <c r="AD4" s="2">
        <v>926</v>
      </c>
      <c r="AE4" s="2">
        <v>1998</v>
      </c>
      <c r="AF4" s="2">
        <v>2929</v>
      </c>
      <c r="AG4" s="2">
        <v>1757</v>
      </c>
      <c r="AH4" s="2">
        <v>1223</v>
      </c>
      <c r="AI4" s="2">
        <v>755</v>
      </c>
      <c r="AJ4" s="2">
        <v>902</v>
      </c>
      <c r="AK4" s="2">
        <v>715</v>
      </c>
      <c r="AL4" s="2">
        <v>645</v>
      </c>
      <c r="AM4" s="2">
        <v>828</v>
      </c>
      <c r="AN4" s="2">
        <v>645</v>
      </c>
      <c r="AO4" s="2" cm="1">
        <f t="array" ref="AO4:BT4">TREND(I4:AN4)</f>
        <v>1243.085227272727</v>
      </c>
      <c r="AP4" s="2">
        <v>1231.5777126099706</v>
      </c>
      <c r="AQ4" s="2">
        <v>1220.070197947214</v>
      </c>
      <c r="AR4" s="2">
        <v>1208.5626832844573</v>
      </c>
      <c r="AS4" s="2">
        <v>1197.0551686217007</v>
      </c>
      <c r="AT4" s="2">
        <v>1185.547653958944</v>
      </c>
      <c r="AU4" s="2">
        <v>1174.0401392961876</v>
      </c>
      <c r="AV4" s="2">
        <v>1162.5326246334309</v>
      </c>
      <c r="AW4" s="2">
        <v>1151.0251099706743</v>
      </c>
      <c r="AX4" s="2">
        <v>1139.5175953079179</v>
      </c>
      <c r="AY4" s="2">
        <v>1128.0100806451612</v>
      </c>
      <c r="AZ4" s="2">
        <v>1116.5025659824046</v>
      </c>
      <c r="BA4" s="2">
        <v>1104.9950513196479</v>
      </c>
      <c r="BB4" s="2">
        <v>1093.4875366568913</v>
      </c>
      <c r="BC4" s="2">
        <v>1081.9800219941349</v>
      </c>
      <c r="BD4" s="2">
        <v>1070.4725073313782</v>
      </c>
      <c r="BE4" s="2">
        <v>1058.9649926686216</v>
      </c>
      <c r="BF4" s="2">
        <v>1047.4574780058651</v>
      </c>
      <c r="BG4" s="2">
        <v>1035.9499633431085</v>
      </c>
      <c r="BH4" s="2">
        <v>1024.4424486803518</v>
      </c>
      <c r="BI4" s="2">
        <v>1012.9349340175952</v>
      </c>
      <c r="BJ4" s="2">
        <v>1001.4274193548387</v>
      </c>
      <c r="BK4" s="2">
        <v>989.91990469208213</v>
      </c>
      <c r="BL4" s="2">
        <v>978.41239002932548</v>
      </c>
      <c r="BM4" s="2">
        <v>966.90487536656883</v>
      </c>
      <c r="BN4" s="2">
        <v>955.3973607038123</v>
      </c>
      <c r="BO4" s="2">
        <v>943.88984604105576</v>
      </c>
      <c r="BP4" s="2">
        <v>932.38233137829911</v>
      </c>
      <c r="BQ4" s="2">
        <v>920.87481671554247</v>
      </c>
      <c r="BR4" s="2">
        <v>909.36730205278593</v>
      </c>
      <c r="BS4" s="2">
        <v>897.8597873900294</v>
      </c>
      <c r="BT4" s="2">
        <v>886.35227272727275</v>
      </c>
    </row>
    <row r="5" spans="2:72" s="2" customFormat="1" ht="20.100000000000001" customHeight="1" x14ac:dyDescent="0.25">
      <c r="B5" s="14" t="s">
        <v>55</v>
      </c>
      <c r="C5" s="15">
        <f t="shared" si="1"/>
        <v>1128.9318181818182</v>
      </c>
      <c r="D5" s="17">
        <f t="shared" si="2"/>
        <v>0.63047803392089363</v>
      </c>
      <c r="E5" s="12"/>
      <c r="F5" s="16" t="s">
        <v>45</v>
      </c>
      <c r="G5" s="17">
        <v>-0.6</v>
      </c>
      <c r="I5" s="2">
        <v>1887</v>
      </c>
      <c r="J5" s="2">
        <v>1330</v>
      </c>
      <c r="K5" s="2">
        <v>1388</v>
      </c>
      <c r="L5" s="2">
        <v>3105</v>
      </c>
      <c r="M5" s="2">
        <v>3275</v>
      </c>
      <c r="N5" s="2">
        <v>2294</v>
      </c>
      <c r="O5" s="2">
        <v>2456</v>
      </c>
      <c r="P5" s="2">
        <v>2848</v>
      </c>
      <c r="Q5" s="2">
        <v>1673</v>
      </c>
      <c r="R5" s="2">
        <v>1532</v>
      </c>
      <c r="S5" s="2">
        <v>2221</v>
      </c>
      <c r="T5" s="2">
        <v>1737</v>
      </c>
      <c r="U5" s="2">
        <v>1607</v>
      </c>
      <c r="V5" s="2">
        <v>1325</v>
      </c>
      <c r="W5" s="2">
        <v>1830</v>
      </c>
      <c r="X5" s="2">
        <v>2913</v>
      </c>
      <c r="Y5" s="2">
        <v>1458</v>
      </c>
      <c r="Z5" s="2">
        <v>1110</v>
      </c>
      <c r="AA5" s="2">
        <v>1216</v>
      </c>
      <c r="AB5" s="2">
        <v>1203</v>
      </c>
      <c r="AC5" s="2">
        <v>1830</v>
      </c>
      <c r="AD5" s="2">
        <v>3174</v>
      </c>
      <c r="AE5" s="2">
        <v>6170</v>
      </c>
      <c r="AF5" s="2">
        <v>3737</v>
      </c>
      <c r="AG5" s="2">
        <v>2741</v>
      </c>
      <c r="AH5" s="2">
        <v>2045</v>
      </c>
      <c r="AI5" s="2">
        <v>2368</v>
      </c>
      <c r="AJ5" s="2">
        <v>3902</v>
      </c>
      <c r="AK5" s="2">
        <v>2697</v>
      </c>
      <c r="AL5" s="2">
        <v>2195</v>
      </c>
      <c r="AM5" s="2">
        <v>3354</v>
      </c>
      <c r="AN5" s="2">
        <v>2741</v>
      </c>
      <c r="AO5" s="2" cm="1">
        <f t="array" ref="AO5:BT5">TREND(I5:AN5)</f>
        <v>1790.5965909090908</v>
      </c>
      <c r="AP5" s="2">
        <v>1827.0137463343106</v>
      </c>
      <c r="AQ5" s="2">
        <v>1863.4309017595306</v>
      </c>
      <c r="AR5" s="2">
        <v>1899.8480571847506</v>
      </c>
      <c r="AS5" s="2">
        <v>1936.2652126099706</v>
      </c>
      <c r="AT5" s="2">
        <v>1972.6823680351904</v>
      </c>
      <c r="AU5" s="2">
        <v>2009.0995234604104</v>
      </c>
      <c r="AV5" s="2">
        <v>2045.5166788856304</v>
      </c>
      <c r="AW5" s="2">
        <v>2081.9338343108502</v>
      </c>
      <c r="AX5" s="2">
        <v>2118.35098973607</v>
      </c>
      <c r="AY5" s="2">
        <v>2154.7681451612902</v>
      </c>
      <c r="AZ5" s="2">
        <v>2191.18530058651</v>
      </c>
      <c r="BA5" s="2">
        <v>2227.6024560117303</v>
      </c>
      <c r="BB5" s="2">
        <v>2264.0196114369501</v>
      </c>
      <c r="BC5" s="2">
        <v>2300.4367668621699</v>
      </c>
      <c r="BD5" s="2">
        <v>2336.8539222873897</v>
      </c>
      <c r="BE5" s="2">
        <v>2373.2710777126099</v>
      </c>
      <c r="BF5" s="2">
        <v>2409.6882331378297</v>
      </c>
      <c r="BG5" s="2">
        <v>2446.1053885630499</v>
      </c>
      <c r="BH5" s="2">
        <v>2482.5225439882697</v>
      </c>
      <c r="BI5" s="2">
        <v>2518.9396994134895</v>
      </c>
      <c r="BJ5" s="2">
        <v>2555.3568548387093</v>
      </c>
      <c r="BK5" s="2">
        <v>2591.7740102639295</v>
      </c>
      <c r="BL5" s="2">
        <v>2628.1911656891493</v>
      </c>
      <c r="BM5" s="2">
        <v>2664.6083211143696</v>
      </c>
      <c r="BN5" s="2">
        <v>2701.0254765395894</v>
      </c>
      <c r="BO5" s="2">
        <v>2737.4426319648092</v>
      </c>
      <c r="BP5" s="2">
        <v>2773.8597873900289</v>
      </c>
      <c r="BQ5" s="2">
        <v>2810.2769428152492</v>
      </c>
      <c r="BR5" s="2">
        <v>2846.6940982404694</v>
      </c>
      <c r="BS5" s="2">
        <v>2883.1112536656892</v>
      </c>
      <c r="BT5" s="2">
        <v>2919.528409090909</v>
      </c>
    </row>
    <row r="6" spans="2:72" s="2" customFormat="1" ht="20.100000000000001" customHeight="1" x14ac:dyDescent="0.25">
      <c r="B6" s="14" t="s">
        <v>56</v>
      </c>
      <c r="C6" s="15">
        <f t="shared" si="1"/>
        <v>-2277.619318181818</v>
      </c>
      <c r="D6" s="17">
        <f t="shared" si="2"/>
        <v>-0.91699779249448121</v>
      </c>
      <c r="E6" s="12"/>
      <c r="F6" s="16" t="s">
        <v>46</v>
      </c>
      <c r="G6" s="17">
        <v>-1.2</v>
      </c>
      <c r="I6" s="2">
        <v>3099</v>
      </c>
      <c r="J6" s="2">
        <v>2897</v>
      </c>
      <c r="K6" s="2">
        <v>2285</v>
      </c>
      <c r="L6" s="2">
        <v>3741</v>
      </c>
      <c r="M6" s="2">
        <v>2716</v>
      </c>
      <c r="N6" s="2">
        <v>2124</v>
      </c>
      <c r="O6" s="2">
        <v>1695</v>
      </c>
      <c r="P6" s="2">
        <v>1557</v>
      </c>
      <c r="Q6" s="2">
        <v>1312</v>
      </c>
      <c r="R6" s="2">
        <v>1167</v>
      </c>
      <c r="S6" s="2">
        <v>2285</v>
      </c>
      <c r="T6" s="2">
        <v>1859</v>
      </c>
      <c r="U6" s="2">
        <v>1279</v>
      </c>
      <c r="V6" s="2">
        <v>1003</v>
      </c>
      <c r="W6" s="2">
        <v>1026</v>
      </c>
      <c r="X6" s="2">
        <v>909</v>
      </c>
      <c r="Y6" s="2">
        <v>822</v>
      </c>
      <c r="Z6" s="2">
        <v>685</v>
      </c>
      <c r="AA6" s="2">
        <v>794</v>
      </c>
      <c r="AB6" s="2">
        <v>766</v>
      </c>
      <c r="AC6" s="2">
        <v>652</v>
      </c>
      <c r="AD6" s="2">
        <v>492</v>
      </c>
      <c r="AE6" s="2">
        <v>1067</v>
      </c>
      <c r="AF6" s="2">
        <v>833</v>
      </c>
      <c r="AG6" s="2">
        <v>917</v>
      </c>
      <c r="AH6" s="2">
        <v>763</v>
      </c>
      <c r="AI6" s="2">
        <v>669</v>
      </c>
      <c r="AJ6" s="2">
        <v>556</v>
      </c>
      <c r="AK6" s="2">
        <v>549</v>
      </c>
      <c r="AL6" s="2">
        <v>595</v>
      </c>
      <c r="AM6" s="2">
        <v>692</v>
      </c>
      <c r="AN6" s="2">
        <v>1233</v>
      </c>
      <c r="AO6" s="2" cm="1">
        <f t="array" ref="AO6:BT6">TREND(I6:AN6)</f>
        <v>2483.778409090909</v>
      </c>
      <c r="AP6" s="2">
        <v>2410.306818181818</v>
      </c>
      <c r="AQ6" s="2">
        <v>2336.8352272727275</v>
      </c>
      <c r="AR6" s="2">
        <v>2263.3636363636365</v>
      </c>
      <c r="AS6" s="2">
        <v>2189.8920454545455</v>
      </c>
      <c r="AT6" s="2">
        <v>2116.4204545454545</v>
      </c>
      <c r="AU6" s="2">
        <v>2042.9488636363635</v>
      </c>
      <c r="AV6" s="2">
        <v>1969.4772727272727</v>
      </c>
      <c r="AW6" s="2">
        <v>1896.005681818182</v>
      </c>
      <c r="AX6" s="2">
        <v>1822.534090909091</v>
      </c>
      <c r="AY6" s="2">
        <v>1749.0625</v>
      </c>
      <c r="AZ6" s="2">
        <v>1675.590909090909</v>
      </c>
      <c r="BA6" s="2">
        <v>1602.1193181818182</v>
      </c>
      <c r="BB6" s="2">
        <v>1528.6477272727273</v>
      </c>
      <c r="BC6" s="2">
        <v>1455.1761363636365</v>
      </c>
      <c r="BD6" s="2">
        <v>1381.7045454545455</v>
      </c>
      <c r="BE6" s="2">
        <v>1308.2329545454545</v>
      </c>
      <c r="BF6" s="2">
        <v>1234.7613636363637</v>
      </c>
      <c r="BG6" s="2">
        <v>1161.2897727272727</v>
      </c>
      <c r="BH6" s="2">
        <v>1087.818181818182</v>
      </c>
      <c r="BI6" s="2">
        <v>1014.346590909091</v>
      </c>
      <c r="BJ6" s="2">
        <v>940.875</v>
      </c>
      <c r="BK6" s="2">
        <v>867.40340909090924</v>
      </c>
      <c r="BL6" s="2">
        <v>793.93181818181824</v>
      </c>
      <c r="BM6" s="2">
        <v>720.46022727272725</v>
      </c>
      <c r="BN6" s="2">
        <v>646.98863636363649</v>
      </c>
      <c r="BO6" s="2">
        <v>573.5170454545455</v>
      </c>
      <c r="BP6" s="2">
        <v>500.0454545454545</v>
      </c>
      <c r="BQ6" s="2">
        <v>426.57386363636351</v>
      </c>
      <c r="BR6" s="2">
        <v>353.10227272727298</v>
      </c>
      <c r="BS6" s="2">
        <v>279.63068181818198</v>
      </c>
      <c r="BT6" s="2">
        <v>206.15909090909099</v>
      </c>
    </row>
    <row r="7" spans="2:72" s="2" customFormat="1" ht="20.100000000000001" customHeight="1" x14ac:dyDescent="0.25">
      <c r="B7" s="14" t="s">
        <v>57</v>
      </c>
      <c r="C7" s="15">
        <f t="shared" si="1"/>
        <v>-2356.8295454545446</v>
      </c>
      <c r="D7" s="17">
        <f t="shared" si="2"/>
        <v>-1.0204482275086715</v>
      </c>
      <c r="E7" s="12"/>
      <c r="F7" s="12"/>
      <c r="G7" s="12"/>
      <c r="I7" s="2">
        <v>1927</v>
      </c>
      <c r="J7" s="2">
        <v>1812</v>
      </c>
      <c r="K7" s="2">
        <v>1960</v>
      </c>
      <c r="L7" s="2">
        <v>2573</v>
      </c>
      <c r="M7" s="2">
        <v>2468</v>
      </c>
      <c r="N7" s="2">
        <v>1500</v>
      </c>
      <c r="O7" s="2">
        <v>1742</v>
      </c>
      <c r="P7" s="2">
        <v>1629</v>
      </c>
      <c r="Q7" s="2">
        <v>1181</v>
      </c>
      <c r="R7" s="2">
        <v>1270</v>
      </c>
      <c r="S7" s="2">
        <v>1247</v>
      </c>
      <c r="T7" s="2">
        <v>2006</v>
      </c>
      <c r="U7" s="2">
        <v>2416</v>
      </c>
      <c r="V7" s="2">
        <v>2874</v>
      </c>
      <c r="W7" s="2">
        <v>1671</v>
      </c>
      <c r="X7" s="2">
        <v>1299</v>
      </c>
      <c r="Y7" s="2">
        <v>1147</v>
      </c>
      <c r="Z7" s="2">
        <v>852</v>
      </c>
      <c r="AA7" s="2">
        <v>684</v>
      </c>
      <c r="AB7" s="2">
        <v>626</v>
      </c>
      <c r="AC7" s="2">
        <v>399</v>
      </c>
      <c r="AD7" s="2">
        <v>470</v>
      </c>
      <c r="AE7" s="2">
        <v>460</v>
      </c>
      <c r="AF7" s="2">
        <v>458</v>
      </c>
      <c r="AG7" s="2">
        <v>330</v>
      </c>
      <c r="AH7" s="2">
        <v>219</v>
      </c>
      <c r="AI7" s="2">
        <v>241</v>
      </c>
      <c r="AJ7" s="2">
        <v>243</v>
      </c>
      <c r="AK7" s="2">
        <v>141</v>
      </c>
      <c r="AL7" s="2">
        <v>85</v>
      </c>
      <c r="AM7" s="2">
        <v>146</v>
      </c>
      <c r="AN7" s="2">
        <v>122</v>
      </c>
      <c r="AO7" s="2" cm="1">
        <f t="array" ref="AO7:BT7">TREND(I7:AN7)</f>
        <v>2309.6022727272725</v>
      </c>
      <c r="AP7" s="2">
        <v>2233.5755131964806</v>
      </c>
      <c r="AQ7" s="2">
        <v>2157.5487536656892</v>
      </c>
      <c r="AR7" s="2">
        <v>2081.5219941348973</v>
      </c>
      <c r="AS7" s="2">
        <v>2005.4952346041055</v>
      </c>
      <c r="AT7" s="2">
        <v>1929.4684750733138</v>
      </c>
      <c r="AU7" s="2">
        <v>1853.4417155425222</v>
      </c>
      <c r="AV7" s="2">
        <v>1777.4149560117303</v>
      </c>
      <c r="AW7" s="2">
        <v>1701.3881964809384</v>
      </c>
      <c r="AX7" s="2">
        <v>1625.3614369501468</v>
      </c>
      <c r="AY7" s="2">
        <v>1549.3346774193551</v>
      </c>
      <c r="AZ7" s="2">
        <v>1473.3079178885632</v>
      </c>
      <c r="BA7" s="2">
        <v>1397.2811583577713</v>
      </c>
      <c r="BB7" s="2">
        <v>1321.2543988269797</v>
      </c>
      <c r="BC7" s="2">
        <v>1245.227639296188</v>
      </c>
      <c r="BD7" s="2">
        <v>1169.2008797653962</v>
      </c>
      <c r="BE7" s="2">
        <v>1093.1741202346043</v>
      </c>
      <c r="BF7" s="2">
        <v>1017.1473607038126</v>
      </c>
      <c r="BG7" s="2">
        <v>941.12060117302099</v>
      </c>
      <c r="BH7" s="2">
        <v>865.09384164222911</v>
      </c>
      <c r="BI7" s="2">
        <v>789.06708211143723</v>
      </c>
      <c r="BJ7" s="2">
        <v>713.04032258064558</v>
      </c>
      <c r="BK7" s="2">
        <v>637.01356304985393</v>
      </c>
      <c r="BL7" s="2">
        <v>560.98680351906205</v>
      </c>
      <c r="BM7" s="2">
        <v>484.96004398827017</v>
      </c>
      <c r="BN7" s="2">
        <v>408.93328445747852</v>
      </c>
      <c r="BO7" s="2">
        <v>332.90652492668687</v>
      </c>
      <c r="BP7" s="2">
        <v>256.87976539589499</v>
      </c>
      <c r="BQ7" s="2">
        <v>180.85300586510311</v>
      </c>
      <c r="BR7" s="2">
        <v>104.82624633431169</v>
      </c>
      <c r="BS7" s="2">
        <v>28.799486803519812</v>
      </c>
      <c r="BT7" s="2">
        <v>-47.227272727272066</v>
      </c>
    </row>
    <row r="8" spans="2:72" s="2" customFormat="1" ht="20.100000000000001" customHeight="1" x14ac:dyDescent="0.25">
      <c r="B8" s="14" t="s">
        <v>58</v>
      </c>
      <c r="C8" s="15">
        <f t="shared" si="1"/>
        <v>-4582.3977272727261</v>
      </c>
      <c r="D8" s="17">
        <f t="shared" si="2"/>
        <v>-0.41209728639847271</v>
      </c>
      <c r="E8" s="12"/>
      <c r="F8" s="12"/>
      <c r="G8" s="12"/>
      <c r="I8" s="2">
        <v>10082</v>
      </c>
      <c r="J8" s="2">
        <v>6103</v>
      </c>
      <c r="K8" s="2">
        <v>7760</v>
      </c>
      <c r="L8" s="2">
        <v>19039</v>
      </c>
      <c r="M8" s="2">
        <v>14935</v>
      </c>
      <c r="N8" s="2">
        <v>12048</v>
      </c>
      <c r="O8" s="2">
        <v>13026</v>
      </c>
      <c r="P8" s="2">
        <v>13113</v>
      </c>
      <c r="Q8" s="2">
        <v>10797</v>
      </c>
      <c r="R8" s="2">
        <v>10062</v>
      </c>
      <c r="S8" s="2">
        <v>12872</v>
      </c>
      <c r="T8" s="2">
        <v>7020</v>
      </c>
      <c r="U8" s="2">
        <v>6643</v>
      </c>
      <c r="V8" s="2">
        <v>6274</v>
      </c>
      <c r="W8" s="2">
        <v>7124</v>
      </c>
      <c r="X8" s="2">
        <v>5307</v>
      </c>
      <c r="Y8" s="2">
        <v>3203</v>
      </c>
      <c r="Z8" s="2">
        <v>3151</v>
      </c>
      <c r="AA8" s="2">
        <v>4133</v>
      </c>
      <c r="AB8" s="2">
        <v>3077</v>
      </c>
      <c r="AC8" s="2">
        <v>10020</v>
      </c>
      <c r="AD8" s="2">
        <v>9251</v>
      </c>
      <c r="AE8" s="2">
        <v>15090</v>
      </c>
      <c r="AF8" s="2">
        <v>14729</v>
      </c>
      <c r="AG8" s="2">
        <v>8575</v>
      </c>
      <c r="AH8" s="2">
        <v>6385</v>
      </c>
      <c r="AI8" s="2">
        <v>7615</v>
      </c>
      <c r="AJ8" s="2">
        <v>7890</v>
      </c>
      <c r="AK8" s="2">
        <v>6367</v>
      </c>
      <c r="AL8" s="2">
        <v>5580</v>
      </c>
      <c r="AM8" s="2">
        <v>8577</v>
      </c>
      <c r="AN8" s="2">
        <v>6664</v>
      </c>
      <c r="AO8" s="2" cm="1">
        <f t="array" ref="AO8:BT8">TREND(I8:AN8)</f>
        <v>11119.698863636364</v>
      </c>
      <c r="AP8" s="2">
        <v>10971.879582111436</v>
      </c>
      <c r="AQ8" s="2">
        <v>10824.06030058651</v>
      </c>
      <c r="AR8" s="2">
        <v>10676.241019061583</v>
      </c>
      <c r="AS8" s="2">
        <v>10528.421737536657</v>
      </c>
      <c r="AT8" s="2">
        <v>10380.602456011729</v>
      </c>
      <c r="AU8" s="2">
        <v>10232.783174486804</v>
      </c>
      <c r="AV8" s="2">
        <v>10084.963892961878</v>
      </c>
      <c r="AW8" s="2">
        <v>9937.1446114369501</v>
      </c>
      <c r="AX8" s="2">
        <v>9789.3253299120242</v>
      </c>
      <c r="AY8" s="2">
        <v>9641.5060483870966</v>
      </c>
      <c r="AZ8" s="2">
        <v>9493.6867668621708</v>
      </c>
      <c r="BA8" s="2">
        <v>9345.8674853372431</v>
      </c>
      <c r="BB8" s="2">
        <v>9198.0482038123173</v>
      </c>
      <c r="BC8" s="2">
        <v>9050.2289222873915</v>
      </c>
      <c r="BD8" s="2">
        <v>8902.4096407624638</v>
      </c>
      <c r="BE8" s="2">
        <v>8754.5903592375362</v>
      </c>
      <c r="BF8" s="2">
        <v>8606.7710777126103</v>
      </c>
      <c r="BG8" s="2">
        <v>8458.9517961876845</v>
      </c>
      <c r="BH8" s="2">
        <v>8311.1325146627569</v>
      </c>
      <c r="BI8" s="2">
        <v>8163.313233137831</v>
      </c>
      <c r="BJ8" s="2">
        <v>8015.4939516129043</v>
      </c>
      <c r="BK8" s="2">
        <v>7867.6746700879776</v>
      </c>
      <c r="BL8" s="2">
        <v>7719.8553885630508</v>
      </c>
      <c r="BM8" s="2">
        <v>7572.0361070381241</v>
      </c>
      <c r="BN8" s="2">
        <v>7424.2168255131974</v>
      </c>
      <c r="BO8" s="2">
        <v>7276.3975439882706</v>
      </c>
      <c r="BP8" s="2">
        <v>7128.5782624633448</v>
      </c>
      <c r="BQ8" s="2">
        <v>6980.7589809384181</v>
      </c>
      <c r="BR8" s="2">
        <v>6832.9396994134913</v>
      </c>
      <c r="BS8" s="2">
        <v>6685.1204178885646</v>
      </c>
      <c r="BT8" s="2">
        <v>6537.3011363636379</v>
      </c>
    </row>
    <row r="9" spans="2:72" s="2" customFormat="1" ht="20.100000000000001" customHeight="1" x14ac:dyDescent="0.25">
      <c r="B9" s="14" t="s">
        <v>59</v>
      </c>
      <c r="C9" s="15">
        <f>(BJ9-BT9)*-1</f>
        <v>3814.2727272727261</v>
      </c>
      <c r="D9" s="17">
        <f>C9/BJ9</f>
        <v>0.48398613458222051</v>
      </c>
      <c r="E9" s="12"/>
      <c r="F9" s="12"/>
      <c r="G9" s="12"/>
      <c r="I9" s="2">
        <v>5410</v>
      </c>
      <c r="J9" s="2">
        <v>4483</v>
      </c>
      <c r="K9" s="2">
        <v>5544</v>
      </c>
      <c r="L9" s="2">
        <v>8653</v>
      </c>
      <c r="M9" s="2">
        <v>8208</v>
      </c>
      <c r="N9" s="2">
        <v>7499</v>
      </c>
      <c r="O9" s="2">
        <v>8368</v>
      </c>
      <c r="P9" s="2">
        <v>7919</v>
      </c>
      <c r="Q9" s="2">
        <v>7041</v>
      </c>
      <c r="R9" s="2">
        <v>6694</v>
      </c>
      <c r="S9" s="2">
        <v>10178</v>
      </c>
      <c r="T9" s="2">
        <v>10272</v>
      </c>
      <c r="U9" s="2">
        <v>9098</v>
      </c>
      <c r="V9" s="2">
        <v>8065</v>
      </c>
      <c r="W9" s="2">
        <v>8351</v>
      </c>
      <c r="X9" s="2">
        <v>12867</v>
      </c>
      <c r="Y9" s="2">
        <v>6912</v>
      </c>
      <c r="Z9" s="2">
        <v>7150</v>
      </c>
      <c r="AA9" s="2">
        <v>8157</v>
      </c>
      <c r="AB9" s="2">
        <v>6730</v>
      </c>
      <c r="AC9" s="2">
        <v>7519</v>
      </c>
      <c r="AD9" s="2">
        <v>6757</v>
      </c>
      <c r="AE9" s="2">
        <v>10205</v>
      </c>
      <c r="AF9" s="2">
        <v>10259</v>
      </c>
      <c r="AG9" s="2">
        <v>8637</v>
      </c>
      <c r="AH9" s="2">
        <v>8614</v>
      </c>
      <c r="AI9" s="2">
        <v>7820</v>
      </c>
      <c r="AJ9" s="2">
        <v>12367</v>
      </c>
      <c r="AK9" s="2">
        <v>9587</v>
      </c>
      <c r="AL9" s="2">
        <v>8193</v>
      </c>
      <c r="AM9" s="2">
        <v>9043</v>
      </c>
      <c r="AN9" s="2">
        <v>16187</v>
      </c>
      <c r="BJ9" s="2" cm="1">
        <f t="array" ref="BJ9:BT9">TREND(AD9:AN9)</f>
        <v>7880.954545454546</v>
      </c>
      <c r="BK9" s="2">
        <v>8262.3818181818187</v>
      </c>
      <c r="BL9" s="2">
        <v>8643.8090909090915</v>
      </c>
      <c r="BM9" s="2">
        <v>9025.2363636363643</v>
      </c>
      <c r="BN9" s="2">
        <v>9406.6636363636371</v>
      </c>
      <c r="BO9" s="2">
        <v>9788.0909090909099</v>
      </c>
      <c r="BP9" s="2">
        <v>10169.518181818183</v>
      </c>
      <c r="BQ9" s="2">
        <v>10550.945454545456</v>
      </c>
      <c r="BR9" s="2">
        <v>10932.372727272728</v>
      </c>
      <c r="BS9" s="2">
        <v>11313.800000000001</v>
      </c>
      <c r="BT9" s="2">
        <v>11695.227272727272</v>
      </c>
    </row>
    <row r="10" spans="2:72" s="2" customFormat="1" ht="20.100000000000001" customHeight="1" x14ac:dyDescent="0.25">
      <c r="B10" s="14" t="s">
        <v>60</v>
      </c>
      <c r="C10" s="15">
        <f t="shared" ref="C10:C20" si="3">(AO10-BT10)*-1</f>
        <v>-5540.4204545454522</v>
      </c>
      <c r="D10" s="17">
        <f t="shared" ref="D10:D20" si="4">C10/AO10</f>
        <v>-0.83183748051808437</v>
      </c>
      <c r="E10" s="12"/>
      <c r="F10" s="12"/>
      <c r="G10" s="12"/>
      <c r="I10" s="2">
        <v>7412</v>
      </c>
      <c r="J10" s="2">
        <v>6417</v>
      </c>
      <c r="K10" s="2">
        <v>6748</v>
      </c>
      <c r="L10" s="2">
        <v>9464</v>
      </c>
      <c r="M10" s="2">
        <v>7579</v>
      </c>
      <c r="N10" s="2">
        <v>5097</v>
      </c>
      <c r="O10" s="2">
        <v>5391</v>
      </c>
      <c r="P10" s="2">
        <v>4751</v>
      </c>
      <c r="Q10" s="2">
        <v>3832</v>
      </c>
      <c r="R10" s="2">
        <v>3998</v>
      </c>
      <c r="S10" s="2">
        <v>4704</v>
      </c>
      <c r="T10" s="2">
        <v>4039</v>
      </c>
      <c r="U10" s="2">
        <v>4136</v>
      </c>
      <c r="V10" s="2">
        <v>3250</v>
      </c>
      <c r="W10" s="2">
        <v>3688</v>
      </c>
      <c r="X10" s="2">
        <v>4367</v>
      </c>
      <c r="Y10" s="2">
        <v>3342</v>
      </c>
      <c r="Z10" s="2">
        <v>2721</v>
      </c>
      <c r="AA10" s="2">
        <v>2609</v>
      </c>
      <c r="AB10" s="2">
        <v>2900</v>
      </c>
      <c r="AC10" s="2">
        <v>2253</v>
      </c>
      <c r="AD10" s="2">
        <v>2582</v>
      </c>
      <c r="AE10" s="2">
        <v>3069</v>
      </c>
      <c r="AF10" s="2">
        <v>3312</v>
      </c>
      <c r="AG10" s="2">
        <v>2537</v>
      </c>
      <c r="AH10" s="2">
        <v>2032</v>
      </c>
      <c r="AI10" s="2">
        <v>2081</v>
      </c>
      <c r="AJ10" s="2">
        <v>2302</v>
      </c>
      <c r="AK10" s="2">
        <v>2213</v>
      </c>
      <c r="AL10" s="2">
        <v>1604</v>
      </c>
      <c r="AM10" s="2">
        <v>1821</v>
      </c>
      <c r="AN10" s="2">
        <v>2237</v>
      </c>
      <c r="AO10" s="2" cm="1">
        <f t="array" ref="AO10:BT10">TREND(I10:AN10)</f>
        <v>6660.4602272727261</v>
      </c>
      <c r="AP10" s="2">
        <v>6481.7369868035184</v>
      </c>
      <c r="AQ10" s="2">
        <v>6303.0137463343099</v>
      </c>
      <c r="AR10" s="2">
        <v>6124.2905058651022</v>
      </c>
      <c r="AS10" s="2">
        <v>5945.5672653958936</v>
      </c>
      <c r="AT10" s="2">
        <v>5766.844024926686</v>
      </c>
      <c r="AU10" s="2">
        <v>5588.1207844574774</v>
      </c>
      <c r="AV10" s="2">
        <v>5409.3975439882697</v>
      </c>
      <c r="AW10" s="2">
        <v>5230.6743035190611</v>
      </c>
      <c r="AX10" s="2">
        <v>5051.9510630498535</v>
      </c>
      <c r="AY10" s="2">
        <v>4873.2278225806449</v>
      </c>
      <c r="AZ10" s="2">
        <v>4694.5045821114363</v>
      </c>
      <c r="BA10" s="2">
        <v>4515.7813416422287</v>
      </c>
      <c r="BB10" s="2">
        <v>4337.058101173021</v>
      </c>
      <c r="BC10" s="2">
        <v>4158.3348607038124</v>
      </c>
      <c r="BD10" s="2">
        <v>3979.6116202346043</v>
      </c>
      <c r="BE10" s="2">
        <v>3800.8883797653962</v>
      </c>
      <c r="BF10" s="2">
        <v>3622.165139296188</v>
      </c>
      <c r="BG10" s="2">
        <v>3443.4418988269799</v>
      </c>
      <c r="BH10" s="2">
        <v>3264.7186583577718</v>
      </c>
      <c r="BI10" s="2">
        <v>3085.9954178885637</v>
      </c>
      <c r="BJ10" s="2">
        <v>2907.2721774193556</v>
      </c>
      <c r="BK10" s="2">
        <v>2728.5489369501474</v>
      </c>
      <c r="BL10" s="2">
        <v>2549.8256964809389</v>
      </c>
      <c r="BM10" s="2">
        <v>2371.1024560117312</v>
      </c>
      <c r="BN10" s="2">
        <v>2192.3792155425226</v>
      </c>
      <c r="BO10" s="2">
        <v>2013.6559750733149</v>
      </c>
      <c r="BP10" s="2">
        <v>1834.9327346041064</v>
      </c>
      <c r="BQ10" s="2">
        <v>1656.2094941348987</v>
      </c>
      <c r="BR10" s="2">
        <v>1477.4862536656901</v>
      </c>
      <c r="BS10" s="2">
        <v>1298.7630131964825</v>
      </c>
      <c r="BT10" s="2">
        <v>1120.0397727272739</v>
      </c>
    </row>
    <row r="11" spans="2:72" s="2" customFormat="1" ht="20.100000000000001" customHeight="1" x14ac:dyDescent="0.25">
      <c r="B11" s="14" t="s">
        <v>61</v>
      </c>
      <c r="C11" s="15">
        <f t="shared" si="3"/>
        <v>-2930.4090909090901</v>
      </c>
      <c r="D11" s="17">
        <f t="shared" si="4"/>
        <v>-0.9262770720598561</v>
      </c>
      <c r="E11" s="12"/>
      <c r="F11" s="12"/>
      <c r="G11" s="12"/>
      <c r="I11" s="2">
        <v>3734</v>
      </c>
      <c r="J11" s="2">
        <v>3062</v>
      </c>
      <c r="K11" s="2">
        <v>3348</v>
      </c>
      <c r="L11" s="2">
        <v>3788</v>
      </c>
      <c r="M11" s="2">
        <v>3369</v>
      </c>
      <c r="N11" s="2">
        <v>3284</v>
      </c>
      <c r="O11" s="2">
        <v>2504</v>
      </c>
      <c r="P11" s="2">
        <v>2393</v>
      </c>
      <c r="Q11" s="2">
        <v>1457</v>
      </c>
      <c r="R11" s="2">
        <v>1451</v>
      </c>
      <c r="S11" s="2">
        <v>2074</v>
      </c>
      <c r="T11" s="2">
        <v>2203</v>
      </c>
      <c r="U11" s="2">
        <v>1932</v>
      </c>
      <c r="V11" s="2">
        <v>1294</v>
      </c>
      <c r="W11" s="2">
        <v>1836</v>
      </c>
      <c r="X11" s="2">
        <v>1633</v>
      </c>
      <c r="Y11" s="2">
        <v>1274</v>
      </c>
      <c r="Z11" s="2">
        <v>1287</v>
      </c>
      <c r="AA11" s="2">
        <v>943</v>
      </c>
      <c r="AB11" s="2">
        <v>973</v>
      </c>
      <c r="AC11" s="2">
        <v>1209</v>
      </c>
      <c r="AD11" s="2">
        <v>1055</v>
      </c>
      <c r="AE11" s="2">
        <v>929</v>
      </c>
      <c r="AF11" s="2">
        <v>829</v>
      </c>
      <c r="AG11" s="2">
        <v>852</v>
      </c>
      <c r="AH11" s="2">
        <v>770</v>
      </c>
      <c r="AI11" s="2">
        <v>903</v>
      </c>
      <c r="AJ11" s="2">
        <v>768</v>
      </c>
      <c r="AK11" s="2">
        <v>728</v>
      </c>
      <c r="AL11" s="2">
        <v>843</v>
      </c>
      <c r="AM11" s="2">
        <v>819</v>
      </c>
      <c r="AN11" s="2">
        <v>806</v>
      </c>
      <c r="AO11" s="2" cm="1">
        <f t="array" ref="AO11:BT11">TREND(I11:AN11)</f>
        <v>3163.642045454545</v>
      </c>
      <c r="AP11" s="2">
        <v>3069.1127199413486</v>
      </c>
      <c r="AQ11" s="2">
        <v>2974.5833944281521</v>
      </c>
      <c r="AR11" s="2">
        <v>2880.0540689149557</v>
      </c>
      <c r="AS11" s="2">
        <v>2785.5247434017592</v>
      </c>
      <c r="AT11" s="2">
        <v>2690.9954178885628</v>
      </c>
      <c r="AU11" s="2">
        <v>2596.4660923753663</v>
      </c>
      <c r="AV11" s="2">
        <v>2501.9367668621699</v>
      </c>
      <c r="AW11" s="2">
        <v>2407.4074413489734</v>
      </c>
      <c r="AX11" s="2">
        <v>2312.878115835777</v>
      </c>
      <c r="AY11" s="2">
        <v>2218.3487903225805</v>
      </c>
      <c r="AZ11" s="2">
        <v>2123.819464809384</v>
      </c>
      <c r="BA11" s="2">
        <v>2029.2901392961876</v>
      </c>
      <c r="BB11" s="2">
        <v>1934.7608137829911</v>
      </c>
      <c r="BC11" s="2">
        <v>1840.2314882697947</v>
      </c>
      <c r="BD11" s="2">
        <v>1745.7021627565982</v>
      </c>
      <c r="BE11" s="2">
        <v>1651.1728372434018</v>
      </c>
      <c r="BF11" s="2">
        <v>1556.6435117302053</v>
      </c>
      <c r="BG11" s="2">
        <v>1462.1141862170089</v>
      </c>
      <c r="BH11" s="2">
        <v>1367.5848607038124</v>
      </c>
      <c r="BI11" s="2">
        <v>1273.055535190616</v>
      </c>
      <c r="BJ11" s="2">
        <v>1178.5262096774195</v>
      </c>
      <c r="BK11" s="2">
        <v>1083.996884164223</v>
      </c>
      <c r="BL11" s="2">
        <v>989.46755865102659</v>
      </c>
      <c r="BM11" s="2">
        <v>894.93823313783014</v>
      </c>
      <c r="BN11" s="2">
        <v>800.40890762463368</v>
      </c>
      <c r="BO11" s="2">
        <v>705.87958211143723</v>
      </c>
      <c r="BP11" s="2">
        <v>611.35025659824078</v>
      </c>
      <c r="BQ11" s="2">
        <v>516.82093108504432</v>
      </c>
      <c r="BR11" s="2">
        <v>422.29160557184787</v>
      </c>
      <c r="BS11" s="2">
        <v>327.76228005865141</v>
      </c>
      <c r="BT11" s="2">
        <v>233.23295454545496</v>
      </c>
    </row>
    <row r="12" spans="2:72" s="2" customFormat="1" ht="20.100000000000001" customHeight="1" x14ac:dyDescent="0.25">
      <c r="B12" s="14" t="s">
        <v>62</v>
      </c>
      <c r="C12" s="15">
        <f t="shared" si="3"/>
        <v>-7346.4999999999982</v>
      </c>
      <c r="D12" s="17">
        <f t="shared" si="4"/>
        <v>-0.68031415854936073</v>
      </c>
      <c r="E12" s="12"/>
      <c r="F12" s="12"/>
      <c r="G12" s="12"/>
      <c r="I12" s="2">
        <v>12553</v>
      </c>
      <c r="J12" s="2">
        <v>8989</v>
      </c>
      <c r="K12" s="2">
        <v>9674</v>
      </c>
      <c r="L12" s="2">
        <v>13673</v>
      </c>
      <c r="M12" s="2">
        <v>11111</v>
      </c>
      <c r="N12" s="2">
        <v>9863</v>
      </c>
      <c r="O12" s="2">
        <v>9371</v>
      </c>
      <c r="P12" s="2">
        <v>8197</v>
      </c>
      <c r="Q12" s="2">
        <v>9031</v>
      </c>
      <c r="R12" s="2">
        <v>6555</v>
      </c>
      <c r="S12" s="2">
        <v>11095</v>
      </c>
      <c r="T12" s="2">
        <v>9787</v>
      </c>
      <c r="U12" s="2">
        <v>6226</v>
      </c>
      <c r="V12" s="2">
        <v>5191</v>
      </c>
      <c r="W12" s="2">
        <v>7050</v>
      </c>
      <c r="X12" s="2">
        <v>8351</v>
      </c>
      <c r="Y12" s="2">
        <v>4952</v>
      </c>
      <c r="Z12" s="2">
        <v>5343</v>
      </c>
      <c r="AA12" s="2">
        <v>6904</v>
      </c>
      <c r="AB12" s="2">
        <v>4801</v>
      </c>
      <c r="AC12" s="2">
        <v>4867</v>
      </c>
      <c r="AD12" s="2">
        <v>3500</v>
      </c>
      <c r="AE12" s="2">
        <v>6650</v>
      </c>
      <c r="AF12" s="2">
        <v>7024</v>
      </c>
      <c r="AG12" s="2">
        <v>4417</v>
      </c>
      <c r="AH12" s="2">
        <v>3823</v>
      </c>
      <c r="AI12" s="2">
        <v>4208</v>
      </c>
      <c r="AJ12" s="2">
        <v>6104</v>
      </c>
      <c r="AK12" s="2">
        <v>3548</v>
      </c>
      <c r="AL12" s="2">
        <v>4728</v>
      </c>
      <c r="AM12" s="2">
        <v>4774</v>
      </c>
      <c r="AN12" s="2">
        <v>5654</v>
      </c>
      <c r="AO12" s="2" cm="1">
        <f t="array" ref="AO12:BT12">TREND(I12:AN12)</f>
        <v>10798.687499999998</v>
      </c>
      <c r="AP12" s="2">
        <v>10561.703629032258</v>
      </c>
      <c r="AQ12" s="2">
        <v>10324.719758064515</v>
      </c>
      <c r="AR12" s="2">
        <v>10087.735887096773</v>
      </c>
      <c r="AS12" s="2">
        <v>9850.7520161290304</v>
      </c>
      <c r="AT12" s="2">
        <v>9613.7681451612898</v>
      </c>
      <c r="AU12" s="2">
        <v>9376.7842741935474</v>
      </c>
      <c r="AV12" s="2">
        <v>9139.800403225805</v>
      </c>
      <c r="AW12" s="2">
        <v>8902.8165322580644</v>
      </c>
      <c r="AX12" s="2">
        <v>8665.832661290322</v>
      </c>
      <c r="AY12" s="2">
        <v>8428.8487903225796</v>
      </c>
      <c r="AZ12" s="2">
        <v>8191.8649193548381</v>
      </c>
      <c r="BA12" s="2">
        <v>7954.8810483870966</v>
      </c>
      <c r="BB12" s="2">
        <v>7717.8971774193542</v>
      </c>
      <c r="BC12" s="2">
        <v>7480.9133064516118</v>
      </c>
      <c r="BD12" s="2">
        <v>7243.9294354838703</v>
      </c>
      <c r="BE12" s="2">
        <v>7006.9455645161288</v>
      </c>
      <c r="BF12" s="2">
        <v>6769.9616935483864</v>
      </c>
      <c r="BG12" s="2">
        <v>6532.9778225806449</v>
      </c>
      <c r="BH12" s="2">
        <v>6295.9939516129025</v>
      </c>
      <c r="BI12" s="2">
        <v>6059.010080645161</v>
      </c>
      <c r="BJ12" s="2">
        <v>5822.0262096774186</v>
      </c>
      <c r="BK12" s="2">
        <v>5585.0423387096771</v>
      </c>
      <c r="BL12" s="2">
        <v>5348.0584677419356</v>
      </c>
      <c r="BM12" s="2">
        <v>5111.0745967741932</v>
      </c>
      <c r="BN12" s="2">
        <v>4874.0907258064517</v>
      </c>
      <c r="BO12" s="2">
        <v>4637.1068548387093</v>
      </c>
      <c r="BP12" s="2">
        <v>4400.1229838709678</v>
      </c>
      <c r="BQ12" s="2">
        <v>4163.1391129032254</v>
      </c>
      <c r="BR12" s="2">
        <v>3926.1552419354839</v>
      </c>
      <c r="BS12" s="2">
        <v>3689.1713709677415</v>
      </c>
      <c r="BT12" s="2">
        <v>3452.1875</v>
      </c>
    </row>
    <row r="13" spans="2:72" s="2" customFormat="1" ht="20.100000000000001" customHeight="1" x14ac:dyDescent="0.25">
      <c r="B13" s="14" t="s">
        <v>63</v>
      </c>
      <c r="C13" s="15">
        <f t="shared" si="3"/>
        <v>1888.2499999999993</v>
      </c>
      <c r="D13" s="17">
        <f t="shared" si="4"/>
        <v>2.4884276418746381</v>
      </c>
      <c r="E13" s="12"/>
      <c r="F13" s="12"/>
      <c r="G13" s="12"/>
      <c r="I13" s="2">
        <v>990</v>
      </c>
      <c r="J13" s="2">
        <v>690</v>
      </c>
      <c r="K13" s="2">
        <v>1078</v>
      </c>
      <c r="L13" s="2">
        <v>2198</v>
      </c>
      <c r="M13" s="2">
        <v>2154</v>
      </c>
      <c r="N13" s="2">
        <v>1158</v>
      </c>
      <c r="O13" s="2">
        <v>939</v>
      </c>
      <c r="P13" s="2">
        <v>964</v>
      </c>
      <c r="Q13" s="2">
        <v>851</v>
      </c>
      <c r="R13" s="2">
        <v>786</v>
      </c>
      <c r="S13" s="2">
        <v>2032</v>
      </c>
      <c r="T13" s="2">
        <v>1361</v>
      </c>
      <c r="U13" s="2">
        <v>1192</v>
      </c>
      <c r="V13" s="2">
        <v>1407</v>
      </c>
      <c r="W13" s="2">
        <v>1289</v>
      </c>
      <c r="X13" s="2">
        <v>1833</v>
      </c>
      <c r="Y13" s="2">
        <v>1025</v>
      </c>
      <c r="Z13" s="2">
        <v>751</v>
      </c>
      <c r="AA13" s="2">
        <v>1177</v>
      </c>
      <c r="AB13" s="2">
        <v>895</v>
      </c>
      <c r="AC13" s="2">
        <v>1348</v>
      </c>
      <c r="AD13" s="2">
        <v>1229</v>
      </c>
      <c r="AE13" s="2">
        <v>4582</v>
      </c>
      <c r="AF13" s="2">
        <v>2288</v>
      </c>
      <c r="AG13" s="2">
        <v>1640</v>
      </c>
      <c r="AH13" s="2">
        <v>1807</v>
      </c>
      <c r="AI13" s="2">
        <v>1362</v>
      </c>
      <c r="AJ13" s="2">
        <v>3792</v>
      </c>
      <c r="AK13" s="2">
        <v>1927</v>
      </c>
      <c r="AL13" s="2">
        <v>1242</v>
      </c>
      <c r="AM13" s="2">
        <v>2291</v>
      </c>
      <c r="AN13" s="2">
        <v>6216</v>
      </c>
      <c r="AO13" s="2" cm="1">
        <f t="array" ref="AO13:BT13">TREND(I13:AN13)</f>
        <v>758.81250000000023</v>
      </c>
      <c r="AP13" s="2">
        <v>819.72379032258084</v>
      </c>
      <c r="AQ13" s="2">
        <v>880.63508064516145</v>
      </c>
      <c r="AR13" s="2">
        <v>941.54637096774218</v>
      </c>
      <c r="AS13" s="2">
        <v>1002.4576612903227</v>
      </c>
      <c r="AT13" s="2">
        <v>1063.3689516129034</v>
      </c>
      <c r="AU13" s="2">
        <v>1124.2802419354839</v>
      </c>
      <c r="AV13" s="2">
        <v>1185.1915322580646</v>
      </c>
      <c r="AW13" s="2">
        <v>1246.1028225806454</v>
      </c>
      <c r="AX13" s="2">
        <v>1307.0141129032259</v>
      </c>
      <c r="AY13" s="2">
        <v>1367.9254032258063</v>
      </c>
      <c r="AZ13" s="2">
        <v>1428.8366935483873</v>
      </c>
      <c r="BA13" s="2">
        <v>1489.7479838709678</v>
      </c>
      <c r="BB13" s="2">
        <v>1550.6592741935483</v>
      </c>
      <c r="BC13" s="2">
        <v>1611.570564516129</v>
      </c>
      <c r="BD13" s="2">
        <v>1672.4818548387098</v>
      </c>
      <c r="BE13" s="2">
        <v>1733.3931451612902</v>
      </c>
      <c r="BF13" s="2">
        <v>1794.3044354838707</v>
      </c>
      <c r="BG13" s="2">
        <v>1855.2157258064517</v>
      </c>
      <c r="BH13" s="2">
        <v>1916.1270161290322</v>
      </c>
      <c r="BI13" s="2">
        <v>1977.0383064516127</v>
      </c>
      <c r="BJ13" s="2">
        <v>2037.9495967741932</v>
      </c>
      <c r="BK13" s="2">
        <v>2098.8608870967741</v>
      </c>
      <c r="BL13" s="2">
        <v>2159.7721774193546</v>
      </c>
      <c r="BM13" s="2">
        <v>2220.6834677419351</v>
      </c>
      <c r="BN13" s="2">
        <v>2281.5947580645161</v>
      </c>
      <c r="BO13" s="2">
        <v>2342.5060483870966</v>
      </c>
      <c r="BP13" s="2">
        <v>2403.4173387096771</v>
      </c>
      <c r="BQ13" s="2">
        <v>2464.3286290322576</v>
      </c>
      <c r="BR13" s="2">
        <v>2525.2399193548385</v>
      </c>
      <c r="BS13" s="2">
        <v>2586.151209677419</v>
      </c>
      <c r="BT13" s="2">
        <v>2647.0624999999995</v>
      </c>
    </row>
    <row r="14" spans="2:72" s="2" customFormat="1" ht="20.100000000000001" customHeight="1" x14ac:dyDescent="0.25">
      <c r="B14" s="14" t="s">
        <v>64</v>
      </c>
      <c r="C14" s="15">
        <f t="shared" si="3"/>
        <v>-2328.920454545454</v>
      </c>
      <c r="D14" s="17">
        <f t="shared" si="4"/>
        <v>-0.45631909940740517</v>
      </c>
      <c r="E14" s="12"/>
      <c r="F14" s="12"/>
      <c r="G14" s="12"/>
      <c r="I14" s="2">
        <v>4821</v>
      </c>
      <c r="J14" s="2">
        <v>4171</v>
      </c>
      <c r="K14" s="2">
        <v>3868</v>
      </c>
      <c r="L14" s="2">
        <v>7528</v>
      </c>
      <c r="M14" s="2">
        <v>7350</v>
      </c>
      <c r="N14" s="2">
        <v>5978</v>
      </c>
      <c r="O14" s="2">
        <v>4160</v>
      </c>
      <c r="P14" s="2">
        <v>4264</v>
      </c>
      <c r="Q14" s="2">
        <v>4551</v>
      </c>
      <c r="R14" s="2">
        <v>4178</v>
      </c>
      <c r="S14" s="2">
        <v>4807</v>
      </c>
      <c r="T14" s="2">
        <v>4637</v>
      </c>
      <c r="U14" s="2">
        <v>4085</v>
      </c>
      <c r="V14" s="2">
        <v>2702</v>
      </c>
      <c r="W14" s="2">
        <v>2685</v>
      </c>
      <c r="X14" s="2">
        <v>4259</v>
      </c>
      <c r="Y14" s="2">
        <v>2658</v>
      </c>
      <c r="Z14" s="2">
        <v>2538</v>
      </c>
      <c r="AA14" s="2">
        <v>2590</v>
      </c>
      <c r="AB14" s="2">
        <v>3057</v>
      </c>
      <c r="AC14" s="2">
        <v>2860</v>
      </c>
      <c r="AD14" s="2">
        <v>3385</v>
      </c>
      <c r="AE14" s="2">
        <v>3687</v>
      </c>
      <c r="AF14" s="2">
        <v>3413</v>
      </c>
      <c r="AG14" s="2">
        <v>3903</v>
      </c>
      <c r="AH14" s="2">
        <v>3536</v>
      </c>
      <c r="AI14" s="2">
        <v>3237</v>
      </c>
      <c r="AJ14" s="2">
        <v>4103</v>
      </c>
      <c r="AK14" s="2">
        <v>2839</v>
      </c>
      <c r="AL14" s="2">
        <v>3151</v>
      </c>
      <c r="AM14" s="2">
        <v>3240</v>
      </c>
      <c r="AN14" s="2">
        <v>3815</v>
      </c>
      <c r="AO14" s="2" cm="1">
        <f t="array" ref="AO14:BT14">TREND(I14:AN14)</f>
        <v>5103.710227272727</v>
      </c>
      <c r="AP14" s="2">
        <v>5028.5837609970667</v>
      </c>
      <c r="AQ14" s="2">
        <v>4953.4572947214074</v>
      </c>
      <c r="AR14" s="2">
        <v>4878.3308284457471</v>
      </c>
      <c r="AS14" s="2">
        <v>4803.2043621700877</v>
      </c>
      <c r="AT14" s="2">
        <v>4728.0778958944275</v>
      </c>
      <c r="AU14" s="2">
        <v>4652.9514296187681</v>
      </c>
      <c r="AV14" s="2">
        <v>4577.8249633431078</v>
      </c>
      <c r="AW14" s="2">
        <v>4502.6984970674484</v>
      </c>
      <c r="AX14" s="2">
        <v>4427.5720307917882</v>
      </c>
      <c r="AY14" s="2">
        <v>4352.4455645161288</v>
      </c>
      <c r="AZ14" s="2">
        <v>4277.3190982404685</v>
      </c>
      <c r="BA14" s="2">
        <v>4202.1926319648092</v>
      </c>
      <c r="BB14" s="2">
        <v>4127.0661656891498</v>
      </c>
      <c r="BC14" s="2">
        <v>4051.9396994134895</v>
      </c>
      <c r="BD14" s="2">
        <v>3976.8132331378297</v>
      </c>
      <c r="BE14" s="2">
        <v>3901.6867668621699</v>
      </c>
      <c r="BF14" s="2">
        <v>3826.56030058651</v>
      </c>
      <c r="BG14" s="2">
        <v>3751.4338343108502</v>
      </c>
      <c r="BH14" s="2">
        <v>3676.3073680351904</v>
      </c>
      <c r="BI14" s="2">
        <v>3601.1809017595306</v>
      </c>
      <c r="BJ14" s="2">
        <v>3526.0544354838712</v>
      </c>
      <c r="BK14" s="2">
        <v>3450.9279692082109</v>
      </c>
      <c r="BL14" s="2">
        <v>3375.8015029325516</v>
      </c>
      <c r="BM14" s="2">
        <v>3300.6750366568913</v>
      </c>
      <c r="BN14" s="2">
        <v>3225.5485703812319</v>
      </c>
      <c r="BO14" s="2">
        <v>3150.4221041055716</v>
      </c>
      <c r="BP14" s="2">
        <v>3075.2956378299123</v>
      </c>
      <c r="BQ14" s="2">
        <v>3000.1691715542524</v>
      </c>
      <c r="BR14" s="2">
        <v>2925.0427052785926</v>
      </c>
      <c r="BS14" s="2">
        <v>2849.9162390029328</v>
      </c>
      <c r="BT14" s="2">
        <v>2774.789772727273</v>
      </c>
    </row>
    <row r="15" spans="2:72" s="2" customFormat="1" ht="20.100000000000001" customHeight="1" x14ac:dyDescent="0.25">
      <c r="B15" s="14" t="s">
        <v>65</v>
      </c>
      <c r="C15" s="15">
        <f t="shared" si="3"/>
        <v>-1016.0227272727268</v>
      </c>
      <c r="D15" s="17">
        <f t="shared" si="4"/>
        <v>-0.6871930458308031</v>
      </c>
      <c r="E15" s="12"/>
      <c r="F15" s="12"/>
      <c r="G15" s="12"/>
      <c r="I15" s="2">
        <v>1784</v>
      </c>
      <c r="J15" s="2">
        <v>1208</v>
      </c>
      <c r="K15" s="2">
        <v>1424</v>
      </c>
      <c r="L15" s="2">
        <v>1887</v>
      </c>
      <c r="M15" s="2">
        <v>1578</v>
      </c>
      <c r="N15" s="2">
        <v>1457</v>
      </c>
      <c r="O15" s="2">
        <v>978</v>
      </c>
      <c r="P15" s="2">
        <v>1054</v>
      </c>
      <c r="Q15" s="2">
        <v>1511</v>
      </c>
      <c r="R15" s="2">
        <v>1078</v>
      </c>
      <c r="S15" s="2">
        <v>1293</v>
      </c>
      <c r="T15" s="2">
        <v>1071</v>
      </c>
      <c r="U15" s="2">
        <v>950</v>
      </c>
      <c r="V15" s="2">
        <v>683</v>
      </c>
      <c r="W15" s="2">
        <v>720</v>
      </c>
      <c r="X15" s="2">
        <v>1206</v>
      </c>
      <c r="Y15" s="2">
        <v>694</v>
      </c>
      <c r="Z15" s="2">
        <v>607</v>
      </c>
      <c r="AA15" s="2">
        <v>673</v>
      </c>
      <c r="AB15" s="2">
        <v>1059</v>
      </c>
      <c r="AC15" s="2">
        <v>557</v>
      </c>
      <c r="AD15" s="2">
        <v>702</v>
      </c>
      <c r="AE15" s="2">
        <v>768</v>
      </c>
      <c r="AF15" s="2">
        <v>693</v>
      </c>
      <c r="AG15" s="2">
        <v>807</v>
      </c>
      <c r="AH15" s="2">
        <v>681</v>
      </c>
      <c r="AI15" s="2">
        <v>716</v>
      </c>
      <c r="AJ15" s="2">
        <v>672</v>
      </c>
      <c r="AK15" s="2">
        <v>733</v>
      </c>
      <c r="AL15" s="2">
        <v>599</v>
      </c>
      <c r="AM15" s="2">
        <v>578</v>
      </c>
      <c r="AN15" s="2">
        <v>635</v>
      </c>
      <c r="AO15" s="2" cm="1">
        <f t="array" ref="AO15:BT15">TREND(I15:AN15)</f>
        <v>1478.5113636363635</v>
      </c>
      <c r="AP15" s="2">
        <v>1445.7364369501465</v>
      </c>
      <c r="AQ15" s="2">
        <v>1412.9615102639295</v>
      </c>
      <c r="AR15" s="2">
        <v>1380.1865835777126</v>
      </c>
      <c r="AS15" s="2">
        <v>1347.4116568914956</v>
      </c>
      <c r="AT15" s="2">
        <v>1314.6367302052786</v>
      </c>
      <c r="AU15" s="2">
        <v>1281.8618035190616</v>
      </c>
      <c r="AV15" s="2">
        <v>1249.0868768328446</v>
      </c>
      <c r="AW15" s="2">
        <v>1216.3119501466276</v>
      </c>
      <c r="AX15" s="2">
        <v>1183.5370234604106</v>
      </c>
      <c r="AY15" s="2">
        <v>1150.7620967741937</v>
      </c>
      <c r="AZ15" s="2">
        <v>1117.9871700879767</v>
      </c>
      <c r="BA15" s="2">
        <v>1085.2122434017597</v>
      </c>
      <c r="BB15" s="2">
        <v>1052.4373167155427</v>
      </c>
      <c r="BC15" s="2">
        <v>1019.6623900293256</v>
      </c>
      <c r="BD15" s="2">
        <v>986.88746334310861</v>
      </c>
      <c r="BE15" s="2">
        <v>954.11253665689162</v>
      </c>
      <c r="BF15" s="2">
        <v>921.33760997067463</v>
      </c>
      <c r="BG15" s="2">
        <v>888.56268328445765</v>
      </c>
      <c r="BH15" s="2">
        <v>855.78775659824066</v>
      </c>
      <c r="BI15" s="2">
        <v>823.01282991202368</v>
      </c>
      <c r="BJ15" s="2">
        <v>790.23790322580669</v>
      </c>
      <c r="BK15" s="2">
        <v>757.4629765395897</v>
      </c>
      <c r="BL15" s="2">
        <v>724.6880498533726</v>
      </c>
      <c r="BM15" s="2">
        <v>691.91312316715562</v>
      </c>
      <c r="BN15" s="2">
        <v>659.13819648093863</v>
      </c>
      <c r="BO15" s="2">
        <v>626.36326979472165</v>
      </c>
      <c r="BP15" s="2">
        <v>593.58834310850466</v>
      </c>
      <c r="BQ15" s="2">
        <v>560.81341642228767</v>
      </c>
      <c r="BR15" s="2">
        <v>528.03848973607069</v>
      </c>
      <c r="BS15" s="2">
        <v>495.2635630498537</v>
      </c>
      <c r="BT15" s="2">
        <v>462.48863636363672</v>
      </c>
    </row>
    <row r="16" spans="2:72" s="2" customFormat="1" ht="20.100000000000001" customHeight="1" x14ac:dyDescent="0.25">
      <c r="B16" s="14" t="s">
        <v>66</v>
      </c>
      <c r="C16" s="15">
        <f t="shared" si="3"/>
        <v>-2355.3352272727266</v>
      </c>
      <c r="D16" s="17">
        <f t="shared" si="4"/>
        <v>-0.51769035662949714</v>
      </c>
      <c r="E16" s="12"/>
      <c r="F16" s="12"/>
      <c r="G16" s="12"/>
      <c r="I16" s="2">
        <v>3756</v>
      </c>
      <c r="J16" s="2">
        <v>2918</v>
      </c>
      <c r="K16" s="2">
        <v>6320</v>
      </c>
      <c r="L16" s="2">
        <v>7101</v>
      </c>
      <c r="M16" s="2">
        <v>4196</v>
      </c>
      <c r="N16" s="2">
        <v>3463</v>
      </c>
      <c r="O16" s="2">
        <v>3319</v>
      </c>
      <c r="P16" s="2">
        <v>2829</v>
      </c>
      <c r="Q16" s="2">
        <v>2710</v>
      </c>
      <c r="R16" s="2">
        <v>4488</v>
      </c>
      <c r="S16" s="2">
        <v>4861</v>
      </c>
      <c r="T16" s="2">
        <v>4076</v>
      </c>
      <c r="U16" s="2">
        <v>3334</v>
      </c>
      <c r="V16" s="2">
        <v>2510</v>
      </c>
      <c r="W16" s="2">
        <v>4575</v>
      </c>
      <c r="X16" s="2">
        <v>4527</v>
      </c>
      <c r="Y16" s="2">
        <v>3262</v>
      </c>
      <c r="Z16" s="2">
        <v>2843</v>
      </c>
      <c r="AA16" s="2">
        <v>3055</v>
      </c>
      <c r="AB16" s="2">
        <v>2455</v>
      </c>
      <c r="AC16" s="2">
        <v>2154</v>
      </c>
      <c r="AD16" s="2">
        <v>2743</v>
      </c>
      <c r="AE16" s="2">
        <v>2947</v>
      </c>
      <c r="AF16" s="2">
        <v>2717</v>
      </c>
      <c r="AG16" s="2">
        <v>2674</v>
      </c>
      <c r="AH16" s="2">
        <v>2319</v>
      </c>
      <c r="AI16" s="2">
        <v>4258</v>
      </c>
      <c r="AJ16" s="2">
        <v>2966</v>
      </c>
      <c r="AK16" s="2">
        <v>2294</v>
      </c>
      <c r="AL16" s="2">
        <v>2005</v>
      </c>
      <c r="AM16" s="2">
        <v>2144</v>
      </c>
      <c r="AN16" s="2">
        <v>2086</v>
      </c>
      <c r="AO16" s="2" cm="1">
        <f t="array" ref="AO16:BT16">TREND(I16:AN16)</f>
        <v>4549.6988636363631</v>
      </c>
      <c r="AP16" s="2">
        <v>4473.720307917888</v>
      </c>
      <c r="AQ16" s="2">
        <v>4397.741752199413</v>
      </c>
      <c r="AR16" s="2">
        <v>4321.7631964809379</v>
      </c>
      <c r="AS16" s="2">
        <v>4245.7846407624629</v>
      </c>
      <c r="AT16" s="2">
        <v>4169.8060850439879</v>
      </c>
      <c r="AU16" s="2">
        <v>4093.8275293255128</v>
      </c>
      <c r="AV16" s="2">
        <v>4017.8489736070378</v>
      </c>
      <c r="AW16" s="2">
        <v>3941.8704178885628</v>
      </c>
      <c r="AX16" s="2">
        <v>3865.8918621700877</v>
      </c>
      <c r="AY16" s="2">
        <v>3789.9133064516127</v>
      </c>
      <c r="AZ16" s="2">
        <v>3713.9347507331377</v>
      </c>
      <c r="BA16" s="2">
        <v>3637.9561950146626</v>
      </c>
      <c r="BB16" s="2">
        <v>3561.9776392961876</v>
      </c>
      <c r="BC16" s="2">
        <v>3485.9990835777126</v>
      </c>
      <c r="BD16" s="2">
        <v>3410.0205278592375</v>
      </c>
      <c r="BE16" s="2">
        <v>3334.0419721407625</v>
      </c>
      <c r="BF16" s="2">
        <v>3258.0634164222874</v>
      </c>
      <c r="BG16" s="2">
        <v>3182.0848607038124</v>
      </c>
      <c r="BH16" s="2">
        <v>3106.1063049853374</v>
      </c>
      <c r="BI16" s="2">
        <v>3030.1277492668623</v>
      </c>
      <c r="BJ16" s="2">
        <v>2954.1491935483873</v>
      </c>
      <c r="BK16" s="2">
        <v>2878.1706378299123</v>
      </c>
      <c r="BL16" s="2">
        <v>2802.1920821114368</v>
      </c>
      <c r="BM16" s="2">
        <v>2726.2135263929617</v>
      </c>
      <c r="BN16" s="2">
        <v>2650.2349706744867</v>
      </c>
      <c r="BO16" s="2">
        <v>2574.2564149560117</v>
      </c>
      <c r="BP16" s="2">
        <v>2498.2778592375366</v>
      </c>
      <c r="BQ16" s="2">
        <v>2422.2993035190616</v>
      </c>
      <c r="BR16" s="2">
        <v>2346.3207478005866</v>
      </c>
      <c r="BS16" s="2">
        <v>2270.3421920821115</v>
      </c>
      <c r="BT16" s="2">
        <v>2194.3636363636365</v>
      </c>
    </row>
    <row r="17" spans="2:72" s="2" customFormat="1" ht="20.100000000000001" customHeight="1" x14ac:dyDescent="0.25">
      <c r="B17" s="14" t="s">
        <v>67</v>
      </c>
      <c r="C17" s="15">
        <f t="shared" si="3"/>
        <v>-4685.4999999999982</v>
      </c>
      <c r="D17" s="17">
        <f t="shared" si="4"/>
        <v>-0.85881867754204266</v>
      </c>
      <c r="E17" s="12"/>
      <c r="F17" s="12"/>
      <c r="G17" s="12"/>
      <c r="I17" s="2">
        <v>4010</v>
      </c>
      <c r="J17" s="2">
        <v>3776</v>
      </c>
      <c r="K17" s="2">
        <v>5094</v>
      </c>
      <c r="L17" s="2">
        <v>8439</v>
      </c>
      <c r="M17" s="2">
        <v>6886</v>
      </c>
      <c r="N17" s="2">
        <v>5472</v>
      </c>
      <c r="O17" s="2">
        <v>4391</v>
      </c>
      <c r="P17" s="2">
        <v>3836</v>
      </c>
      <c r="Q17" s="2">
        <v>3643</v>
      </c>
      <c r="R17" s="2">
        <v>2892</v>
      </c>
      <c r="S17" s="2">
        <v>3984</v>
      </c>
      <c r="T17" s="2">
        <v>3450</v>
      </c>
      <c r="U17" s="2">
        <v>3563</v>
      </c>
      <c r="V17" s="2">
        <v>3718</v>
      </c>
      <c r="W17" s="2">
        <v>3451</v>
      </c>
      <c r="X17" s="2">
        <v>3802</v>
      </c>
      <c r="Y17" s="2">
        <v>2393</v>
      </c>
      <c r="Z17" s="2">
        <v>1962</v>
      </c>
      <c r="AA17" s="2">
        <v>1844</v>
      </c>
      <c r="AB17" s="2">
        <v>3461</v>
      </c>
      <c r="AC17" s="2">
        <v>1954</v>
      </c>
      <c r="AD17" s="2">
        <v>1953</v>
      </c>
      <c r="AE17" s="2">
        <v>2518</v>
      </c>
      <c r="AF17" s="2">
        <v>2242</v>
      </c>
      <c r="AG17" s="2">
        <v>1930</v>
      </c>
      <c r="AH17" s="2">
        <v>1288</v>
      </c>
      <c r="AI17" s="2">
        <v>1247</v>
      </c>
      <c r="AJ17" s="2">
        <v>1380</v>
      </c>
      <c r="AK17" s="2">
        <v>1204</v>
      </c>
      <c r="AL17" s="2">
        <v>1080</v>
      </c>
      <c r="AM17" s="2">
        <v>1280</v>
      </c>
      <c r="AN17" s="2">
        <v>1473</v>
      </c>
      <c r="AO17" s="2" cm="1">
        <f t="array" ref="AO17:BT17">TREND(I17:AN17)</f>
        <v>5455.7499999999991</v>
      </c>
      <c r="AP17" s="2">
        <v>5304.6048387096771</v>
      </c>
      <c r="AQ17" s="2">
        <v>5153.4596774193542</v>
      </c>
      <c r="AR17" s="2">
        <v>5002.3145161290322</v>
      </c>
      <c r="AS17" s="2">
        <v>4851.1693548387093</v>
      </c>
      <c r="AT17" s="2">
        <v>4700.0241935483864</v>
      </c>
      <c r="AU17" s="2">
        <v>4548.8790322580644</v>
      </c>
      <c r="AV17" s="2">
        <v>4397.7338709677415</v>
      </c>
      <c r="AW17" s="2">
        <v>4246.5887096774195</v>
      </c>
      <c r="AX17" s="2">
        <v>4095.4435483870966</v>
      </c>
      <c r="AY17" s="2">
        <v>3944.2983870967741</v>
      </c>
      <c r="AZ17" s="2">
        <v>3793.1532258064517</v>
      </c>
      <c r="BA17" s="2">
        <v>3642.0080645161288</v>
      </c>
      <c r="BB17" s="2">
        <v>3490.8629032258063</v>
      </c>
      <c r="BC17" s="2">
        <v>3339.7177419354839</v>
      </c>
      <c r="BD17" s="2">
        <v>3188.5725806451615</v>
      </c>
      <c r="BE17" s="2">
        <v>3037.427419354839</v>
      </c>
      <c r="BF17" s="2">
        <v>2886.2822580645166</v>
      </c>
      <c r="BG17" s="2">
        <v>2735.1370967741937</v>
      </c>
      <c r="BH17" s="2">
        <v>2583.9919354838712</v>
      </c>
      <c r="BI17" s="2">
        <v>2432.8467741935488</v>
      </c>
      <c r="BJ17" s="2">
        <v>2281.7016129032263</v>
      </c>
      <c r="BK17" s="2">
        <v>2130.5564516129039</v>
      </c>
      <c r="BL17" s="2">
        <v>1979.4112903225814</v>
      </c>
      <c r="BM17" s="2">
        <v>1828.2661290322585</v>
      </c>
      <c r="BN17" s="2">
        <v>1677.1209677419361</v>
      </c>
      <c r="BO17" s="2">
        <v>1525.9758064516136</v>
      </c>
      <c r="BP17" s="2">
        <v>1374.8306451612907</v>
      </c>
      <c r="BQ17" s="2">
        <v>1223.6854838709687</v>
      </c>
      <c r="BR17" s="2">
        <v>1072.5403225806458</v>
      </c>
      <c r="BS17" s="2">
        <v>921.39516129032381</v>
      </c>
      <c r="BT17" s="2">
        <v>770.25000000000091</v>
      </c>
    </row>
    <row r="18" spans="2:72" s="2" customFormat="1" ht="20.100000000000001" customHeight="1" x14ac:dyDescent="0.25">
      <c r="B18" s="14" t="s">
        <v>68</v>
      </c>
      <c r="C18" s="15">
        <f t="shared" si="3"/>
        <v>-342.10227272727252</v>
      </c>
      <c r="D18" s="17">
        <f t="shared" si="4"/>
        <v>-0.26563547806444771</v>
      </c>
      <c r="E18" s="12"/>
      <c r="F18" s="12"/>
      <c r="G18" s="12"/>
      <c r="I18" s="2">
        <v>1002</v>
      </c>
      <c r="J18" s="2">
        <v>822</v>
      </c>
      <c r="K18" s="2">
        <v>863</v>
      </c>
      <c r="L18" s="2">
        <v>1802</v>
      </c>
      <c r="M18" s="2">
        <v>1558</v>
      </c>
      <c r="N18" s="2">
        <v>1153</v>
      </c>
      <c r="O18" s="2">
        <v>1256</v>
      </c>
      <c r="P18" s="2">
        <v>1262</v>
      </c>
      <c r="Q18" s="2">
        <v>1365</v>
      </c>
      <c r="R18" s="2">
        <v>912</v>
      </c>
      <c r="S18" s="2">
        <v>934</v>
      </c>
      <c r="T18" s="2">
        <v>1267</v>
      </c>
      <c r="U18" s="2">
        <v>1625</v>
      </c>
      <c r="V18" s="2">
        <v>1135</v>
      </c>
      <c r="W18" s="2">
        <v>1280</v>
      </c>
      <c r="X18" s="2">
        <v>1472</v>
      </c>
      <c r="Y18" s="2">
        <v>1216</v>
      </c>
      <c r="Z18" s="2">
        <v>1197</v>
      </c>
      <c r="AA18" s="2">
        <v>1129</v>
      </c>
      <c r="AB18" s="2">
        <v>993</v>
      </c>
      <c r="AC18" s="2">
        <v>964</v>
      </c>
      <c r="AD18" s="2">
        <v>986</v>
      </c>
      <c r="AE18" s="2">
        <v>954</v>
      </c>
      <c r="AF18" s="2">
        <v>940</v>
      </c>
      <c r="AG18" s="2">
        <v>1092</v>
      </c>
      <c r="AH18" s="2">
        <v>941</v>
      </c>
      <c r="AI18" s="2">
        <v>956</v>
      </c>
      <c r="AJ18" s="2">
        <v>986</v>
      </c>
      <c r="AK18" s="2">
        <v>920</v>
      </c>
      <c r="AL18" s="2">
        <v>1207</v>
      </c>
      <c r="AM18" s="2">
        <v>728</v>
      </c>
      <c r="AN18" s="2">
        <v>821</v>
      </c>
      <c r="AO18" s="2" cm="1">
        <f t="array" ref="AO18:BT18">TREND(I18:AN18)</f>
        <v>1287.8636363636363</v>
      </c>
      <c r="AP18" s="2">
        <v>1276.8280791788857</v>
      </c>
      <c r="AQ18" s="2">
        <v>1265.7925219941349</v>
      </c>
      <c r="AR18" s="2">
        <v>1254.756964809384</v>
      </c>
      <c r="AS18" s="2">
        <v>1243.7214076246335</v>
      </c>
      <c r="AT18" s="2">
        <v>1232.6858504398826</v>
      </c>
      <c r="AU18" s="2">
        <v>1221.6502932551321</v>
      </c>
      <c r="AV18" s="2">
        <v>1210.6147360703812</v>
      </c>
      <c r="AW18" s="2">
        <v>1199.5791788856304</v>
      </c>
      <c r="AX18" s="2">
        <v>1188.5436217008798</v>
      </c>
      <c r="AY18" s="2">
        <v>1177.508064516129</v>
      </c>
      <c r="AZ18" s="2">
        <v>1166.4725073313784</v>
      </c>
      <c r="BA18" s="2">
        <v>1155.4369501466276</v>
      </c>
      <c r="BB18" s="2">
        <v>1144.4013929618768</v>
      </c>
      <c r="BC18" s="2">
        <v>1133.3658357771262</v>
      </c>
      <c r="BD18" s="2">
        <v>1122.3302785923754</v>
      </c>
      <c r="BE18" s="2">
        <v>1111.2947214076246</v>
      </c>
      <c r="BF18" s="2">
        <v>1100.259164222874</v>
      </c>
      <c r="BG18" s="2">
        <v>1089.2236070381232</v>
      </c>
      <c r="BH18" s="2">
        <v>1078.1880498533724</v>
      </c>
      <c r="BI18" s="2">
        <v>1067.1524926686218</v>
      </c>
      <c r="BJ18" s="2">
        <v>1056.116935483871</v>
      </c>
      <c r="BK18" s="2">
        <v>1045.0813782991204</v>
      </c>
      <c r="BL18" s="2">
        <v>1034.0458211143696</v>
      </c>
      <c r="BM18" s="2">
        <v>1023.0102639296189</v>
      </c>
      <c r="BN18" s="2">
        <v>1011.9747067448682</v>
      </c>
      <c r="BO18" s="2">
        <v>1000.9391495601174</v>
      </c>
      <c r="BP18" s="2">
        <v>989.90359237536666</v>
      </c>
      <c r="BQ18" s="2">
        <v>978.86803519061596</v>
      </c>
      <c r="BR18" s="2">
        <v>967.83247800586514</v>
      </c>
      <c r="BS18" s="2">
        <v>956.79692082111444</v>
      </c>
      <c r="BT18" s="2">
        <v>945.76136363636374</v>
      </c>
    </row>
    <row r="19" spans="2:72" s="2" customFormat="1" ht="20.100000000000001" customHeight="1" x14ac:dyDescent="0.25">
      <c r="B19" s="14" t="s">
        <v>69</v>
      </c>
      <c r="C19" s="15">
        <f t="shared" si="3"/>
        <v>-2976.1931818181806</v>
      </c>
      <c r="D19" s="17">
        <f t="shared" si="4"/>
        <v>-0.4806875223683364</v>
      </c>
      <c r="E19" s="12"/>
      <c r="F19" s="12"/>
      <c r="G19" s="12"/>
      <c r="I19" s="2">
        <v>4782</v>
      </c>
      <c r="J19" s="2">
        <v>3807</v>
      </c>
      <c r="K19" s="2">
        <v>3343</v>
      </c>
      <c r="L19" s="2">
        <v>8133</v>
      </c>
      <c r="M19" s="2">
        <v>7575</v>
      </c>
      <c r="N19" s="2">
        <v>4374</v>
      </c>
      <c r="O19" s="2">
        <v>5617</v>
      </c>
      <c r="P19" s="2">
        <v>4449</v>
      </c>
      <c r="Q19" s="2">
        <v>4928</v>
      </c>
      <c r="R19" s="2">
        <v>4380</v>
      </c>
      <c r="S19" s="2">
        <v>7885</v>
      </c>
      <c r="T19" s="2">
        <v>5693</v>
      </c>
      <c r="U19" s="2">
        <v>6177</v>
      </c>
      <c r="V19" s="2">
        <v>4930</v>
      </c>
      <c r="W19" s="2">
        <v>4784</v>
      </c>
      <c r="X19" s="2">
        <v>9487</v>
      </c>
      <c r="Y19" s="2">
        <v>5006</v>
      </c>
      <c r="Z19" s="2">
        <v>4221</v>
      </c>
      <c r="AA19" s="2">
        <v>4832</v>
      </c>
      <c r="AB19" s="2">
        <v>5160</v>
      </c>
      <c r="AC19" s="2">
        <v>4686</v>
      </c>
      <c r="AD19" s="2">
        <v>4239</v>
      </c>
      <c r="AE19" s="2">
        <v>4642</v>
      </c>
      <c r="AF19" s="2">
        <v>4733</v>
      </c>
      <c r="AG19" s="2">
        <v>3452</v>
      </c>
      <c r="AH19" s="2">
        <v>2712</v>
      </c>
      <c r="AI19" s="2">
        <v>2565</v>
      </c>
      <c r="AJ19" s="2">
        <v>3147</v>
      </c>
      <c r="AK19" s="2">
        <v>2597</v>
      </c>
      <c r="AL19" s="2">
        <v>2325</v>
      </c>
      <c r="AM19" s="2">
        <v>3077</v>
      </c>
      <c r="AN19" s="2">
        <v>2772</v>
      </c>
      <c r="AO19" s="2" cm="1">
        <f t="array" ref="AO19:BT19">TREND(I19:AN19)</f>
        <v>6191.5340909090901</v>
      </c>
      <c r="AP19" s="2">
        <v>6095.5278592375353</v>
      </c>
      <c r="AQ19" s="2">
        <v>5999.5216275659814</v>
      </c>
      <c r="AR19" s="2">
        <v>5903.5153958944275</v>
      </c>
      <c r="AS19" s="2">
        <v>5807.5091642228726</v>
      </c>
      <c r="AT19" s="2">
        <v>5711.5029325513187</v>
      </c>
      <c r="AU19" s="2">
        <v>5615.4967008797648</v>
      </c>
      <c r="AV19" s="2">
        <v>5519.49046920821</v>
      </c>
      <c r="AW19" s="2">
        <v>5423.4842375366561</v>
      </c>
      <c r="AX19" s="2">
        <v>5327.4780058651022</v>
      </c>
      <c r="AY19" s="2">
        <v>5231.4717741935474</v>
      </c>
      <c r="AZ19" s="2">
        <v>5135.4655425219935</v>
      </c>
      <c r="BA19" s="2">
        <v>5039.4593108504396</v>
      </c>
      <c r="BB19" s="2">
        <v>4943.4530791788857</v>
      </c>
      <c r="BC19" s="2">
        <v>4847.4468475073309</v>
      </c>
      <c r="BD19" s="2">
        <v>4751.440615835777</v>
      </c>
      <c r="BE19" s="2">
        <v>4655.4343841642221</v>
      </c>
      <c r="BF19" s="2">
        <v>4559.4281524926682</v>
      </c>
      <c r="BG19" s="2">
        <v>4463.4219208211143</v>
      </c>
      <c r="BH19" s="2">
        <v>4367.4156891495604</v>
      </c>
      <c r="BI19" s="2">
        <v>4271.4094574780056</v>
      </c>
      <c r="BJ19" s="2">
        <v>4175.4032258064517</v>
      </c>
      <c r="BK19" s="2">
        <v>4079.3969941348973</v>
      </c>
      <c r="BL19" s="2">
        <v>3983.390762463343</v>
      </c>
      <c r="BM19" s="2">
        <v>3887.3845307917891</v>
      </c>
      <c r="BN19" s="2">
        <v>3791.3782991202347</v>
      </c>
      <c r="BO19" s="2">
        <v>3695.3720674486804</v>
      </c>
      <c r="BP19" s="2">
        <v>3599.3658357771264</v>
      </c>
      <c r="BQ19" s="2">
        <v>3503.3596041055721</v>
      </c>
      <c r="BR19" s="2">
        <v>3407.3533724340177</v>
      </c>
      <c r="BS19" s="2">
        <v>3311.3471407624638</v>
      </c>
      <c r="BT19" s="2">
        <v>3215.3409090909095</v>
      </c>
    </row>
    <row r="20" spans="2:72" s="2" customFormat="1" ht="20.100000000000001" customHeight="1" x14ac:dyDescent="0.25">
      <c r="B20" s="14" t="s">
        <v>70</v>
      </c>
      <c r="C20" s="15">
        <f t="shared" si="3"/>
        <v>8308.8749999999964</v>
      </c>
      <c r="D20" s="17">
        <f t="shared" si="4"/>
        <v>-3.8585360190398807</v>
      </c>
      <c r="E20" s="12"/>
      <c r="F20" s="12"/>
      <c r="G20" s="12"/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4901</v>
      </c>
      <c r="AF20" s="2">
        <v>4937</v>
      </c>
      <c r="AG20" s="2">
        <v>5452</v>
      </c>
      <c r="AH20" s="2">
        <v>5192</v>
      </c>
      <c r="AI20" s="2">
        <v>6052</v>
      </c>
      <c r="AJ20" s="2">
        <v>9477</v>
      </c>
      <c r="AK20" s="2">
        <v>6846</v>
      </c>
      <c r="AL20" s="2">
        <v>6213</v>
      </c>
      <c r="AM20" s="2">
        <v>7293</v>
      </c>
      <c r="AN20" s="2">
        <v>7671</v>
      </c>
      <c r="AO20" s="2" cm="1">
        <f t="array" ref="AO20:BT20">TREND(I20:AN20)</f>
        <v>-2153.3749999999982</v>
      </c>
      <c r="AP20" s="2">
        <v>-1885.3467741935469</v>
      </c>
      <c r="AQ20" s="2">
        <v>-1617.3185483870952</v>
      </c>
      <c r="AR20" s="2">
        <v>-1349.2903225806438</v>
      </c>
      <c r="AS20" s="2">
        <v>-1081.2620967741923</v>
      </c>
      <c r="AT20" s="2">
        <v>-813.23387096774059</v>
      </c>
      <c r="AU20" s="2">
        <v>-545.20564516128911</v>
      </c>
      <c r="AV20" s="2">
        <v>-277.17741935483764</v>
      </c>
      <c r="AW20" s="2">
        <v>-9.1491935483859379</v>
      </c>
      <c r="AX20" s="2">
        <v>258.87903225806531</v>
      </c>
      <c r="AY20" s="2">
        <v>526.90725806451701</v>
      </c>
      <c r="AZ20" s="2">
        <v>794.93548387096871</v>
      </c>
      <c r="BA20" s="2">
        <v>1062.96370967742</v>
      </c>
      <c r="BB20" s="2">
        <v>1330.9919354838717</v>
      </c>
      <c r="BC20" s="2">
        <v>1599.0201612903229</v>
      </c>
      <c r="BD20" s="2">
        <v>1867.0483870967746</v>
      </c>
      <c r="BE20" s="2">
        <v>2135.0766129032263</v>
      </c>
      <c r="BF20" s="2">
        <v>2403.104838709678</v>
      </c>
      <c r="BG20" s="2">
        <v>2671.1330645161288</v>
      </c>
      <c r="BH20" s="2">
        <v>2939.1612903225805</v>
      </c>
      <c r="BI20" s="2">
        <v>3207.1895161290322</v>
      </c>
      <c r="BJ20" s="2">
        <v>3475.2177419354839</v>
      </c>
      <c r="BK20" s="2">
        <v>3743.2459677419356</v>
      </c>
      <c r="BL20" s="2">
        <v>4011.2741935483873</v>
      </c>
      <c r="BM20" s="2">
        <v>4279.3024193548381</v>
      </c>
      <c r="BN20" s="2">
        <v>4547.3306451612898</v>
      </c>
      <c r="BO20" s="2">
        <v>4815.3588709677415</v>
      </c>
      <c r="BP20" s="2">
        <v>5083.3870967741932</v>
      </c>
      <c r="BQ20" s="2">
        <v>5351.4153225806449</v>
      </c>
      <c r="BR20" s="2">
        <v>5619.4435483870957</v>
      </c>
      <c r="BS20" s="2">
        <v>5887.4717741935483</v>
      </c>
      <c r="BT20" s="2">
        <v>6155.4999999999991</v>
      </c>
    </row>
    <row r="21" spans="2:72" s="2" customFormat="1" ht="20.100000000000001" customHeight="1" x14ac:dyDescent="0.25">
      <c r="B21" s="14" t="s">
        <v>71</v>
      </c>
      <c r="C21" s="15">
        <f>(BK21-BT21)*-1</f>
        <v>-1023.818181818182</v>
      </c>
      <c r="D21" s="17">
        <f>C21/BK21</f>
        <v>-0.19939166244701836</v>
      </c>
      <c r="E21" s="12"/>
      <c r="F21" s="12"/>
      <c r="G21" s="12"/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3542</v>
      </c>
      <c r="AE21" s="2">
        <v>6675</v>
      </c>
      <c r="AF21" s="2">
        <v>4506</v>
      </c>
      <c r="AG21" s="2">
        <v>3328</v>
      </c>
      <c r="AH21" s="2">
        <v>4006</v>
      </c>
      <c r="AI21" s="2">
        <v>4000</v>
      </c>
      <c r="AJ21" s="2">
        <v>7527</v>
      </c>
      <c r="AK21" s="2">
        <v>3830</v>
      </c>
      <c r="AL21" s="2">
        <v>3567</v>
      </c>
      <c r="AM21" s="2">
        <v>5224</v>
      </c>
      <c r="AN21" s="2">
        <v>3565</v>
      </c>
      <c r="BK21" s="2" cm="1">
        <f t="array" ref="BK21:BT21">TREND(AE21:AN21)</f>
        <v>5134.7090909090912</v>
      </c>
      <c r="BL21" s="2">
        <v>5020.9515151515152</v>
      </c>
      <c r="BM21" s="2">
        <v>4907.1939393939401</v>
      </c>
      <c r="BN21" s="2">
        <v>4793.4363636363641</v>
      </c>
      <c r="BO21" s="2">
        <v>4679.6787878787882</v>
      </c>
      <c r="BP21" s="2">
        <v>4565.9212121212131</v>
      </c>
      <c r="BQ21" s="2">
        <v>4452.1636363636371</v>
      </c>
      <c r="BR21" s="2">
        <v>4338.4060606060611</v>
      </c>
      <c r="BS21" s="2">
        <v>4224.6484848484852</v>
      </c>
      <c r="BT21" s="2">
        <v>4110.8909090909092</v>
      </c>
    </row>
    <row r="22" spans="2:72" s="2" customFormat="1" ht="20.100000000000001" customHeight="1" x14ac:dyDescent="0.25">
      <c r="B22" s="13"/>
      <c r="C22" s="11"/>
      <c r="D22" s="12"/>
      <c r="E22" s="12"/>
      <c r="F22" s="12"/>
      <c r="G22" s="12"/>
    </row>
    <row r="23" spans="2:72" s="2" customFormat="1" ht="20.100000000000001" customHeight="1" x14ac:dyDescent="0.25">
      <c r="B23" s="14" t="s">
        <v>51</v>
      </c>
      <c r="C23" s="15">
        <f>(AO23-BT23)*-1</f>
        <v>-23358.539772727265</v>
      </c>
      <c r="D23" s="17">
        <f>C23/AO23</f>
        <v>-0.31933208679649655</v>
      </c>
      <c r="E23" s="12"/>
      <c r="F23" s="12"/>
      <c r="G23" s="12"/>
      <c r="I23" s="2">
        <f>SUM(I2:I21)</f>
        <v>74741</v>
      </c>
      <c r="J23" s="2">
        <f t="shared" ref="J23:AN23" si="5">SUM(J2:J21)</f>
        <v>58880</v>
      </c>
      <c r="K23" s="2">
        <f t="shared" si="5"/>
        <v>67168</v>
      </c>
      <c r="L23" s="2">
        <f t="shared" si="5"/>
        <v>110033</v>
      </c>
      <c r="M23" s="2">
        <f t="shared" si="5"/>
        <v>91445</v>
      </c>
      <c r="N23" s="2">
        <f t="shared" si="5"/>
        <v>71845</v>
      </c>
      <c r="O23" s="2">
        <f t="shared" si="5"/>
        <v>70831</v>
      </c>
      <c r="P23" s="2">
        <f t="shared" si="5"/>
        <v>66471</v>
      </c>
      <c r="Q23" s="2">
        <f t="shared" si="5"/>
        <v>60470</v>
      </c>
      <c r="R23" s="2">
        <f t="shared" si="5"/>
        <v>55966</v>
      </c>
      <c r="S23" s="2">
        <f t="shared" si="5"/>
        <v>77256</v>
      </c>
      <c r="T23" s="2">
        <f t="shared" si="5"/>
        <v>66852</v>
      </c>
      <c r="U23" s="2">
        <f t="shared" si="5"/>
        <v>60516</v>
      </c>
      <c r="V23" s="2">
        <f t="shared" si="5"/>
        <v>50813</v>
      </c>
      <c r="W23" s="2">
        <f t="shared" si="5"/>
        <v>55676</v>
      </c>
      <c r="X23" s="2">
        <f t="shared" si="5"/>
        <v>68273</v>
      </c>
      <c r="Y23" s="2">
        <f t="shared" si="5"/>
        <v>42415</v>
      </c>
      <c r="Z23" s="2">
        <f t="shared" si="5"/>
        <v>38880</v>
      </c>
      <c r="AA23" s="2">
        <f t="shared" si="5"/>
        <v>43473</v>
      </c>
      <c r="AB23" s="2">
        <f t="shared" si="5"/>
        <v>40713</v>
      </c>
      <c r="AC23" s="2">
        <f t="shared" si="5"/>
        <v>45359</v>
      </c>
      <c r="AD23" s="2">
        <f t="shared" si="5"/>
        <v>48458</v>
      </c>
      <c r="AE23" s="2">
        <f t="shared" si="5"/>
        <v>78986</v>
      </c>
      <c r="AF23" s="2">
        <f t="shared" si="5"/>
        <v>72219</v>
      </c>
      <c r="AG23" s="2">
        <f t="shared" si="5"/>
        <v>56542</v>
      </c>
      <c r="AH23" s="2">
        <f t="shared" si="5"/>
        <v>49416</v>
      </c>
      <c r="AI23" s="2">
        <f t="shared" si="5"/>
        <v>52301</v>
      </c>
      <c r="AJ23" s="2">
        <f t="shared" si="5"/>
        <v>70269</v>
      </c>
      <c r="AK23" s="2">
        <f t="shared" si="5"/>
        <v>50792</v>
      </c>
      <c r="AL23" s="2">
        <f t="shared" si="5"/>
        <v>46745</v>
      </c>
      <c r="AM23" s="2">
        <f t="shared" si="5"/>
        <v>56949</v>
      </c>
      <c r="AN23" s="2">
        <f t="shared" si="5"/>
        <v>66250</v>
      </c>
      <c r="AO23" s="2" cm="1">
        <f t="array" ref="AO23:BT23">TREND(I23:AN23)</f>
        <v>73148.113636363632</v>
      </c>
      <c r="AP23" s="2">
        <v>72394.612353372431</v>
      </c>
      <c r="AQ23" s="2">
        <v>71641.11107038123</v>
      </c>
      <c r="AR23" s="2">
        <v>70887.609787390029</v>
      </c>
      <c r="AS23" s="2">
        <v>70134.108504398828</v>
      </c>
      <c r="AT23" s="2">
        <v>69380.607221407627</v>
      </c>
      <c r="AU23" s="2">
        <v>68627.105938416425</v>
      </c>
      <c r="AV23" s="2">
        <v>67873.604655425224</v>
      </c>
      <c r="AW23" s="2">
        <v>67120.103372434009</v>
      </c>
      <c r="AX23" s="2">
        <v>66366.602089442807</v>
      </c>
      <c r="AY23" s="2">
        <v>65613.100806451606</v>
      </c>
      <c r="AZ23" s="2">
        <v>64859.599523460412</v>
      </c>
      <c r="BA23" s="2">
        <v>64106.098240469204</v>
      </c>
      <c r="BB23" s="2">
        <v>63352.596957478003</v>
      </c>
      <c r="BC23" s="2">
        <v>62599.095674486802</v>
      </c>
      <c r="BD23" s="2">
        <v>61845.594391495601</v>
      </c>
      <c r="BE23" s="2">
        <v>61092.093108504399</v>
      </c>
      <c r="BF23" s="2">
        <v>60338.591825513198</v>
      </c>
      <c r="BG23" s="2">
        <v>59585.090542521997</v>
      </c>
      <c r="BH23" s="2">
        <v>58831.589259530796</v>
      </c>
      <c r="BI23" s="2">
        <v>58078.087976539595</v>
      </c>
      <c r="BJ23" s="2">
        <v>57324.586693548394</v>
      </c>
      <c r="BK23" s="2">
        <v>56571.085410557193</v>
      </c>
      <c r="BL23" s="2">
        <v>55817.584127565991</v>
      </c>
      <c r="BM23" s="2">
        <v>55064.08284457479</v>
      </c>
      <c r="BN23" s="2">
        <v>54310.581561583582</v>
      </c>
      <c r="BO23" s="2">
        <v>53557.080278592381</v>
      </c>
      <c r="BP23" s="2">
        <v>52803.578995601179</v>
      </c>
      <c r="BQ23" s="2">
        <v>52050.077712609978</v>
      </c>
      <c r="BR23" s="2">
        <v>51296.57642961877</v>
      </c>
      <c r="BS23" s="2">
        <v>50543.075146627569</v>
      </c>
      <c r="BT23" s="2">
        <v>49789.573863636368</v>
      </c>
    </row>
    <row r="24" spans="2:72" s="2" customFormat="1" ht="20.100000000000001" customHeight="1" x14ac:dyDescent="0.25"/>
    <row r="25" spans="2:72" s="2" customFormat="1" ht="20.100000000000001" customHeight="1" x14ac:dyDescent="0.25">
      <c r="E25" s="3"/>
      <c r="F25" s="3"/>
      <c r="G25" s="3"/>
    </row>
    <row r="26" spans="2:72" s="2" customFormat="1" ht="20.100000000000001" customHeight="1" x14ac:dyDescent="0.25">
      <c r="E26" s="10"/>
      <c r="F26" s="10"/>
      <c r="G26" s="10"/>
    </row>
    <row r="27" spans="2:72" s="2" customFormat="1" ht="20.100000000000001" customHeight="1" x14ac:dyDescent="0.25">
      <c r="E27" s="10"/>
      <c r="F27" s="10"/>
      <c r="G27" s="10"/>
    </row>
    <row r="28" spans="2:72" s="2" customFormat="1" ht="20.100000000000001" customHeight="1" x14ac:dyDescent="0.25">
      <c r="E28" s="10"/>
      <c r="F28" s="10"/>
      <c r="G28" s="10"/>
    </row>
    <row r="29" spans="2:72" s="2" customFormat="1" ht="20.100000000000001" customHeight="1" x14ac:dyDescent="0.25">
      <c r="E29" s="10"/>
      <c r="F29" s="10"/>
      <c r="G29" s="10"/>
    </row>
    <row r="30" spans="2:72" s="2" customFormat="1" ht="20.100000000000001" customHeight="1" x14ac:dyDescent="0.25">
      <c r="E30" s="10"/>
      <c r="F30" s="10"/>
      <c r="G30" s="10"/>
    </row>
  </sheetData>
  <mergeCells count="1">
    <mergeCell ref="F1:G1"/>
  </mergeCells>
  <conditionalFormatting sqref="D7:G23 D1:E6">
    <cfRule type="iconSet" priority="7">
      <iconSet iconSet="5Arrows">
        <cfvo type="percent" val="0"/>
        <cfvo type="num" val="-1"/>
        <cfvo type="num" val="-0.2"/>
        <cfvo type="num" val="0.2"/>
        <cfvo type="num" val="1"/>
      </iconSet>
    </cfRule>
  </conditionalFormatting>
  <conditionalFormatting sqref="E26:G30 G2:G6">
    <cfRule type="iconSet" priority="9">
      <iconSet iconSet="5Arrows" showValue="0">
        <cfvo type="percent" val="0"/>
        <cfvo type="num" val="-1"/>
        <cfvo type="num" val="-0.2"/>
        <cfvo type="num" val="0.2"/>
        <cfvo type="num" val="1"/>
      </iconSet>
    </cfRule>
  </conditionalFormatting>
  <pageMargins left="0.511811024" right="0.511811024" top="0.78740157499999996" bottom="0.78740157499999996" header="0.31496062000000002" footer="0.31496062000000002"/>
  <ignoredErrors>
    <ignoredError sqref="C9:D9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3A42D-1DFB-4EF8-BD52-31B19E181C35}">
  <dimension ref="B1:P15"/>
  <sheetViews>
    <sheetView showGridLines="0" workbookViewId="0">
      <selection activeCell="C2" sqref="C2"/>
    </sheetView>
  </sheetViews>
  <sheetFormatPr defaultRowHeight="15" x14ac:dyDescent="0.25"/>
  <cols>
    <col min="1" max="1" width="1.7109375" customWidth="1"/>
    <col min="2" max="2" width="15.5703125" bestFit="1" customWidth="1"/>
    <col min="3" max="3" width="25" bestFit="1" customWidth="1"/>
    <col min="4" max="4" width="20" bestFit="1" customWidth="1"/>
    <col min="5" max="5" width="7" bestFit="1" customWidth="1"/>
    <col min="6" max="10" width="8.42578125" customWidth="1"/>
    <col min="11" max="11" width="1.7109375" customWidth="1"/>
    <col min="12" max="16" width="8.42578125" customWidth="1"/>
    <col min="17" max="17" width="1.7109375" customWidth="1"/>
  </cols>
  <sheetData>
    <row r="1" spans="2:16" s="2" customFormat="1" ht="21.95" customHeight="1" x14ac:dyDescent="0.25">
      <c r="B1" s="7" t="s">
        <v>39</v>
      </c>
      <c r="C1" s="7" t="s">
        <v>32</v>
      </c>
      <c r="D1" s="7" t="s">
        <v>38</v>
      </c>
      <c r="F1" s="20" t="s">
        <v>40</v>
      </c>
      <c r="G1" s="21"/>
      <c r="H1" s="18" t="s">
        <v>35</v>
      </c>
      <c r="I1" s="18"/>
      <c r="J1" s="3"/>
      <c r="K1" s="3"/>
      <c r="L1" s="20" t="s">
        <v>41</v>
      </c>
      <c r="M1" s="21"/>
      <c r="N1" s="18" t="s">
        <v>35</v>
      </c>
      <c r="O1" s="18"/>
      <c r="P1" s="3"/>
    </row>
    <row r="2" spans="2:16" s="2" customFormat="1" ht="21.95" customHeight="1" x14ac:dyDescent="0.25">
      <c r="B2" s="5" t="s">
        <v>36</v>
      </c>
      <c r="C2" s="5">
        <v>14084</v>
      </c>
      <c r="D2" s="6">
        <v>7.5689503212999998E-2</v>
      </c>
      <c r="F2" s="3"/>
      <c r="G2" s="3"/>
      <c r="H2" s="5" t="s">
        <v>37</v>
      </c>
      <c r="I2" s="5" t="s">
        <v>36</v>
      </c>
      <c r="J2" s="3"/>
      <c r="K2" s="3"/>
      <c r="L2" s="3"/>
      <c r="M2" s="3"/>
      <c r="N2" s="5" t="s">
        <v>37</v>
      </c>
      <c r="O2" s="5" t="s">
        <v>36</v>
      </c>
      <c r="P2" s="3"/>
    </row>
    <row r="3" spans="2:16" s="2" customFormat="1" ht="21.95" customHeight="1" x14ac:dyDescent="0.25">
      <c r="B3" s="5" t="s">
        <v>37</v>
      </c>
      <c r="C3" s="5">
        <v>171992</v>
      </c>
      <c r="D3" s="6">
        <v>0.92431049678599997</v>
      </c>
      <c r="F3" s="19" t="s">
        <v>32</v>
      </c>
      <c r="G3" s="5" t="s">
        <v>33</v>
      </c>
      <c r="H3" s="5">
        <v>19561</v>
      </c>
      <c r="I3" s="5">
        <v>8485</v>
      </c>
      <c r="J3" s="3">
        <f>SUM(H3:I3)</f>
        <v>28046</v>
      </c>
      <c r="K3" s="3"/>
      <c r="L3" s="19" t="s">
        <v>32</v>
      </c>
      <c r="M3" s="5" t="s">
        <v>33</v>
      </c>
      <c r="N3" s="6">
        <v>0.105123712891</v>
      </c>
      <c r="O3" s="6">
        <v>4.5599647455000003E-2</v>
      </c>
      <c r="P3" s="4">
        <f>SUM(N3:O3)</f>
        <v>0.15072336034600001</v>
      </c>
    </row>
    <row r="4" spans="2:16" s="2" customFormat="1" ht="21.95" customHeight="1" x14ac:dyDescent="0.25">
      <c r="B4" s="3"/>
      <c r="C4" s="8">
        <f>SUM(C2:C3)</f>
        <v>186076</v>
      </c>
      <c r="D4" s="9">
        <f>SUM(D2:D3)</f>
        <v>0.99999999999899991</v>
      </c>
      <c r="F4" s="19"/>
      <c r="G4" s="5" t="s">
        <v>34</v>
      </c>
      <c r="H4" s="5">
        <v>152431</v>
      </c>
      <c r="I4" s="5">
        <v>5599</v>
      </c>
      <c r="J4" s="3">
        <f>SUM(H4:I4)</f>
        <v>158030</v>
      </c>
      <c r="K4" s="3"/>
      <c r="L4" s="19"/>
      <c r="M4" s="5" t="s">
        <v>34</v>
      </c>
      <c r="N4" s="6">
        <v>0.81918678389400001</v>
      </c>
      <c r="O4" s="6">
        <v>3.0089855757E-2</v>
      </c>
      <c r="P4" s="4">
        <f>SUM(N4:O4)</f>
        <v>0.84927663965099998</v>
      </c>
    </row>
    <row r="5" spans="2:16" s="2" customFormat="1" ht="21.95" customHeight="1" x14ac:dyDescent="0.25">
      <c r="F5" s="3"/>
      <c r="G5" s="3"/>
      <c r="H5" s="3">
        <f>SUM(H3:H4)</f>
        <v>171992</v>
      </c>
      <c r="I5" s="3">
        <f>SUM(I3:I4)</f>
        <v>14084</v>
      </c>
      <c r="J5" s="8">
        <f>SUM(H5:I5)</f>
        <v>186076</v>
      </c>
      <c r="K5" s="3"/>
      <c r="L5" s="3"/>
      <c r="M5" s="3"/>
      <c r="N5" s="4">
        <f>SUM(N3:N4)</f>
        <v>0.92431049678499999</v>
      </c>
      <c r="O5" s="4">
        <f>SUM(O3:O4)</f>
        <v>7.5689503212000006E-2</v>
      </c>
      <c r="P5" s="9">
        <f>SUM(N5:O5)</f>
        <v>0.99999999999699996</v>
      </c>
    </row>
    <row r="6" spans="2:16" s="2" customFormat="1" ht="21.95" customHeight="1" x14ac:dyDescent="0.25">
      <c r="B6" s="7" t="s">
        <v>40</v>
      </c>
      <c r="C6" s="7" t="s">
        <v>32</v>
      </c>
      <c r="D6" s="7" t="s">
        <v>38</v>
      </c>
    </row>
    <row r="7" spans="2:16" s="2" customFormat="1" ht="21.95" customHeight="1" x14ac:dyDescent="0.25">
      <c r="B7" s="5" t="s">
        <v>33</v>
      </c>
      <c r="C7" s="5">
        <v>28046</v>
      </c>
      <c r="D7" s="6">
        <v>0.15072336034700001</v>
      </c>
    </row>
    <row r="8" spans="2:16" s="2" customFormat="1" ht="21.95" customHeight="1" x14ac:dyDescent="0.25">
      <c r="B8" s="5" t="s">
        <v>34</v>
      </c>
      <c r="C8" s="5">
        <v>158030</v>
      </c>
      <c r="D8" s="6">
        <v>0.84927663965199995</v>
      </c>
    </row>
    <row r="9" spans="2:16" s="2" customFormat="1" ht="21.95" customHeight="1" x14ac:dyDescent="0.25">
      <c r="B9" s="3"/>
      <c r="C9" s="8">
        <f>SUM(C7:C8)</f>
        <v>186076</v>
      </c>
      <c r="D9" s="9">
        <f>SUM(D7:D8)</f>
        <v>0.99999999999899991</v>
      </c>
    </row>
    <row r="10" spans="2:16" x14ac:dyDescent="0.25">
      <c r="D10" s="1"/>
    </row>
    <row r="11" spans="2:16" ht="21.95" customHeight="1" x14ac:dyDescent="0.25"/>
    <row r="12" spans="2:16" ht="21.95" customHeight="1" x14ac:dyDescent="0.25"/>
    <row r="13" spans="2:16" ht="21.95" customHeight="1" x14ac:dyDescent="0.25"/>
    <row r="14" spans="2:16" ht="21.95" customHeight="1" x14ac:dyDescent="0.25"/>
    <row r="15" spans="2:16" ht="21.95" customHeight="1" x14ac:dyDescent="0.25"/>
  </sheetData>
  <mergeCells count="6">
    <mergeCell ref="F3:F4"/>
    <mergeCell ref="H1:I1"/>
    <mergeCell ref="L3:L4"/>
    <mergeCell ref="N1:O1"/>
    <mergeCell ref="L1:M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TEND_PRODUCTS</vt:lpstr>
      <vt:lpstr>QUAD_CUSTOMERS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2023-04-06T03:21:56Z</dcterms:created>
  <dcterms:modified xsi:type="dcterms:W3CDTF">2023-08-21T22:19:13Z</dcterms:modified>
</cp:coreProperties>
</file>