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195" windowHeight="6225" firstSheet="2" activeTab="7"/>
  </bookViews>
  <sheets>
    <sheet name="Plan1" sheetId="1" r:id="rId1"/>
    <sheet name="matrixConfusao" sheetId="2" r:id="rId2"/>
    <sheet name="randowFlorest" sheetId="4" r:id="rId3"/>
    <sheet name="NaiveBayes" sheetId="5" r:id="rId4"/>
    <sheet name="redesNeurais" sheetId="6" r:id="rId5"/>
    <sheet name="GradientBoosted" sheetId="7" r:id="rId6"/>
    <sheet name="Comparação entre Modelos" sheetId="8" r:id="rId7"/>
    <sheet name="WORFLOW" sheetId="9" r:id="rId8"/>
  </sheets>
  <definedNames>
    <definedName name="_xlnm._FilterDatabase" localSheetId="6" hidden="1">'Comparação entre Modelos'!$A$2:$N$382</definedName>
    <definedName name="_xlnm._FilterDatabase" localSheetId="5" hidden="1">GradientBoosted!$A$2:$F$382</definedName>
    <definedName name="_xlnm._FilterDatabase" localSheetId="3" hidden="1">NaiveBayes!$A$2:$F$382</definedName>
    <definedName name="_xlnm._FilterDatabase" localSheetId="2" hidden="1">randowFlorest!$A$2:$F$382</definedName>
    <definedName name="_xlnm._FilterDatabase" localSheetId="4" hidden="1">redesNeurais!$A$2:$E$382</definedName>
  </definedNames>
  <calcPr calcId="144525"/>
</workbook>
</file>

<file path=xl/calcChain.xml><?xml version="1.0" encoding="utf-8"?>
<calcChain xmlns="http://schemas.openxmlformats.org/spreadsheetml/2006/main">
  <c r="AJ4" i="8" l="1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3" i="8"/>
  <c r="U56" i="8"/>
  <c r="U53" i="8"/>
  <c r="U54" i="8"/>
  <c r="U55" i="8"/>
  <c r="U52" i="8"/>
  <c r="J4" i="8"/>
  <c r="K4" i="8"/>
  <c r="L4" i="8"/>
  <c r="M4" i="8"/>
  <c r="J5" i="8"/>
  <c r="K5" i="8"/>
  <c r="L5" i="8"/>
  <c r="M5" i="8"/>
  <c r="J6" i="8"/>
  <c r="K6" i="8"/>
  <c r="L6" i="8"/>
  <c r="M6" i="8"/>
  <c r="J7" i="8"/>
  <c r="K7" i="8"/>
  <c r="L7" i="8"/>
  <c r="M7" i="8"/>
  <c r="J8" i="8"/>
  <c r="K8" i="8"/>
  <c r="L8" i="8"/>
  <c r="M8" i="8"/>
  <c r="J9" i="8"/>
  <c r="K9" i="8"/>
  <c r="L9" i="8"/>
  <c r="M9" i="8"/>
  <c r="J10" i="8"/>
  <c r="K10" i="8"/>
  <c r="L10" i="8"/>
  <c r="M10" i="8"/>
  <c r="J11" i="8"/>
  <c r="K11" i="8"/>
  <c r="L11" i="8"/>
  <c r="M11" i="8"/>
  <c r="J12" i="8"/>
  <c r="K12" i="8"/>
  <c r="L12" i="8"/>
  <c r="M12" i="8"/>
  <c r="J13" i="8"/>
  <c r="K13" i="8"/>
  <c r="L13" i="8"/>
  <c r="M13" i="8"/>
  <c r="J14" i="8"/>
  <c r="K14" i="8"/>
  <c r="L14" i="8"/>
  <c r="M14" i="8"/>
  <c r="J15" i="8"/>
  <c r="K15" i="8"/>
  <c r="L15" i="8"/>
  <c r="M15" i="8"/>
  <c r="J16" i="8"/>
  <c r="K16" i="8"/>
  <c r="L16" i="8"/>
  <c r="M16" i="8"/>
  <c r="J17" i="8"/>
  <c r="K17" i="8"/>
  <c r="L17" i="8"/>
  <c r="M17" i="8"/>
  <c r="J18" i="8"/>
  <c r="K18" i="8"/>
  <c r="L18" i="8"/>
  <c r="M18" i="8"/>
  <c r="J19" i="8"/>
  <c r="K19" i="8"/>
  <c r="L19" i="8"/>
  <c r="M19" i="8"/>
  <c r="J20" i="8"/>
  <c r="K20" i="8"/>
  <c r="L20" i="8"/>
  <c r="M20" i="8"/>
  <c r="J21" i="8"/>
  <c r="K21" i="8"/>
  <c r="L21" i="8"/>
  <c r="M21" i="8"/>
  <c r="J22" i="8"/>
  <c r="K22" i="8"/>
  <c r="L22" i="8"/>
  <c r="M22" i="8"/>
  <c r="J23" i="8"/>
  <c r="K23" i="8"/>
  <c r="L23" i="8"/>
  <c r="M23" i="8"/>
  <c r="J24" i="8"/>
  <c r="K24" i="8"/>
  <c r="L24" i="8"/>
  <c r="M24" i="8"/>
  <c r="J25" i="8"/>
  <c r="K25" i="8"/>
  <c r="L25" i="8"/>
  <c r="M25" i="8"/>
  <c r="J26" i="8"/>
  <c r="K26" i="8"/>
  <c r="L26" i="8"/>
  <c r="M26" i="8"/>
  <c r="J27" i="8"/>
  <c r="K27" i="8"/>
  <c r="L27" i="8"/>
  <c r="M27" i="8"/>
  <c r="J28" i="8"/>
  <c r="K28" i="8"/>
  <c r="L28" i="8"/>
  <c r="M28" i="8"/>
  <c r="J29" i="8"/>
  <c r="K29" i="8"/>
  <c r="L29" i="8"/>
  <c r="M29" i="8"/>
  <c r="J30" i="8"/>
  <c r="K30" i="8"/>
  <c r="L30" i="8"/>
  <c r="M30" i="8"/>
  <c r="J31" i="8"/>
  <c r="K31" i="8"/>
  <c r="L31" i="8"/>
  <c r="M31" i="8"/>
  <c r="J32" i="8"/>
  <c r="K32" i="8"/>
  <c r="L32" i="8"/>
  <c r="M32" i="8"/>
  <c r="J33" i="8"/>
  <c r="K33" i="8"/>
  <c r="L33" i="8"/>
  <c r="M33" i="8"/>
  <c r="J34" i="8"/>
  <c r="K34" i="8"/>
  <c r="L34" i="8"/>
  <c r="M34" i="8"/>
  <c r="J35" i="8"/>
  <c r="K35" i="8"/>
  <c r="L35" i="8"/>
  <c r="M35" i="8"/>
  <c r="J36" i="8"/>
  <c r="K36" i="8"/>
  <c r="L36" i="8"/>
  <c r="M36" i="8"/>
  <c r="J37" i="8"/>
  <c r="K37" i="8"/>
  <c r="L37" i="8"/>
  <c r="M37" i="8"/>
  <c r="J38" i="8"/>
  <c r="K38" i="8"/>
  <c r="L38" i="8"/>
  <c r="M38" i="8"/>
  <c r="J39" i="8"/>
  <c r="K39" i="8"/>
  <c r="L39" i="8"/>
  <c r="M39" i="8"/>
  <c r="J40" i="8"/>
  <c r="K40" i="8"/>
  <c r="L40" i="8"/>
  <c r="M40" i="8"/>
  <c r="J41" i="8"/>
  <c r="K41" i="8"/>
  <c r="L41" i="8"/>
  <c r="M41" i="8"/>
  <c r="J42" i="8"/>
  <c r="K42" i="8"/>
  <c r="L42" i="8"/>
  <c r="M42" i="8"/>
  <c r="J43" i="8"/>
  <c r="K43" i="8"/>
  <c r="L43" i="8"/>
  <c r="M43" i="8"/>
  <c r="J44" i="8"/>
  <c r="K44" i="8"/>
  <c r="L44" i="8"/>
  <c r="M44" i="8"/>
  <c r="J45" i="8"/>
  <c r="K45" i="8"/>
  <c r="L45" i="8"/>
  <c r="M45" i="8"/>
  <c r="J46" i="8"/>
  <c r="K46" i="8"/>
  <c r="L46" i="8"/>
  <c r="M46" i="8"/>
  <c r="J47" i="8"/>
  <c r="K47" i="8"/>
  <c r="L47" i="8"/>
  <c r="M47" i="8"/>
  <c r="J48" i="8"/>
  <c r="K48" i="8"/>
  <c r="L48" i="8"/>
  <c r="M48" i="8"/>
  <c r="J49" i="8"/>
  <c r="K49" i="8"/>
  <c r="L49" i="8"/>
  <c r="M49" i="8"/>
  <c r="J50" i="8"/>
  <c r="K50" i="8"/>
  <c r="L50" i="8"/>
  <c r="M50" i="8"/>
  <c r="J51" i="8"/>
  <c r="K51" i="8"/>
  <c r="L51" i="8"/>
  <c r="M51" i="8"/>
  <c r="J52" i="8"/>
  <c r="K52" i="8"/>
  <c r="L52" i="8"/>
  <c r="M52" i="8"/>
  <c r="J53" i="8"/>
  <c r="K53" i="8"/>
  <c r="L53" i="8"/>
  <c r="M53" i="8"/>
  <c r="J54" i="8"/>
  <c r="K54" i="8"/>
  <c r="L54" i="8"/>
  <c r="M54" i="8"/>
  <c r="J55" i="8"/>
  <c r="K55" i="8"/>
  <c r="L55" i="8"/>
  <c r="M55" i="8"/>
  <c r="J56" i="8"/>
  <c r="K56" i="8"/>
  <c r="L56" i="8"/>
  <c r="M56" i="8"/>
  <c r="J57" i="8"/>
  <c r="K57" i="8"/>
  <c r="L57" i="8"/>
  <c r="M57" i="8"/>
  <c r="J58" i="8"/>
  <c r="K58" i="8"/>
  <c r="L58" i="8"/>
  <c r="M58" i="8"/>
  <c r="J59" i="8"/>
  <c r="K59" i="8"/>
  <c r="L59" i="8"/>
  <c r="M59" i="8"/>
  <c r="J60" i="8"/>
  <c r="K60" i="8"/>
  <c r="L60" i="8"/>
  <c r="M60" i="8"/>
  <c r="J61" i="8"/>
  <c r="K61" i="8"/>
  <c r="L61" i="8"/>
  <c r="M61" i="8"/>
  <c r="J62" i="8"/>
  <c r="K62" i="8"/>
  <c r="L62" i="8"/>
  <c r="M62" i="8"/>
  <c r="J63" i="8"/>
  <c r="K63" i="8"/>
  <c r="L63" i="8"/>
  <c r="M63" i="8"/>
  <c r="J64" i="8"/>
  <c r="K64" i="8"/>
  <c r="L64" i="8"/>
  <c r="M64" i="8"/>
  <c r="J65" i="8"/>
  <c r="K65" i="8"/>
  <c r="L65" i="8"/>
  <c r="M65" i="8"/>
  <c r="J66" i="8"/>
  <c r="K66" i="8"/>
  <c r="L66" i="8"/>
  <c r="M66" i="8"/>
  <c r="J67" i="8"/>
  <c r="K67" i="8"/>
  <c r="L67" i="8"/>
  <c r="M67" i="8"/>
  <c r="J68" i="8"/>
  <c r="K68" i="8"/>
  <c r="L68" i="8"/>
  <c r="M68" i="8"/>
  <c r="J69" i="8"/>
  <c r="K69" i="8"/>
  <c r="L69" i="8"/>
  <c r="M69" i="8"/>
  <c r="J70" i="8"/>
  <c r="K70" i="8"/>
  <c r="L70" i="8"/>
  <c r="M70" i="8"/>
  <c r="J71" i="8"/>
  <c r="K71" i="8"/>
  <c r="L71" i="8"/>
  <c r="M71" i="8"/>
  <c r="J72" i="8"/>
  <c r="K72" i="8"/>
  <c r="L72" i="8"/>
  <c r="M72" i="8"/>
  <c r="J73" i="8"/>
  <c r="K73" i="8"/>
  <c r="L73" i="8"/>
  <c r="M73" i="8"/>
  <c r="J74" i="8"/>
  <c r="K74" i="8"/>
  <c r="L74" i="8"/>
  <c r="M74" i="8"/>
  <c r="J75" i="8"/>
  <c r="K75" i="8"/>
  <c r="L75" i="8"/>
  <c r="M75" i="8"/>
  <c r="J76" i="8"/>
  <c r="K76" i="8"/>
  <c r="L76" i="8"/>
  <c r="M76" i="8"/>
  <c r="J77" i="8"/>
  <c r="K77" i="8"/>
  <c r="L77" i="8"/>
  <c r="M77" i="8"/>
  <c r="J78" i="8"/>
  <c r="K78" i="8"/>
  <c r="L78" i="8"/>
  <c r="M78" i="8"/>
  <c r="J79" i="8"/>
  <c r="K79" i="8"/>
  <c r="L79" i="8"/>
  <c r="M79" i="8"/>
  <c r="J80" i="8"/>
  <c r="K80" i="8"/>
  <c r="L80" i="8"/>
  <c r="M80" i="8"/>
  <c r="J81" i="8"/>
  <c r="K81" i="8"/>
  <c r="L81" i="8"/>
  <c r="M81" i="8"/>
  <c r="J82" i="8"/>
  <c r="K82" i="8"/>
  <c r="L82" i="8"/>
  <c r="M82" i="8"/>
  <c r="J83" i="8"/>
  <c r="K83" i="8"/>
  <c r="L83" i="8"/>
  <c r="M83" i="8"/>
  <c r="J84" i="8"/>
  <c r="K84" i="8"/>
  <c r="L84" i="8"/>
  <c r="M84" i="8"/>
  <c r="J85" i="8"/>
  <c r="K85" i="8"/>
  <c r="L85" i="8"/>
  <c r="M85" i="8"/>
  <c r="J86" i="8"/>
  <c r="K86" i="8"/>
  <c r="L86" i="8"/>
  <c r="M86" i="8"/>
  <c r="J87" i="8"/>
  <c r="K87" i="8"/>
  <c r="L87" i="8"/>
  <c r="M87" i="8"/>
  <c r="J88" i="8"/>
  <c r="K88" i="8"/>
  <c r="L88" i="8"/>
  <c r="M88" i="8"/>
  <c r="J89" i="8"/>
  <c r="K89" i="8"/>
  <c r="L89" i="8"/>
  <c r="M89" i="8"/>
  <c r="J90" i="8"/>
  <c r="K90" i="8"/>
  <c r="L90" i="8"/>
  <c r="M90" i="8"/>
  <c r="J91" i="8"/>
  <c r="K91" i="8"/>
  <c r="L91" i="8"/>
  <c r="M91" i="8"/>
  <c r="J92" i="8"/>
  <c r="K92" i="8"/>
  <c r="L92" i="8"/>
  <c r="M92" i="8"/>
  <c r="J93" i="8"/>
  <c r="K93" i="8"/>
  <c r="L93" i="8"/>
  <c r="M93" i="8"/>
  <c r="J94" i="8"/>
  <c r="K94" i="8"/>
  <c r="L94" i="8"/>
  <c r="M94" i="8"/>
  <c r="J95" i="8"/>
  <c r="K95" i="8"/>
  <c r="L95" i="8"/>
  <c r="M95" i="8"/>
  <c r="J96" i="8"/>
  <c r="K96" i="8"/>
  <c r="L96" i="8"/>
  <c r="M96" i="8"/>
  <c r="J97" i="8"/>
  <c r="K97" i="8"/>
  <c r="L97" i="8"/>
  <c r="M97" i="8"/>
  <c r="J98" i="8"/>
  <c r="K98" i="8"/>
  <c r="L98" i="8"/>
  <c r="M98" i="8"/>
  <c r="J99" i="8"/>
  <c r="K99" i="8"/>
  <c r="L99" i="8"/>
  <c r="M99" i="8"/>
  <c r="J100" i="8"/>
  <c r="K100" i="8"/>
  <c r="L100" i="8"/>
  <c r="M100" i="8"/>
  <c r="J101" i="8"/>
  <c r="K101" i="8"/>
  <c r="L101" i="8"/>
  <c r="M101" i="8"/>
  <c r="J102" i="8"/>
  <c r="K102" i="8"/>
  <c r="L102" i="8"/>
  <c r="M102" i="8"/>
  <c r="J103" i="8"/>
  <c r="K103" i="8"/>
  <c r="L103" i="8"/>
  <c r="M103" i="8"/>
  <c r="J104" i="8"/>
  <c r="K104" i="8"/>
  <c r="L104" i="8"/>
  <c r="M104" i="8"/>
  <c r="J105" i="8"/>
  <c r="K105" i="8"/>
  <c r="L105" i="8"/>
  <c r="M105" i="8"/>
  <c r="J106" i="8"/>
  <c r="K106" i="8"/>
  <c r="L106" i="8"/>
  <c r="M106" i="8"/>
  <c r="J107" i="8"/>
  <c r="K107" i="8"/>
  <c r="L107" i="8"/>
  <c r="M107" i="8"/>
  <c r="J108" i="8"/>
  <c r="K108" i="8"/>
  <c r="L108" i="8"/>
  <c r="M108" i="8"/>
  <c r="J109" i="8"/>
  <c r="K109" i="8"/>
  <c r="L109" i="8"/>
  <c r="M109" i="8"/>
  <c r="J110" i="8"/>
  <c r="K110" i="8"/>
  <c r="L110" i="8"/>
  <c r="M110" i="8"/>
  <c r="J111" i="8"/>
  <c r="K111" i="8"/>
  <c r="L111" i="8"/>
  <c r="M111" i="8"/>
  <c r="J112" i="8"/>
  <c r="K112" i="8"/>
  <c r="L112" i="8"/>
  <c r="M112" i="8"/>
  <c r="J113" i="8"/>
  <c r="K113" i="8"/>
  <c r="L113" i="8"/>
  <c r="M113" i="8"/>
  <c r="J114" i="8"/>
  <c r="K114" i="8"/>
  <c r="L114" i="8"/>
  <c r="M114" i="8"/>
  <c r="J115" i="8"/>
  <c r="K115" i="8"/>
  <c r="L115" i="8"/>
  <c r="M115" i="8"/>
  <c r="J116" i="8"/>
  <c r="K116" i="8"/>
  <c r="L116" i="8"/>
  <c r="M116" i="8"/>
  <c r="J117" i="8"/>
  <c r="K117" i="8"/>
  <c r="L117" i="8"/>
  <c r="M117" i="8"/>
  <c r="J118" i="8"/>
  <c r="K118" i="8"/>
  <c r="L118" i="8"/>
  <c r="M118" i="8"/>
  <c r="J119" i="8"/>
  <c r="K119" i="8"/>
  <c r="L119" i="8"/>
  <c r="M119" i="8"/>
  <c r="J120" i="8"/>
  <c r="K120" i="8"/>
  <c r="L120" i="8"/>
  <c r="M120" i="8"/>
  <c r="J121" i="8"/>
  <c r="K121" i="8"/>
  <c r="L121" i="8"/>
  <c r="M121" i="8"/>
  <c r="J122" i="8"/>
  <c r="K122" i="8"/>
  <c r="L122" i="8"/>
  <c r="M122" i="8"/>
  <c r="J123" i="8"/>
  <c r="K123" i="8"/>
  <c r="L123" i="8"/>
  <c r="M123" i="8"/>
  <c r="J124" i="8"/>
  <c r="K124" i="8"/>
  <c r="L124" i="8"/>
  <c r="M124" i="8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45" i="8"/>
  <c r="K145" i="8"/>
  <c r="L145" i="8"/>
  <c r="M145" i="8"/>
  <c r="J146" i="8"/>
  <c r="K146" i="8"/>
  <c r="L146" i="8"/>
  <c r="M146" i="8"/>
  <c r="J147" i="8"/>
  <c r="K147" i="8"/>
  <c r="L147" i="8"/>
  <c r="M147" i="8"/>
  <c r="J148" i="8"/>
  <c r="K148" i="8"/>
  <c r="L148" i="8"/>
  <c r="M148" i="8"/>
  <c r="J149" i="8"/>
  <c r="K149" i="8"/>
  <c r="L149" i="8"/>
  <c r="M149" i="8"/>
  <c r="J150" i="8"/>
  <c r="K150" i="8"/>
  <c r="L150" i="8"/>
  <c r="M150" i="8"/>
  <c r="J151" i="8"/>
  <c r="K151" i="8"/>
  <c r="L151" i="8"/>
  <c r="M151" i="8"/>
  <c r="J152" i="8"/>
  <c r="K152" i="8"/>
  <c r="L152" i="8"/>
  <c r="M152" i="8"/>
  <c r="J153" i="8"/>
  <c r="K153" i="8"/>
  <c r="L153" i="8"/>
  <c r="M153" i="8"/>
  <c r="J154" i="8"/>
  <c r="K154" i="8"/>
  <c r="L154" i="8"/>
  <c r="M154" i="8"/>
  <c r="J155" i="8"/>
  <c r="K155" i="8"/>
  <c r="L155" i="8"/>
  <c r="M155" i="8"/>
  <c r="J156" i="8"/>
  <c r="K156" i="8"/>
  <c r="L156" i="8"/>
  <c r="M156" i="8"/>
  <c r="J157" i="8"/>
  <c r="K157" i="8"/>
  <c r="L157" i="8"/>
  <c r="M157" i="8"/>
  <c r="J158" i="8"/>
  <c r="K158" i="8"/>
  <c r="L158" i="8"/>
  <c r="M158" i="8"/>
  <c r="J159" i="8"/>
  <c r="K159" i="8"/>
  <c r="L159" i="8"/>
  <c r="M159" i="8"/>
  <c r="J160" i="8"/>
  <c r="K160" i="8"/>
  <c r="L160" i="8"/>
  <c r="M160" i="8"/>
  <c r="J161" i="8"/>
  <c r="K161" i="8"/>
  <c r="L161" i="8"/>
  <c r="M161" i="8"/>
  <c r="J162" i="8"/>
  <c r="K162" i="8"/>
  <c r="L162" i="8"/>
  <c r="M162" i="8"/>
  <c r="J163" i="8"/>
  <c r="K163" i="8"/>
  <c r="L163" i="8"/>
  <c r="M163" i="8"/>
  <c r="J164" i="8"/>
  <c r="K164" i="8"/>
  <c r="L164" i="8"/>
  <c r="M164" i="8"/>
  <c r="J165" i="8"/>
  <c r="K165" i="8"/>
  <c r="L165" i="8"/>
  <c r="M165" i="8"/>
  <c r="J166" i="8"/>
  <c r="K166" i="8"/>
  <c r="L166" i="8"/>
  <c r="M166" i="8"/>
  <c r="J167" i="8"/>
  <c r="K167" i="8"/>
  <c r="L167" i="8"/>
  <c r="M167" i="8"/>
  <c r="J168" i="8"/>
  <c r="K168" i="8"/>
  <c r="L168" i="8"/>
  <c r="M168" i="8"/>
  <c r="J169" i="8"/>
  <c r="K169" i="8"/>
  <c r="L169" i="8"/>
  <c r="M169" i="8"/>
  <c r="J170" i="8"/>
  <c r="K170" i="8"/>
  <c r="L170" i="8"/>
  <c r="M170" i="8"/>
  <c r="J171" i="8"/>
  <c r="K171" i="8"/>
  <c r="L171" i="8"/>
  <c r="M171" i="8"/>
  <c r="J172" i="8"/>
  <c r="K172" i="8"/>
  <c r="L172" i="8"/>
  <c r="M172" i="8"/>
  <c r="J173" i="8"/>
  <c r="K173" i="8"/>
  <c r="L173" i="8"/>
  <c r="M173" i="8"/>
  <c r="J174" i="8"/>
  <c r="K174" i="8"/>
  <c r="L174" i="8"/>
  <c r="M174" i="8"/>
  <c r="J175" i="8"/>
  <c r="K175" i="8"/>
  <c r="L175" i="8"/>
  <c r="M175" i="8"/>
  <c r="J176" i="8"/>
  <c r="K176" i="8"/>
  <c r="L176" i="8"/>
  <c r="M176" i="8"/>
  <c r="J177" i="8"/>
  <c r="K177" i="8"/>
  <c r="L177" i="8"/>
  <c r="M177" i="8"/>
  <c r="J178" i="8"/>
  <c r="K178" i="8"/>
  <c r="L178" i="8"/>
  <c r="M178" i="8"/>
  <c r="J179" i="8"/>
  <c r="K179" i="8"/>
  <c r="L179" i="8"/>
  <c r="M179" i="8"/>
  <c r="J180" i="8"/>
  <c r="K180" i="8"/>
  <c r="L180" i="8"/>
  <c r="M180" i="8"/>
  <c r="J181" i="8"/>
  <c r="K181" i="8"/>
  <c r="L181" i="8"/>
  <c r="M181" i="8"/>
  <c r="J182" i="8"/>
  <c r="K182" i="8"/>
  <c r="L182" i="8"/>
  <c r="M182" i="8"/>
  <c r="J183" i="8"/>
  <c r="K183" i="8"/>
  <c r="L183" i="8"/>
  <c r="M183" i="8"/>
  <c r="J184" i="8"/>
  <c r="K184" i="8"/>
  <c r="L184" i="8"/>
  <c r="M184" i="8"/>
  <c r="J185" i="8"/>
  <c r="K185" i="8"/>
  <c r="L185" i="8"/>
  <c r="M185" i="8"/>
  <c r="J186" i="8"/>
  <c r="K186" i="8"/>
  <c r="L186" i="8"/>
  <c r="M186" i="8"/>
  <c r="J187" i="8"/>
  <c r="K187" i="8"/>
  <c r="L187" i="8"/>
  <c r="M187" i="8"/>
  <c r="J188" i="8"/>
  <c r="K188" i="8"/>
  <c r="L188" i="8"/>
  <c r="M188" i="8"/>
  <c r="J189" i="8"/>
  <c r="K189" i="8"/>
  <c r="L189" i="8"/>
  <c r="M189" i="8"/>
  <c r="J190" i="8"/>
  <c r="K190" i="8"/>
  <c r="L190" i="8"/>
  <c r="M190" i="8"/>
  <c r="J191" i="8"/>
  <c r="K191" i="8"/>
  <c r="L191" i="8"/>
  <c r="M191" i="8"/>
  <c r="J192" i="8"/>
  <c r="K192" i="8"/>
  <c r="L192" i="8"/>
  <c r="M192" i="8"/>
  <c r="J193" i="8"/>
  <c r="K193" i="8"/>
  <c r="L193" i="8"/>
  <c r="M193" i="8"/>
  <c r="J194" i="8"/>
  <c r="K194" i="8"/>
  <c r="L194" i="8"/>
  <c r="M194" i="8"/>
  <c r="J195" i="8"/>
  <c r="K195" i="8"/>
  <c r="L195" i="8"/>
  <c r="M195" i="8"/>
  <c r="J196" i="8"/>
  <c r="K196" i="8"/>
  <c r="L196" i="8"/>
  <c r="M196" i="8"/>
  <c r="J197" i="8"/>
  <c r="K197" i="8"/>
  <c r="L197" i="8"/>
  <c r="M197" i="8"/>
  <c r="J198" i="8"/>
  <c r="K198" i="8"/>
  <c r="L198" i="8"/>
  <c r="M198" i="8"/>
  <c r="J199" i="8"/>
  <c r="K199" i="8"/>
  <c r="L199" i="8"/>
  <c r="M199" i="8"/>
  <c r="J200" i="8"/>
  <c r="K200" i="8"/>
  <c r="L200" i="8"/>
  <c r="M200" i="8"/>
  <c r="J201" i="8"/>
  <c r="K201" i="8"/>
  <c r="L201" i="8"/>
  <c r="M201" i="8"/>
  <c r="J202" i="8"/>
  <c r="K202" i="8"/>
  <c r="L202" i="8"/>
  <c r="M202" i="8"/>
  <c r="J203" i="8"/>
  <c r="K203" i="8"/>
  <c r="L203" i="8"/>
  <c r="M203" i="8"/>
  <c r="J204" i="8"/>
  <c r="K204" i="8"/>
  <c r="L204" i="8"/>
  <c r="M204" i="8"/>
  <c r="J205" i="8"/>
  <c r="K205" i="8"/>
  <c r="L205" i="8"/>
  <c r="M205" i="8"/>
  <c r="J206" i="8"/>
  <c r="K206" i="8"/>
  <c r="L206" i="8"/>
  <c r="M206" i="8"/>
  <c r="J207" i="8"/>
  <c r="K207" i="8"/>
  <c r="L207" i="8"/>
  <c r="M207" i="8"/>
  <c r="J208" i="8"/>
  <c r="K208" i="8"/>
  <c r="L208" i="8"/>
  <c r="M208" i="8"/>
  <c r="J209" i="8"/>
  <c r="K209" i="8"/>
  <c r="L209" i="8"/>
  <c r="M209" i="8"/>
  <c r="J210" i="8"/>
  <c r="K210" i="8"/>
  <c r="L210" i="8"/>
  <c r="M210" i="8"/>
  <c r="J211" i="8"/>
  <c r="K211" i="8"/>
  <c r="L211" i="8"/>
  <c r="M211" i="8"/>
  <c r="J212" i="8"/>
  <c r="K212" i="8"/>
  <c r="L212" i="8"/>
  <c r="M212" i="8"/>
  <c r="J213" i="8"/>
  <c r="K213" i="8"/>
  <c r="L213" i="8"/>
  <c r="M213" i="8"/>
  <c r="J214" i="8"/>
  <c r="K214" i="8"/>
  <c r="L214" i="8"/>
  <c r="M214" i="8"/>
  <c r="J215" i="8"/>
  <c r="K215" i="8"/>
  <c r="L215" i="8"/>
  <c r="M215" i="8"/>
  <c r="J216" i="8"/>
  <c r="K216" i="8"/>
  <c r="L216" i="8"/>
  <c r="M216" i="8"/>
  <c r="J217" i="8"/>
  <c r="K217" i="8"/>
  <c r="L217" i="8"/>
  <c r="M217" i="8"/>
  <c r="J218" i="8"/>
  <c r="K218" i="8"/>
  <c r="L218" i="8"/>
  <c r="M218" i="8"/>
  <c r="J219" i="8"/>
  <c r="K219" i="8"/>
  <c r="L219" i="8"/>
  <c r="M219" i="8"/>
  <c r="J220" i="8"/>
  <c r="K220" i="8"/>
  <c r="L220" i="8"/>
  <c r="M220" i="8"/>
  <c r="J221" i="8"/>
  <c r="K221" i="8"/>
  <c r="L221" i="8"/>
  <c r="M221" i="8"/>
  <c r="J222" i="8"/>
  <c r="K222" i="8"/>
  <c r="L222" i="8"/>
  <c r="M222" i="8"/>
  <c r="J223" i="8"/>
  <c r="K223" i="8"/>
  <c r="L223" i="8"/>
  <c r="M223" i="8"/>
  <c r="J224" i="8"/>
  <c r="K224" i="8"/>
  <c r="L224" i="8"/>
  <c r="M224" i="8"/>
  <c r="J225" i="8"/>
  <c r="K225" i="8"/>
  <c r="L225" i="8"/>
  <c r="M225" i="8"/>
  <c r="J226" i="8"/>
  <c r="K226" i="8"/>
  <c r="L226" i="8"/>
  <c r="M226" i="8"/>
  <c r="J227" i="8"/>
  <c r="K227" i="8"/>
  <c r="L227" i="8"/>
  <c r="M227" i="8"/>
  <c r="J228" i="8"/>
  <c r="K228" i="8"/>
  <c r="L228" i="8"/>
  <c r="M228" i="8"/>
  <c r="J229" i="8"/>
  <c r="K229" i="8"/>
  <c r="L229" i="8"/>
  <c r="M229" i="8"/>
  <c r="J230" i="8"/>
  <c r="K230" i="8"/>
  <c r="L230" i="8"/>
  <c r="M230" i="8"/>
  <c r="J231" i="8"/>
  <c r="K231" i="8"/>
  <c r="L231" i="8"/>
  <c r="M231" i="8"/>
  <c r="J232" i="8"/>
  <c r="K232" i="8"/>
  <c r="L232" i="8"/>
  <c r="M232" i="8"/>
  <c r="J233" i="8"/>
  <c r="K233" i="8"/>
  <c r="L233" i="8"/>
  <c r="M233" i="8"/>
  <c r="J234" i="8"/>
  <c r="K234" i="8"/>
  <c r="L234" i="8"/>
  <c r="M234" i="8"/>
  <c r="J235" i="8"/>
  <c r="K235" i="8"/>
  <c r="L235" i="8"/>
  <c r="M235" i="8"/>
  <c r="J236" i="8"/>
  <c r="K236" i="8"/>
  <c r="L236" i="8"/>
  <c r="M236" i="8"/>
  <c r="J237" i="8"/>
  <c r="K237" i="8"/>
  <c r="L237" i="8"/>
  <c r="M237" i="8"/>
  <c r="J238" i="8"/>
  <c r="K238" i="8"/>
  <c r="L238" i="8"/>
  <c r="M238" i="8"/>
  <c r="J239" i="8"/>
  <c r="K239" i="8"/>
  <c r="L239" i="8"/>
  <c r="M239" i="8"/>
  <c r="J240" i="8"/>
  <c r="K240" i="8"/>
  <c r="L240" i="8"/>
  <c r="M240" i="8"/>
  <c r="J241" i="8"/>
  <c r="K241" i="8"/>
  <c r="L241" i="8"/>
  <c r="M241" i="8"/>
  <c r="J242" i="8"/>
  <c r="K242" i="8"/>
  <c r="L242" i="8"/>
  <c r="M242" i="8"/>
  <c r="J243" i="8"/>
  <c r="K243" i="8"/>
  <c r="L243" i="8"/>
  <c r="M243" i="8"/>
  <c r="J244" i="8"/>
  <c r="K244" i="8"/>
  <c r="L244" i="8"/>
  <c r="M244" i="8"/>
  <c r="J245" i="8"/>
  <c r="K245" i="8"/>
  <c r="L245" i="8"/>
  <c r="M245" i="8"/>
  <c r="J246" i="8"/>
  <c r="K246" i="8"/>
  <c r="L246" i="8"/>
  <c r="M246" i="8"/>
  <c r="J247" i="8"/>
  <c r="K247" i="8"/>
  <c r="L247" i="8"/>
  <c r="M247" i="8"/>
  <c r="J248" i="8"/>
  <c r="K248" i="8"/>
  <c r="L248" i="8"/>
  <c r="M248" i="8"/>
  <c r="J249" i="8"/>
  <c r="K249" i="8"/>
  <c r="L249" i="8"/>
  <c r="M249" i="8"/>
  <c r="J250" i="8"/>
  <c r="K250" i="8"/>
  <c r="L250" i="8"/>
  <c r="M250" i="8"/>
  <c r="J251" i="8"/>
  <c r="K251" i="8"/>
  <c r="L251" i="8"/>
  <c r="M251" i="8"/>
  <c r="J252" i="8"/>
  <c r="K252" i="8"/>
  <c r="L252" i="8"/>
  <c r="M252" i="8"/>
  <c r="J253" i="8"/>
  <c r="K253" i="8"/>
  <c r="L253" i="8"/>
  <c r="M253" i="8"/>
  <c r="J254" i="8"/>
  <c r="K254" i="8"/>
  <c r="L254" i="8"/>
  <c r="M254" i="8"/>
  <c r="J255" i="8"/>
  <c r="K255" i="8"/>
  <c r="L255" i="8"/>
  <c r="M255" i="8"/>
  <c r="J256" i="8"/>
  <c r="K256" i="8"/>
  <c r="L256" i="8"/>
  <c r="M256" i="8"/>
  <c r="J257" i="8"/>
  <c r="K257" i="8"/>
  <c r="L257" i="8"/>
  <c r="M257" i="8"/>
  <c r="J258" i="8"/>
  <c r="K258" i="8"/>
  <c r="L258" i="8"/>
  <c r="M258" i="8"/>
  <c r="J259" i="8"/>
  <c r="K259" i="8"/>
  <c r="L259" i="8"/>
  <c r="M259" i="8"/>
  <c r="J260" i="8"/>
  <c r="K260" i="8"/>
  <c r="L260" i="8"/>
  <c r="M260" i="8"/>
  <c r="J261" i="8"/>
  <c r="K261" i="8"/>
  <c r="L261" i="8"/>
  <c r="M261" i="8"/>
  <c r="J262" i="8"/>
  <c r="K262" i="8"/>
  <c r="L262" i="8"/>
  <c r="M262" i="8"/>
  <c r="J263" i="8"/>
  <c r="K263" i="8"/>
  <c r="L263" i="8"/>
  <c r="M263" i="8"/>
  <c r="J264" i="8"/>
  <c r="K264" i="8"/>
  <c r="L264" i="8"/>
  <c r="M264" i="8"/>
  <c r="J265" i="8"/>
  <c r="K265" i="8"/>
  <c r="L265" i="8"/>
  <c r="M265" i="8"/>
  <c r="J266" i="8"/>
  <c r="K266" i="8"/>
  <c r="L266" i="8"/>
  <c r="M266" i="8"/>
  <c r="J267" i="8"/>
  <c r="K267" i="8"/>
  <c r="L267" i="8"/>
  <c r="M267" i="8"/>
  <c r="J268" i="8"/>
  <c r="K268" i="8"/>
  <c r="L268" i="8"/>
  <c r="M268" i="8"/>
  <c r="J269" i="8"/>
  <c r="K269" i="8"/>
  <c r="L269" i="8"/>
  <c r="M269" i="8"/>
  <c r="J270" i="8"/>
  <c r="K270" i="8"/>
  <c r="L270" i="8"/>
  <c r="M270" i="8"/>
  <c r="J271" i="8"/>
  <c r="K271" i="8"/>
  <c r="L271" i="8"/>
  <c r="M271" i="8"/>
  <c r="J272" i="8"/>
  <c r="K272" i="8"/>
  <c r="L272" i="8"/>
  <c r="M272" i="8"/>
  <c r="J273" i="8"/>
  <c r="K273" i="8"/>
  <c r="L273" i="8"/>
  <c r="M273" i="8"/>
  <c r="J274" i="8"/>
  <c r="K274" i="8"/>
  <c r="L274" i="8"/>
  <c r="M274" i="8"/>
  <c r="J275" i="8"/>
  <c r="K275" i="8"/>
  <c r="L275" i="8"/>
  <c r="M275" i="8"/>
  <c r="J276" i="8"/>
  <c r="K276" i="8"/>
  <c r="L276" i="8"/>
  <c r="M276" i="8"/>
  <c r="J277" i="8"/>
  <c r="K277" i="8"/>
  <c r="L277" i="8"/>
  <c r="M277" i="8"/>
  <c r="J278" i="8"/>
  <c r="K278" i="8"/>
  <c r="L278" i="8"/>
  <c r="M278" i="8"/>
  <c r="J279" i="8"/>
  <c r="K279" i="8"/>
  <c r="L279" i="8"/>
  <c r="M279" i="8"/>
  <c r="J280" i="8"/>
  <c r="K280" i="8"/>
  <c r="L280" i="8"/>
  <c r="M280" i="8"/>
  <c r="J281" i="8"/>
  <c r="K281" i="8"/>
  <c r="L281" i="8"/>
  <c r="M281" i="8"/>
  <c r="J282" i="8"/>
  <c r="K282" i="8"/>
  <c r="L282" i="8"/>
  <c r="M282" i="8"/>
  <c r="J283" i="8"/>
  <c r="K283" i="8"/>
  <c r="L283" i="8"/>
  <c r="M283" i="8"/>
  <c r="J284" i="8"/>
  <c r="K284" i="8"/>
  <c r="L284" i="8"/>
  <c r="M284" i="8"/>
  <c r="J285" i="8"/>
  <c r="K285" i="8"/>
  <c r="L285" i="8"/>
  <c r="M285" i="8"/>
  <c r="J286" i="8"/>
  <c r="K286" i="8"/>
  <c r="L286" i="8"/>
  <c r="M286" i="8"/>
  <c r="J287" i="8"/>
  <c r="K287" i="8"/>
  <c r="L287" i="8"/>
  <c r="M287" i="8"/>
  <c r="J288" i="8"/>
  <c r="K288" i="8"/>
  <c r="L288" i="8"/>
  <c r="M288" i="8"/>
  <c r="J289" i="8"/>
  <c r="K289" i="8"/>
  <c r="L289" i="8"/>
  <c r="M289" i="8"/>
  <c r="J290" i="8"/>
  <c r="K290" i="8"/>
  <c r="L290" i="8"/>
  <c r="M290" i="8"/>
  <c r="J291" i="8"/>
  <c r="K291" i="8"/>
  <c r="L291" i="8"/>
  <c r="M291" i="8"/>
  <c r="J292" i="8"/>
  <c r="K292" i="8"/>
  <c r="L292" i="8"/>
  <c r="M292" i="8"/>
  <c r="J293" i="8"/>
  <c r="K293" i="8"/>
  <c r="L293" i="8"/>
  <c r="M293" i="8"/>
  <c r="J294" i="8"/>
  <c r="K294" i="8"/>
  <c r="L294" i="8"/>
  <c r="M294" i="8"/>
  <c r="J295" i="8"/>
  <c r="K295" i="8"/>
  <c r="L295" i="8"/>
  <c r="M295" i="8"/>
  <c r="J296" i="8"/>
  <c r="K296" i="8"/>
  <c r="L296" i="8"/>
  <c r="M296" i="8"/>
  <c r="J297" i="8"/>
  <c r="K297" i="8"/>
  <c r="L297" i="8"/>
  <c r="M297" i="8"/>
  <c r="J298" i="8"/>
  <c r="K298" i="8"/>
  <c r="L298" i="8"/>
  <c r="M298" i="8"/>
  <c r="J299" i="8"/>
  <c r="K299" i="8"/>
  <c r="L299" i="8"/>
  <c r="M299" i="8"/>
  <c r="J300" i="8"/>
  <c r="K300" i="8"/>
  <c r="L300" i="8"/>
  <c r="M300" i="8"/>
  <c r="J301" i="8"/>
  <c r="K301" i="8"/>
  <c r="L301" i="8"/>
  <c r="M301" i="8"/>
  <c r="J302" i="8"/>
  <c r="K302" i="8"/>
  <c r="L302" i="8"/>
  <c r="M302" i="8"/>
  <c r="J303" i="8"/>
  <c r="K303" i="8"/>
  <c r="L303" i="8"/>
  <c r="M303" i="8"/>
  <c r="J304" i="8"/>
  <c r="K304" i="8"/>
  <c r="L304" i="8"/>
  <c r="M304" i="8"/>
  <c r="J305" i="8"/>
  <c r="K305" i="8"/>
  <c r="L305" i="8"/>
  <c r="M305" i="8"/>
  <c r="J306" i="8"/>
  <c r="K306" i="8"/>
  <c r="L306" i="8"/>
  <c r="M306" i="8"/>
  <c r="J307" i="8"/>
  <c r="K307" i="8"/>
  <c r="L307" i="8"/>
  <c r="M307" i="8"/>
  <c r="J308" i="8"/>
  <c r="K308" i="8"/>
  <c r="L308" i="8"/>
  <c r="M308" i="8"/>
  <c r="J309" i="8"/>
  <c r="K309" i="8"/>
  <c r="L309" i="8"/>
  <c r="M309" i="8"/>
  <c r="J310" i="8"/>
  <c r="K310" i="8"/>
  <c r="L310" i="8"/>
  <c r="M310" i="8"/>
  <c r="J311" i="8"/>
  <c r="K311" i="8"/>
  <c r="L311" i="8"/>
  <c r="M311" i="8"/>
  <c r="J312" i="8"/>
  <c r="K312" i="8"/>
  <c r="L312" i="8"/>
  <c r="M312" i="8"/>
  <c r="J313" i="8"/>
  <c r="K313" i="8"/>
  <c r="L313" i="8"/>
  <c r="M313" i="8"/>
  <c r="J314" i="8"/>
  <c r="K314" i="8"/>
  <c r="L314" i="8"/>
  <c r="M314" i="8"/>
  <c r="J315" i="8"/>
  <c r="K315" i="8"/>
  <c r="L315" i="8"/>
  <c r="M315" i="8"/>
  <c r="J316" i="8"/>
  <c r="K316" i="8"/>
  <c r="L316" i="8"/>
  <c r="M316" i="8"/>
  <c r="J317" i="8"/>
  <c r="K317" i="8"/>
  <c r="L317" i="8"/>
  <c r="M317" i="8"/>
  <c r="J318" i="8"/>
  <c r="K318" i="8"/>
  <c r="L318" i="8"/>
  <c r="M318" i="8"/>
  <c r="J319" i="8"/>
  <c r="K319" i="8"/>
  <c r="L319" i="8"/>
  <c r="M319" i="8"/>
  <c r="J320" i="8"/>
  <c r="K320" i="8"/>
  <c r="L320" i="8"/>
  <c r="M320" i="8"/>
  <c r="J321" i="8"/>
  <c r="K321" i="8"/>
  <c r="L321" i="8"/>
  <c r="M321" i="8"/>
  <c r="J322" i="8"/>
  <c r="K322" i="8"/>
  <c r="L322" i="8"/>
  <c r="M322" i="8"/>
  <c r="J323" i="8"/>
  <c r="K323" i="8"/>
  <c r="L323" i="8"/>
  <c r="M323" i="8"/>
  <c r="J324" i="8"/>
  <c r="K324" i="8"/>
  <c r="L324" i="8"/>
  <c r="M324" i="8"/>
  <c r="J325" i="8"/>
  <c r="K325" i="8"/>
  <c r="L325" i="8"/>
  <c r="M325" i="8"/>
  <c r="J326" i="8"/>
  <c r="K326" i="8"/>
  <c r="L326" i="8"/>
  <c r="M326" i="8"/>
  <c r="J327" i="8"/>
  <c r="K327" i="8"/>
  <c r="L327" i="8"/>
  <c r="M327" i="8"/>
  <c r="J328" i="8"/>
  <c r="K328" i="8"/>
  <c r="L328" i="8"/>
  <c r="M328" i="8"/>
  <c r="J329" i="8"/>
  <c r="K329" i="8"/>
  <c r="L329" i="8"/>
  <c r="M329" i="8"/>
  <c r="J330" i="8"/>
  <c r="K330" i="8"/>
  <c r="L330" i="8"/>
  <c r="M330" i="8"/>
  <c r="J331" i="8"/>
  <c r="K331" i="8"/>
  <c r="L331" i="8"/>
  <c r="M331" i="8"/>
  <c r="J332" i="8"/>
  <c r="K332" i="8"/>
  <c r="L332" i="8"/>
  <c r="M332" i="8"/>
  <c r="J333" i="8"/>
  <c r="K333" i="8"/>
  <c r="L333" i="8"/>
  <c r="M333" i="8"/>
  <c r="J334" i="8"/>
  <c r="K334" i="8"/>
  <c r="L334" i="8"/>
  <c r="M334" i="8"/>
  <c r="J335" i="8"/>
  <c r="K335" i="8"/>
  <c r="L335" i="8"/>
  <c r="M335" i="8"/>
  <c r="J336" i="8"/>
  <c r="K336" i="8"/>
  <c r="L336" i="8"/>
  <c r="M336" i="8"/>
  <c r="J337" i="8"/>
  <c r="K337" i="8"/>
  <c r="L337" i="8"/>
  <c r="M337" i="8"/>
  <c r="J338" i="8"/>
  <c r="K338" i="8"/>
  <c r="L338" i="8"/>
  <c r="M338" i="8"/>
  <c r="J339" i="8"/>
  <c r="K339" i="8"/>
  <c r="L339" i="8"/>
  <c r="M339" i="8"/>
  <c r="J340" i="8"/>
  <c r="K340" i="8"/>
  <c r="L340" i="8"/>
  <c r="M340" i="8"/>
  <c r="J341" i="8"/>
  <c r="K341" i="8"/>
  <c r="L341" i="8"/>
  <c r="M341" i="8"/>
  <c r="J342" i="8"/>
  <c r="K342" i="8"/>
  <c r="L342" i="8"/>
  <c r="M342" i="8"/>
  <c r="J343" i="8"/>
  <c r="K343" i="8"/>
  <c r="L343" i="8"/>
  <c r="M343" i="8"/>
  <c r="J344" i="8"/>
  <c r="K344" i="8"/>
  <c r="L344" i="8"/>
  <c r="M344" i="8"/>
  <c r="J345" i="8"/>
  <c r="K345" i="8"/>
  <c r="L345" i="8"/>
  <c r="M345" i="8"/>
  <c r="J346" i="8"/>
  <c r="K346" i="8"/>
  <c r="L346" i="8"/>
  <c r="M346" i="8"/>
  <c r="J347" i="8"/>
  <c r="K347" i="8"/>
  <c r="L347" i="8"/>
  <c r="M347" i="8"/>
  <c r="J348" i="8"/>
  <c r="K348" i="8"/>
  <c r="L348" i="8"/>
  <c r="M348" i="8"/>
  <c r="J349" i="8"/>
  <c r="K349" i="8"/>
  <c r="L349" i="8"/>
  <c r="M349" i="8"/>
  <c r="J350" i="8"/>
  <c r="K350" i="8"/>
  <c r="L350" i="8"/>
  <c r="M350" i="8"/>
  <c r="J351" i="8"/>
  <c r="K351" i="8"/>
  <c r="L351" i="8"/>
  <c r="M351" i="8"/>
  <c r="J352" i="8"/>
  <c r="K352" i="8"/>
  <c r="L352" i="8"/>
  <c r="M352" i="8"/>
  <c r="J353" i="8"/>
  <c r="K353" i="8"/>
  <c r="L353" i="8"/>
  <c r="M353" i="8"/>
  <c r="J354" i="8"/>
  <c r="K354" i="8"/>
  <c r="L354" i="8"/>
  <c r="M354" i="8"/>
  <c r="J355" i="8"/>
  <c r="K355" i="8"/>
  <c r="L355" i="8"/>
  <c r="M355" i="8"/>
  <c r="J356" i="8"/>
  <c r="K356" i="8"/>
  <c r="L356" i="8"/>
  <c r="M356" i="8"/>
  <c r="J357" i="8"/>
  <c r="K357" i="8"/>
  <c r="L357" i="8"/>
  <c r="M357" i="8"/>
  <c r="J358" i="8"/>
  <c r="K358" i="8"/>
  <c r="L358" i="8"/>
  <c r="M358" i="8"/>
  <c r="J359" i="8"/>
  <c r="K359" i="8"/>
  <c r="L359" i="8"/>
  <c r="M359" i="8"/>
  <c r="J360" i="8"/>
  <c r="K360" i="8"/>
  <c r="L360" i="8"/>
  <c r="M360" i="8"/>
  <c r="J361" i="8"/>
  <c r="K361" i="8"/>
  <c r="L361" i="8"/>
  <c r="M361" i="8"/>
  <c r="J362" i="8"/>
  <c r="K362" i="8"/>
  <c r="L362" i="8"/>
  <c r="M362" i="8"/>
  <c r="J363" i="8"/>
  <c r="K363" i="8"/>
  <c r="L363" i="8"/>
  <c r="M363" i="8"/>
  <c r="J364" i="8"/>
  <c r="K364" i="8"/>
  <c r="L364" i="8"/>
  <c r="M364" i="8"/>
  <c r="J365" i="8"/>
  <c r="K365" i="8"/>
  <c r="L365" i="8"/>
  <c r="M365" i="8"/>
  <c r="J366" i="8"/>
  <c r="K366" i="8"/>
  <c r="L366" i="8"/>
  <c r="M366" i="8"/>
  <c r="J367" i="8"/>
  <c r="K367" i="8"/>
  <c r="L367" i="8"/>
  <c r="M367" i="8"/>
  <c r="J368" i="8"/>
  <c r="K368" i="8"/>
  <c r="L368" i="8"/>
  <c r="M368" i="8"/>
  <c r="J369" i="8"/>
  <c r="K369" i="8"/>
  <c r="L369" i="8"/>
  <c r="M369" i="8"/>
  <c r="J370" i="8"/>
  <c r="K370" i="8"/>
  <c r="L370" i="8"/>
  <c r="M370" i="8"/>
  <c r="J371" i="8"/>
  <c r="K371" i="8"/>
  <c r="L371" i="8"/>
  <c r="M371" i="8"/>
  <c r="J372" i="8"/>
  <c r="K372" i="8"/>
  <c r="L372" i="8"/>
  <c r="M372" i="8"/>
  <c r="J373" i="8"/>
  <c r="K373" i="8"/>
  <c r="L373" i="8"/>
  <c r="M373" i="8"/>
  <c r="J374" i="8"/>
  <c r="K374" i="8"/>
  <c r="L374" i="8"/>
  <c r="M374" i="8"/>
  <c r="J375" i="8"/>
  <c r="K375" i="8"/>
  <c r="L375" i="8"/>
  <c r="M375" i="8"/>
  <c r="J376" i="8"/>
  <c r="K376" i="8"/>
  <c r="L376" i="8"/>
  <c r="M376" i="8"/>
  <c r="J377" i="8"/>
  <c r="K377" i="8"/>
  <c r="L377" i="8"/>
  <c r="M377" i="8"/>
  <c r="J378" i="8"/>
  <c r="K378" i="8"/>
  <c r="L378" i="8"/>
  <c r="M378" i="8"/>
  <c r="J379" i="8"/>
  <c r="K379" i="8"/>
  <c r="L379" i="8"/>
  <c r="M379" i="8"/>
  <c r="J380" i="8"/>
  <c r="K380" i="8"/>
  <c r="L380" i="8"/>
  <c r="M380" i="8"/>
  <c r="J381" i="8"/>
  <c r="K381" i="8"/>
  <c r="L381" i="8"/>
  <c r="M381" i="8"/>
  <c r="J382" i="8"/>
  <c r="K382" i="8"/>
  <c r="L382" i="8"/>
  <c r="M382" i="8"/>
  <c r="K3" i="8"/>
  <c r="L3" i="8"/>
  <c r="M3" i="8"/>
  <c r="J3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5" i="8"/>
  <c r="V6" i="8"/>
  <c r="V4" i="8"/>
  <c r="V3" i="8"/>
  <c r="X11" i="8"/>
  <c r="AI25" i="8" l="1"/>
  <c r="AH25" i="8"/>
  <c r="AH26" i="8"/>
  <c r="AJ25" i="8"/>
  <c r="AJ26" i="8"/>
  <c r="AI26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99" i="8"/>
  <c r="N83" i="8"/>
  <c r="N51" i="8"/>
  <c r="N35" i="8"/>
  <c r="N67" i="8"/>
  <c r="N19" i="8"/>
  <c r="N103" i="8"/>
  <c r="N102" i="8"/>
  <c r="N101" i="8"/>
  <c r="N100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1" i="8"/>
  <c r="N27" i="8"/>
  <c r="N23" i="8"/>
  <c r="N15" i="8"/>
  <c r="N11" i="8"/>
  <c r="N7" i="8"/>
  <c r="N34" i="8"/>
  <c r="N33" i="8"/>
  <c r="N32" i="8"/>
  <c r="N30" i="8"/>
  <c r="N29" i="8"/>
  <c r="N28" i="8"/>
  <c r="N26" i="8"/>
  <c r="N25" i="8"/>
  <c r="N24" i="8"/>
  <c r="N22" i="8"/>
  <c r="N21" i="8"/>
  <c r="N20" i="8"/>
  <c r="N18" i="8"/>
  <c r="N17" i="8"/>
  <c r="N16" i="8"/>
  <c r="N14" i="8"/>
  <c r="N13" i="8"/>
  <c r="N12" i="8"/>
  <c r="N10" i="8"/>
  <c r="N9" i="8"/>
  <c r="N8" i="8"/>
  <c r="N6" i="8"/>
  <c r="N5" i="8"/>
  <c r="N4" i="8"/>
  <c r="N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3" i="8"/>
  <c r="AD4" i="8"/>
  <c r="AD5" i="8"/>
  <c r="AD3" i="8"/>
  <c r="AC4" i="8"/>
  <c r="AC5" i="8"/>
  <c r="AC3" i="8"/>
  <c r="AB4" i="8"/>
  <c r="AB5" i="8"/>
  <c r="AB3" i="8"/>
  <c r="AA4" i="8"/>
  <c r="AA5" i="8"/>
  <c r="AA3" i="8"/>
  <c r="Z5" i="8"/>
  <c r="Z4" i="8"/>
  <c r="Z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" i="8"/>
  <c r="E4" i="8"/>
  <c r="I4" i="8" s="1"/>
  <c r="E5" i="8"/>
  <c r="I5" i="8" s="1"/>
  <c r="E6" i="8"/>
  <c r="I6" i="8" s="1"/>
  <c r="E7" i="8"/>
  <c r="I7" i="8" s="1"/>
  <c r="E8" i="8"/>
  <c r="I8" i="8" s="1"/>
  <c r="E9" i="8"/>
  <c r="I9" i="8" s="1"/>
  <c r="E10" i="8"/>
  <c r="I10" i="8" s="1"/>
  <c r="E11" i="8"/>
  <c r="I11" i="8" s="1"/>
  <c r="E12" i="8"/>
  <c r="I12" i="8" s="1"/>
  <c r="E13" i="8"/>
  <c r="I13" i="8" s="1"/>
  <c r="E14" i="8"/>
  <c r="I14" i="8" s="1"/>
  <c r="E15" i="8"/>
  <c r="I15" i="8" s="1"/>
  <c r="E16" i="8"/>
  <c r="I16" i="8" s="1"/>
  <c r="E17" i="8"/>
  <c r="I17" i="8" s="1"/>
  <c r="E18" i="8"/>
  <c r="I18" i="8" s="1"/>
  <c r="E19" i="8"/>
  <c r="I19" i="8" s="1"/>
  <c r="E20" i="8"/>
  <c r="I20" i="8" s="1"/>
  <c r="E21" i="8"/>
  <c r="I21" i="8" s="1"/>
  <c r="E22" i="8"/>
  <c r="I22" i="8" s="1"/>
  <c r="E23" i="8"/>
  <c r="I23" i="8" s="1"/>
  <c r="E24" i="8"/>
  <c r="I24" i="8" s="1"/>
  <c r="E25" i="8"/>
  <c r="I25" i="8" s="1"/>
  <c r="E26" i="8"/>
  <c r="I26" i="8" s="1"/>
  <c r="E27" i="8"/>
  <c r="I27" i="8" s="1"/>
  <c r="E28" i="8"/>
  <c r="I28" i="8" s="1"/>
  <c r="E29" i="8"/>
  <c r="I29" i="8" s="1"/>
  <c r="E30" i="8"/>
  <c r="I30" i="8" s="1"/>
  <c r="E31" i="8"/>
  <c r="I31" i="8" s="1"/>
  <c r="E32" i="8"/>
  <c r="I32" i="8" s="1"/>
  <c r="E33" i="8"/>
  <c r="I33" i="8" s="1"/>
  <c r="E34" i="8"/>
  <c r="I34" i="8" s="1"/>
  <c r="E35" i="8"/>
  <c r="I35" i="8" s="1"/>
  <c r="E36" i="8"/>
  <c r="I36" i="8" s="1"/>
  <c r="E37" i="8"/>
  <c r="I37" i="8" s="1"/>
  <c r="E38" i="8"/>
  <c r="I38" i="8" s="1"/>
  <c r="E39" i="8"/>
  <c r="I39" i="8" s="1"/>
  <c r="E40" i="8"/>
  <c r="I40" i="8" s="1"/>
  <c r="E41" i="8"/>
  <c r="I41" i="8" s="1"/>
  <c r="E42" i="8"/>
  <c r="I42" i="8" s="1"/>
  <c r="E43" i="8"/>
  <c r="I43" i="8" s="1"/>
  <c r="E44" i="8"/>
  <c r="I44" i="8" s="1"/>
  <c r="E45" i="8"/>
  <c r="I45" i="8" s="1"/>
  <c r="E46" i="8"/>
  <c r="I46" i="8" s="1"/>
  <c r="E47" i="8"/>
  <c r="I47" i="8" s="1"/>
  <c r="E48" i="8"/>
  <c r="I48" i="8" s="1"/>
  <c r="E49" i="8"/>
  <c r="I49" i="8" s="1"/>
  <c r="E50" i="8"/>
  <c r="I50" i="8" s="1"/>
  <c r="E51" i="8"/>
  <c r="I51" i="8" s="1"/>
  <c r="E52" i="8"/>
  <c r="I52" i="8" s="1"/>
  <c r="E53" i="8"/>
  <c r="I53" i="8" s="1"/>
  <c r="E54" i="8"/>
  <c r="I54" i="8" s="1"/>
  <c r="E55" i="8"/>
  <c r="I55" i="8" s="1"/>
  <c r="E56" i="8"/>
  <c r="I56" i="8" s="1"/>
  <c r="E57" i="8"/>
  <c r="I57" i="8" s="1"/>
  <c r="E58" i="8"/>
  <c r="I58" i="8" s="1"/>
  <c r="E59" i="8"/>
  <c r="I59" i="8" s="1"/>
  <c r="E60" i="8"/>
  <c r="I60" i="8" s="1"/>
  <c r="E61" i="8"/>
  <c r="I61" i="8" s="1"/>
  <c r="E62" i="8"/>
  <c r="I62" i="8" s="1"/>
  <c r="E63" i="8"/>
  <c r="I63" i="8" s="1"/>
  <c r="E64" i="8"/>
  <c r="I64" i="8" s="1"/>
  <c r="E65" i="8"/>
  <c r="I65" i="8" s="1"/>
  <c r="E66" i="8"/>
  <c r="I66" i="8" s="1"/>
  <c r="E67" i="8"/>
  <c r="I67" i="8" s="1"/>
  <c r="E68" i="8"/>
  <c r="I68" i="8" s="1"/>
  <c r="E69" i="8"/>
  <c r="I69" i="8" s="1"/>
  <c r="E70" i="8"/>
  <c r="I70" i="8" s="1"/>
  <c r="E71" i="8"/>
  <c r="I71" i="8" s="1"/>
  <c r="E72" i="8"/>
  <c r="I72" i="8" s="1"/>
  <c r="E73" i="8"/>
  <c r="I73" i="8" s="1"/>
  <c r="E74" i="8"/>
  <c r="I74" i="8" s="1"/>
  <c r="E75" i="8"/>
  <c r="I75" i="8" s="1"/>
  <c r="E76" i="8"/>
  <c r="I76" i="8" s="1"/>
  <c r="E77" i="8"/>
  <c r="I77" i="8" s="1"/>
  <c r="E78" i="8"/>
  <c r="I78" i="8" s="1"/>
  <c r="E79" i="8"/>
  <c r="I79" i="8" s="1"/>
  <c r="E80" i="8"/>
  <c r="I80" i="8" s="1"/>
  <c r="E81" i="8"/>
  <c r="I81" i="8" s="1"/>
  <c r="E82" i="8"/>
  <c r="I82" i="8" s="1"/>
  <c r="E83" i="8"/>
  <c r="I83" i="8" s="1"/>
  <c r="E84" i="8"/>
  <c r="I84" i="8" s="1"/>
  <c r="E85" i="8"/>
  <c r="I85" i="8" s="1"/>
  <c r="E86" i="8"/>
  <c r="I86" i="8" s="1"/>
  <c r="E87" i="8"/>
  <c r="I87" i="8" s="1"/>
  <c r="E88" i="8"/>
  <c r="I88" i="8" s="1"/>
  <c r="E89" i="8"/>
  <c r="I89" i="8" s="1"/>
  <c r="E90" i="8"/>
  <c r="I90" i="8" s="1"/>
  <c r="E91" i="8"/>
  <c r="I91" i="8" s="1"/>
  <c r="E92" i="8"/>
  <c r="I92" i="8" s="1"/>
  <c r="E93" i="8"/>
  <c r="I93" i="8" s="1"/>
  <c r="E94" i="8"/>
  <c r="I94" i="8" s="1"/>
  <c r="E95" i="8"/>
  <c r="I95" i="8" s="1"/>
  <c r="E96" i="8"/>
  <c r="I96" i="8" s="1"/>
  <c r="E97" i="8"/>
  <c r="I97" i="8" s="1"/>
  <c r="E98" i="8"/>
  <c r="I98" i="8" s="1"/>
  <c r="E99" i="8"/>
  <c r="I99" i="8" s="1"/>
  <c r="E100" i="8"/>
  <c r="I100" i="8" s="1"/>
  <c r="E101" i="8"/>
  <c r="I101" i="8" s="1"/>
  <c r="E102" i="8"/>
  <c r="I102" i="8" s="1"/>
  <c r="E103" i="8"/>
  <c r="I103" i="8" s="1"/>
  <c r="E104" i="8"/>
  <c r="I104" i="8" s="1"/>
  <c r="E105" i="8"/>
  <c r="I105" i="8" s="1"/>
  <c r="E106" i="8"/>
  <c r="I106" i="8" s="1"/>
  <c r="E107" i="8"/>
  <c r="I107" i="8" s="1"/>
  <c r="E108" i="8"/>
  <c r="I108" i="8" s="1"/>
  <c r="E109" i="8"/>
  <c r="I109" i="8" s="1"/>
  <c r="E110" i="8"/>
  <c r="I110" i="8" s="1"/>
  <c r="E111" i="8"/>
  <c r="I111" i="8" s="1"/>
  <c r="E112" i="8"/>
  <c r="I112" i="8" s="1"/>
  <c r="E113" i="8"/>
  <c r="I113" i="8" s="1"/>
  <c r="E114" i="8"/>
  <c r="I114" i="8" s="1"/>
  <c r="E115" i="8"/>
  <c r="I115" i="8" s="1"/>
  <c r="E116" i="8"/>
  <c r="I116" i="8" s="1"/>
  <c r="E117" i="8"/>
  <c r="I117" i="8" s="1"/>
  <c r="E118" i="8"/>
  <c r="I118" i="8" s="1"/>
  <c r="E119" i="8"/>
  <c r="I119" i="8" s="1"/>
  <c r="E120" i="8"/>
  <c r="I120" i="8" s="1"/>
  <c r="E121" i="8"/>
  <c r="I121" i="8" s="1"/>
  <c r="E122" i="8"/>
  <c r="I122" i="8" s="1"/>
  <c r="E123" i="8"/>
  <c r="I123" i="8" s="1"/>
  <c r="E124" i="8"/>
  <c r="I124" i="8" s="1"/>
  <c r="E125" i="8"/>
  <c r="I125" i="8" s="1"/>
  <c r="E126" i="8"/>
  <c r="I126" i="8" s="1"/>
  <c r="E127" i="8"/>
  <c r="I127" i="8" s="1"/>
  <c r="E128" i="8"/>
  <c r="I128" i="8" s="1"/>
  <c r="E129" i="8"/>
  <c r="I129" i="8" s="1"/>
  <c r="E130" i="8"/>
  <c r="I130" i="8" s="1"/>
  <c r="E131" i="8"/>
  <c r="I131" i="8" s="1"/>
  <c r="E132" i="8"/>
  <c r="I132" i="8" s="1"/>
  <c r="E133" i="8"/>
  <c r="I133" i="8" s="1"/>
  <c r="E134" i="8"/>
  <c r="I134" i="8" s="1"/>
  <c r="E135" i="8"/>
  <c r="I135" i="8" s="1"/>
  <c r="E136" i="8"/>
  <c r="I136" i="8" s="1"/>
  <c r="E137" i="8"/>
  <c r="I137" i="8" s="1"/>
  <c r="E138" i="8"/>
  <c r="I138" i="8" s="1"/>
  <c r="E139" i="8"/>
  <c r="I139" i="8" s="1"/>
  <c r="E140" i="8"/>
  <c r="I140" i="8" s="1"/>
  <c r="E141" i="8"/>
  <c r="I141" i="8" s="1"/>
  <c r="E142" i="8"/>
  <c r="I142" i="8" s="1"/>
  <c r="E143" i="8"/>
  <c r="I143" i="8" s="1"/>
  <c r="E144" i="8"/>
  <c r="I144" i="8" s="1"/>
  <c r="E145" i="8"/>
  <c r="I145" i="8" s="1"/>
  <c r="E146" i="8"/>
  <c r="I146" i="8" s="1"/>
  <c r="E147" i="8"/>
  <c r="I147" i="8" s="1"/>
  <c r="E148" i="8"/>
  <c r="I148" i="8" s="1"/>
  <c r="E149" i="8"/>
  <c r="I149" i="8" s="1"/>
  <c r="E150" i="8"/>
  <c r="I150" i="8" s="1"/>
  <c r="E151" i="8"/>
  <c r="I151" i="8" s="1"/>
  <c r="E152" i="8"/>
  <c r="I152" i="8" s="1"/>
  <c r="E153" i="8"/>
  <c r="I153" i="8" s="1"/>
  <c r="E154" i="8"/>
  <c r="I154" i="8" s="1"/>
  <c r="E155" i="8"/>
  <c r="I155" i="8" s="1"/>
  <c r="E156" i="8"/>
  <c r="I156" i="8" s="1"/>
  <c r="E157" i="8"/>
  <c r="I157" i="8" s="1"/>
  <c r="E158" i="8"/>
  <c r="I158" i="8" s="1"/>
  <c r="E159" i="8"/>
  <c r="I159" i="8" s="1"/>
  <c r="E160" i="8"/>
  <c r="I160" i="8" s="1"/>
  <c r="E161" i="8"/>
  <c r="I161" i="8" s="1"/>
  <c r="E162" i="8"/>
  <c r="I162" i="8" s="1"/>
  <c r="E163" i="8"/>
  <c r="I163" i="8" s="1"/>
  <c r="E164" i="8"/>
  <c r="I164" i="8" s="1"/>
  <c r="E165" i="8"/>
  <c r="I165" i="8" s="1"/>
  <c r="E166" i="8"/>
  <c r="I166" i="8" s="1"/>
  <c r="E167" i="8"/>
  <c r="I167" i="8" s="1"/>
  <c r="E168" i="8"/>
  <c r="I168" i="8" s="1"/>
  <c r="E169" i="8"/>
  <c r="I169" i="8" s="1"/>
  <c r="E170" i="8"/>
  <c r="I170" i="8" s="1"/>
  <c r="E171" i="8"/>
  <c r="I171" i="8" s="1"/>
  <c r="E172" i="8"/>
  <c r="I172" i="8" s="1"/>
  <c r="E173" i="8"/>
  <c r="I173" i="8" s="1"/>
  <c r="E174" i="8"/>
  <c r="I174" i="8" s="1"/>
  <c r="E175" i="8"/>
  <c r="I175" i="8" s="1"/>
  <c r="E176" i="8"/>
  <c r="I176" i="8" s="1"/>
  <c r="E177" i="8"/>
  <c r="I177" i="8" s="1"/>
  <c r="E178" i="8"/>
  <c r="I178" i="8" s="1"/>
  <c r="E179" i="8"/>
  <c r="I179" i="8" s="1"/>
  <c r="E180" i="8"/>
  <c r="I180" i="8" s="1"/>
  <c r="E181" i="8"/>
  <c r="I181" i="8" s="1"/>
  <c r="E182" i="8"/>
  <c r="I182" i="8" s="1"/>
  <c r="E183" i="8"/>
  <c r="I183" i="8" s="1"/>
  <c r="E184" i="8"/>
  <c r="I184" i="8" s="1"/>
  <c r="E185" i="8"/>
  <c r="I185" i="8" s="1"/>
  <c r="E186" i="8"/>
  <c r="I186" i="8" s="1"/>
  <c r="E187" i="8"/>
  <c r="I187" i="8" s="1"/>
  <c r="E188" i="8"/>
  <c r="I188" i="8" s="1"/>
  <c r="E189" i="8"/>
  <c r="I189" i="8" s="1"/>
  <c r="E190" i="8"/>
  <c r="I190" i="8" s="1"/>
  <c r="E191" i="8"/>
  <c r="I191" i="8" s="1"/>
  <c r="E192" i="8"/>
  <c r="I192" i="8" s="1"/>
  <c r="E193" i="8"/>
  <c r="I193" i="8" s="1"/>
  <c r="E194" i="8"/>
  <c r="I194" i="8" s="1"/>
  <c r="E195" i="8"/>
  <c r="I195" i="8" s="1"/>
  <c r="E196" i="8"/>
  <c r="I196" i="8" s="1"/>
  <c r="E197" i="8"/>
  <c r="I197" i="8" s="1"/>
  <c r="E198" i="8"/>
  <c r="I198" i="8" s="1"/>
  <c r="E199" i="8"/>
  <c r="I199" i="8" s="1"/>
  <c r="E200" i="8"/>
  <c r="I200" i="8" s="1"/>
  <c r="E201" i="8"/>
  <c r="I201" i="8" s="1"/>
  <c r="E202" i="8"/>
  <c r="I202" i="8" s="1"/>
  <c r="E203" i="8"/>
  <c r="I203" i="8" s="1"/>
  <c r="E204" i="8"/>
  <c r="I204" i="8" s="1"/>
  <c r="E205" i="8"/>
  <c r="I205" i="8" s="1"/>
  <c r="E206" i="8"/>
  <c r="I206" i="8" s="1"/>
  <c r="E207" i="8"/>
  <c r="I207" i="8" s="1"/>
  <c r="E208" i="8"/>
  <c r="I208" i="8" s="1"/>
  <c r="E209" i="8"/>
  <c r="I209" i="8" s="1"/>
  <c r="E210" i="8"/>
  <c r="I210" i="8" s="1"/>
  <c r="E211" i="8"/>
  <c r="I211" i="8" s="1"/>
  <c r="E212" i="8"/>
  <c r="I212" i="8" s="1"/>
  <c r="E213" i="8"/>
  <c r="I213" i="8" s="1"/>
  <c r="E214" i="8"/>
  <c r="I214" i="8" s="1"/>
  <c r="E215" i="8"/>
  <c r="I215" i="8" s="1"/>
  <c r="E216" i="8"/>
  <c r="I216" i="8" s="1"/>
  <c r="E217" i="8"/>
  <c r="I217" i="8" s="1"/>
  <c r="E218" i="8"/>
  <c r="I218" i="8" s="1"/>
  <c r="E219" i="8"/>
  <c r="I219" i="8" s="1"/>
  <c r="E220" i="8"/>
  <c r="I220" i="8" s="1"/>
  <c r="E221" i="8"/>
  <c r="I221" i="8" s="1"/>
  <c r="E222" i="8"/>
  <c r="I222" i="8" s="1"/>
  <c r="E223" i="8"/>
  <c r="I223" i="8" s="1"/>
  <c r="E224" i="8"/>
  <c r="I224" i="8" s="1"/>
  <c r="E225" i="8"/>
  <c r="I225" i="8" s="1"/>
  <c r="E226" i="8"/>
  <c r="I226" i="8" s="1"/>
  <c r="E227" i="8"/>
  <c r="I227" i="8" s="1"/>
  <c r="E228" i="8"/>
  <c r="I228" i="8" s="1"/>
  <c r="E229" i="8"/>
  <c r="I229" i="8" s="1"/>
  <c r="E230" i="8"/>
  <c r="I230" i="8" s="1"/>
  <c r="E231" i="8"/>
  <c r="I231" i="8" s="1"/>
  <c r="E232" i="8"/>
  <c r="I232" i="8" s="1"/>
  <c r="E233" i="8"/>
  <c r="I233" i="8" s="1"/>
  <c r="E234" i="8"/>
  <c r="I234" i="8" s="1"/>
  <c r="E235" i="8"/>
  <c r="I235" i="8" s="1"/>
  <c r="E236" i="8"/>
  <c r="I236" i="8" s="1"/>
  <c r="E237" i="8"/>
  <c r="I237" i="8" s="1"/>
  <c r="E238" i="8"/>
  <c r="I238" i="8" s="1"/>
  <c r="E239" i="8"/>
  <c r="I239" i="8" s="1"/>
  <c r="E240" i="8"/>
  <c r="I240" i="8" s="1"/>
  <c r="E241" i="8"/>
  <c r="I241" i="8" s="1"/>
  <c r="E242" i="8"/>
  <c r="I242" i="8" s="1"/>
  <c r="E243" i="8"/>
  <c r="I243" i="8" s="1"/>
  <c r="E244" i="8"/>
  <c r="I244" i="8" s="1"/>
  <c r="E245" i="8"/>
  <c r="I245" i="8" s="1"/>
  <c r="E246" i="8"/>
  <c r="I246" i="8" s="1"/>
  <c r="E247" i="8"/>
  <c r="I247" i="8" s="1"/>
  <c r="E248" i="8"/>
  <c r="I248" i="8" s="1"/>
  <c r="E249" i="8"/>
  <c r="I249" i="8" s="1"/>
  <c r="E250" i="8"/>
  <c r="I250" i="8" s="1"/>
  <c r="E251" i="8"/>
  <c r="I251" i="8" s="1"/>
  <c r="E252" i="8"/>
  <c r="I252" i="8" s="1"/>
  <c r="E253" i="8"/>
  <c r="I253" i="8" s="1"/>
  <c r="E254" i="8"/>
  <c r="I254" i="8" s="1"/>
  <c r="E255" i="8"/>
  <c r="I255" i="8" s="1"/>
  <c r="E256" i="8"/>
  <c r="I256" i="8" s="1"/>
  <c r="E257" i="8"/>
  <c r="I257" i="8" s="1"/>
  <c r="E258" i="8"/>
  <c r="I258" i="8" s="1"/>
  <c r="E259" i="8"/>
  <c r="I259" i="8" s="1"/>
  <c r="E260" i="8"/>
  <c r="I260" i="8" s="1"/>
  <c r="E261" i="8"/>
  <c r="I261" i="8" s="1"/>
  <c r="E262" i="8"/>
  <c r="I262" i="8" s="1"/>
  <c r="E263" i="8"/>
  <c r="I263" i="8" s="1"/>
  <c r="E264" i="8"/>
  <c r="I264" i="8" s="1"/>
  <c r="E265" i="8"/>
  <c r="I265" i="8" s="1"/>
  <c r="E266" i="8"/>
  <c r="I266" i="8" s="1"/>
  <c r="E267" i="8"/>
  <c r="I267" i="8" s="1"/>
  <c r="E268" i="8"/>
  <c r="I268" i="8" s="1"/>
  <c r="E269" i="8"/>
  <c r="I269" i="8" s="1"/>
  <c r="E270" i="8"/>
  <c r="I270" i="8" s="1"/>
  <c r="E271" i="8"/>
  <c r="I271" i="8" s="1"/>
  <c r="E272" i="8"/>
  <c r="I272" i="8" s="1"/>
  <c r="E273" i="8"/>
  <c r="I273" i="8" s="1"/>
  <c r="E274" i="8"/>
  <c r="I274" i="8" s="1"/>
  <c r="E275" i="8"/>
  <c r="I275" i="8" s="1"/>
  <c r="E276" i="8"/>
  <c r="I276" i="8" s="1"/>
  <c r="E277" i="8"/>
  <c r="I277" i="8" s="1"/>
  <c r="E278" i="8"/>
  <c r="I278" i="8" s="1"/>
  <c r="E279" i="8"/>
  <c r="I279" i="8" s="1"/>
  <c r="E280" i="8"/>
  <c r="I280" i="8" s="1"/>
  <c r="E281" i="8"/>
  <c r="I281" i="8" s="1"/>
  <c r="E282" i="8"/>
  <c r="I282" i="8" s="1"/>
  <c r="E283" i="8"/>
  <c r="I283" i="8" s="1"/>
  <c r="E284" i="8"/>
  <c r="I284" i="8" s="1"/>
  <c r="E285" i="8"/>
  <c r="I285" i="8" s="1"/>
  <c r="E286" i="8"/>
  <c r="I286" i="8" s="1"/>
  <c r="E287" i="8"/>
  <c r="I287" i="8" s="1"/>
  <c r="E288" i="8"/>
  <c r="I288" i="8" s="1"/>
  <c r="E289" i="8"/>
  <c r="I289" i="8" s="1"/>
  <c r="E290" i="8"/>
  <c r="I290" i="8" s="1"/>
  <c r="E291" i="8"/>
  <c r="I291" i="8" s="1"/>
  <c r="E292" i="8"/>
  <c r="I292" i="8" s="1"/>
  <c r="E293" i="8"/>
  <c r="I293" i="8" s="1"/>
  <c r="E294" i="8"/>
  <c r="I294" i="8" s="1"/>
  <c r="E295" i="8"/>
  <c r="I295" i="8" s="1"/>
  <c r="E296" i="8"/>
  <c r="I296" i="8" s="1"/>
  <c r="E297" i="8"/>
  <c r="I297" i="8" s="1"/>
  <c r="E298" i="8"/>
  <c r="I298" i="8" s="1"/>
  <c r="E299" i="8"/>
  <c r="I299" i="8" s="1"/>
  <c r="E300" i="8"/>
  <c r="I300" i="8" s="1"/>
  <c r="E301" i="8"/>
  <c r="I301" i="8" s="1"/>
  <c r="E302" i="8"/>
  <c r="I302" i="8" s="1"/>
  <c r="E303" i="8"/>
  <c r="I303" i="8" s="1"/>
  <c r="E304" i="8"/>
  <c r="I304" i="8" s="1"/>
  <c r="E305" i="8"/>
  <c r="I305" i="8" s="1"/>
  <c r="E306" i="8"/>
  <c r="I306" i="8" s="1"/>
  <c r="E307" i="8"/>
  <c r="I307" i="8" s="1"/>
  <c r="E308" i="8"/>
  <c r="I308" i="8" s="1"/>
  <c r="E309" i="8"/>
  <c r="I309" i="8" s="1"/>
  <c r="E310" i="8"/>
  <c r="I310" i="8" s="1"/>
  <c r="E311" i="8"/>
  <c r="I311" i="8" s="1"/>
  <c r="E312" i="8"/>
  <c r="I312" i="8" s="1"/>
  <c r="E313" i="8"/>
  <c r="I313" i="8" s="1"/>
  <c r="E314" i="8"/>
  <c r="I314" i="8" s="1"/>
  <c r="E315" i="8"/>
  <c r="I315" i="8" s="1"/>
  <c r="E316" i="8"/>
  <c r="I316" i="8" s="1"/>
  <c r="E317" i="8"/>
  <c r="I317" i="8" s="1"/>
  <c r="E318" i="8"/>
  <c r="I318" i="8" s="1"/>
  <c r="E319" i="8"/>
  <c r="I319" i="8" s="1"/>
  <c r="E320" i="8"/>
  <c r="I320" i="8" s="1"/>
  <c r="E321" i="8"/>
  <c r="I321" i="8" s="1"/>
  <c r="E322" i="8"/>
  <c r="I322" i="8" s="1"/>
  <c r="E323" i="8"/>
  <c r="I323" i="8" s="1"/>
  <c r="E324" i="8"/>
  <c r="I324" i="8" s="1"/>
  <c r="E325" i="8"/>
  <c r="I325" i="8" s="1"/>
  <c r="E326" i="8"/>
  <c r="I326" i="8" s="1"/>
  <c r="E327" i="8"/>
  <c r="I327" i="8" s="1"/>
  <c r="E328" i="8"/>
  <c r="I328" i="8" s="1"/>
  <c r="E329" i="8"/>
  <c r="I329" i="8" s="1"/>
  <c r="E330" i="8"/>
  <c r="I330" i="8" s="1"/>
  <c r="E331" i="8"/>
  <c r="I331" i="8" s="1"/>
  <c r="E332" i="8"/>
  <c r="I332" i="8" s="1"/>
  <c r="E333" i="8"/>
  <c r="I333" i="8" s="1"/>
  <c r="E334" i="8"/>
  <c r="I334" i="8" s="1"/>
  <c r="E335" i="8"/>
  <c r="I335" i="8" s="1"/>
  <c r="E336" i="8"/>
  <c r="I336" i="8" s="1"/>
  <c r="E337" i="8"/>
  <c r="I337" i="8" s="1"/>
  <c r="E338" i="8"/>
  <c r="I338" i="8" s="1"/>
  <c r="E339" i="8"/>
  <c r="I339" i="8" s="1"/>
  <c r="E340" i="8"/>
  <c r="I340" i="8" s="1"/>
  <c r="E341" i="8"/>
  <c r="I341" i="8" s="1"/>
  <c r="E342" i="8"/>
  <c r="I342" i="8" s="1"/>
  <c r="E343" i="8"/>
  <c r="I343" i="8" s="1"/>
  <c r="E344" i="8"/>
  <c r="I344" i="8" s="1"/>
  <c r="E345" i="8"/>
  <c r="I345" i="8" s="1"/>
  <c r="E346" i="8"/>
  <c r="I346" i="8" s="1"/>
  <c r="E347" i="8"/>
  <c r="I347" i="8" s="1"/>
  <c r="E348" i="8"/>
  <c r="I348" i="8" s="1"/>
  <c r="E349" i="8"/>
  <c r="I349" i="8" s="1"/>
  <c r="E350" i="8"/>
  <c r="I350" i="8" s="1"/>
  <c r="E351" i="8"/>
  <c r="I351" i="8" s="1"/>
  <c r="E352" i="8"/>
  <c r="I352" i="8" s="1"/>
  <c r="E353" i="8"/>
  <c r="I353" i="8" s="1"/>
  <c r="E354" i="8"/>
  <c r="I354" i="8" s="1"/>
  <c r="E355" i="8"/>
  <c r="I355" i="8" s="1"/>
  <c r="E356" i="8"/>
  <c r="I356" i="8" s="1"/>
  <c r="E357" i="8"/>
  <c r="I357" i="8" s="1"/>
  <c r="E358" i="8"/>
  <c r="I358" i="8" s="1"/>
  <c r="E359" i="8"/>
  <c r="I359" i="8" s="1"/>
  <c r="E360" i="8"/>
  <c r="I360" i="8" s="1"/>
  <c r="E361" i="8"/>
  <c r="I361" i="8" s="1"/>
  <c r="E362" i="8"/>
  <c r="I362" i="8" s="1"/>
  <c r="E363" i="8"/>
  <c r="I363" i="8" s="1"/>
  <c r="E364" i="8"/>
  <c r="I364" i="8" s="1"/>
  <c r="E365" i="8"/>
  <c r="I365" i="8" s="1"/>
  <c r="E366" i="8"/>
  <c r="I366" i="8" s="1"/>
  <c r="E367" i="8"/>
  <c r="I367" i="8" s="1"/>
  <c r="E368" i="8"/>
  <c r="I368" i="8" s="1"/>
  <c r="E369" i="8"/>
  <c r="I369" i="8" s="1"/>
  <c r="E370" i="8"/>
  <c r="I370" i="8" s="1"/>
  <c r="E371" i="8"/>
  <c r="I371" i="8" s="1"/>
  <c r="E372" i="8"/>
  <c r="I372" i="8" s="1"/>
  <c r="E373" i="8"/>
  <c r="I373" i="8" s="1"/>
  <c r="E374" i="8"/>
  <c r="I374" i="8" s="1"/>
  <c r="E375" i="8"/>
  <c r="I375" i="8" s="1"/>
  <c r="E376" i="8"/>
  <c r="I376" i="8" s="1"/>
  <c r="E377" i="8"/>
  <c r="I377" i="8" s="1"/>
  <c r="E378" i="8"/>
  <c r="I378" i="8" s="1"/>
  <c r="E379" i="8"/>
  <c r="I379" i="8" s="1"/>
  <c r="E380" i="8"/>
  <c r="I380" i="8" s="1"/>
  <c r="E381" i="8"/>
  <c r="I381" i="8" s="1"/>
  <c r="E382" i="8"/>
  <c r="I382" i="8" s="1"/>
  <c r="E3" i="8"/>
  <c r="I3" i="8" s="1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I37" i="7" s="1"/>
  <c r="J37" i="7" s="1"/>
  <c r="F343" i="7"/>
  <c r="F342" i="7"/>
  <c r="F341" i="7"/>
  <c r="F340" i="7"/>
  <c r="F339" i="7"/>
  <c r="F338" i="7"/>
  <c r="F337" i="7"/>
  <c r="F336" i="7"/>
  <c r="I36" i="7" s="1"/>
  <c r="J36" i="7" s="1"/>
  <c r="F335" i="7"/>
  <c r="F334" i="7"/>
  <c r="F333" i="7"/>
  <c r="F332" i="7"/>
  <c r="F331" i="7"/>
  <c r="F330" i="7"/>
  <c r="F329" i="7"/>
  <c r="F328" i="7"/>
  <c r="F327" i="7"/>
  <c r="F326" i="7"/>
  <c r="F325" i="7"/>
  <c r="F324" i="7"/>
  <c r="I35" i="7" s="1"/>
  <c r="J35" i="7" s="1"/>
  <c r="F323" i="7"/>
  <c r="F322" i="7"/>
  <c r="F321" i="7"/>
  <c r="F320" i="7"/>
  <c r="F319" i="7"/>
  <c r="F318" i="7"/>
  <c r="F317" i="7"/>
  <c r="F316" i="7"/>
  <c r="I34" i="7" s="1"/>
  <c r="J34" i="7" s="1"/>
  <c r="F315" i="7"/>
  <c r="F314" i="7"/>
  <c r="F313" i="7"/>
  <c r="F312" i="7"/>
  <c r="F311" i="7"/>
  <c r="F310" i="7"/>
  <c r="F309" i="7"/>
  <c r="F308" i="7"/>
  <c r="F307" i="7"/>
  <c r="F306" i="7"/>
  <c r="F305" i="7"/>
  <c r="F304" i="7"/>
  <c r="I33" i="7" s="1"/>
  <c r="J33" i="7" s="1"/>
  <c r="F303" i="7"/>
  <c r="F302" i="7"/>
  <c r="F301" i="7"/>
  <c r="F300" i="7"/>
  <c r="F299" i="7"/>
  <c r="F298" i="7"/>
  <c r="F297" i="7"/>
  <c r="F296" i="7"/>
  <c r="I32" i="7" s="1"/>
  <c r="J32" i="7" s="1"/>
  <c r="F295" i="7"/>
  <c r="F294" i="7"/>
  <c r="F293" i="7"/>
  <c r="F292" i="7"/>
  <c r="F291" i="7"/>
  <c r="F290" i="7"/>
  <c r="F289" i="7"/>
  <c r="F288" i="7"/>
  <c r="F287" i="7"/>
  <c r="F286" i="7"/>
  <c r="F285" i="7"/>
  <c r="F284" i="7"/>
  <c r="I31" i="7" s="1"/>
  <c r="J31" i="7" s="1"/>
  <c r="F283" i="7"/>
  <c r="F282" i="7"/>
  <c r="F281" i="7"/>
  <c r="F280" i="7"/>
  <c r="F279" i="7"/>
  <c r="F278" i="7"/>
  <c r="F277" i="7"/>
  <c r="F276" i="7"/>
  <c r="I30" i="7" s="1"/>
  <c r="J30" i="7" s="1"/>
  <c r="F275" i="7"/>
  <c r="F274" i="7"/>
  <c r="F273" i="7"/>
  <c r="F272" i="7"/>
  <c r="F271" i="7"/>
  <c r="F270" i="7"/>
  <c r="F269" i="7"/>
  <c r="F268" i="7"/>
  <c r="F267" i="7"/>
  <c r="F266" i="7"/>
  <c r="F265" i="7"/>
  <c r="F264" i="7"/>
  <c r="I29" i="7" s="1"/>
  <c r="J29" i="7" s="1"/>
  <c r="F263" i="7"/>
  <c r="F262" i="7"/>
  <c r="F261" i="7"/>
  <c r="F260" i="7"/>
  <c r="F259" i="7"/>
  <c r="F258" i="7"/>
  <c r="F257" i="7"/>
  <c r="F256" i="7"/>
  <c r="I28" i="7" s="1"/>
  <c r="J28" i="7" s="1"/>
  <c r="F255" i="7"/>
  <c r="F254" i="7"/>
  <c r="F253" i="7"/>
  <c r="F252" i="7"/>
  <c r="F251" i="7"/>
  <c r="F250" i="7"/>
  <c r="F249" i="7"/>
  <c r="F248" i="7"/>
  <c r="F247" i="7"/>
  <c r="F246" i="7"/>
  <c r="F245" i="7"/>
  <c r="F244" i="7"/>
  <c r="I27" i="7" s="1"/>
  <c r="J27" i="7" s="1"/>
  <c r="F243" i="7"/>
  <c r="F242" i="7"/>
  <c r="F241" i="7"/>
  <c r="F240" i="7"/>
  <c r="F239" i="7"/>
  <c r="F238" i="7"/>
  <c r="F237" i="7"/>
  <c r="F236" i="7"/>
  <c r="I26" i="7" s="1"/>
  <c r="J26" i="7" s="1"/>
  <c r="F235" i="7"/>
  <c r="F234" i="7"/>
  <c r="F233" i="7"/>
  <c r="F232" i="7"/>
  <c r="F231" i="7"/>
  <c r="F230" i="7"/>
  <c r="F229" i="7"/>
  <c r="F228" i="7"/>
  <c r="F227" i="7"/>
  <c r="F226" i="7"/>
  <c r="F225" i="7"/>
  <c r="F224" i="7"/>
  <c r="I25" i="7" s="1"/>
  <c r="J25" i="7" s="1"/>
  <c r="F223" i="7"/>
  <c r="F222" i="7"/>
  <c r="F221" i="7"/>
  <c r="F220" i="7"/>
  <c r="F219" i="7"/>
  <c r="F218" i="7"/>
  <c r="F217" i="7"/>
  <c r="F216" i="7"/>
  <c r="F215" i="7"/>
  <c r="F214" i="7"/>
  <c r="F213" i="7"/>
  <c r="F212" i="7"/>
  <c r="I24" i="7" s="1"/>
  <c r="J24" i="7" s="1"/>
  <c r="F211" i="7"/>
  <c r="F210" i="7"/>
  <c r="F209" i="7"/>
  <c r="F208" i="7"/>
  <c r="F207" i="7"/>
  <c r="F206" i="7"/>
  <c r="F205" i="7"/>
  <c r="F204" i="7"/>
  <c r="I23" i="7" s="1"/>
  <c r="J23" i="7" s="1"/>
  <c r="F203" i="7"/>
  <c r="F202" i="7"/>
  <c r="F201" i="7"/>
  <c r="F200" i="7"/>
  <c r="F199" i="7"/>
  <c r="F198" i="7"/>
  <c r="F197" i="7"/>
  <c r="F196" i="7"/>
  <c r="I22" i="7" s="1"/>
  <c r="J22" i="7" s="1"/>
  <c r="F195" i="7"/>
  <c r="F194" i="7"/>
  <c r="F193" i="7"/>
  <c r="F192" i="7"/>
  <c r="F191" i="7"/>
  <c r="F190" i="7"/>
  <c r="F189" i="7"/>
  <c r="F188" i="7"/>
  <c r="F187" i="7"/>
  <c r="F186" i="7"/>
  <c r="F185" i="7"/>
  <c r="F184" i="7"/>
  <c r="I21" i="7" s="1"/>
  <c r="J21" i="7" s="1"/>
  <c r="F183" i="7"/>
  <c r="F182" i="7"/>
  <c r="F181" i="7"/>
  <c r="F180" i="7"/>
  <c r="F179" i="7"/>
  <c r="F178" i="7"/>
  <c r="F177" i="7"/>
  <c r="F176" i="7"/>
  <c r="F175" i="7"/>
  <c r="F174" i="7"/>
  <c r="F173" i="7"/>
  <c r="F172" i="7"/>
  <c r="I20" i="7" s="1"/>
  <c r="J20" i="7" s="1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I18" i="7" s="1"/>
  <c r="J18" i="7" s="1"/>
  <c r="F155" i="7"/>
  <c r="F154" i="7"/>
  <c r="F153" i="7"/>
  <c r="F152" i="7"/>
  <c r="Y6" i="7" s="1"/>
  <c r="Z6" i="7" s="1"/>
  <c r="F151" i="7"/>
  <c r="F150" i="7"/>
  <c r="F149" i="7"/>
  <c r="F148" i="7"/>
  <c r="F147" i="7"/>
  <c r="F146" i="7"/>
  <c r="F145" i="7"/>
  <c r="F144" i="7"/>
  <c r="I17" i="7" s="1"/>
  <c r="J17" i="7" s="1"/>
  <c r="F143" i="7"/>
  <c r="F142" i="7"/>
  <c r="F141" i="7"/>
  <c r="F140" i="7"/>
  <c r="F139" i="7"/>
  <c r="F138" i="7"/>
  <c r="F137" i="7"/>
  <c r="F136" i="7"/>
  <c r="F135" i="7"/>
  <c r="F134" i="7"/>
  <c r="F133" i="7"/>
  <c r="F132" i="7"/>
  <c r="I16" i="7" s="1"/>
  <c r="J16" i="7" s="1"/>
  <c r="F131" i="7"/>
  <c r="F130" i="7"/>
  <c r="F129" i="7"/>
  <c r="F128" i="7"/>
  <c r="F127" i="7"/>
  <c r="F126" i="7"/>
  <c r="F125" i="7"/>
  <c r="F124" i="7"/>
  <c r="I15" i="7" s="1"/>
  <c r="J15" i="7" s="1"/>
  <c r="F123" i="7"/>
  <c r="F122" i="7"/>
  <c r="F121" i="7"/>
  <c r="F120" i="7"/>
  <c r="F119" i="7"/>
  <c r="F118" i="7"/>
  <c r="F117" i="7"/>
  <c r="F116" i="7"/>
  <c r="F115" i="7"/>
  <c r="F114" i="7"/>
  <c r="F113" i="7"/>
  <c r="F112" i="7"/>
  <c r="I14" i="7" s="1"/>
  <c r="J14" i="7" s="1"/>
  <c r="F111" i="7"/>
  <c r="F110" i="7"/>
  <c r="F109" i="7"/>
  <c r="F108" i="7"/>
  <c r="F107" i="7"/>
  <c r="F106" i="7"/>
  <c r="F105" i="7"/>
  <c r="F104" i="7"/>
  <c r="I13" i="7" s="1"/>
  <c r="J13" i="7" s="1"/>
  <c r="F103" i="7"/>
  <c r="F102" i="7"/>
  <c r="F101" i="7"/>
  <c r="F100" i="7"/>
  <c r="F99" i="7"/>
  <c r="F98" i="7"/>
  <c r="F97" i="7"/>
  <c r="F96" i="7"/>
  <c r="F95" i="7"/>
  <c r="F94" i="7"/>
  <c r="F93" i="7"/>
  <c r="F92" i="7"/>
  <c r="I12" i="7" s="1"/>
  <c r="J12" i="7" s="1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I10" i="7" s="1"/>
  <c r="J10" i="7" s="1"/>
  <c r="F71" i="7"/>
  <c r="F70" i="7"/>
  <c r="F69" i="7"/>
  <c r="F68" i="7"/>
  <c r="F67" i="7"/>
  <c r="F66" i="7"/>
  <c r="F65" i="7"/>
  <c r="F64" i="7"/>
  <c r="I9" i="7" s="1"/>
  <c r="J9" i="7" s="1"/>
  <c r="F63" i="7"/>
  <c r="F62" i="7"/>
  <c r="F61" i="7"/>
  <c r="F60" i="7"/>
  <c r="F59" i="7"/>
  <c r="F58" i="7"/>
  <c r="F57" i="7"/>
  <c r="F56" i="7"/>
  <c r="I8" i="7" s="1"/>
  <c r="J8" i="7" s="1"/>
  <c r="F55" i="7"/>
  <c r="F54" i="7"/>
  <c r="F53" i="7"/>
  <c r="F52" i="7"/>
  <c r="F51" i="7"/>
  <c r="F50" i="7"/>
  <c r="F49" i="7"/>
  <c r="F48" i="7"/>
  <c r="F47" i="7"/>
  <c r="F46" i="7"/>
  <c r="F45" i="7"/>
  <c r="F44" i="7"/>
  <c r="I7" i="7" s="1"/>
  <c r="J7" i="7" s="1"/>
  <c r="F43" i="7"/>
  <c r="F42" i="7"/>
  <c r="F41" i="7"/>
  <c r="I40" i="7"/>
  <c r="J40" i="7" s="1"/>
  <c r="F40" i="7"/>
  <c r="F39" i="7"/>
  <c r="I38" i="7"/>
  <c r="J38" i="7" s="1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I19" i="7"/>
  <c r="J19" i="7" s="1"/>
  <c r="F19" i="7"/>
  <c r="F18" i="7"/>
  <c r="F17" i="7"/>
  <c r="F16" i="7"/>
  <c r="F15" i="7"/>
  <c r="F14" i="7"/>
  <c r="F13" i="7"/>
  <c r="F12" i="7"/>
  <c r="I11" i="7"/>
  <c r="J11" i="7" s="1"/>
  <c r="F11" i="7"/>
  <c r="F10" i="7"/>
  <c r="F9" i="7"/>
  <c r="F8" i="7"/>
  <c r="F7" i="7"/>
  <c r="F6" i="7"/>
  <c r="M5" i="7"/>
  <c r="O5" i="7" s="1"/>
  <c r="F5" i="7"/>
  <c r="M4" i="7"/>
  <c r="O4" i="7" s="1"/>
  <c r="F4" i="7"/>
  <c r="M3" i="7"/>
  <c r="O3" i="7" s="1"/>
  <c r="F3" i="7"/>
  <c r="M3" i="6"/>
  <c r="O3" i="6" s="1"/>
  <c r="F3" i="6"/>
  <c r="F4" i="6"/>
  <c r="M4" i="6"/>
  <c r="O4" i="6" s="1"/>
  <c r="F5" i="6"/>
  <c r="M5" i="6"/>
  <c r="O5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I33" i="6" s="1"/>
  <c r="J33" i="6" s="1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I37" i="6" s="1"/>
  <c r="J37" i="6" s="1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I39" i="6" s="1"/>
  <c r="J39" i="6" s="1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I40" i="5"/>
  <c r="J40" i="5" s="1"/>
  <c r="F40" i="5"/>
  <c r="I39" i="5"/>
  <c r="J39" i="5" s="1"/>
  <c r="F39" i="5"/>
  <c r="I38" i="5"/>
  <c r="J38" i="5" s="1"/>
  <c r="F38" i="5"/>
  <c r="I37" i="5"/>
  <c r="J37" i="5" s="1"/>
  <c r="F37" i="5"/>
  <c r="I36" i="5"/>
  <c r="J36" i="5" s="1"/>
  <c r="F36" i="5"/>
  <c r="I35" i="5"/>
  <c r="J35" i="5" s="1"/>
  <c r="F35" i="5"/>
  <c r="I34" i="5"/>
  <c r="J34" i="5" s="1"/>
  <c r="F34" i="5"/>
  <c r="I33" i="5"/>
  <c r="J33" i="5" s="1"/>
  <c r="F33" i="5"/>
  <c r="I32" i="5"/>
  <c r="J32" i="5" s="1"/>
  <c r="F32" i="5"/>
  <c r="I31" i="5"/>
  <c r="J31" i="5" s="1"/>
  <c r="F31" i="5"/>
  <c r="I30" i="5"/>
  <c r="J30" i="5" s="1"/>
  <c r="F30" i="5"/>
  <c r="J29" i="5"/>
  <c r="I29" i="5"/>
  <c r="F29" i="5"/>
  <c r="I28" i="5"/>
  <c r="J28" i="5" s="1"/>
  <c r="F28" i="5"/>
  <c r="I27" i="5"/>
  <c r="J27" i="5" s="1"/>
  <c r="F27" i="5"/>
  <c r="I26" i="5"/>
  <c r="J26" i="5" s="1"/>
  <c r="F26" i="5"/>
  <c r="I25" i="5"/>
  <c r="J25" i="5" s="1"/>
  <c r="F25" i="5"/>
  <c r="I24" i="5"/>
  <c r="J24" i="5" s="1"/>
  <c r="F24" i="5"/>
  <c r="I23" i="5"/>
  <c r="J23" i="5" s="1"/>
  <c r="F23" i="5"/>
  <c r="I22" i="5"/>
  <c r="J22" i="5" s="1"/>
  <c r="F22" i="5"/>
  <c r="I21" i="5"/>
  <c r="J21" i="5" s="1"/>
  <c r="F21" i="5"/>
  <c r="I20" i="5"/>
  <c r="J20" i="5" s="1"/>
  <c r="F20" i="5"/>
  <c r="I19" i="5"/>
  <c r="J19" i="5" s="1"/>
  <c r="F19" i="5"/>
  <c r="I18" i="5"/>
  <c r="J18" i="5" s="1"/>
  <c r="F18" i="5"/>
  <c r="I17" i="5"/>
  <c r="J17" i="5" s="1"/>
  <c r="F17" i="5"/>
  <c r="I16" i="5"/>
  <c r="J16" i="5" s="1"/>
  <c r="F16" i="5"/>
  <c r="I15" i="5"/>
  <c r="J15" i="5" s="1"/>
  <c r="F15" i="5"/>
  <c r="I14" i="5"/>
  <c r="J14" i="5" s="1"/>
  <c r="F14" i="5"/>
  <c r="I13" i="5"/>
  <c r="J13" i="5" s="1"/>
  <c r="F13" i="5"/>
  <c r="I12" i="5"/>
  <c r="J12" i="5" s="1"/>
  <c r="F12" i="5"/>
  <c r="Y8" i="5" s="1"/>
  <c r="Z8" i="5" s="1"/>
  <c r="I11" i="5"/>
  <c r="J11" i="5" s="1"/>
  <c r="F11" i="5"/>
  <c r="I10" i="5"/>
  <c r="J10" i="5" s="1"/>
  <c r="F10" i="5"/>
  <c r="Y16" i="5" s="1"/>
  <c r="Z16" i="5" s="1"/>
  <c r="I9" i="5"/>
  <c r="J9" i="5" s="1"/>
  <c r="F9" i="5"/>
  <c r="Y6" i="5" s="1"/>
  <c r="Z6" i="5" s="1"/>
  <c r="I8" i="5"/>
  <c r="J8" i="5" s="1"/>
  <c r="F8" i="5"/>
  <c r="Y9" i="5" s="1"/>
  <c r="Z9" i="5" s="1"/>
  <c r="I7" i="5"/>
  <c r="J7" i="5" s="1"/>
  <c r="F7" i="5"/>
  <c r="Y20" i="5"/>
  <c r="Z20" i="5" s="1"/>
  <c r="I6" i="5"/>
  <c r="J6" i="5" s="1"/>
  <c r="F6" i="5"/>
  <c r="Y14" i="5" s="1"/>
  <c r="Z14" i="5" s="1"/>
  <c r="M5" i="5"/>
  <c r="O5" i="5" s="1"/>
  <c r="I5" i="5"/>
  <c r="J5" i="5" s="1"/>
  <c r="F5" i="5"/>
  <c r="Y11" i="5" s="1"/>
  <c r="Z11" i="5" s="1"/>
  <c r="M4" i="5"/>
  <c r="O4" i="5" s="1"/>
  <c r="I4" i="5"/>
  <c r="J4" i="5" s="1"/>
  <c r="F4" i="5"/>
  <c r="Y13" i="5" s="1"/>
  <c r="Z13" i="5" s="1"/>
  <c r="Y4" i="5"/>
  <c r="Z4" i="5" s="1"/>
  <c r="M3" i="5"/>
  <c r="O3" i="5" s="1"/>
  <c r="F3" i="5"/>
  <c r="Y5" i="5" s="1"/>
  <c r="Z5" i="5" s="1"/>
  <c r="M4" i="4"/>
  <c r="O4" i="4" s="1"/>
  <c r="M5" i="4"/>
  <c r="O5" i="4" s="1"/>
  <c r="M3" i="4"/>
  <c r="O3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" i="4"/>
  <c r="K3" i="2"/>
  <c r="Z11" i="8" l="1"/>
  <c r="Y7" i="7"/>
  <c r="Z7" i="7" s="1"/>
  <c r="Y5" i="7"/>
  <c r="Z5" i="7" s="1"/>
  <c r="I6" i="7"/>
  <c r="J6" i="7" s="1"/>
  <c r="I39" i="7"/>
  <c r="J39" i="7" s="1"/>
  <c r="I5" i="7"/>
  <c r="J5" i="7" s="1"/>
  <c r="Y14" i="7"/>
  <c r="Z14" i="7" s="1"/>
  <c r="Y12" i="7"/>
  <c r="Z12" i="7" s="1"/>
  <c r="Y10" i="7"/>
  <c r="Z10" i="7" s="1"/>
  <c r="Y17" i="7"/>
  <c r="Z17" i="7" s="1"/>
  <c r="Y4" i="7"/>
  <c r="Z4" i="7" s="1"/>
  <c r="Y20" i="7"/>
  <c r="Z20" i="7" s="1"/>
  <c r="Y19" i="7"/>
  <c r="Z19" i="7" s="1"/>
  <c r="Y22" i="7"/>
  <c r="Z22" i="7" s="1"/>
  <c r="Y9" i="7"/>
  <c r="Z9" i="7" s="1"/>
  <c r="Y3" i="7"/>
  <c r="Z3" i="7" s="1"/>
  <c r="Y18" i="7"/>
  <c r="Z18" i="7" s="1"/>
  <c r="I4" i="7"/>
  <c r="J4" i="7" s="1"/>
  <c r="Y13" i="7"/>
  <c r="Z13" i="7" s="1"/>
  <c r="Y16" i="7"/>
  <c r="Z16" i="7" s="1"/>
  <c r="Y15" i="7"/>
  <c r="Z15" i="7" s="1"/>
  <c r="Y8" i="7"/>
  <c r="Z8" i="7" s="1"/>
  <c r="Y21" i="7"/>
  <c r="Z21" i="7" s="1"/>
  <c r="Y11" i="7"/>
  <c r="Z11" i="7" s="1"/>
  <c r="I3" i="7"/>
  <c r="I25" i="6"/>
  <c r="J25" i="6" s="1"/>
  <c r="I38" i="6"/>
  <c r="J38" i="6" s="1"/>
  <c r="I29" i="6"/>
  <c r="J29" i="6" s="1"/>
  <c r="I32" i="6"/>
  <c r="J32" i="6" s="1"/>
  <c r="I36" i="6"/>
  <c r="J36" i="6" s="1"/>
  <c r="I27" i="6"/>
  <c r="J27" i="6" s="1"/>
  <c r="I24" i="6"/>
  <c r="J24" i="6" s="1"/>
  <c r="I23" i="6"/>
  <c r="J23" i="6" s="1"/>
  <c r="I21" i="6"/>
  <c r="J21" i="6" s="1"/>
  <c r="I9" i="6"/>
  <c r="J9" i="6" s="1"/>
  <c r="I7" i="6"/>
  <c r="J7" i="6" s="1"/>
  <c r="Y14" i="6"/>
  <c r="Z14" i="6" s="1"/>
  <c r="Y22" i="6"/>
  <c r="Z22" i="6" s="1"/>
  <c r="Y20" i="6"/>
  <c r="Z20" i="6" s="1"/>
  <c r="I5" i="6"/>
  <c r="J5" i="6" s="1"/>
  <c r="Y10" i="6"/>
  <c r="Z10" i="6" s="1"/>
  <c r="Y8" i="6"/>
  <c r="Z8" i="6" s="1"/>
  <c r="I31" i="6"/>
  <c r="J31" i="6" s="1"/>
  <c r="I19" i="6"/>
  <c r="J19" i="6" s="1"/>
  <c r="I17" i="6"/>
  <c r="J17" i="6" s="1"/>
  <c r="I15" i="6"/>
  <c r="J15" i="6" s="1"/>
  <c r="I13" i="6"/>
  <c r="J13" i="6" s="1"/>
  <c r="I11" i="6"/>
  <c r="J11" i="6" s="1"/>
  <c r="Y4" i="6"/>
  <c r="Z4" i="6" s="1"/>
  <c r="Y13" i="6"/>
  <c r="Z13" i="6" s="1"/>
  <c r="Y19" i="6"/>
  <c r="Z19" i="6" s="1"/>
  <c r="Y17" i="6"/>
  <c r="Z17" i="6" s="1"/>
  <c r="Y3" i="6"/>
  <c r="Z3" i="6" s="1"/>
  <c r="Y6" i="6"/>
  <c r="Z6" i="6" s="1"/>
  <c r="I40" i="6"/>
  <c r="J40" i="6" s="1"/>
  <c r="I30" i="6"/>
  <c r="J30" i="6" s="1"/>
  <c r="I28" i="6"/>
  <c r="J28" i="6" s="1"/>
  <c r="I26" i="6"/>
  <c r="J26" i="6" s="1"/>
  <c r="I22" i="6"/>
  <c r="J22" i="6" s="1"/>
  <c r="I18" i="6"/>
  <c r="J18" i="6" s="1"/>
  <c r="I8" i="6"/>
  <c r="J8" i="6" s="1"/>
  <c r="Y15" i="6"/>
  <c r="Z15" i="6" s="1"/>
  <c r="I6" i="6"/>
  <c r="J6" i="6" s="1"/>
  <c r="Y5" i="6"/>
  <c r="Z5" i="6" s="1"/>
  <c r="Y7" i="6"/>
  <c r="Z7" i="6" s="1"/>
  <c r="I4" i="6"/>
  <c r="J4" i="6" s="1"/>
  <c r="I3" i="6"/>
  <c r="J3" i="6" s="1"/>
  <c r="I34" i="6"/>
  <c r="J34" i="6" s="1"/>
  <c r="I35" i="6"/>
  <c r="J35" i="6" s="1"/>
  <c r="I20" i="6"/>
  <c r="J20" i="6" s="1"/>
  <c r="I16" i="6"/>
  <c r="J16" i="6" s="1"/>
  <c r="I14" i="6"/>
  <c r="J14" i="6" s="1"/>
  <c r="I12" i="6"/>
  <c r="J12" i="6" s="1"/>
  <c r="I10" i="6"/>
  <c r="J10" i="6" s="1"/>
  <c r="Y16" i="6"/>
  <c r="Z16" i="6" s="1"/>
  <c r="Y18" i="6"/>
  <c r="Z18" i="6" s="1"/>
  <c r="Y11" i="6"/>
  <c r="Z11" i="6" s="1"/>
  <c r="Y21" i="6"/>
  <c r="Z21" i="6" s="1"/>
  <c r="Y12" i="6"/>
  <c r="Z12" i="6" s="1"/>
  <c r="Y9" i="6"/>
  <c r="Z9" i="6" s="1"/>
  <c r="I3" i="5"/>
  <c r="J3" i="5" s="1"/>
  <c r="Y21" i="5"/>
  <c r="Z21" i="5" s="1"/>
  <c r="Y22" i="5"/>
  <c r="Z22" i="5" s="1"/>
  <c r="Y10" i="5"/>
  <c r="Z10" i="5" s="1"/>
  <c r="Y17" i="5"/>
  <c r="Z17" i="5" s="1"/>
  <c r="I42" i="5"/>
  <c r="Y3" i="5"/>
  <c r="Z3" i="5" s="1"/>
  <c r="Y7" i="5"/>
  <c r="Z7" i="5" s="1"/>
  <c r="Y15" i="5"/>
  <c r="Z15" i="5" s="1"/>
  <c r="Y18" i="5"/>
  <c r="Z18" i="5" s="1"/>
  <c r="Y19" i="5"/>
  <c r="Z19" i="5" s="1"/>
  <c r="Y12" i="5"/>
  <c r="Z12" i="5" s="1"/>
  <c r="I31" i="4"/>
  <c r="J31" i="4" s="1"/>
  <c r="R31" i="8" s="1"/>
  <c r="I3" i="4"/>
  <c r="J3" i="4" s="1"/>
  <c r="R3" i="8" s="1"/>
  <c r="I21" i="4"/>
  <c r="J21" i="4" s="1"/>
  <c r="R21" i="8" s="1"/>
  <c r="I25" i="4"/>
  <c r="J25" i="4" s="1"/>
  <c r="R25" i="8" s="1"/>
  <c r="I39" i="4"/>
  <c r="J39" i="4" s="1"/>
  <c r="R39" i="8" s="1"/>
  <c r="Y14" i="4"/>
  <c r="Z14" i="4" s="1"/>
  <c r="AG17" i="8" s="1"/>
  <c r="AK17" i="8" s="1"/>
  <c r="Y9" i="4"/>
  <c r="Z9" i="4" s="1"/>
  <c r="AG15" i="8" s="1"/>
  <c r="AK15" i="8" s="1"/>
  <c r="Y18" i="4"/>
  <c r="Z18" i="4" s="1"/>
  <c r="AG10" i="8" s="1"/>
  <c r="AK10" i="8" s="1"/>
  <c r="Y7" i="4"/>
  <c r="Z7" i="4" s="1"/>
  <c r="AG3" i="8" s="1"/>
  <c r="Y10" i="4"/>
  <c r="Z10" i="4" s="1"/>
  <c r="AG14" i="8" s="1"/>
  <c r="AK14" i="8" s="1"/>
  <c r="Y17" i="4"/>
  <c r="Z17" i="4" s="1"/>
  <c r="AG21" i="8" s="1"/>
  <c r="AK21" i="8" s="1"/>
  <c r="I33" i="4"/>
  <c r="J33" i="4" s="1"/>
  <c r="R33" i="8" s="1"/>
  <c r="Y21" i="4"/>
  <c r="Z21" i="4" s="1"/>
  <c r="AG6" i="8" s="1"/>
  <c r="AK6" i="8" s="1"/>
  <c r="Y16" i="4"/>
  <c r="Z16" i="4" s="1"/>
  <c r="AG4" i="8" s="1"/>
  <c r="AK4" i="8" s="1"/>
  <c r="Y5" i="4"/>
  <c r="Z5" i="4" s="1"/>
  <c r="AG7" i="8" s="1"/>
  <c r="AK7" i="8" s="1"/>
  <c r="I5" i="4"/>
  <c r="J5" i="4" s="1"/>
  <c r="R5" i="8" s="1"/>
  <c r="Y19" i="4"/>
  <c r="Z19" i="4" s="1"/>
  <c r="AG16" i="8" s="1"/>
  <c r="AK16" i="8" s="1"/>
  <c r="Y11" i="4"/>
  <c r="Z11" i="4" s="1"/>
  <c r="AG18" i="8" s="1"/>
  <c r="AK18" i="8" s="1"/>
  <c r="Y3" i="4"/>
  <c r="Z3" i="4" s="1"/>
  <c r="AG8" i="8" s="1"/>
  <c r="AK8" i="8" s="1"/>
  <c r="Y22" i="4"/>
  <c r="Z22" i="4" s="1"/>
  <c r="AG19" i="8" s="1"/>
  <c r="AK19" i="8" s="1"/>
  <c r="Y12" i="4"/>
  <c r="Z12" i="4" s="1"/>
  <c r="AG5" i="8" s="1"/>
  <c r="AK5" i="8" s="1"/>
  <c r="Y4" i="4"/>
  <c r="Z4" i="4" s="1"/>
  <c r="AG11" i="8" s="1"/>
  <c r="AK11" i="8" s="1"/>
  <c r="Y15" i="4"/>
  <c r="Z15" i="4" s="1"/>
  <c r="AG20" i="8" s="1"/>
  <c r="AK20" i="8" s="1"/>
  <c r="Y6" i="4"/>
  <c r="Z6" i="4" s="1"/>
  <c r="AG12" i="8" s="1"/>
  <c r="AK12" i="8" s="1"/>
  <c r="Y13" i="4"/>
  <c r="Z13" i="4" s="1"/>
  <c r="AG9" i="8" s="1"/>
  <c r="AK9" i="8" s="1"/>
  <c r="I37" i="4"/>
  <c r="J37" i="4" s="1"/>
  <c r="R37" i="8" s="1"/>
  <c r="I29" i="4"/>
  <c r="J29" i="4" s="1"/>
  <c r="R29" i="8" s="1"/>
  <c r="Y20" i="4"/>
  <c r="Z20" i="4" s="1"/>
  <c r="AG22" i="8" s="1"/>
  <c r="AK22" i="8" s="1"/>
  <c r="Y8" i="4"/>
  <c r="Z8" i="4" s="1"/>
  <c r="AG13" i="8" s="1"/>
  <c r="AK13" i="8" s="1"/>
  <c r="I36" i="4"/>
  <c r="J36" i="4" s="1"/>
  <c r="R36" i="8" s="1"/>
  <c r="I40" i="4"/>
  <c r="J40" i="4" s="1"/>
  <c r="R40" i="8" s="1"/>
  <c r="I34" i="4"/>
  <c r="J34" i="4" s="1"/>
  <c r="R34" i="8" s="1"/>
  <c r="I30" i="4"/>
  <c r="J30" i="4" s="1"/>
  <c r="R30" i="8" s="1"/>
  <c r="I26" i="4"/>
  <c r="J26" i="4" s="1"/>
  <c r="R26" i="8" s="1"/>
  <c r="I35" i="4"/>
  <c r="J35" i="4" s="1"/>
  <c r="R35" i="8" s="1"/>
  <c r="I20" i="4"/>
  <c r="J20" i="4" s="1"/>
  <c r="R20" i="8" s="1"/>
  <c r="I16" i="4"/>
  <c r="J16" i="4" s="1"/>
  <c r="R16" i="8" s="1"/>
  <c r="I14" i="4"/>
  <c r="J14" i="4" s="1"/>
  <c r="R14" i="8" s="1"/>
  <c r="I12" i="4"/>
  <c r="J12" i="4" s="1"/>
  <c r="R12" i="8" s="1"/>
  <c r="I10" i="4"/>
  <c r="J10" i="4" s="1"/>
  <c r="R10" i="8" s="1"/>
  <c r="I24" i="4"/>
  <c r="J24" i="4" s="1"/>
  <c r="R24" i="8" s="1"/>
  <c r="I23" i="4"/>
  <c r="J23" i="4" s="1"/>
  <c r="R23" i="8" s="1"/>
  <c r="I9" i="4"/>
  <c r="J9" i="4" s="1"/>
  <c r="R9" i="8" s="1"/>
  <c r="I7" i="4"/>
  <c r="J7" i="4" s="1"/>
  <c r="R7" i="8" s="1"/>
  <c r="I27" i="4"/>
  <c r="J27" i="4" s="1"/>
  <c r="R27" i="8" s="1"/>
  <c r="I19" i="4"/>
  <c r="J19" i="4" s="1"/>
  <c r="R19" i="8" s="1"/>
  <c r="I17" i="4"/>
  <c r="J17" i="4" s="1"/>
  <c r="R17" i="8" s="1"/>
  <c r="I15" i="4"/>
  <c r="J15" i="4" s="1"/>
  <c r="R15" i="8" s="1"/>
  <c r="I13" i="4"/>
  <c r="J13" i="4" s="1"/>
  <c r="R13" i="8" s="1"/>
  <c r="I11" i="4"/>
  <c r="J11" i="4" s="1"/>
  <c r="R11" i="8" s="1"/>
  <c r="I38" i="4"/>
  <c r="J38" i="4" s="1"/>
  <c r="R38" i="8" s="1"/>
  <c r="I32" i="4"/>
  <c r="J32" i="4" s="1"/>
  <c r="R32" i="8" s="1"/>
  <c r="I28" i="4"/>
  <c r="J28" i="4" s="1"/>
  <c r="R28" i="8" s="1"/>
  <c r="I22" i="4"/>
  <c r="J22" i="4" s="1"/>
  <c r="R22" i="8" s="1"/>
  <c r="I18" i="4"/>
  <c r="J18" i="4" s="1"/>
  <c r="R18" i="8" s="1"/>
  <c r="I8" i="4"/>
  <c r="J8" i="4" s="1"/>
  <c r="R8" i="8" s="1"/>
  <c r="I6" i="4"/>
  <c r="J6" i="4" s="1"/>
  <c r="R6" i="8" s="1"/>
  <c r="I4" i="4"/>
  <c r="J4" i="4" s="1"/>
  <c r="R4" i="8" s="1"/>
  <c r="M3" i="2"/>
  <c r="M4" i="2"/>
  <c r="C44" i="2"/>
  <c r="D17" i="2"/>
  <c r="D28" i="2"/>
  <c r="D39" i="2"/>
  <c r="C41" i="2"/>
  <c r="J6" i="2" s="1"/>
  <c r="E39" i="2"/>
  <c r="C39" i="2"/>
  <c r="F38" i="2"/>
  <c r="F37" i="2"/>
  <c r="F36" i="2"/>
  <c r="C33" i="2"/>
  <c r="C30" i="2"/>
  <c r="E28" i="2"/>
  <c r="C28" i="2"/>
  <c r="F27" i="2"/>
  <c r="F26" i="2"/>
  <c r="F25" i="2"/>
  <c r="L4" i="2"/>
  <c r="J4" i="2"/>
  <c r="J3" i="2"/>
  <c r="F16" i="2"/>
  <c r="F5" i="2"/>
  <c r="C10" i="2" s="1"/>
  <c r="C22" i="2"/>
  <c r="C19" i="2"/>
  <c r="E17" i="2"/>
  <c r="C17" i="2"/>
  <c r="F15" i="2"/>
  <c r="F14" i="2"/>
  <c r="L3" i="2"/>
  <c r="F4" i="2"/>
  <c r="F3" i="2"/>
  <c r="C9" i="2"/>
  <c r="C8" i="2"/>
  <c r="C11" i="2"/>
  <c r="E6" i="2"/>
  <c r="D6" i="2"/>
  <c r="C6" i="2"/>
  <c r="AG25" i="8" l="1"/>
  <c r="AK3" i="8"/>
  <c r="AG26" i="8"/>
  <c r="I42" i="7"/>
  <c r="J3" i="7"/>
  <c r="I42" i="6"/>
  <c r="I42" i="4"/>
  <c r="L6" i="2"/>
  <c r="C43" i="2"/>
  <c r="C42" i="2"/>
  <c r="K6" i="2" s="1"/>
  <c r="C32" i="2"/>
  <c r="L5" i="2"/>
  <c r="J5" i="2"/>
  <c r="C31" i="2"/>
  <c r="K5" i="2" s="1"/>
  <c r="C21" i="2"/>
  <c r="C20" i="2"/>
  <c r="K4" i="2" s="1"/>
  <c r="AK25" i="8" l="1"/>
  <c r="AK26" i="8"/>
  <c r="M6" i="2"/>
  <c r="M5" i="2"/>
</calcChain>
</file>

<file path=xl/sharedStrings.xml><?xml version="1.0" encoding="utf-8"?>
<sst xmlns="http://schemas.openxmlformats.org/spreadsheetml/2006/main" count="7525" uniqueCount="106">
  <si>
    <t>Alfa(i)=</t>
  </si>
  <si>
    <t>GM(i)</t>
  </si>
  <si>
    <t>TPM(i)</t>
  </si>
  <si>
    <t>TP</t>
  </si>
  <si>
    <t>TGM</t>
  </si>
  <si>
    <t>Beta(j)=</t>
  </si>
  <si>
    <t>GV(j)</t>
  </si>
  <si>
    <t>TPV(j)</t>
  </si>
  <si>
    <t>TGV</t>
  </si>
  <si>
    <t>Ômega(i)=</t>
  </si>
  <si>
    <t>GSM(i)</t>
  </si>
  <si>
    <t>TGSM</t>
  </si>
  <si>
    <t>Gama(j)=</t>
  </si>
  <si>
    <t>GSV(j)</t>
  </si>
  <si>
    <t>TGSV</t>
  </si>
  <si>
    <t>Alfa * Beta * (TGM/TP)</t>
  </si>
  <si>
    <t xml:space="preserve">EGm(i) = </t>
  </si>
  <si>
    <t>EGv(j) =</t>
  </si>
  <si>
    <t>Gama * Omega * (TGM/TP)</t>
  </si>
  <si>
    <t>nElo =</t>
  </si>
  <si>
    <t>oElo + G *(Wm -Wpm)</t>
  </si>
  <si>
    <t>G= (dGols + 11) / 8</t>
  </si>
  <si>
    <t>Randow Florest</t>
  </si>
  <si>
    <t>M</t>
  </si>
  <si>
    <t>E</t>
  </si>
  <si>
    <t>V</t>
  </si>
  <si>
    <t>Acuracia</t>
  </si>
  <si>
    <t>TruePositive</t>
  </si>
  <si>
    <t>FalsePositive</t>
  </si>
  <si>
    <t>TrueNegative</t>
  </si>
  <si>
    <t>FalseNegative</t>
  </si>
  <si>
    <t>Precisão</t>
  </si>
  <si>
    <t>Classificador/Medidas</t>
  </si>
  <si>
    <t>Recall</t>
  </si>
  <si>
    <t>F1 Score</t>
  </si>
  <si>
    <t>Naive Bayes</t>
  </si>
  <si>
    <t>Redes Neurais DDA</t>
  </si>
  <si>
    <t>Gradient Boosted</t>
  </si>
  <si>
    <t>Accuracy=</t>
  </si>
  <si>
    <t>TP + TN</t>
  </si>
  <si>
    <t>TP + FP+ FN + TN</t>
  </si>
  <si>
    <t>Precision=</t>
  </si>
  <si>
    <t>TP+FP</t>
  </si>
  <si>
    <t>Recall=</t>
  </si>
  <si>
    <t>TP+FN</t>
  </si>
  <si>
    <t>F1-Score=</t>
  </si>
  <si>
    <t>2 * Precision * Recall</t>
  </si>
  <si>
    <t>Precision + Recall</t>
  </si>
  <si>
    <t>flamengo</t>
  </si>
  <si>
    <t>cruzeiro</t>
  </si>
  <si>
    <t>são paulo</t>
  </si>
  <si>
    <t>botafogo-rj</t>
  </si>
  <si>
    <t>chapecoense</t>
  </si>
  <si>
    <t>internacional</t>
  </si>
  <si>
    <t>atlético-mg</t>
  </si>
  <si>
    <t>avaí</t>
  </si>
  <si>
    <t>palmeiras</t>
  </si>
  <si>
    <t>fortaleza</t>
  </si>
  <si>
    <t>fluminense</t>
  </si>
  <si>
    <t>goiás</t>
  </si>
  <si>
    <t>grêmio</t>
  </si>
  <si>
    <t>santos</t>
  </si>
  <si>
    <t>bahia</t>
  </si>
  <si>
    <t>corinthians</t>
  </si>
  <si>
    <t>ceará</t>
  </si>
  <si>
    <t>csa</t>
  </si>
  <si>
    <t>athlético-pr</t>
  </si>
  <si>
    <t>vasco</t>
  </si>
  <si>
    <t>RODADA</t>
  </si>
  <si>
    <t>MANDANTE</t>
  </si>
  <si>
    <t>VISITANTE</t>
  </si>
  <si>
    <t>REAL</t>
  </si>
  <si>
    <t>PREDICAO</t>
  </si>
  <si>
    <t>SOMA</t>
  </si>
  <si>
    <t>TOTAL ACERTO</t>
  </si>
  <si>
    <t>Rodada</t>
  </si>
  <si>
    <t>% Acerto</t>
  </si>
  <si>
    <t>ACERTO</t>
  </si>
  <si>
    <t>Time</t>
  </si>
  <si>
    <t>% acerto</t>
  </si>
  <si>
    <t>NaiveBayes</t>
  </si>
  <si>
    <t>RedesNeurais</t>
  </si>
  <si>
    <t>GradientBoosted</t>
  </si>
  <si>
    <t>Tipo Vencedor</t>
  </si>
  <si>
    <t>Total</t>
  </si>
  <si>
    <t>ao menos 1</t>
  </si>
  <si>
    <t>% Empate</t>
  </si>
  <si>
    <t>Mandante</t>
  </si>
  <si>
    <t>Visitante</t>
  </si>
  <si>
    <t>Empate</t>
  </si>
  <si>
    <t>Total Real</t>
  </si>
  <si>
    <t>Ran. Flores.</t>
  </si>
  <si>
    <t>Naive Bay.</t>
  </si>
  <si>
    <t>Redes Ne.</t>
  </si>
  <si>
    <t>Gradient B.</t>
  </si>
  <si>
    <t>quantos acertram</t>
  </si>
  <si>
    <t>Nº de Classif. Acertou</t>
  </si>
  <si>
    <t>% de acerto</t>
  </si>
  <si>
    <t>Média</t>
  </si>
  <si>
    <r>
      <t xml:space="preserve">Título: </t>
    </r>
    <r>
      <rPr>
        <sz val="12"/>
        <color theme="1"/>
        <rFont val="Arial"/>
        <family val="2"/>
      </rPr>
      <t>MODELOS PREDITIVOS DO CAMPEONATO BRASILEIRO DE FUTEBOL DE 2014 A 2019</t>
    </r>
  </si>
  <si>
    <r>
      <t xml:space="preserve">Definição do problema: </t>
    </r>
    <r>
      <rPr>
        <sz val="12"/>
        <color theme="1"/>
        <rFont val="Arial"/>
        <family val="2"/>
      </rPr>
      <t>Buscar identificar tendência para a previsão de resultados no Campeonato Brasileiro de futebol atráves de classificadores utilizando Machine Learning</t>
    </r>
  </si>
  <si>
    <r>
      <t xml:space="preserve">Resultados e Previsões: </t>
    </r>
    <r>
      <rPr>
        <sz val="12"/>
        <color theme="1"/>
        <rFont val="Arial"/>
        <family val="2"/>
      </rPr>
      <t>No inicio do projeto buscava chegar pelo menos acima dos 50% de acurácia nos modelos, no primeiro momento não consegui, após a troca dos indicadores, todos os classificadores ficaram acima dos 60% de Acurácia.</t>
    </r>
  </si>
  <si>
    <r>
      <t xml:space="preserve">Aquisição dos Dados: </t>
    </r>
    <r>
      <rPr>
        <sz val="12"/>
        <color theme="1"/>
        <rFont val="Arial"/>
        <family val="2"/>
      </rPr>
      <t>Os dados são oriundos de fontes abertas, disponíves e não pagas, sendo elas GitHub, e o Kaggle.</t>
    </r>
  </si>
  <si>
    <r>
      <t xml:space="preserve">Modelagem: </t>
    </r>
    <r>
      <rPr>
        <sz val="12"/>
        <color theme="1"/>
        <rFont val="Arial"/>
        <family val="2"/>
      </rPr>
      <t>Inicialmente foi tratado o dataset retirado do Kaggle, criando indicadores por jogos, sempre com o valor para o mandate e para o visitante, depois foi feito o tratamento dos dados do Cartola (Retirados do GitHub), e unindo em um único dataset para a analise exploratória e para a leitura dos classificadores.</t>
    </r>
  </si>
  <si>
    <r>
      <t xml:space="preserve">Avaliação do Modelo: </t>
    </r>
    <r>
      <rPr>
        <sz val="12"/>
        <color theme="1"/>
        <rFont val="Arial"/>
        <family val="2"/>
      </rPr>
      <t>Os modelos foram avaliados principalmente com duas métricas: Accuracy e F1-Score, principalmente pois buscamos o maior número de resultados corretos para as partidas.</t>
    </r>
  </si>
  <si>
    <r>
      <t xml:space="preserve">Preparação dos Dados: </t>
    </r>
    <r>
      <rPr>
        <sz val="12"/>
        <color theme="1"/>
        <rFont val="Arial"/>
        <family val="2"/>
      </rPr>
      <t>Foi inicialmente criado indicadores, que buscam os dados históricos dos clubes e seus desempenhos em determinada situação, como jogando em casa ou fora, além de seu desempenho atual, comparado com os demais times do campeonato na mesma situação.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</si>
</sst>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2" borderId="3" xfId="0" applyFont="1" applyFill="1" applyBorder="1"/>
    <xf numFmtId="0" fontId="1" fillId="2" borderId="11" xfId="0" applyFont="1" applyFill="1" applyBorder="1"/>
    <xf numFmtId="0" fontId="1" fillId="4" borderId="3" xfId="0" applyFont="1" applyFill="1" applyBorder="1"/>
    <xf numFmtId="0" fontId="1" fillId="4" borderId="10" xfId="0" applyFont="1" applyFill="1" applyBorder="1"/>
    <xf numFmtId="0" fontId="1" fillId="2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4" borderId="8" xfId="0" applyFont="1" applyFill="1" applyBorder="1"/>
    <xf numFmtId="0" fontId="1" fillId="4" borderId="0" xfId="0" applyFont="1" applyFill="1"/>
    <xf numFmtId="0" fontId="1" fillId="3" borderId="0" xfId="0" applyFont="1" applyFill="1"/>
    <xf numFmtId="10" fontId="0" fillId="0" borderId="0" xfId="1" applyNumberFormat="1" applyFont="1"/>
    <xf numFmtId="0" fontId="0" fillId="5" borderId="0" xfId="0" applyFill="1"/>
    <xf numFmtId="0" fontId="4" fillId="0" borderId="0" xfId="0" applyFont="1"/>
    <xf numFmtId="10" fontId="0" fillId="0" borderId="0" xfId="0" applyNumberFormat="1"/>
    <xf numFmtId="0" fontId="0" fillId="0" borderId="0" xfId="0" applyFill="1"/>
    <xf numFmtId="0" fontId="0" fillId="0" borderId="3" xfId="0" applyFill="1" applyBorder="1"/>
    <xf numFmtId="10" fontId="0" fillId="0" borderId="3" xfId="1" applyNumberFormat="1" applyFont="1" applyFill="1" applyBorder="1"/>
    <xf numFmtId="0" fontId="0" fillId="0" borderId="3" xfId="0" applyBorder="1"/>
    <xf numFmtId="10" fontId="0" fillId="0" borderId="3" xfId="1" applyNumberFormat="1" applyFont="1" applyBorder="1"/>
    <xf numFmtId="0" fontId="0" fillId="0" borderId="13" xfId="0" applyFill="1" applyBorder="1"/>
    <xf numFmtId="10" fontId="0" fillId="0" borderId="13" xfId="1" applyNumberFormat="1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2" xfId="0" applyFont="1" applyBorder="1"/>
    <xf numFmtId="0" fontId="0" fillId="0" borderId="13" xfId="0" applyBorder="1"/>
    <xf numFmtId="10" fontId="0" fillId="0" borderId="13" xfId="1" applyNumberFormat="1" applyFont="1" applyBorder="1"/>
    <xf numFmtId="0" fontId="5" fillId="6" borderId="0" xfId="0" applyFont="1" applyFill="1"/>
    <xf numFmtId="10" fontId="0" fillId="5" borderId="0" xfId="0" applyNumberFormat="1" applyFill="1"/>
    <xf numFmtId="10" fontId="0" fillId="0" borderId="0" xfId="0" applyNumberFormat="1" applyFill="1"/>
    <xf numFmtId="0" fontId="3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0" fontId="1" fillId="0" borderId="0" xfId="1" applyNumberFormat="1" applyFont="1" applyBorder="1"/>
    <xf numFmtId="0" fontId="1" fillId="0" borderId="3" xfId="1" applyNumberFormat="1" applyFont="1" applyBorder="1"/>
    <xf numFmtId="164" fontId="1" fillId="0" borderId="3" xfId="1" applyNumberFormat="1" applyFont="1" applyBorder="1"/>
    <xf numFmtId="0" fontId="1" fillId="0" borderId="13" xfId="1" applyNumberFormat="1" applyFont="1" applyBorder="1"/>
    <xf numFmtId="164" fontId="1" fillId="0" borderId="13" xfId="1" applyNumberFormat="1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4" xfId="0" applyFont="1" applyBorder="1"/>
    <xf numFmtId="0" fontId="1" fillId="0" borderId="18" xfId="0" applyFont="1" applyBorder="1"/>
    <xf numFmtId="164" fontId="1" fillId="0" borderId="19" xfId="1" applyNumberFormat="1" applyFont="1" applyBorder="1"/>
    <xf numFmtId="164" fontId="1" fillId="0" borderId="8" xfId="1" applyNumberFormat="1" applyFont="1" applyBorder="1"/>
    <xf numFmtId="0" fontId="1" fillId="0" borderId="10" xfId="1" applyNumberFormat="1" applyFont="1" applyBorder="1"/>
    <xf numFmtId="164" fontId="1" fillId="0" borderId="11" xfId="1" applyNumberFormat="1" applyFont="1" applyBorder="1"/>
    <xf numFmtId="164" fontId="1" fillId="0" borderId="10" xfId="1" applyNumberFormat="1" applyFont="1" applyBorder="1"/>
    <xf numFmtId="0" fontId="3" fillId="0" borderId="0" xfId="0" applyFont="1"/>
    <xf numFmtId="0" fontId="0" fillId="0" borderId="7" xfId="0" applyBorder="1"/>
    <xf numFmtId="10" fontId="0" fillId="0" borderId="8" xfId="0" applyNumberFormat="1" applyBorder="1"/>
    <xf numFmtId="0" fontId="0" fillId="0" borderId="7" xfId="0" applyFill="1" applyBorder="1"/>
    <xf numFmtId="0" fontId="0" fillId="0" borderId="9" xfId="0" applyBorder="1"/>
    <xf numFmtId="10" fontId="0" fillId="0" borderId="10" xfId="1" applyNumberFormat="1" applyFont="1" applyBorder="1"/>
    <xf numFmtId="10" fontId="0" fillId="0" borderId="11" xfId="0" applyNumberFormat="1" applyBorder="1"/>
    <xf numFmtId="0" fontId="0" fillId="0" borderId="18" xfId="0" applyBorder="1"/>
    <xf numFmtId="10" fontId="0" fillId="0" borderId="19" xfId="0" applyNumberFormat="1" applyBorder="1"/>
    <xf numFmtId="0" fontId="3" fillId="0" borderId="16" xfId="0" applyFont="1" applyBorder="1"/>
    <xf numFmtId="0" fontId="3" fillId="0" borderId="17" xfId="0" applyFont="1" applyBorder="1"/>
    <xf numFmtId="0" fontId="3" fillId="0" borderId="14" xfId="0" applyFont="1" applyFill="1" applyBorder="1"/>
    <xf numFmtId="0" fontId="1" fillId="0" borderId="0" xfId="0" applyFont="1" applyAlignment="1"/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8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</cellXfs>
  <cellStyles count="2">
    <cellStyle name="Normal" xfId="0" builtinId="0"/>
    <cellStyle name="Porcentagem" xfId="1" builtinId="5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Acerto por Rodada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randowFlorest!$J$2</c:f>
              <c:strCache>
                <c:ptCount val="1"/>
                <c:pt idx="0">
                  <c:v>% Acerto</c:v>
                </c:pt>
              </c:strCache>
            </c:strRef>
          </c:tx>
          <c:invertIfNegative val="0"/>
          <c:val>
            <c:numRef>
              <c:f>randowFlorest!$J$3:$J$40</c:f>
              <c:numCache>
                <c:formatCode>0.00%</c:formatCode>
                <c:ptCount val="38"/>
                <c:pt idx="0">
                  <c:v>0.9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0.8</c:v>
                </c:pt>
                <c:pt idx="15">
                  <c:v>0.7</c:v>
                </c:pt>
                <c:pt idx="16">
                  <c:v>0.9</c:v>
                </c:pt>
                <c:pt idx="17">
                  <c:v>0.8</c:v>
                </c:pt>
                <c:pt idx="18">
                  <c:v>0.8</c:v>
                </c:pt>
                <c:pt idx="19">
                  <c:v>1</c:v>
                </c:pt>
                <c:pt idx="20">
                  <c:v>0.7</c:v>
                </c:pt>
                <c:pt idx="21">
                  <c:v>0.8</c:v>
                </c:pt>
                <c:pt idx="22">
                  <c:v>0.7</c:v>
                </c:pt>
                <c:pt idx="23">
                  <c:v>0.7</c:v>
                </c:pt>
                <c:pt idx="24">
                  <c:v>0.9</c:v>
                </c:pt>
                <c:pt idx="25">
                  <c:v>0.7</c:v>
                </c:pt>
                <c:pt idx="26">
                  <c:v>0.8</c:v>
                </c:pt>
                <c:pt idx="27">
                  <c:v>0.6</c:v>
                </c:pt>
                <c:pt idx="28">
                  <c:v>0.8</c:v>
                </c:pt>
                <c:pt idx="29">
                  <c:v>1</c:v>
                </c:pt>
                <c:pt idx="30">
                  <c:v>0.9</c:v>
                </c:pt>
                <c:pt idx="31">
                  <c:v>0.7</c:v>
                </c:pt>
                <c:pt idx="32">
                  <c:v>0.5</c:v>
                </c:pt>
                <c:pt idx="33">
                  <c:v>0.7</c:v>
                </c:pt>
                <c:pt idx="34">
                  <c:v>0.9</c:v>
                </c:pt>
                <c:pt idx="35">
                  <c:v>0.6</c:v>
                </c:pt>
                <c:pt idx="36">
                  <c:v>0.9</c:v>
                </c:pt>
                <c:pt idx="3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15296"/>
        <c:axId val="151977280"/>
      </c:barChart>
      <c:catAx>
        <c:axId val="1370152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pt-BR"/>
          </a:p>
        </c:txPr>
        <c:crossAx val="151977280"/>
        <c:crosses val="autoZero"/>
        <c:auto val="1"/>
        <c:lblAlgn val="ctr"/>
        <c:lblOffset val="100"/>
        <c:noMultiLvlLbl val="0"/>
      </c:catAx>
      <c:valAx>
        <c:axId val="15197728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37015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Acerto por Rodada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NaiveBayes!$J$2</c:f>
              <c:strCache>
                <c:ptCount val="1"/>
                <c:pt idx="0">
                  <c:v>% Acerto</c:v>
                </c:pt>
              </c:strCache>
            </c:strRef>
          </c:tx>
          <c:invertIfNegative val="0"/>
          <c:val>
            <c:numRef>
              <c:f>NaiveBayes!$J$3:$J$40</c:f>
              <c:numCache>
                <c:formatCode>0.00%</c:formatCode>
                <c:ptCount val="38"/>
                <c:pt idx="0">
                  <c:v>0.8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0.6</c:v>
                </c:pt>
                <c:pt idx="5">
                  <c:v>0.7</c:v>
                </c:pt>
                <c:pt idx="6">
                  <c:v>0.7</c:v>
                </c:pt>
                <c:pt idx="7">
                  <c:v>0.9</c:v>
                </c:pt>
                <c:pt idx="8">
                  <c:v>0.6</c:v>
                </c:pt>
                <c:pt idx="9">
                  <c:v>0.9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0.8</c:v>
                </c:pt>
                <c:pt idx="15">
                  <c:v>0.5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0.9</c:v>
                </c:pt>
                <c:pt idx="21">
                  <c:v>0.6</c:v>
                </c:pt>
                <c:pt idx="22">
                  <c:v>0.6</c:v>
                </c:pt>
                <c:pt idx="23">
                  <c:v>0.8</c:v>
                </c:pt>
                <c:pt idx="24">
                  <c:v>0.9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0.8</c:v>
                </c:pt>
                <c:pt idx="30">
                  <c:v>0.9</c:v>
                </c:pt>
                <c:pt idx="31">
                  <c:v>0.8</c:v>
                </c:pt>
                <c:pt idx="32">
                  <c:v>0.4</c:v>
                </c:pt>
                <c:pt idx="33">
                  <c:v>0.6</c:v>
                </c:pt>
                <c:pt idx="34">
                  <c:v>0.8</c:v>
                </c:pt>
                <c:pt idx="35">
                  <c:v>0.5</c:v>
                </c:pt>
                <c:pt idx="36">
                  <c:v>0.9</c:v>
                </c:pt>
                <c:pt idx="37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788288"/>
        <c:axId val="268133504"/>
      </c:barChart>
      <c:catAx>
        <c:axId val="2677882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pt-BR"/>
          </a:p>
        </c:txPr>
        <c:crossAx val="268133504"/>
        <c:crosses val="autoZero"/>
        <c:auto val="1"/>
        <c:lblAlgn val="ctr"/>
        <c:lblOffset val="100"/>
        <c:noMultiLvlLbl val="0"/>
      </c:catAx>
      <c:valAx>
        <c:axId val="26813350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67788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Acerto por Rodada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redesNeurais!$J$2</c:f>
              <c:strCache>
                <c:ptCount val="1"/>
                <c:pt idx="0">
                  <c:v>% Acerto</c:v>
                </c:pt>
              </c:strCache>
            </c:strRef>
          </c:tx>
          <c:invertIfNegative val="0"/>
          <c:val>
            <c:numRef>
              <c:f>redesNeurais!$J$3:$J$40</c:f>
              <c:numCache>
                <c:formatCode>0.00%</c:formatCode>
                <c:ptCount val="38"/>
                <c:pt idx="0">
                  <c:v>0.8</c:v>
                </c:pt>
                <c:pt idx="1">
                  <c:v>0.8</c:v>
                </c:pt>
                <c:pt idx="2">
                  <c:v>0.5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0.7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0.7</c:v>
                </c:pt>
                <c:pt idx="27">
                  <c:v>0.5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0.5</c:v>
                </c:pt>
                <c:pt idx="33">
                  <c:v>0.7</c:v>
                </c:pt>
                <c:pt idx="34">
                  <c:v>0.7</c:v>
                </c:pt>
                <c:pt idx="35">
                  <c:v>0.6</c:v>
                </c:pt>
                <c:pt idx="36">
                  <c:v>0.8</c:v>
                </c:pt>
                <c:pt idx="3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973568"/>
        <c:axId val="268135232"/>
      </c:barChart>
      <c:catAx>
        <c:axId val="26897356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pt-BR"/>
          </a:p>
        </c:txPr>
        <c:crossAx val="268135232"/>
        <c:crosses val="autoZero"/>
        <c:auto val="1"/>
        <c:lblAlgn val="ctr"/>
        <c:lblOffset val="100"/>
        <c:noMultiLvlLbl val="0"/>
      </c:catAx>
      <c:valAx>
        <c:axId val="2681352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68973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Acerto por Rodada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GradientBoosted!$J$2</c:f>
              <c:strCache>
                <c:ptCount val="1"/>
                <c:pt idx="0">
                  <c:v>% Acerto</c:v>
                </c:pt>
              </c:strCache>
            </c:strRef>
          </c:tx>
          <c:invertIfNegative val="0"/>
          <c:val>
            <c:numRef>
              <c:f>GradientBoosted!$J$3:$J$40</c:f>
              <c:numCache>
                <c:formatCode>0.00%</c:formatCode>
                <c:ptCount val="38"/>
                <c:pt idx="0">
                  <c:v>0.7</c:v>
                </c:pt>
                <c:pt idx="1">
                  <c:v>0.6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0.8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0.9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0.7</c:v>
                </c:pt>
                <c:pt idx="19">
                  <c:v>0.8</c:v>
                </c:pt>
                <c:pt idx="20">
                  <c:v>0.7</c:v>
                </c:pt>
                <c:pt idx="21">
                  <c:v>0.9</c:v>
                </c:pt>
                <c:pt idx="22">
                  <c:v>0.7</c:v>
                </c:pt>
                <c:pt idx="23">
                  <c:v>0.9</c:v>
                </c:pt>
                <c:pt idx="24">
                  <c:v>1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0.9</c:v>
                </c:pt>
                <c:pt idx="29">
                  <c:v>0.8</c:v>
                </c:pt>
                <c:pt idx="30">
                  <c:v>0.6</c:v>
                </c:pt>
                <c:pt idx="31">
                  <c:v>0.9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0.5</c:v>
                </c:pt>
                <c:pt idx="36">
                  <c:v>0.9</c:v>
                </c:pt>
                <c:pt idx="3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041728"/>
        <c:axId val="268136960"/>
      </c:barChart>
      <c:catAx>
        <c:axId val="2680417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pt-BR"/>
          </a:p>
        </c:txPr>
        <c:crossAx val="268136960"/>
        <c:crosses val="autoZero"/>
        <c:auto val="1"/>
        <c:lblAlgn val="ctr"/>
        <c:lblOffset val="100"/>
        <c:noMultiLvlLbl val="0"/>
      </c:catAx>
      <c:valAx>
        <c:axId val="26813696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68041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Acerto por Rodada X %Empate</a:t>
            </a:r>
            <a:r>
              <a:rPr lang="en-US" baseline="0"/>
              <a:t> na Rodada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'Comparação entre Modelos'!$T$2</c:f>
              <c:strCache>
                <c:ptCount val="1"/>
                <c:pt idx="0">
                  <c:v>Redes Ne.</c:v>
                </c:pt>
              </c:strCache>
            </c:strRef>
          </c:tx>
          <c:val>
            <c:numRef>
              <c:f>'Comparação entre Modelos'!$T$3:$T$40</c:f>
              <c:numCache>
                <c:formatCode>0.00%</c:formatCode>
                <c:ptCount val="38"/>
                <c:pt idx="0">
                  <c:v>0.8</c:v>
                </c:pt>
                <c:pt idx="1">
                  <c:v>0.8</c:v>
                </c:pt>
                <c:pt idx="2">
                  <c:v>0.5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0.7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0.7</c:v>
                </c:pt>
                <c:pt idx="27">
                  <c:v>0.5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0.5</c:v>
                </c:pt>
                <c:pt idx="33">
                  <c:v>0.7</c:v>
                </c:pt>
                <c:pt idx="34">
                  <c:v>0.7</c:v>
                </c:pt>
                <c:pt idx="35">
                  <c:v>0.6</c:v>
                </c:pt>
                <c:pt idx="36">
                  <c:v>0.8</c:v>
                </c:pt>
                <c:pt idx="37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'Comparação entre Modelos'!$U$2</c:f>
              <c:strCache>
                <c:ptCount val="1"/>
                <c:pt idx="0">
                  <c:v>Gradient B.</c:v>
                </c:pt>
              </c:strCache>
            </c:strRef>
          </c:tx>
          <c:val>
            <c:numRef>
              <c:f>'Comparação entre Modelos'!$U$3:$U$40</c:f>
              <c:numCache>
                <c:formatCode>0.00%</c:formatCode>
                <c:ptCount val="38"/>
                <c:pt idx="0">
                  <c:v>0.7</c:v>
                </c:pt>
                <c:pt idx="1">
                  <c:v>0.6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0.8</c:v>
                </c:pt>
                <c:pt idx="6">
                  <c:v>0.7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0.9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0.7</c:v>
                </c:pt>
                <c:pt idx="19">
                  <c:v>0.8</c:v>
                </c:pt>
                <c:pt idx="20">
                  <c:v>0.7</c:v>
                </c:pt>
                <c:pt idx="21">
                  <c:v>0.9</c:v>
                </c:pt>
                <c:pt idx="22">
                  <c:v>0.7</c:v>
                </c:pt>
                <c:pt idx="23">
                  <c:v>0.9</c:v>
                </c:pt>
                <c:pt idx="24">
                  <c:v>1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0.9</c:v>
                </c:pt>
                <c:pt idx="29">
                  <c:v>0.8</c:v>
                </c:pt>
                <c:pt idx="30">
                  <c:v>0.6</c:v>
                </c:pt>
                <c:pt idx="31">
                  <c:v>0.9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0.5</c:v>
                </c:pt>
                <c:pt idx="36">
                  <c:v>0.9</c:v>
                </c:pt>
                <c:pt idx="37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'Comparação entre Modelos'!$V$2</c:f>
              <c:strCache>
                <c:ptCount val="1"/>
                <c:pt idx="0">
                  <c:v>% Empate</c:v>
                </c:pt>
              </c:strCache>
            </c:strRef>
          </c:tx>
          <c:val>
            <c:numRef>
              <c:f>'Comparação entre Modelos'!$V$3:$V$40</c:f>
              <c:numCache>
                <c:formatCode>0.00%</c:formatCode>
                <c:ptCount val="3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  <c:pt idx="7">
                  <c:v>0.4</c:v>
                </c:pt>
                <c:pt idx="8">
                  <c:v>0.2</c:v>
                </c:pt>
                <c:pt idx="9">
                  <c:v>0.3</c:v>
                </c:pt>
                <c:pt idx="10">
                  <c:v>0.5</c:v>
                </c:pt>
                <c:pt idx="11">
                  <c:v>0.4</c:v>
                </c:pt>
                <c:pt idx="12">
                  <c:v>0.3</c:v>
                </c:pt>
                <c:pt idx="13">
                  <c:v>0.3</c:v>
                </c:pt>
                <c:pt idx="14">
                  <c:v>0.2</c:v>
                </c:pt>
                <c:pt idx="15">
                  <c:v>0.4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0.1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0.3</c:v>
                </c:pt>
                <c:pt idx="30">
                  <c:v>0.2</c:v>
                </c:pt>
                <c:pt idx="31">
                  <c:v>0.2</c:v>
                </c:pt>
                <c:pt idx="32">
                  <c:v>0.6</c:v>
                </c:pt>
                <c:pt idx="33">
                  <c:v>0.3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17856"/>
        <c:axId val="268138688"/>
      </c:lineChart>
      <c:catAx>
        <c:axId val="1370178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pt-BR"/>
          </a:p>
        </c:txPr>
        <c:crossAx val="268138688"/>
        <c:crosses val="autoZero"/>
        <c:auto val="1"/>
        <c:lblAlgn val="ctr"/>
        <c:lblOffset val="100"/>
        <c:noMultiLvlLbl val="0"/>
      </c:catAx>
      <c:valAx>
        <c:axId val="26813868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37017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</a:t>
            </a:r>
            <a:r>
              <a:rPr lang="pt-BR" baseline="0"/>
              <a:t>º de Acertos por Tipo e Classificador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'Comparação entre Modelos'!$Y$3</c:f>
              <c:strCache>
                <c:ptCount val="1"/>
                <c:pt idx="0">
                  <c:v>Mandante</c:v>
                </c:pt>
              </c:strCache>
            </c:strRef>
          </c:tx>
          <c:invertIfNegative val="0"/>
          <c:cat>
            <c:strRef>
              <c:f>'Comparação entre Modelos'!$Z$2:$AD$2</c:f>
              <c:strCache>
                <c:ptCount val="5"/>
                <c:pt idx="0">
                  <c:v>Total Real</c:v>
                </c:pt>
                <c:pt idx="1">
                  <c:v>Ran. Flores.</c:v>
                </c:pt>
                <c:pt idx="2">
                  <c:v>Naive Bay.</c:v>
                </c:pt>
                <c:pt idx="3">
                  <c:v>Redes Ne.</c:v>
                </c:pt>
                <c:pt idx="4">
                  <c:v>Gradient B.</c:v>
                </c:pt>
              </c:strCache>
            </c:strRef>
          </c:cat>
          <c:val>
            <c:numRef>
              <c:f>'Comparação entre Modelos'!$Z$3:$AD$3</c:f>
              <c:numCache>
                <c:formatCode>General</c:formatCode>
                <c:ptCount val="5"/>
                <c:pt idx="0">
                  <c:v>184</c:v>
                </c:pt>
                <c:pt idx="1">
                  <c:v>165</c:v>
                </c:pt>
                <c:pt idx="2">
                  <c:v>155</c:v>
                </c:pt>
                <c:pt idx="3">
                  <c:v>175</c:v>
                </c:pt>
                <c:pt idx="4">
                  <c:v>154</c:v>
                </c:pt>
              </c:numCache>
            </c:numRef>
          </c:val>
        </c:ser>
        <c:ser>
          <c:idx val="1"/>
          <c:order val="1"/>
          <c:tx>
            <c:strRef>
              <c:f>'Comparação entre Modelos'!$Y$4</c:f>
              <c:strCache>
                <c:ptCount val="1"/>
                <c:pt idx="0">
                  <c:v>Visitante</c:v>
                </c:pt>
              </c:strCache>
            </c:strRef>
          </c:tx>
          <c:invertIfNegative val="0"/>
          <c:cat>
            <c:strRef>
              <c:f>'Comparação entre Modelos'!$Z$2:$AD$2</c:f>
              <c:strCache>
                <c:ptCount val="5"/>
                <c:pt idx="0">
                  <c:v>Total Real</c:v>
                </c:pt>
                <c:pt idx="1">
                  <c:v>Ran. Flores.</c:v>
                </c:pt>
                <c:pt idx="2">
                  <c:v>Naive Bay.</c:v>
                </c:pt>
                <c:pt idx="3">
                  <c:v>Redes Ne.</c:v>
                </c:pt>
                <c:pt idx="4">
                  <c:v>Gradient B.</c:v>
                </c:pt>
              </c:strCache>
            </c:strRef>
          </c:cat>
          <c:val>
            <c:numRef>
              <c:f>'Comparação entre Modelos'!$Z$4:$AD$4</c:f>
              <c:numCache>
                <c:formatCode>General</c:formatCode>
                <c:ptCount val="5"/>
                <c:pt idx="0">
                  <c:v>98</c:v>
                </c:pt>
                <c:pt idx="1">
                  <c:v>68</c:v>
                </c:pt>
                <c:pt idx="2">
                  <c:v>58</c:v>
                </c:pt>
                <c:pt idx="3">
                  <c:v>69</c:v>
                </c:pt>
                <c:pt idx="4">
                  <c:v>67</c:v>
                </c:pt>
              </c:numCache>
            </c:numRef>
          </c:val>
        </c:ser>
        <c:ser>
          <c:idx val="2"/>
          <c:order val="2"/>
          <c:tx>
            <c:strRef>
              <c:f>'Comparação entre Modelos'!$Y$5</c:f>
              <c:strCache>
                <c:ptCount val="1"/>
                <c:pt idx="0">
                  <c:v>Empate</c:v>
                </c:pt>
              </c:strCache>
            </c:strRef>
          </c:tx>
          <c:invertIfNegative val="0"/>
          <c:cat>
            <c:strRef>
              <c:f>'Comparação entre Modelos'!$Z$2:$AD$2</c:f>
              <c:strCache>
                <c:ptCount val="5"/>
                <c:pt idx="0">
                  <c:v>Total Real</c:v>
                </c:pt>
                <c:pt idx="1">
                  <c:v>Ran. Flores.</c:v>
                </c:pt>
                <c:pt idx="2">
                  <c:v>Naive Bay.</c:v>
                </c:pt>
                <c:pt idx="3">
                  <c:v>Redes Ne.</c:v>
                </c:pt>
                <c:pt idx="4">
                  <c:v>Gradient B.</c:v>
                </c:pt>
              </c:strCache>
            </c:strRef>
          </c:cat>
          <c:val>
            <c:numRef>
              <c:f>'Comparação entre Modelos'!$Z$5:$AD$5</c:f>
              <c:numCache>
                <c:formatCode>General</c:formatCode>
                <c:ptCount val="5"/>
                <c:pt idx="0">
                  <c:v>98</c:v>
                </c:pt>
                <c:pt idx="1">
                  <c:v>61</c:v>
                </c:pt>
                <c:pt idx="2">
                  <c:v>48</c:v>
                </c:pt>
                <c:pt idx="3">
                  <c:v>18</c:v>
                </c:pt>
                <c:pt idx="4">
                  <c:v>74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293056"/>
        <c:axId val="225904320"/>
      </c:barChart>
      <c:catAx>
        <c:axId val="372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04320"/>
        <c:crosses val="autoZero"/>
        <c:auto val="1"/>
        <c:lblAlgn val="ctr"/>
        <c:lblOffset val="100"/>
        <c:noMultiLvlLbl val="0"/>
      </c:catAx>
      <c:valAx>
        <c:axId val="2259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9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Acerto</a:t>
            </a:r>
            <a:r>
              <a:rPr lang="pt-BR" baseline="0"/>
              <a:t> de todos os classificadores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2"/>
          <c:order val="2"/>
          <c:tx>
            <c:strRef>
              <c:f>'Comparação entre Modelos'!$U$44</c:f>
              <c:strCache>
                <c:ptCount val="1"/>
                <c:pt idx="0">
                  <c:v>Total</c:v>
                </c:pt>
              </c:strCache>
            </c:strRef>
          </c:tx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'Comparação entre Modelos'!$T$45:$T$47</c:f>
              <c:strCache>
                <c:ptCount val="3"/>
                <c:pt idx="0">
                  <c:v>Mandante</c:v>
                </c:pt>
                <c:pt idx="1">
                  <c:v>Visitante</c:v>
                </c:pt>
                <c:pt idx="2">
                  <c:v>Empate</c:v>
                </c:pt>
              </c:strCache>
            </c:strRef>
          </c:cat>
          <c:val>
            <c:numRef>
              <c:f>'Comparação entre Modelos'!$U$45:$U$47</c:f>
              <c:numCache>
                <c:formatCode>General</c:formatCode>
                <c:ptCount val="3"/>
                <c:pt idx="0">
                  <c:v>140</c:v>
                </c:pt>
                <c:pt idx="1">
                  <c:v>48</c:v>
                </c:pt>
                <c:pt idx="2">
                  <c:v>8</c:v>
                </c:pt>
              </c:numCache>
            </c:numRef>
          </c:val>
        </c:ser>
        <c:ser>
          <c:idx val="3"/>
          <c:order val="3"/>
          <c:tx>
            <c:strRef>
              <c:f>'Comparação entre Modelos'!$U$44</c:f>
              <c:strCache>
                <c:ptCount val="1"/>
                <c:pt idx="0">
                  <c:v>Total</c:v>
                </c:pt>
              </c:strCache>
            </c:strRef>
          </c:tx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'Comparação entre Modelos'!$T$45:$T$47</c:f>
              <c:strCache>
                <c:ptCount val="3"/>
                <c:pt idx="0">
                  <c:v>Mandante</c:v>
                </c:pt>
                <c:pt idx="1">
                  <c:v>Visitante</c:v>
                </c:pt>
                <c:pt idx="2">
                  <c:v>Empate</c:v>
                </c:pt>
              </c:strCache>
            </c:strRef>
          </c:cat>
          <c:val>
            <c:numRef>
              <c:f>'Comparação entre Modelos'!$U$45:$U$47</c:f>
              <c:numCache>
                <c:formatCode>General</c:formatCode>
                <c:ptCount val="3"/>
                <c:pt idx="0">
                  <c:v>140</c:v>
                </c:pt>
                <c:pt idx="1">
                  <c:v>48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'Comparação entre Modelos'!$U$44</c:f>
              <c:strCache>
                <c:ptCount val="1"/>
                <c:pt idx="0">
                  <c:v>Total</c:v>
                </c:pt>
              </c:strCache>
            </c:strRef>
          </c:tx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'Comparação entre Modelos'!$T$45:$T$47</c:f>
              <c:strCache>
                <c:ptCount val="3"/>
                <c:pt idx="0">
                  <c:v>Mandante</c:v>
                </c:pt>
                <c:pt idx="1">
                  <c:v>Visitante</c:v>
                </c:pt>
                <c:pt idx="2">
                  <c:v>Empate</c:v>
                </c:pt>
              </c:strCache>
            </c:strRef>
          </c:cat>
          <c:val>
            <c:numRef>
              <c:f>'Comparação entre Modelos'!$U$45:$U$47</c:f>
              <c:numCache>
                <c:formatCode>General</c:formatCode>
                <c:ptCount val="3"/>
                <c:pt idx="0">
                  <c:v>140</c:v>
                </c:pt>
                <c:pt idx="1">
                  <c:v>48</c:v>
                </c:pt>
                <c:pt idx="2">
                  <c:v>8</c:v>
                </c:pt>
              </c:numCache>
            </c:numRef>
          </c:val>
        </c:ser>
        <c:ser>
          <c:idx val="0"/>
          <c:order val="0"/>
          <c:tx>
            <c:strRef>
              <c:f>'Comparação entre Modelos'!$U$44</c:f>
              <c:strCache>
                <c:ptCount val="1"/>
                <c:pt idx="0">
                  <c:v>Total</c:v>
                </c:pt>
              </c:strCache>
            </c:strRef>
          </c:tx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'Comparação entre Modelos'!$T$45:$T$47</c:f>
              <c:strCache>
                <c:ptCount val="3"/>
                <c:pt idx="0">
                  <c:v>Mandante</c:v>
                </c:pt>
                <c:pt idx="1">
                  <c:v>Visitante</c:v>
                </c:pt>
                <c:pt idx="2">
                  <c:v>Empate</c:v>
                </c:pt>
              </c:strCache>
            </c:strRef>
          </c:cat>
          <c:val>
            <c:numRef>
              <c:f>'Comparação entre Modelos'!$U$45:$U$47</c:f>
              <c:numCache>
                <c:formatCode>General</c:formatCode>
                <c:ptCount val="3"/>
                <c:pt idx="0">
                  <c:v>140</c:v>
                </c:pt>
                <c:pt idx="1">
                  <c:v>48</c:v>
                </c:pt>
                <c:pt idx="2">
                  <c:v>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%</a:t>
            </a:r>
            <a:r>
              <a:rPr lang="pt-BR" baseline="0"/>
              <a:t> de Acerto dos Classificadores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2"/>
          <c:order val="2"/>
          <c:tx>
            <c:strRef>
              <c:f>'Comparação entre Modelos'!$U$51</c:f>
              <c:strCache>
                <c:ptCount val="1"/>
                <c:pt idx="0">
                  <c:v>% de acerto</c:v>
                </c:pt>
              </c:strCache>
            </c:strRef>
          </c:tx>
          <c:dLbls>
            <c:dLbl>
              <c:idx val="0"/>
              <c:layout>
                <c:manualLayout>
                  <c:x val="-1.2912208843849731E-2"/>
                  <c:y val="3.16077848759471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451078704847993E-2"/>
                  <c:y val="6.73330362006635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'Comparação entre Modelos'!$T$52:$T$56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'Comparação entre Modelos'!$U$52:$U$56</c:f>
              <c:numCache>
                <c:formatCode>0.00%</c:formatCode>
                <c:ptCount val="5"/>
                <c:pt idx="0">
                  <c:v>8.6842105263157901E-2</c:v>
                </c:pt>
                <c:pt idx="1">
                  <c:v>0.1</c:v>
                </c:pt>
                <c:pt idx="2">
                  <c:v>0.25789473684210529</c:v>
                </c:pt>
                <c:pt idx="3">
                  <c:v>0.50526315789473686</c:v>
                </c:pt>
                <c:pt idx="4">
                  <c:v>0.51578947368421058</c:v>
                </c:pt>
              </c:numCache>
            </c:numRef>
          </c:val>
        </c:ser>
        <c:ser>
          <c:idx val="3"/>
          <c:order val="3"/>
          <c:tx>
            <c:strRef>
              <c:f>'Comparação entre Modelos'!$U$44</c:f>
              <c:strCache>
                <c:ptCount val="1"/>
                <c:pt idx="0">
                  <c:v>Total</c:v>
                </c:pt>
              </c:strCache>
            </c:strRef>
          </c:tx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'Comparação entre Modelos'!$T$52:$T$56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'Comparação entre Modelos'!$U$45:$U$47</c:f>
              <c:numCache>
                <c:formatCode>General</c:formatCode>
                <c:ptCount val="3"/>
                <c:pt idx="0">
                  <c:v>140</c:v>
                </c:pt>
                <c:pt idx="1">
                  <c:v>48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'Comparação entre Modelos'!$U$44</c:f>
              <c:strCache>
                <c:ptCount val="1"/>
                <c:pt idx="0">
                  <c:v>Total</c:v>
                </c:pt>
              </c:strCache>
            </c:strRef>
          </c:tx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'Comparação entre Modelos'!$T$52:$T$56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'Comparação entre Modelos'!$U$45:$U$47</c:f>
              <c:numCache>
                <c:formatCode>General</c:formatCode>
                <c:ptCount val="3"/>
                <c:pt idx="0">
                  <c:v>140</c:v>
                </c:pt>
                <c:pt idx="1">
                  <c:v>48</c:v>
                </c:pt>
                <c:pt idx="2">
                  <c:v>8</c:v>
                </c:pt>
              </c:numCache>
            </c:numRef>
          </c:val>
        </c:ser>
        <c:ser>
          <c:idx val="0"/>
          <c:order val="0"/>
          <c:tx>
            <c:strRef>
              <c:f>'Comparação entre Modelos'!$U$44</c:f>
              <c:strCache>
                <c:ptCount val="1"/>
                <c:pt idx="0">
                  <c:v>Total</c:v>
                </c:pt>
              </c:strCache>
            </c:strRef>
          </c:tx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'Comparação entre Modelos'!$T$52:$T$56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'Comparação entre Modelos'!$U$45:$U$47</c:f>
              <c:numCache>
                <c:formatCode>General</c:formatCode>
                <c:ptCount val="3"/>
                <c:pt idx="0">
                  <c:v>140</c:v>
                </c:pt>
                <c:pt idx="1">
                  <c:v>48</c:v>
                </c:pt>
                <c:pt idx="2">
                  <c:v>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</xdr:row>
      <xdr:rowOff>161924</xdr:rowOff>
    </xdr:from>
    <xdr:to>
      <xdr:col>21</xdr:col>
      <xdr:colOff>514350</xdr:colOff>
      <xdr:row>21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114300</xdr:rowOff>
    </xdr:from>
    <xdr:to>
      <xdr:col>21</xdr:col>
      <xdr:colOff>514350</xdr:colOff>
      <xdr:row>18</xdr:row>
      <xdr:rowOff>76201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114300</xdr:rowOff>
    </xdr:from>
    <xdr:to>
      <xdr:col>21</xdr:col>
      <xdr:colOff>514350</xdr:colOff>
      <xdr:row>18</xdr:row>
      <xdr:rowOff>76201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</xdr:row>
      <xdr:rowOff>114300</xdr:rowOff>
    </xdr:from>
    <xdr:to>
      <xdr:col>21</xdr:col>
      <xdr:colOff>514350</xdr:colOff>
      <xdr:row>18</xdr:row>
      <xdr:rowOff>76201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561976</xdr:colOff>
      <xdr:row>25</xdr:row>
      <xdr:rowOff>104775</xdr:rowOff>
    </xdr:from>
    <xdr:to>
      <xdr:col>30</xdr:col>
      <xdr:colOff>514350</xdr:colOff>
      <xdr:row>40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476250</xdr:colOff>
      <xdr:row>8</xdr:row>
      <xdr:rowOff>0</xdr:rowOff>
    </xdr:from>
    <xdr:to>
      <xdr:col>29</xdr:col>
      <xdr:colOff>514350</xdr:colOff>
      <xdr:row>22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56</xdr:row>
      <xdr:rowOff>95250</xdr:rowOff>
    </xdr:from>
    <xdr:to>
      <xdr:col>30</xdr:col>
      <xdr:colOff>114300</xdr:colOff>
      <xdr:row>69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333375</xdr:colOff>
      <xdr:row>41</xdr:row>
      <xdr:rowOff>114300</xdr:rowOff>
    </xdr:from>
    <xdr:to>
      <xdr:col>29</xdr:col>
      <xdr:colOff>600075</xdr:colOff>
      <xdr:row>54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1"/>
  <sheetViews>
    <sheetView showGridLines="0" topLeftCell="A31" workbookViewId="0">
      <selection activeCell="F57" sqref="F57"/>
    </sheetView>
  </sheetViews>
  <sheetFormatPr defaultRowHeight="15" x14ac:dyDescent="0.2"/>
  <cols>
    <col min="1" max="1" width="9.140625" style="2"/>
    <col min="2" max="2" width="11.7109375" style="2" customWidth="1"/>
    <col min="3" max="3" width="24" style="2" customWidth="1"/>
    <col min="4" max="16384" width="9.140625" style="2"/>
  </cols>
  <sheetData>
    <row r="2" spans="2:3" x14ac:dyDescent="0.2">
      <c r="B2" s="1"/>
      <c r="C2" s="3" t="s">
        <v>1</v>
      </c>
    </row>
    <row r="3" spans="2:3" x14ac:dyDescent="0.2">
      <c r="B3" s="1" t="s">
        <v>0</v>
      </c>
      <c r="C3" s="3" t="s">
        <v>2</v>
      </c>
    </row>
    <row r="4" spans="2:3" x14ac:dyDescent="0.2">
      <c r="B4" s="1"/>
      <c r="C4" s="4" t="s">
        <v>4</v>
      </c>
    </row>
    <row r="5" spans="2:3" x14ac:dyDescent="0.2">
      <c r="B5" s="1"/>
      <c r="C5" s="1" t="s">
        <v>3</v>
      </c>
    </row>
    <row r="8" spans="2:3" x14ac:dyDescent="0.2">
      <c r="B8" s="1"/>
      <c r="C8" s="3" t="s">
        <v>10</v>
      </c>
    </row>
    <row r="9" spans="2:3" x14ac:dyDescent="0.2">
      <c r="B9" s="1" t="s">
        <v>9</v>
      </c>
      <c r="C9" s="3" t="s">
        <v>2</v>
      </c>
    </row>
    <row r="10" spans="2:3" x14ac:dyDescent="0.2">
      <c r="B10" s="1"/>
      <c r="C10" s="4" t="s">
        <v>11</v>
      </c>
    </row>
    <row r="11" spans="2:3" x14ac:dyDescent="0.2">
      <c r="B11" s="1"/>
      <c r="C11" s="1" t="s">
        <v>3</v>
      </c>
    </row>
    <row r="14" spans="2:3" x14ac:dyDescent="0.2">
      <c r="B14" s="1"/>
      <c r="C14" s="3" t="s">
        <v>6</v>
      </c>
    </row>
    <row r="15" spans="2:3" x14ac:dyDescent="0.2">
      <c r="B15" s="1" t="s">
        <v>5</v>
      </c>
      <c r="C15" s="3" t="s">
        <v>7</v>
      </c>
    </row>
    <row r="16" spans="2:3" x14ac:dyDescent="0.2">
      <c r="B16" s="1"/>
      <c r="C16" s="4" t="s">
        <v>8</v>
      </c>
    </row>
    <row r="17" spans="2:3" x14ac:dyDescent="0.2">
      <c r="B17" s="1"/>
      <c r="C17" s="1" t="s">
        <v>3</v>
      </c>
    </row>
    <row r="19" spans="2:3" x14ac:dyDescent="0.2">
      <c r="B19" s="1"/>
      <c r="C19" s="3" t="s">
        <v>13</v>
      </c>
    </row>
    <row r="20" spans="2:3" x14ac:dyDescent="0.2">
      <c r="B20" s="1" t="s">
        <v>12</v>
      </c>
      <c r="C20" s="3" t="s">
        <v>7</v>
      </c>
    </row>
    <row r="21" spans="2:3" x14ac:dyDescent="0.2">
      <c r="B21" s="1"/>
      <c r="C21" s="4" t="s">
        <v>14</v>
      </c>
    </row>
    <row r="22" spans="2:3" x14ac:dyDescent="0.2">
      <c r="B22" s="1"/>
      <c r="C22" s="1" t="s">
        <v>3</v>
      </c>
    </row>
    <row r="25" spans="2:3" x14ac:dyDescent="0.2">
      <c r="B25" s="2" t="s">
        <v>16</v>
      </c>
      <c r="C25" s="2" t="s">
        <v>15</v>
      </c>
    </row>
    <row r="27" spans="2:3" x14ac:dyDescent="0.2">
      <c r="B27" s="2" t="s">
        <v>17</v>
      </c>
      <c r="C27" s="2" t="s">
        <v>18</v>
      </c>
    </row>
    <row r="30" spans="2:3" x14ac:dyDescent="0.2">
      <c r="B30" s="2" t="s">
        <v>19</v>
      </c>
      <c r="C30" s="2" t="s">
        <v>20</v>
      </c>
    </row>
    <row r="32" spans="2:3" x14ac:dyDescent="0.2">
      <c r="B32" s="2" t="s">
        <v>21</v>
      </c>
    </row>
    <row r="36" spans="2:3" x14ac:dyDescent="0.2">
      <c r="B36" s="2" t="s">
        <v>38</v>
      </c>
      <c r="C36" s="3" t="s">
        <v>39</v>
      </c>
    </row>
    <row r="37" spans="2:3" x14ac:dyDescent="0.2">
      <c r="C37" s="1" t="s">
        <v>40</v>
      </c>
    </row>
    <row r="40" spans="2:3" x14ac:dyDescent="0.2">
      <c r="B40" s="2" t="s">
        <v>41</v>
      </c>
      <c r="C40" s="3" t="s">
        <v>3</v>
      </c>
    </row>
    <row r="41" spans="2:3" x14ac:dyDescent="0.2">
      <c r="C41" s="1" t="s">
        <v>42</v>
      </c>
    </row>
    <row r="44" spans="2:3" x14ac:dyDescent="0.2">
      <c r="B44" s="2" t="s">
        <v>43</v>
      </c>
      <c r="C44" s="3" t="s">
        <v>3</v>
      </c>
    </row>
    <row r="45" spans="2:3" x14ac:dyDescent="0.2">
      <c r="C45" s="1" t="s">
        <v>44</v>
      </c>
    </row>
    <row r="50" spans="2:3" x14ac:dyDescent="0.2">
      <c r="B50" s="2" t="s">
        <v>45</v>
      </c>
      <c r="C50" s="3" t="s">
        <v>46</v>
      </c>
    </row>
    <row r="51" spans="2:3" x14ac:dyDescent="0.2">
      <c r="C51" s="1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showGridLines="0" topLeftCell="A22" workbookViewId="0">
      <selection activeCell="C41" sqref="C41"/>
    </sheetView>
  </sheetViews>
  <sheetFormatPr defaultRowHeight="15" x14ac:dyDescent="0.2"/>
  <cols>
    <col min="1" max="1" width="9.140625" style="2"/>
    <col min="2" max="2" width="17" style="2" bestFit="1" customWidth="1"/>
    <col min="3" max="5" width="9.140625" style="2"/>
    <col min="6" max="6" width="10.5703125" style="2" bestFit="1" customWidth="1"/>
    <col min="7" max="8" width="10.5703125" style="2" customWidth="1"/>
    <col min="9" max="9" width="25.85546875" style="2" bestFit="1" customWidth="1"/>
    <col min="10" max="10" width="10.140625" style="2" bestFit="1" customWidth="1"/>
    <col min="11" max="12" width="0" style="2" hidden="1" customWidth="1"/>
    <col min="13" max="13" width="12.28515625" style="2" customWidth="1"/>
    <col min="14" max="16384" width="9.140625" style="2"/>
  </cols>
  <sheetData>
    <row r="1" spans="2:14" ht="15.75" thickBot="1" x14ac:dyDescent="0.25"/>
    <row r="2" spans="2:14" ht="16.5" thickBot="1" x14ac:dyDescent="0.3">
      <c r="B2" s="6" t="s">
        <v>22</v>
      </c>
      <c r="C2" s="7" t="s">
        <v>23</v>
      </c>
      <c r="D2" s="7" t="s">
        <v>25</v>
      </c>
      <c r="E2" s="8" t="s">
        <v>24</v>
      </c>
      <c r="I2" s="48" t="s">
        <v>32</v>
      </c>
      <c r="J2" s="49" t="s">
        <v>26</v>
      </c>
      <c r="K2" s="49" t="s">
        <v>31</v>
      </c>
      <c r="L2" s="49" t="s">
        <v>33</v>
      </c>
      <c r="M2" s="50" t="s">
        <v>34</v>
      </c>
    </row>
    <row r="3" spans="2:14" x14ac:dyDescent="0.2">
      <c r="B3" s="9" t="s">
        <v>23</v>
      </c>
      <c r="C3" s="11">
        <v>165</v>
      </c>
      <c r="D3" s="5">
        <v>0</v>
      </c>
      <c r="E3" s="18">
        <v>19</v>
      </c>
      <c r="F3" s="20">
        <f>380-(E3+D3+C3+C4+C5)</f>
        <v>164</v>
      </c>
      <c r="I3" s="51" t="s">
        <v>22</v>
      </c>
      <c r="J3" s="47">
        <f>C8/380</f>
        <v>0.77368421052631575</v>
      </c>
      <c r="K3" s="46">
        <f>C8/(C8+C9)</f>
        <v>0.77368421052631575</v>
      </c>
      <c r="L3" s="46">
        <f>C8/(C8+C11)</f>
        <v>0.77368421052631575</v>
      </c>
      <c r="M3" s="52">
        <f t="shared" ref="M3:M4" si="0">(2*K3*L3)/(K3+L3)</f>
        <v>0.77368421052631575</v>
      </c>
    </row>
    <row r="4" spans="2:14" x14ac:dyDescent="0.2">
      <c r="B4" s="9" t="s">
        <v>25</v>
      </c>
      <c r="C4" s="13">
        <v>2</v>
      </c>
      <c r="D4" s="11">
        <v>68</v>
      </c>
      <c r="E4" s="18">
        <v>28</v>
      </c>
      <c r="F4" s="20">
        <f>380-(D4+D5+E4+C4)</f>
        <v>275</v>
      </c>
      <c r="I4" s="9" t="s">
        <v>35</v>
      </c>
      <c r="J4" s="45">
        <f>C19/380</f>
        <v>0.68684210526315792</v>
      </c>
      <c r="K4" s="44">
        <f>C19/(C19+C20)</f>
        <v>0.68684210526315792</v>
      </c>
      <c r="L4" s="44">
        <f>C19/(C19+C22)</f>
        <v>0.69973190348525471</v>
      </c>
      <c r="M4" s="53">
        <f t="shared" si="0"/>
        <v>0.69322709163346619</v>
      </c>
    </row>
    <row r="5" spans="2:14" ht="15.75" thickBot="1" x14ac:dyDescent="0.25">
      <c r="B5" s="10" t="s">
        <v>24</v>
      </c>
      <c r="C5" s="14">
        <v>30</v>
      </c>
      <c r="D5" s="14">
        <v>7</v>
      </c>
      <c r="E5" s="12">
        <v>61</v>
      </c>
      <c r="F5" s="20">
        <f>380-(E5+E3+E4+C5+D5)</f>
        <v>235</v>
      </c>
      <c r="I5" s="9" t="s">
        <v>36</v>
      </c>
      <c r="J5" s="45">
        <f>C30/380</f>
        <v>0.68947368421052635</v>
      </c>
      <c r="K5" s="44">
        <f>C30/(C30+C31)</f>
        <v>0.68947368421052635</v>
      </c>
      <c r="L5" s="44">
        <f>C30/(C30+C33)</f>
        <v>0.69496021220159154</v>
      </c>
      <c r="M5" s="53">
        <f>(2*K5*L5)/(K5+L5)</f>
        <v>0.69220607661822986</v>
      </c>
    </row>
    <row r="6" spans="2:14" ht="15.75" thickBot="1" x14ac:dyDescent="0.25">
      <c r="C6" s="16">
        <f>SUM(C4:C5)</f>
        <v>32</v>
      </c>
      <c r="D6" s="16">
        <f>D5</f>
        <v>7</v>
      </c>
      <c r="E6" s="16">
        <f>SUM(E3:E4)</f>
        <v>47</v>
      </c>
      <c r="I6" s="10" t="s">
        <v>37</v>
      </c>
      <c r="J6" s="56">
        <f>C41/380</f>
        <v>0.77631578947368418</v>
      </c>
      <c r="K6" s="54">
        <f>C41/(C41+C42)</f>
        <v>0.77631578947368418</v>
      </c>
      <c r="L6" s="54">
        <f>C41/(C41+C44)</f>
        <v>0.7824933687002652</v>
      </c>
      <c r="M6" s="55">
        <f>(2*K6*L6)/(K6+L6)</f>
        <v>0.77939233817701448</v>
      </c>
    </row>
    <row r="7" spans="2:14" x14ac:dyDescent="0.2">
      <c r="C7" s="17"/>
      <c r="D7" s="17"/>
      <c r="E7" s="17"/>
    </row>
    <row r="8" spans="2:14" x14ac:dyDescent="0.2">
      <c r="B8" s="15" t="s">
        <v>27</v>
      </c>
      <c r="C8" s="2">
        <f>C3+D4+E5</f>
        <v>294</v>
      </c>
    </row>
    <row r="9" spans="2:14" x14ac:dyDescent="0.2">
      <c r="B9" s="16" t="s">
        <v>28</v>
      </c>
      <c r="C9" s="2">
        <f>C6+D6+E6</f>
        <v>86</v>
      </c>
    </row>
    <row r="10" spans="2:14" x14ac:dyDescent="0.2">
      <c r="B10" s="20" t="s">
        <v>29</v>
      </c>
      <c r="C10" s="2">
        <f>SUM(F3:F5)</f>
        <v>674</v>
      </c>
    </row>
    <row r="11" spans="2:14" x14ac:dyDescent="0.2">
      <c r="B11" s="19" t="s">
        <v>30</v>
      </c>
      <c r="C11" s="2">
        <f>C4+C5+D5+E4+E3</f>
        <v>86</v>
      </c>
      <c r="I11" s="41"/>
      <c r="J11" s="42"/>
      <c r="K11" s="42"/>
      <c r="L11" s="42"/>
      <c r="M11" s="42"/>
      <c r="N11" s="41"/>
    </row>
    <row r="12" spans="2:14" ht="15.75" thickBot="1" x14ac:dyDescent="0.25">
      <c r="I12" s="41"/>
      <c r="J12" s="41"/>
      <c r="K12" s="41"/>
      <c r="L12" s="41"/>
      <c r="M12" s="41"/>
      <c r="N12" s="41"/>
    </row>
    <row r="13" spans="2:14" x14ac:dyDescent="0.2">
      <c r="B13" s="6" t="s">
        <v>35</v>
      </c>
      <c r="C13" s="7" t="s">
        <v>23</v>
      </c>
      <c r="D13" s="7" t="s">
        <v>25</v>
      </c>
      <c r="E13" s="8" t="s">
        <v>24</v>
      </c>
      <c r="I13" s="41"/>
      <c r="J13" s="41"/>
      <c r="K13" s="41"/>
      <c r="L13" s="41"/>
      <c r="M13" s="43"/>
      <c r="N13" s="41"/>
    </row>
    <row r="14" spans="2:14" x14ac:dyDescent="0.2">
      <c r="B14" s="9" t="s">
        <v>23</v>
      </c>
      <c r="C14" s="11">
        <v>155</v>
      </c>
      <c r="D14" s="13">
        <v>7</v>
      </c>
      <c r="E14" s="18">
        <v>22</v>
      </c>
      <c r="F14" s="20">
        <f>380-(E14+D14+C14+C15+C16)</f>
        <v>155</v>
      </c>
      <c r="I14" s="41"/>
      <c r="J14" s="41"/>
      <c r="K14" s="41"/>
      <c r="L14" s="41"/>
      <c r="M14" s="41"/>
      <c r="N14" s="41"/>
    </row>
    <row r="15" spans="2:14" x14ac:dyDescent="0.2">
      <c r="B15" s="9" t="s">
        <v>25</v>
      </c>
      <c r="C15" s="13">
        <v>8</v>
      </c>
      <c r="D15" s="11">
        <v>58</v>
      </c>
      <c r="E15" s="18">
        <v>32</v>
      </c>
      <c r="F15" s="20">
        <f>380-(D15+D16+E15+C15)</f>
        <v>265</v>
      </c>
      <c r="I15" s="41"/>
      <c r="J15" s="41"/>
      <c r="K15" s="41"/>
      <c r="L15" s="41"/>
      <c r="M15" s="41"/>
      <c r="N15" s="41"/>
    </row>
    <row r="16" spans="2:14" ht="15.75" thickBot="1" x14ac:dyDescent="0.25">
      <c r="B16" s="10" t="s">
        <v>24</v>
      </c>
      <c r="C16" s="14">
        <v>33</v>
      </c>
      <c r="D16" s="14">
        <v>17</v>
      </c>
      <c r="E16" s="12">
        <v>48</v>
      </c>
      <c r="F16" s="20">
        <f>380-(E16+E14+E15+C16+D16)</f>
        <v>228</v>
      </c>
      <c r="I16" s="41"/>
      <c r="J16" s="41"/>
      <c r="K16" s="41"/>
      <c r="L16" s="41"/>
      <c r="M16" s="41"/>
      <c r="N16" s="41"/>
    </row>
    <row r="17" spans="2:14" x14ac:dyDescent="0.2">
      <c r="C17" s="16">
        <f>SUM(C15:C16)</f>
        <v>41</v>
      </c>
      <c r="D17" s="16">
        <f>D16+D14</f>
        <v>24</v>
      </c>
      <c r="E17" s="16">
        <f>SUM(E14:E15)</f>
        <v>54</v>
      </c>
      <c r="I17" s="41"/>
      <c r="J17" s="41"/>
      <c r="K17" s="41"/>
      <c r="L17" s="41"/>
      <c r="M17" s="41"/>
      <c r="N17" s="41"/>
    </row>
    <row r="18" spans="2:14" x14ac:dyDescent="0.2">
      <c r="C18" s="17"/>
      <c r="D18" s="17"/>
      <c r="E18" s="17"/>
    </row>
    <row r="19" spans="2:14" x14ac:dyDescent="0.2">
      <c r="B19" s="15" t="s">
        <v>27</v>
      </c>
      <c r="C19" s="2">
        <f>C14+D15+E16</f>
        <v>261</v>
      </c>
    </row>
    <row r="20" spans="2:14" x14ac:dyDescent="0.2">
      <c r="B20" s="16" t="s">
        <v>28</v>
      </c>
      <c r="C20" s="2">
        <f>C17+D17+E17</f>
        <v>119</v>
      </c>
    </row>
    <row r="21" spans="2:14" x14ac:dyDescent="0.2">
      <c r="B21" s="20" t="s">
        <v>29</v>
      </c>
      <c r="C21" s="2">
        <f>SUM(F14:F16)</f>
        <v>648</v>
      </c>
    </row>
    <row r="22" spans="2:14" x14ac:dyDescent="0.2">
      <c r="B22" s="19" t="s">
        <v>30</v>
      </c>
      <c r="C22" s="2">
        <f>C15+C16+D16+E15+E14</f>
        <v>112</v>
      </c>
    </row>
    <row r="23" spans="2:14" ht="15.75" thickBot="1" x14ac:dyDescent="0.25"/>
    <row r="24" spans="2:14" x14ac:dyDescent="0.2">
      <c r="B24" s="6" t="s">
        <v>36</v>
      </c>
      <c r="C24" s="7" t="s">
        <v>23</v>
      </c>
      <c r="D24" s="7" t="s">
        <v>25</v>
      </c>
      <c r="E24" s="8" t="s">
        <v>24</v>
      </c>
    </row>
    <row r="25" spans="2:14" x14ac:dyDescent="0.2">
      <c r="B25" s="9" t="s">
        <v>23</v>
      </c>
      <c r="C25" s="11">
        <v>175</v>
      </c>
      <c r="D25" s="13">
        <v>3</v>
      </c>
      <c r="E25" s="18">
        <v>6</v>
      </c>
      <c r="F25" s="20">
        <f>380-(E25+D25+C25+C26+C27)</f>
        <v>111</v>
      </c>
    </row>
    <row r="26" spans="2:14" x14ac:dyDescent="0.2">
      <c r="B26" s="9" t="s">
        <v>25</v>
      </c>
      <c r="C26" s="13">
        <v>16</v>
      </c>
      <c r="D26" s="11">
        <v>69</v>
      </c>
      <c r="E26" s="18">
        <v>13</v>
      </c>
      <c r="F26" s="20">
        <f>380-(D26+D27+E26+C26)</f>
        <v>271</v>
      </c>
    </row>
    <row r="27" spans="2:14" ht="15.75" thickBot="1" x14ac:dyDescent="0.25">
      <c r="B27" s="10" t="s">
        <v>24</v>
      </c>
      <c r="C27" s="14">
        <v>69</v>
      </c>
      <c r="D27" s="14">
        <v>11</v>
      </c>
      <c r="E27" s="12">
        <v>18</v>
      </c>
      <c r="F27" s="20">
        <f>380-(E27+E25+E26+C27+D27)</f>
        <v>263</v>
      </c>
    </row>
    <row r="28" spans="2:14" x14ac:dyDescent="0.2">
      <c r="C28" s="16">
        <f>SUM(C26:C27)</f>
        <v>85</v>
      </c>
      <c r="D28" s="16">
        <f>D27+D25</f>
        <v>14</v>
      </c>
      <c r="E28" s="16">
        <f>SUM(E25:E26)</f>
        <v>19</v>
      </c>
    </row>
    <row r="29" spans="2:14" x14ac:dyDescent="0.2">
      <c r="C29" s="17"/>
      <c r="D29" s="17"/>
      <c r="E29" s="17"/>
    </row>
    <row r="30" spans="2:14" x14ac:dyDescent="0.2">
      <c r="B30" s="15" t="s">
        <v>27</v>
      </c>
      <c r="C30" s="2">
        <f>C25+D26+E27</f>
        <v>262</v>
      </c>
    </row>
    <row r="31" spans="2:14" x14ac:dyDescent="0.2">
      <c r="B31" s="16" t="s">
        <v>28</v>
      </c>
      <c r="C31" s="2">
        <f>C28+D28+E28</f>
        <v>118</v>
      </c>
    </row>
    <row r="32" spans="2:14" x14ac:dyDescent="0.2">
      <c r="B32" s="20" t="s">
        <v>29</v>
      </c>
      <c r="C32" s="2">
        <f>SUM(F25:F27)</f>
        <v>645</v>
      </c>
    </row>
    <row r="33" spans="2:6" x14ac:dyDescent="0.2">
      <c r="B33" s="19" t="s">
        <v>30</v>
      </c>
      <c r="C33" s="2">
        <f>C26+C27+D27+E26+E25</f>
        <v>115</v>
      </c>
    </row>
    <row r="34" spans="2:6" ht="15.75" thickBot="1" x14ac:dyDescent="0.25"/>
    <row r="35" spans="2:6" x14ac:dyDescent="0.2">
      <c r="B35" s="6" t="s">
        <v>37</v>
      </c>
      <c r="C35" s="7" t="s">
        <v>23</v>
      </c>
      <c r="D35" s="7" t="s">
        <v>25</v>
      </c>
      <c r="E35" s="8" t="s">
        <v>24</v>
      </c>
    </row>
    <row r="36" spans="2:6" x14ac:dyDescent="0.2">
      <c r="B36" s="9" t="s">
        <v>23</v>
      </c>
      <c r="C36" s="11">
        <v>154</v>
      </c>
      <c r="D36" s="13">
        <v>3</v>
      </c>
      <c r="E36" s="18">
        <v>27</v>
      </c>
      <c r="F36" s="20">
        <f>380-(E36+D36+C36+C37+C38)</f>
        <v>175</v>
      </c>
    </row>
    <row r="37" spans="2:6" x14ac:dyDescent="0.2">
      <c r="B37" s="9" t="s">
        <v>25</v>
      </c>
      <c r="C37" s="13">
        <v>3</v>
      </c>
      <c r="D37" s="11">
        <v>67</v>
      </c>
      <c r="E37" s="18">
        <v>28</v>
      </c>
      <c r="F37" s="20">
        <f>380-(D37+D38+E37+C37)</f>
        <v>276</v>
      </c>
    </row>
    <row r="38" spans="2:6" ht="15.75" thickBot="1" x14ac:dyDescent="0.25">
      <c r="B38" s="10" t="s">
        <v>24</v>
      </c>
      <c r="C38" s="14">
        <v>18</v>
      </c>
      <c r="D38" s="14">
        <v>6</v>
      </c>
      <c r="E38" s="12">
        <v>74</v>
      </c>
      <c r="F38" s="20">
        <f>380-(E38+E36+E37+C38+D38)</f>
        <v>227</v>
      </c>
    </row>
    <row r="39" spans="2:6" x14ac:dyDescent="0.2">
      <c r="C39" s="16">
        <f>SUM(C37:C38)</f>
        <v>21</v>
      </c>
      <c r="D39" s="16">
        <f>D38+D36</f>
        <v>9</v>
      </c>
      <c r="E39" s="16">
        <f>SUM(E36:E37)</f>
        <v>55</v>
      </c>
    </row>
    <row r="40" spans="2:6" x14ac:dyDescent="0.2">
      <c r="C40" s="17"/>
      <c r="D40" s="17"/>
      <c r="E40" s="17"/>
    </row>
    <row r="41" spans="2:6" x14ac:dyDescent="0.2">
      <c r="B41" s="15" t="s">
        <v>27</v>
      </c>
      <c r="C41" s="2">
        <f>C36+D37+E38</f>
        <v>295</v>
      </c>
    </row>
    <row r="42" spans="2:6" x14ac:dyDescent="0.2">
      <c r="B42" s="16" t="s">
        <v>28</v>
      </c>
      <c r="C42" s="2">
        <f>C39+D39+E39</f>
        <v>85</v>
      </c>
    </row>
    <row r="43" spans="2:6" x14ac:dyDescent="0.2">
      <c r="B43" s="20" t="s">
        <v>29</v>
      </c>
      <c r="C43" s="2">
        <f>SUM(F36:F38)</f>
        <v>678</v>
      </c>
    </row>
    <row r="44" spans="2:6" x14ac:dyDescent="0.2">
      <c r="B44" s="19" t="s">
        <v>30</v>
      </c>
      <c r="C44" s="2">
        <f>C37+C38+D38+E37+E36</f>
        <v>82</v>
      </c>
    </row>
  </sheetData>
  <mergeCells count="1">
    <mergeCell ref="J11:M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2"/>
  <sheetViews>
    <sheetView showGridLines="0" workbookViewId="0">
      <selection activeCell="E62" sqref="E62"/>
    </sheetView>
  </sheetViews>
  <sheetFormatPr defaultRowHeight="15" x14ac:dyDescent="0.25"/>
  <cols>
    <col min="9" max="9" width="14.7109375" hidden="1" customWidth="1"/>
    <col min="24" max="24" width="12.140625" customWidth="1"/>
    <col min="25" max="25" width="9.140625" customWidth="1"/>
  </cols>
  <sheetData>
    <row r="1" spans="1:29" ht="15.75" thickBot="1" x14ac:dyDescent="0.3"/>
    <row r="2" spans="1:29" ht="15.75" thickBot="1" x14ac:dyDescent="0.3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H2" t="s">
        <v>75</v>
      </c>
      <c r="I2" t="s">
        <v>74</v>
      </c>
      <c r="J2" t="s">
        <v>76</v>
      </c>
      <c r="X2" s="34" t="s">
        <v>78</v>
      </c>
      <c r="Y2" s="33" t="s">
        <v>77</v>
      </c>
      <c r="Z2" s="32" t="s">
        <v>79</v>
      </c>
      <c r="AA2" s="40"/>
      <c r="AB2" s="40"/>
      <c r="AC2" s="40"/>
    </row>
    <row r="3" spans="1:29" x14ac:dyDescent="0.25">
      <c r="A3">
        <v>1</v>
      </c>
      <c r="B3" t="s">
        <v>48</v>
      </c>
      <c r="C3" t="s">
        <v>49</v>
      </c>
      <c r="D3" t="s">
        <v>23</v>
      </c>
      <c r="E3" t="s">
        <v>23</v>
      </c>
      <c r="F3">
        <f>IF(D3=E3,1,0)</f>
        <v>1</v>
      </c>
      <c r="H3" s="23">
        <v>1</v>
      </c>
      <c r="I3">
        <f>SUMIF($A$3:$A$382,H3,$F$3:$F$382)</f>
        <v>9</v>
      </c>
      <c r="J3" s="21">
        <f>I3/10</f>
        <v>0.9</v>
      </c>
      <c r="L3" t="s">
        <v>23</v>
      </c>
      <c r="M3">
        <f>COUNTIF($D$3:$D$382,L3)</f>
        <v>184</v>
      </c>
      <c r="N3">
        <v>165</v>
      </c>
      <c r="O3" s="21">
        <f>N3/M3</f>
        <v>0.89673913043478259</v>
      </c>
      <c r="X3" s="30" t="s">
        <v>64</v>
      </c>
      <c r="Y3" s="30">
        <f t="shared" ref="Y3:Y22" si="0">SUMIF($B$3:$B$382,X3,$F$3:$F$382)+SUMIF($C$3:$C$382,X3,$F$3:$F$382)</f>
        <v>34</v>
      </c>
      <c r="Z3" s="31">
        <f t="shared" ref="Z3:Z22" si="1">Y3/38</f>
        <v>0.89473684210526316</v>
      </c>
    </row>
    <row r="4" spans="1:29" x14ac:dyDescent="0.25">
      <c r="A4">
        <v>1</v>
      </c>
      <c r="B4" t="s">
        <v>50</v>
      </c>
      <c r="C4" t="s">
        <v>51</v>
      </c>
      <c r="D4" t="s">
        <v>23</v>
      </c>
      <c r="E4" t="s">
        <v>23</v>
      </c>
      <c r="F4">
        <f t="shared" ref="F4:F67" si="2">IF(D4=E4,1,0)</f>
        <v>1</v>
      </c>
      <c r="H4" s="23">
        <v>2</v>
      </c>
      <c r="I4">
        <f t="shared" ref="I4:I40" si="3">SUMIF($A$3:$A$382,H4,$F$3:$F$382)</f>
        <v>7</v>
      </c>
      <c r="J4" s="21">
        <f t="shared" ref="J4:J40" si="4">I4/10</f>
        <v>0.7</v>
      </c>
      <c r="L4" t="s">
        <v>25</v>
      </c>
      <c r="M4">
        <f t="shared" ref="M4:M5" si="5">COUNTIF($D$3:$D$382,L4)</f>
        <v>98</v>
      </c>
      <c r="N4">
        <v>68</v>
      </c>
      <c r="O4" s="21">
        <f t="shared" ref="O4:O5" si="6">N4/M4</f>
        <v>0.69387755102040816</v>
      </c>
      <c r="X4" s="28" t="s">
        <v>49</v>
      </c>
      <c r="Y4" s="28">
        <f t="shared" si="0"/>
        <v>33</v>
      </c>
      <c r="Z4" s="29">
        <f t="shared" si="1"/>
        <v>0.86842105263157898</v>
      </c>
    </row>
    <row r="5" spans="1:29" x14ac:dyDescent="0.25">
      <c r="A5">
        <v>1</v>
      </c>
      <c r="B5" t="s">
        <v>52</v>
      </c>
      <c r="C5" t="s">
        <v>53</v>
      </c>
      <c r="D5" t="s">
        <v>23</v>
      </c>
      <c r="E5" t="s">
        <v>23</v>
      </c>
      <c r="F5">
        <f t="shared" si="2"/>
        <v>1</v>
      </c>
      <c r="H5" s="23">
        <v>3</v>
      </c>
      <c r="I5">
        <f t="shared" si="3"/>
        <v>8</v>
      </c>
      <c r="J5" s="21">
        <f t="shared" si="4"/>
        <v>0.8</v>
      </c>
      <c r="L5" t="s">
        <v>24</v>
      </c>
      <c r="M5">
        <f t="shared" si="5"/>
        <v>98</v>
      </c>
      <c r="N5">
        <v>61</v>
      </c>
      <c r="O5" s="21">
        <f t="shared" si="6"/>
        <v>0.62244897959183676</v>
      </c>
      <c r="X5" s="28" t="s">
        <v>51</v>
      </c>
      <c r="Y5" s="28">
        <f t="shared" si="0"/>
        <v>32</v>
      </c>
      <c r="Z5" s="29">
        <f t="shared" si="1"/>
        <v>0.84210526315789469</v>
      </c>
    </row>
    <row r="6" spans="1:29" x14ac:dyDescent="0.25">
      <c r="A6">
        <v>1</v>
      </c>
      <c r="B6" t="s">
        <v>54</v>
      </c>
      <c r="C6" t="s">
        <v>55</v>
      </c>
      <c r="D6" t="s">
        <v>23</v>
      </c>
      <c r="E6" t="s">
        <v>23</v>
      </c>
      <c r="F6">
        <f t="shared" si="2"/>
        <v>1</v>
      </c>
      <c r="H6" s="23">
        <v>4</v>
      </c>
      <c r="I6">
        <f t="shared" si="3"/>
        <v>8</v>
      </c>
      <c r="J6" s="21">
        <f t="shared" si="4"/>
        <v>0.8</v>
      </c>
      <c r="X6" s="28" t="s">
        <v>65</v>
      </c>
      <c r="Y6" s="28">
        <f t="shared" si="0"/>
        <v>32</v>
      </c>
      <c r="Z6" s="29">
        <f t="shared" si="1"/>
        <v>0.84210526315789469</v>
      </c>
    </row>
    <row r="7" spans="1:29" x14ac:dyDescent="0.25">
      <c r="A7">
        <v>1</v>
      </c>
      <c r="B7" t="s">
        <v>56</v>
      </c>
      <c r="C7" t="s">
        <v>57</v>
      </c>
      <c r="D7" t="s">
        <v>23</v>
      </c>
      <c r="E7" t="s">
        <v>23</v>
      </c>
      <c r="F7">
        <f t="shared" si="2"/>
        <v>1</v>
      </c>
      <c r="H7" s="23">
        <v>5</v>
      </c>
      <c r="I7">
        <f t="shared" si="3"/>
        <v>7</v>
      </c>
      <c r="J7" s="21">
        <f t="shared" si="4"/>
        <v>0.7</v>
      </c>
      <c r="X7" s="28" t="s">
        <v>66</v>
      </c>
      <c r="Y7" s="28">
        <f t="shared" si="0"/>
        <v>31</v>
      </c>
      <c r="Z7" s="29">
        <f t="shared" si="1"/>
        <v>0.81578947368421051</v>
      </c>
    </row>
    <row r="8" spans="1:29" x14ac:dyDescent="0.25">
      <c r="A8">
        <v>1</v>
      </c>
      <c r="B8" t="s">
        <v>58</v>
      </c>
      <c r="C8" t="s">
        <v>59</v>
      </c>
      <c r="D8" t="s">
        <v>25</v>
      </c>
      <c r="E8" t="s">
        <v>25</v>
      </c>
      <c r="F8">
        <f t="shared" si="2"/>
        <v>1</v>
      </c>
      <c r="H8" s="23">
        <v>6</v>
      </c>
      <c r="I8">
        <f t="shared" si="3"/>
        <v>7</v>
      </c>
      <c r="J8" s="21">
        <f t="shared" si="4"/>
        <v>0.7</v>
      </c>
      <c r="X8" s="28" t="s">
        <v>48</v>
      </c>
      <c r="Y8" s="28">
        <f t="shared" si="0"/>
        <v>31</v>
      </c>
      <c r="Z8" s="29">
        <f t="shared" si="1"/>
        <v>0.81578947368421051</v>
      </c>
    </row>
    <row r="9" spans="1:29" x14ac:dyDescent="0.25">
      <c r="A9">
        <v>1</v>
      </c>
      <c r="B9" t="s">
        <v>60</v>
      </c>
      <c r="C9" t="s">
        <v>61</v>
      </c>
      <c r="D9" t="s">
        <v>25</v>
      </c>
      <c r="E9" t="s">
        <v>24</v>
      </c>
      <c r="F9">
        <f t="shared" si="2"/>
        <v>0</v>
      </c>
      <c r="H9" s="23">
        <v>7</v>
      </c>
      <c r="I9">
        <f t="shared" si="3"/>
        <v>7</v>
      </c>
      <c r="J9" s="21">
        <f t="shared" si="4"/>
        <v>0.7</v>
      </c>
      <c r="X9" s="28" t="s">
        <v>57</v>
      </c>
      <c r="Y9" s="28">
        <f t="shared" si="0"/>
        <v>31</v>
      </c>
      <c r="Z9" s="29">
        <f t="shared" si="1"/>
        <v>0.81578947368421051</v>
      </c>
    </row>
    <row r="10" spans="1:29" x14ac:dyDescent="0.25">
      <c r="A10">
        <v>1</v>
      </c>
      <c r="B10" t="s">
        <v>62</v>
      </c>
      <c r="C10" t="s">
        <v>63</v>
      </c>
      <c r="D10" t="s">
        <v>23</v>
      </c>
      <c r="E10" t="s">
        <v>23</v>
      </c>
      <c r="F10">
        <f t="shared" si="2"/>
        <v>1</v>
      </c>
      <c r="H10" s="23">
        <v>8</v>
      </c>
      <c r="I10">
        <f t="shared" si="3"/>
        <v>8</v>
      </c>
      <c r="J10" s="21">
        <f t="shared" si="4"/>
        <v>0.8</v>
      </c>
      <c r="X10" s="28" t="s">
        <v>58</v>
      </c>
      <c r="Y10" s="28">
        <f t="shared" si="0"/>
        <v>30</v>
      </c>
      <c r="Z10" s="29">
        <f t="shared" si="1"/>
        <v>0.78947368421052633</v>
      </c>
    </row>
    <row r="11" spans="1:29" x14ac:dyDescent="0.25">
      <c r="A11">
        <v>1</v>
      </c>
      <c r="B11" t="s">
        <v>64</v>
      </c>
      <c r="C11" t="s">
        <v>65</v>
      </c>
      <c r="D11" t="s">
        <v>23</v>
      </c>
      <c r="E11" t="s">
        <v>23</v>
      </c>
      <c r="F11">
        <f t="shared" si="2"/>
        <v>1</v>
      </c>
      <c r="H11" s="23">
        <v>9</v>
      </c>
      <c r="I11">
        <f t="shared" si="3"/>
        <v>8</v>
      </c>
      <c r="J11" s="21">
        <f t="shared" si="4"/>
        <v>0.8</v>
      </c>
      <c r="X11" s="28" t="s">
        <v>53</v>
      </c>
      <c r="Y11" s="28">
        <f t="shared" si="0"/>
        <v>30</v>
      </c>
      <c r="Z11" s="29">
        <f t="shared" si="1"/>
        <v>0.78947368421052633</v>
      </c>
    </row>
    <row r="12" spans="1:29" x14ac:dyDescent="0.25">
      <c r="A12">
        <v>1</v>
      </c>
      <c r="B12" t="s">
        <v>66</v>
      </c>
      <c r="C12" t="s">
        <v>67</v>
      </c>
      <c r="D12" t="s">
        <v>23</v>
      </c>
      <c r="E12" t="s">
        <v>23</v>
      </c>
      <c r="F12">
        <f t="shared" si="2"/>
        <v>1</v>
      </c>
      <c r="H12" s="23">
        <v>10</v>
      </c>
      <c r="I12">
        <f t="shared" si="3"/>
        <v>8</v>
      </c>
      <c r="J12" s="21">
        <f t="shared" si="4"/>
        <v>0.8</v>
      </c>
      <c r="X12" s="28" t="s">
        <v>55</v>
      </c>
      <c r="Y12" s="28">
        <f t="shared" si="0"/>
        <v>29</v>
      </c>
      <c r="Z12" s="29">
        <f t="shared" si="1"/>
        <v>0.76315789473684215</v>
      </c>
    </row>
    <row r="13" spans="1:29" x14ac:dyDescent="0.25">
      <c r="A13">
        <v>2</v>
      </c>
      <c r="B13" t="s">
        <v>65</v>
      </c>
      <c r="C13" t="s">
        <v>56</v>
      </c>
      <c r="D13" t="s">
        <v>24</v>
      </c>
      <c r="E13" t="s">
        <v>24</v>
      </c>
      <c r="F13">
        <f t="shared" si="2"/>
        <v>1</v>
      </c>
      <c r="H13" s="23">
        <v>11</v>
      </c>
      <c r="I13">
        <f t="shared" si="3"/>
        <v>9</v>
      </c>
      <c r="J13" s="21">
        <f t="shared" si="4"/>
        <v>0.9</v>
      </c>
      <c r="X13" s="28" t="s">
        <v>52</v>
      </c>
      <c r="Y13" s="28">
        <f t="shared" si="0"/>
        <v>29</v>
      </c>
      <c r="Z13" s="29">
        <f t="shared" si="1"/>
        <v>0.76315789473684215</v>
      </c>
    </row>
    <row r="14" spans="1:29" x14ac:dyDescent="0.25">
      <c r="A14">
        <v>2</v>
      </c>
      <c r="B14" t="s">
        <v>49</v>
      </c>
      <c r="C14" t="s">
        <v>64</v>
      </c>
      <c r="D14" t="s">
        <v>23</v>
      </c>
      <c r="E14" t="s">
        <v>23</v>
      </c>
      <c r="F14">
        <f t="shared" si="2"/>
        <v>1</v>
      </c>
      <c r="H14" s="23">
        <v>12</v>
      </c>
      <c r="I14">
        <f t="shared" si="3"/>
        <v>9</v>
      </c>
      <c r="J14" s="21">
        <f t="shared" si="4"/>
        <v>0.9</v>
      </c>
      <c r="X14" s="28" t="s">
        <v>60</v>
      </c>
      <c r="Y14" s="28">
        <f t="shared" si="0"/>
        <v>29</v>
      </c>
      <c r="Z14" s="29">
        <f t="shared" si="1"/>
        <v>0.76315789473684215</v>
      </c>
    </row>
    <row r="15" spans="1:29" x14ac:dyDescent="0.25">
      <c r="A15">
        <v>2</v>
      </c>
      <c r="B15" t="s">
        <v>53</v>
      </c>
      <c r="C15" t="s">
        <v>48</v>
      </c>
      <c r="D15" t="s">
        <v>23</v>
      </c>
      <c r="E15" t="s">
        <v>23</v>
      </c>
      <c r="F15">
        <f t="shared" si="2"/>
        <v>1</v>
      </c>
      <c r="H15" s="23">
        <v>13</v>
      </c>
      <c r="I15">
        <f t="shared" si="3"/>
        <v>8</v>
      </c>
      <c r="J15" s="21">
        <f t="shared" si="4"/>
        <v>0.8</v>
      </c>
      <c r="X15" s="28" t="s">
        <v>61</v>
      </c>
      <c r="Y15" s="28">
        <f t="shared" si="0"/>
        <v>29</v>
      </c>
      <c r="Z15" s="29">
        <f t="shared" si="1"/>
        <v>0.76315789473684215</v>
      </c>
    </row>
    <row r="16" spans="1:29" x14ac:dyDescent="0.25">
      <c r="A16">
        <v>2</v>
      </c>
      <c r="B16" t="s">
        <v>63</v>
      </c>
      <c r="C16" t="s">
        <v>52</v>
      </c>
      <c r="D16" t="s">
        <v>23</v>
      </c>
      <c r="E16" t="s">
        <v>23</v>
      </c>
      <c r="F16">
        <f t="shared" si="2"/>
        <v>1</v>
      </c>
      <c r="H16" s="23">
        <v>14</v>
      </c>
      <c r="I16">
        <f t="shared" si="3"/>
        <v>7</v>
      </c>
      <c r="J16" s="21">
        <f t="shared" si="4"/>
        <v>0.7</v>
      </c>
      <c r="X16" s="28" t="s">
        <v>54</v>
      </c>
      <c r="Y16" s="28">
        <f t="shared" si="0"/>
        <v>28</v>
      </c>
      <c r="Z16" s="29">
        <f t="shared" si="1"/>
        <v>0.73684210526315785</v>
      </c>
    </row>
    <row r="17" spans="1:26" x14ac:dyDescent="0.25">
      <c r="A17">
        <v>2</v>
      </c>
      <c r="B17" t="s">
        <v>67</v>
      </c>
      <c r="C17" t="s">
        <v>54</v>
      </c>
      <c r="D17" t="s">
        <v>25</v>
      </c>
      <c r="E17" t="s">
        <v>25</v>
      </c>
      <c r="F17">
        <f t="shared" si="2"/>
        <v>1</v>
      </c>
      <c r="H17" s="23">
        <v>15</v>
      </c>
      <c r="I17">
        <f t="shared" si="3"/>
        <v>8</v>
      </c>
      <c r="J17" s="21">
        <f t="shared" si="4"/>
        <v>0.8</v>
      </c>
      <c r="X17" s="28" t="s">
        <v>50</v>
      </c>
      <c r="Y17" s="28">
        <f t="shared" si="0"/>
        <v>28</v>
      </c>
      <c r="Z17" s="29">
        <f t="shared" si="1"/>
        <v>0.73684210526315785</v>
      </c>
    </row>
    <row r="18" spans="1:26" x14ac:dyDescent="0.25">
      <c r="A18">
        <v>2</v>
      </c>
      <c r="B18" t="s">
        <v>55</v>
      </c>
      <c r="C18" t="s">
        <v>60</v>
      </c>
      <c r="D18" t="s">
        <v>24</v>
      </c>
      <c r="E18" t="s">
        <v>23</v>
      </c>
      <c r="F18">
        <f t="shared" si="2"/>
        <v>0</v>
      </c>
      <c r="H18" s="23">
        <v>16</v>
      </c>
      <c r="I18">
        <f t="shared" si="3"/>
        <v>7</v>
      </c>
      <c r="J18" s="21">
        <f t="shared" si="4"/>
        <v>0.7</v>
      </c>
      <c r="X18" s="28" t="s">
        <v>63</v>
      </c>
      <c r="Y18" s="28">
        <f t="shared" si="0"/>
        <v>27</v>
      </c>
      <c r="Z18" s="29">
        <f t="shared" si="1"/>
        <v>0.71052631578947367</v>
      </c>
    </row>
    <row r="19" spans="1:26" x14ac:dyDescent="0.25">
      <c r="A19">
        <v>2</v>
      </c>
      <c r="B19" t="s">
        <v>59</v>
      </c>
      <c r="C19" t="s">
        <v>50</v>
      </c>
      <c r="D19" t="s">
        <v>25</v>
      </c>
      <c r="E19" t="s">
        <v>25</v>
      </c>
      <c r="F19">
        <f t="shared" si="2"/>
        <v>1</v>
      </c>
      <c r="H19" s="23">
        <v>17</v>
      </c>
      <c r="I19">
        <f t="shared" si="3"/>
        <v>9</v>
      </c>
      <c r="J19" s="21">
        <f t="shared" si="4"/>
        <v>0.9</v>
      </c>
      <c r="X19" s="28" t="s">
        <v>59</v>
      </c>
      <c r="Y19" s="28">
        <f t="shared" si="0"/>
        <v>27</v>
      </c>
      <c r="Z19" s="29">
        <f t="shared" si="1"/>
        <v>0.71052631578947367</v>
      </c>
    </row>
    <row r="20" spans="1:26" x14ac:dyDescent="0.25">
      <c r="A20">
        <v>2</v>
      </c>
      <c r="B20" t="s">
        <v>57</v>
      </c>
      <c r="C20" t="s">
        <v>66</v>
      </c>
      <c r="D20" t="s">
        <v>23</v>
      </c>
      <c r="E20" t="s">
        <v>24</v>
      </c>
      <c r="F20">
        <f t="shared" si="2"/>
        <v>0</v>
      </c>
      <c r="H20" s="23">
        <v>18</v>
      </c>
      <c r="I20">
        <f t="shared" si="3"/>
        <v>8</v>
      </c>
      <c r="J20" s="21">
        <f t="shared" si="4"/>
        <v>0.8</v>
      </c>
      <c r="X20" s="28" t="s">
        <v>67</v>
      </c>
      <c r="Y20" s="28">
        <f t="shared" si="0"/>
        <v>27</v>
      </c>
      <c r="Z20" s="29">
        <f t="shared" si="1"/>
        <v>0.71052631578947367</v>
      </c>
    </row>
    <row r="21" spans="1:26" x14ac:dyDescent="0.25">
      <c r="A21">
        <v>2</v>
      </c>
      <c r="B21" t="s">
        <v>61</v>
      </c>
      <c r="C21" t="s">
        <v>58</v>
      </c>
      <c r="D21" t="s">
        <v>23</v>
      </c>
      <c r="E21" t="s">
        <v>23</v>
      </c>
      <c r="F21">
        <f t="shared" si="2"/>
        <v>1</v>
      </c>
      <c r="H21" s="23">
        <v>19</v>
      </c>
      <c r="I21">
        <f t="shared" si="3"/>
        <v>8</v>
      </c>
      <c r="J21" s="21">
        <f t="shared" si="4"/>
        <v>0.8</v>
      </c>
      <c r="X21" s="28" t="s">
        <v>62</v>
      </c>
      <c r="Y21" s="28">
        <f t="shared" si="0"/>
        <v>26</v>
      </c>
      <c r="Z21" s="29">
        <f t="shared" si="1"/>
        <v>0.68421052631578949</v>
      </c>
    </row>
    <row r="22" spans="1:26" x14ac:dyDescent="0.25">
      <c r="A22">
        <v>2</v>
      </c>
      <c r="B22" t="s">
        <v>51</v>
      </c>
      <c r="C22" t="s">
        <v>62</v>
      </c>
      <c r="D22" t="s">
        <v>23</v>
      </c>
      <c r="E22" t="s">
        <v>24</v>
      </c>
      <c r="F22">
        <f t="shared" si="2"/>
        <v>0</v>
      </c>
      <c r="H22" s="23">
        <v>20</v>
      </c>
      <c r="I22" s="22">
        <f t="shared" si="3"/>
        <v>10</v>
      </c>
      <c r="J22" s="21">
        <f t="shared" si="4"/>
        <v>1</v>
      </c>
      <c r="X22" s="26" t="s">
        <v>56</v>
      </c>
      <c r="Y22" s="26">
        <f t="shared" si="0"/>
        <v>25</v>
      </c>
      <c r="Z22" s="27">
        <f t="shared" si="1"/>
        <v>0.65789473684210531</v>
      </c>
    </row>
    <row r="23" spans="1:26" x14ac:dyDescent="0.25">
      <c r="A23">
        <v>3</v>
      </c>
      <c r="B23" t="s">
        <v>67</v>
      </c>
      <c r="C23" t="s">
        <v>63</v>
      </c>
      <c r="D23" t="s">
        <v>24</v>
      </c>
      <c r="E23" t="s">
        <v>23</v>
      </c>
      <c r="F23">
        <f t="shared" si="2"/>
        <v>0</v>
      </c>
      <c r="H23" s="23">
        <v>21</v>
      </c>
      <c r="I23">
        <f t="shared" si="3"/>
        <v>7</v>
      </c>
      <c r="J23" s="21">
        <f t="shared" si="4"/>
        <v>0.7</v>
      </c>
    </row>
    <row r="24" spans="1:26" x14ac:dyDescent="0.25">
      <c r="A24">
        <v>3</v>
      </c>
      <c r="B24" t="s">
        <v>56</v>
      </c>
      <c r="C24" t="s">
        <v>53</v>
      </c>
      <c r="D24" t="s">
        <v>23</v>
      </c>
      <c r="E24" t="s">
        <v>23</v>
      </c>
      <c r="F24">
        <f t="shared" si="2"/>
        <v>1</v>
      </c>
      <c r="H24" s="23">
        <v>22</v>
      </c>
      <c r="I24">
        <f t="shared" si="3"/>
        <v>8</v>
      </c>
      <c r="J24" s="21">
        <f t="shared" si="4"/>
        <v>0.8</v>
      </c>
    </row>
    <row r="25" spans="1:26" x14ac:dyDescent="0.25">
      <c r="A25">
        <v>3</v>
      </c>
      <c r="B25" t="s">
        <v>64</v>
      </c>
      <c r="C25" t="s">
        <v>54</v>
      </c>
      <c r="D25" t="s">
        <v>25</v>
      </c>
      <c r="E25" t="s">
        <v>25</v>
      </c>
      <c r="F25">
        <f t="shared" si="2"/>
        <v>1</v>
      </c>
      <c r="H25" s="23">
        <v>23</v>
      </c>
      <c r="I25">
        <f t="shared" si="3"/>
        <v>7</v>
      </c>
      <c r="J25" s="21">
        <f t="shared" si="4"/>
        <v>0.7</v>
      </c>
      <c r="Z25" s="24"/>
    </row>
    <row r="26" spans="1:26" x14ac:dyDescent="0.25">
      <c r="A26">
        <v>3</v>
      </c>
      <c r="B26" t="s">
        <v>50</v>
      </c>
      <c r="C26" t="s">
        <v>48</v>
      </c>
      <c r="D26" t="s">
        <v>24</v>
      </c>
      <c r="E26" t="s">
        <v>24</v>
      </c>
      <c r="F26">
        <f t="shared" si="2"/>
        <v>1</v>
      </c>
      <c r="H26" s="23">
        <v>24</v>
      </c>
      <c r="I26">
        <f t="shared" si="3"/>
        <v>7</v>
      </c>
      <c r="J26" s="21">
        <f t="shared" si="4"/>
        <v>0.7</v>
      </c>
    </row>
    <row r="27" spans="1:26" x14ac:dyDescent="0.25">
      <c r="A27">
        <v>3</v>
      </c>
      <c r="B27" t="s">
        <v>51</v>
      </c>
      <c r="C27" t="s">
        <v>57</v>
      </c>
      <c r="D27" t="s">
        <v>23</v>
      </c>
      <c r="E27" t="s">
        <v>23</v>
      </c>
      <c r="F27">
        <f t="shared" si="2"/>
        <v>1</v>
      </c>
      <c r="H27" s="23">
        <v>25</v>
      </c>
      <c r="I27">
        <f t="shared" si="3"/>
        <v>9</v>
      </c>
      <c r="J27" s="21">
        <f t="shared" si="4"/>
        <v>0.9</v>
      </c>
    </row>
    <row r="28" spans="1:26" x14ac:dyDescent="0.25">
      <c r="A28">
        <v>3</v>
      </c>
      <c r="B28" t="s">
        <v>60</v>
      </c>
      <c r="C28" t="s">
        <v>58</v>
      </c>
      <c r="D28" t="s">
        <v>25</v>
      </c>
      <c r="E28" t="s">
        <v>24</v>
      </c>
      <c r="F28">
        <f t="shared" si="2"/>
        <v>0</v>
      </c>
      <c r="H28" s="23">
        <v>26</v>
      </c>
      <c r="I28">
        <f t="shared" si="3"/>
        <v>7</v>
      </c>
      <c r="J28" s="21">
        <f t="shared" si="4"/>
        <v>0.7</v>
      </c>
    </row>
    <row r="29" spans="1:26" x14ac:dyDescent="0.25">
      <c r="A29">
        <v>3</v>
      </c>
      <c r="B29" t="s">
        <v>65</v>
      </c>
      <c r="C29" t="s">
        <v>61</v>
      </c>
      <c r="D29" t="s">
        <v>24</v>
      </c>
      <c r="E29" t="s">
        <v>24</v>
      </c>
      <c r="F29">
        <f t="shared" si="2"/>
        <v>1</v>
      </c>
      <c r="H29" s="23">
        <v>27</v>
      </c>
      <c r="I29">
        <f t="shared" si="3"/>
        <v>8</v>
      </c>
      <c r="J29" s="21">
        <f t="shared" si="4"/>
        <v>0.8</v>
      </c>
    </row>
    <row r="30" spans="1:26" x14ac:dyDescent="0.25">
      <c r="A30">
        <v>3</v>
      </c>
      <c r="B30" t="s">
        <v>52</v>
      </c>
      <c r="C30" t="s">
        <v>66</v>
      </c>
      <c r="D30" t="s">
        <v>24</v>
      </c>
      <c r="E30" t="s">
        <v>24</v>
      </c>
      <c r="F30">
        <f t="shared" si="2"/>
        <v>1</v>
      </c>
      <c r="H30" s="23">
        <v>28</v>
      </c>
      <c r="I30">
        <f t="shared" si="3"/>
        <v>6</v>
      </c>
      <c r="J30" s="21">
        <f t="shared" si="4"/>
        <v>0.6</v>
      </c>
    </row>
    <row r="31" spans="1:26" x14ac:dyDescent="0.25">
      <c r="A31">
        <v>3</v>
      </c>
      <c r="B31" t="s">
        <v>49</v>
      </c>
      <c r="C31" t="s">
        <v>59</v>
      </c>
      <c r="D31" t="s">
        <v>23</v>
      </c>
      <c r="E31" t="s">
        <v>23</v>
      </c>
      <c r="F31">
        <f t="shared" si="2"/>
        <v>1</v>
      </c>
      <c r="H31" s="23">
        <v>29</v>
      </c>
      <c r="I31">
        <f t="shared" si="3"/>
        <v>8</v>
      </c>
      <c r="J31" s="21">
        <f t="shared" si="4"/>
        <v>0.8</v>
      </c>
    </row>
    <row r="32" spans="1:26" x14ac:dyDescent="0.25">
      <c r="A32">
        <v>3</v>
      </c>
      <c r="B32" t="s">
        <v>62</v>
      </c>
      <c r="C32" t="s">
        <v>55</v>
      </c>
      <c r="D32" t="s">
        <v>23</v>
      </c>
      <c r="E32" t="s">
        <v>23</v>
      </c>
      <c r="F32">
        <f t="shared" si="2"/>
        <v>1</v>
      </c>
      <c r="H32" s="23">
        <v>30</v>
      </c>
      <c r="I32" s="22">
        <f t="shared" si="3"/>
        <v>10</v>
      </c>
      <c r="J32" s="21">
        <f t="shared" si="4"/>
        <v>1</v>
      </c>
    </row>
    <row r="33" spans="1:10" x14ac:dyDescent="0.25">
      <c r="A33">
        <v>4</v>
      </c>
      <c r="B33" t="s">
        <v>59</v>
      </c>
      <c r="C33" t="s">
        <v>64</v>
      </c>
      <c r="D33" t="s">
        <v>23</v>
      </c>
      <c r="E33" t="s">
        <v>23</v>
      </c>
      <c r="F33">
        <f t="shared" si="2"/>
        <v>1</v>
      </c>
      <c r="H33" s="23">
        <v>31</v>
      </c>
      <c r="I33">
        <f t="shared" si="3"/>
        <v>9</v>
      </c>
      <c r="J33" s="21">
        <f t="shared" si="4"/>
        <v>0.9</v>
      </c>
    </row>
    <row r="34" spans="1:10" x14ac:dyDescent="0.25">
      <c r="A34">
        <v>4</v>
      </c>
      <c r="B34" t="s">
        <v>58</v>
      </c>
      <c r="C34" t="s">
        <v>51</v>
      </c>
      <c r="D34" t="s">
        <v>25</v>
      </c>
      <c r="E34" t="s">
        <v>25</v>
      </c>
      <c r="F34">
        <f t="shared" si="2"/>
        <v>1</v>
      </c>
      <c r="H34" s="23">
        <v>32</v>
      </c>
      <c r="I34">
        <f t="shared" si="3"/>
        <v>7</v>
      </c>
      <c r="J34" s="21">
        <f t="shared" si="4"/>
        <v>0.7</v>
      </c>
    </row>
    <row r="35" spans="1:10" x14ac:dyDescent="0.25">
      <c r="A35">
        <v>4</v>
      </c>
      <c r="B35" t="s">
        <v>63</v>
      </c>
      <c r="C35" t="s">
        <v>60</v>
      </c>
      <c r="D35" t="s">
        <v>24</v>
      </c>
      <c r="E35" t="s">
        <v>24</v>
      </c>
      <c r="F35">
        <f t="shared" si="2"/>
        <v>1</v>
      </c>
      <c r="H35" s="23">
        <v>33</v>
      </c>
      <c r="I35" s="22">
        <f t="shared" si="3"/>
        <v>5</v>
      </c>
      <c r="J35" s="21">
        <f t="shared" si="4"/>
        <v>0.5</v>
      </c>
    </row>
    <row r="36" spans="1:10" x14ac:dyDescent="0.25">
      <c r="A36">
        <v>4</v>
      </c>
      <c r="B36" t="s">
        <v>61</v>
      </c>
      <c r="C36" t="s">
        <v>67</v>
      </c>
      <c r="D36" t="s">
        <v>23</v>
      </c>
      <c r="E36" t="s">
        <v>23</v>
      </c>
      <c r="F36">
        <f t="shared" si="2"/>
        <v>1</v>
      </c>
      <c r="H36" s="23">
        <v>34</v>
      </c>
      <c r="I36">
        <f t="shared" si="3"/>
        <v>7</v>
      </c>
      <c r="J36" s="21">
        <f t="shared" si="4"/>
        <v>0.7</v>
      </c>
    </row>
    <row r="37" spans="1:10" x14ac:dyDescent="0.25">
      <c r="A37">
        <v>4</v>
      </c>
      <c r="B37" t="s">
        <v>54</v>
      </c>
      <c r="C37" t="s">
        <v>56</v>
      </c>
      <c r="D37" t="s">
        <v>25</v>
      </c>
      <c r="E37" t="s">
        <v>24</v>
      </c>
      <c r="F37">
        <f t="shared" si="2"/>
        <v>0</v>
      </c>
      <c r="H37" s="23">
        <v>35</v>
      </c>
      <c r="I37">
        <f t="shared" si="3"/>
        <v>9</v>
      </c>
      <c r="J37" s="21">
        <f t="shared" si="4"/>
        <v>0.9</v>
      </c>
    </row>
    <row r="38" spans="1:10" x14ac:dyDescent="0.25">
      <c r="A38">
        <v>4</v>
      </c>
      <c r="B38" t="s">
        <v>48</v>
      </c>
      <c r="C38" t="s">
        <v>52</v>
      </c>
      <c r="D38" t="s">
        <v>23</v>
      </c>
      <c r="E38" t="s">
        <v>24</v>
      </c>
      <c r="F38">
        <f t="shared" si="2"/>
        <v>0</v>
      </c>
      <c r="H38" s="23">
        <v>36</v>
      </c>
      <c r="I38">
        <f t="shared" si="3"/>
        <v>6</v>
      </c>
      <c r="J38" s="21">
        <f t="shared" si="4"/>
        <v>0.6</v>
      </c>
    </row>
    <row r="39" spans="1:10" x14ac:dyDescent="0.25">
      <c r="A39">
        <v>4</v>
      </c>
      <c r="B39" t="s">
        <v>53</v>
      </c>
      <c r="C39" t="s">
        <v>49</v>
      </c>
      <c r="D39" t="s">
        <v>23</v>
      </c>
      <c r="E39" t="s">
        <v>23</v>
      </c>
      <c r="F39">
        <f t="shared" si="2"/>
        <v>1</v>
      </c>
      <c r="H39" s="23">
        <v>37</v>
      </c>
      <c r="I39">
        <f t="shared" si="3"/>
        <v>9</v>
      </c>
      <c r="J39" s="21">
        <f t="shared" si="4"/>
        <v>0.9</v>
      </c>
    </row>
    <row r="40" spans="1:10" x14ac:dyDescent="0.25">
      <c r="A40">
        <v>4</v>
      </c>
      <c r="B40" t="s">
        <v>55</v>
      </c>
      <c r="C40" t="s">
        <v>65</v>
      </c>
      <c r="D40" t="s">
        <v>24</v>
      </c>
      <c r="E40" t="s">
        <v>24</v>
      </c>
      <c r="F40">
        <f t="shared" si="2"/>
        <v>1</v>
      </c>
      <c r="H40" s="23">
        <v>38</v>
      </c>
      <c r="I40" s="22">
        <f t="shared" si="3"/>
        <v>5</v>
      </c>
      <c r="J40" s="21">
        <f t="shared" si="4"/>
        <v>0.5</v>
      </c>
    </row>
    <row r="41" spans="1:10" x14ac:dyDescent="0.25">
      <c r="A41">
        <v>4</v>
      </c>
      <c r="B41" t="s">
        <v>66</v>
      </c>
      <c r="C41" t="s">
        <v>62</v>
      </c>
      <c r="D41" t="s">
        <v>23</v>
      </c>
      <c r="E41" t="s">
        <v>23</v>
      </c>
      <c r="F41">
        <f t="shared" si="2"/>
        <v>1</v>
      </c>
    </row>
    <row r="42" spans="1:10" x14ac:dyDescent="0.25">
      <c r="A42">
        <v>4</v>
      </c>
      <c r="B42" t="s">
        <v>57</v>
      </c>
      <c r="C42" t="s">
        <v>50</v>
      </c>
      <c r="D42" t="s">
        <v>25</v>
      </c>
      <c r="E42" t="s">
        <v>25</v>
      </c>
      <c r="F42">
        <f t="shared" si="2"/>
        <v>1</v>
      </c>
      <c r="I42">
        <f>MINA(I3:I40)</f>
        <v>5</v>
      </c>
    </row>
    <row r="43" spans="1:10" x14ac:dyDescent="0.25">
      <c r="A43">
        <v>5</v>
      </c>
      <c r="B43" t="s">
        <v>58</v>
      </c>
      <c r="C43" t="s">
        <v>49</v>
      </c>
      <c r="D43" t="s">
        <v>23</v>
      </c>
      <c r="E43" t="s">
        <v>23</v>
      </c>
      <c r="F43">
        <f t="shared" si="2"/>
        <v>1</v>
      </c>
    </row>
    <row r="44" spans="1:10" x14ac:dyDescent="0.25">
      <c r="A44">
        <v>5</v>
      </c>
      <c r="B44" t="s">
        <v>54</v>
      </c>
      <c r="C44" t="s">
        <v>48</v>
      </c>
      <c r="D44" t="s">
        <v>23</v>
      </c>
      <c r="E44" t="s">
        <v>24</v>
      </c>
      <c r="F44">
        <f t="shared" si="2"/>
        <v>0</v>
      </c>
    </row>
    <row r="45" spans="1:10" x14ac:dyDescent="0.25">
      <c r="A45">
        <v>5</v>
      </c>
      <c r="B45" t="s">
        <v>56</v>
      </c>
      <c r="C45" t="s">
        <v>61</v>
      </c>
      <c r="D45" t="s">
        <v>23</v>
      </c>
      <c r="E45" t="s">
        <v>23</v>
      </c>
      <c r="F45">
        <f t="shared" si="2"/>
        <v>1</v>
      </c>
    </row>
    <row r="46" spans="1:10" x14ac:dyDescent="0.25">
      <c r="A46">
        <v>5</v>
      </c>
      <c r="B46" t="s">
        <v>52</v>
      </c>
      <c r="C46" t="s">
        <v>57</v>
      </c>
      <c r="D46" t="s">
        <v>25</v>
      </c>
      <c r="E46" t="s">
        <v>25</v>
      </c>
      <c r="F46">
        <f t="shared" si="2"/>
        <v>1</v>
      </c>
    </row>
    <row r="47" spans="1:10" x14ac:dyDescent="0.25">
      <c r="A47">
        <v>5</v>
      </c>
      <c r="B47" t="s">
        <v>59</v>
      </c>
      <c r="C47" t="s">
        <v>51</v>
      </c>
      <c r="D47" t="s">
        <v>23</v>
      </c>
      <c r="E47" t="s">
        <v>23</v>
      </c>
      <c r="F47">
        <f t="shared" si="2"/>
        <v>1</v>
      </c>
    </row>
    <row r="48" spans="1:10" x14ac:dyDescent="0.25">
      <c r="A48">
        <v>5</v>
      </c>
      <c r="B48" t="s">
        <v>67</v>
      </c>
      <c r="C48" t="s">
        <v>55</v>
      </c>
      <c r="D48" t="s">
        <v>24</v>
      </c>
      <c r="E48" t="s">
        <v>23</v>
      </c>
      <c r="F48">
        <f t="shared" si="2"/>
        <v>0</v>
      </c>
    </row>
    <row r="49" spans="1:6" x14ac:dyDescent="0.25">
      <c r="A49">
        <v>5</v>
      </c>
      <c r="B49" t="s">
        <v>66</v>
      </c>
      <c r="C49" t="s">
        <v>63</v>
      </c>
      <c r="D49" t="s">
        <v>25</v>
      </c>
      <c r="E49" t="s">
        <v>25</v>
      </c>
      <c r="F49">
        <f t="shared" si="2"/>
        <v>1</v>
      </c>
    </row>
    <row r="50" spans="1:6" x14ac:dyDescent="0.25">
      <c r="A50">
        <v>5</v>
      </c>
      <c r="B50" t="s">
        <v>64</v>
      </c>
      <c r="C50" t="s">
        <v>60</v>
      </c>
      <c r="D50" t="s">
        <v>23</v>
      </c>
      <c r="E50" t="s">
        <v>23</v>
      </c>
      <c r="F50">
        <f t="shared" si="2"/>
        <v>1</v>
      </c>
    </row>
    <row r="51" spans="1:6" x14ac:dyDescent="0.25">
      <c r="A51">
        <v>5</v>
      </c>
      <c r="B51" t="s">
        <v>50</v>
      </c>
      <c r="C51" t="s">
        <v>62</v>
      </c>
      <c r="D51" t="s">
        <v>24</v>
      </c>
      <c r="E51" t="s">
        <v>25</v>
      </c>
      <c r="F51">
        <f t="shared" si="2"/>
        <v>0</v>
      </c>
    </row>
    <row r="52" spans="1:6" x14ac:dyDescent="0.25">
      <c r="A52">
        <v>5</v>
      </c>
      <c r="B52" t="s">
        <v>53</v>
      </c>
      <c r="C52" t="s">
        <v>65</v>
      </c>
      <c r="D52" t="s">
        <v>23</v>
      </c>
      <c r="E52" t="s">
        <v>23</v>
      </c>
      <c r="F52">
        <f t="shared" si="2"/>
        <v>1</v>
      </c>
    </row>
    <row r="53" spans="1:6" x14ac:dyDescent="0.25">
      <c r="A53">
        <v>6</v>
      </c>
      <c r="B53" t="s">
        <v>51</v>
      </c>
      <c r="C53" t="s">
        <v>56</v>
      </c>
      <c r="D53" t="s">
        <v>25</v>
      </c>
      <c r="E53" t="s">
        <v>25</v>
      </c>
      <c r="F53">
        <f t="shared" si="2"/>
        <v>1</v>
      </c>
    </row>
    <row r="54" spans="1:6" x14ac:dyDescent="0.25">
      <c r="A54">
        <v>6</v>
      </c>
      <c r="B54" t="s">
        <v>60</v>
      </c>
      <c r="C54" t="s">
        <v>54</v>
      </c>
      <c r="D54" t="s">
        <v>23</v>
      </c>
      <c r="E54" t="s">
        <v>23</v>
      </c>
      <c r="F54">
        <f t="shared" si="2"/>
        <v>1</v>
      </c>
    </row>
    <row r="55" spans="1:6" x14ac:dyDescent="0.25">
      <c r="A55">
        <v>6</v>
      </c>
      <c r="B55" t="s">
        <v>48</v>
      </c>
      <c r="C55" t="s">
        <v>66</v>
      </c>
      <c r="D55" t="s">
        <v>23</v>
      </c>
      <c r="E55" t="s">
        <v>23</v>
      </c>
      <c r="F55">
        <f t="shared" si="2"/>
        <v>1</v>
      </c>
    </row>
    <row r="56" spans="1:6" x14ac:dyDescent="0.25">
      <c r="A56">
        <v>6</v>
      </c>
      <c r="B56" t="s">
        <v>57</v>
      </c>
      <c r="C56" t="s">
        <v>67</v>
      </c>
      <c r="D56" t="s">
        <v>24</v>
      </c>
      <c r="E56" t="s">
        <v>23</v>
      </c>
      <c r="F56">
        <f t="shared" si="2"/>
        <v>0</v>
      </c>
    </row>
    <row r="57" spans="1:6" x14ac:dyDescent="0.25">
      <c r="A57">
        <v>6</v>
      </c>
      <c r="B57" t="s">
        <v>62</v>
      </c>
      <c r="C57" t="s">
        <v>58</v>
      </c>
      <c r="D57" t="s">
        <v>23</v>
      </c>
      <c r="E57" t="s">
        <v>23</v>
      </c>
      <c r="F57">
        <f t="shared" si="2"/>
        <v>1</v>
      </c>
    </row>
    <row r="58" spans="1:6" x14ac:dyDescent="0.25">
      <c r="A58">
        <v>6</v>
      </c>
      <c r="B58" t="s">
        <v>63</v>
      </c>
      <c r="C58" t="s">
        <v>50</v>
      </c>
      <c r="D58" t="s">
        <v>23</v>
      </c>
      <c r="E58" t="s">
        <v>23</v>
      </c>
      <c r="F58">
        <f t="shared" si="2"/>
        <v>1</v>
      </c>
    </row>
    <row r="59" spans="1:6" x14ac:dyDescent="0.25">
      <c r="A59">
        <v>6</v>
      </c>
      <c r="B59" t="s">
        <v>49</v>
      </c>
      <c r="C59" t="s">
        <v>52</v>
      </c>
      <c r="D59" t="s">
        <v>25</v>
      </c>
      <c r="E59" t="s">
        <v>24</v>
      </c>
      <c r="F59">
        <f t="shared" si="2"/>
        <v>0</v>
      </c>
    </row>
    <row r="60" spans="1:6" x14ac:dyDescent="0.25">
      <c r="A60">
        <v>6</v>
      </c>
      <c r="B60" t="s">
        <v>61</v>
      </c>
      <c r="C60" t="s">
        <v>53</v>
      </c>
      <c r="D60" t="s">
        <v>24</v>
      </c>
      <c r="E60" t="s">
        <v>24</v>
      </c>
      <c r="F60">
        <f t="shared" si="2"/>
        <v>1</v>
      </c>
    </row>
    <row r="61" spans="1:6" x14ac:dyDescent="0.25">
      <c r="A61">
        <v>6</v>
      </c>
      <c r="B61" t="s">
        <v>65</v>
      </c>
      <c r="C61" t="s">
        <v>59</v>
      </c>
      <c r="D61" t="s">
        <v>23</v>
      </c>
      <c r="E61" t="s">
        <v>23</v>
      </c>
      <c r="F61">
        <f t="shared" si="2"/>
        <v>1</v>
      </c>
    </row>
    <row r="62" spans="1:6" x14ac:dyDescent="0.25">
      <c r="A62" s="22">
        <v>6</v>
      </c>
      <c r="B62" s="22" t="s">
        <v>55</v>
      </c>
      <c r="C62" s="22" t="s">
        <v>64</v>
      </c>
      <c r="D62" t="s">
        <v>25</v>
      </c>
      <c r="E62" t="s">
        <v>24</v>
      </c>
      <c r="F62">
        <f t="shared" si="2"/>
        <v>0</v>
      </c>
    </row>
    <row r="63" spans="1:6" x14ac:dyDescent="0.25">
      <c r="A63">
        <v>7</v>
      </c>
      <c r="B63" t="s">
        <v>48</v>
      </c>
      <c r="C63" t="s">
        <v>57</v>
      </c>
      <c r="D63" t="s">
        <v>23</v>
      </c>
      <c r="E63" t="s">
        <v>23</v>
      </c>
      <c r="F63">
        <f t="shared" si="2"/>
        <v>1</v>
      </c>
    </row>
    <row r="64" spans="1:6" x14ac:dyDescent="0.25">
      <c r="A64">
        <v>7</v>
      </c>
      <c r="B64" t="s">
        <v>62</v>
      </c>
      <c r="C64" t="s">
        <v>60</v>
      </c>
      <c r="D64" t="s">
        <v>23</v>
      </c>
      <c r="E64" t="s">
        <v>23</v>
      </c>
      <c r="F64">
        <f t="shared" si="2"/>
        <v>1</v>
      </c>
    </row>
    <row r="65" spans="1:6" x14ac:dyDescent="0.25">
      <c r="A65">
        <v>7</v>
      </c>
      <c r="B65" t="s">
        <v>53</v>
      </c>
      <c r="C65" t="s">
        <v>55</v>
      </c>
      <c r="D65" t="s">
        <v>23</v>
      </c>
      <c r="E65" t="s">
        <v>23</v>
      </c>
      <c r="F65">
        <f t="shared" si="2"/>
        <v>1</v>
      </c>
    </row>
    <row r="66" spans="1:6" x14ac:dyDescent="0.25">
      <c r="A66">
        <v>7</v>
      </c>
      <c r="B66" t="s">
        <v>66</v>
      </c>
      <c r="C66" t="s">
        <v>58</v>
      </c>
      <c r="D66" t="s">
        <v>23</v>
      </c>
      <c r="E66" t="s">
        <v>23</v>
      </c>
      <c r="F66">
        <f t="shared" si="2"/>
        <v>1</v>
      </c>
    </row>
    <row r="67" spans="1:6" x14ac:dyDescent="0.25">
      <c r="A67">
        <v>7</v>
      </c>
      <c r="B67" t="s">
        <v>51</v>
      </c>
      <c r="C67" t="s">
        <v>67</v>
      </c>
      <c r="D67" t="s">
        <v>23</v>
      </c>
      <c r="E67" t="s">
        <v>23</v>
      </c>
      <c r="F67">
        <f t="shared" si="2"/>
        <v>1</v>
      </c>
    </row>
    <row r="68" spans="1:6" x14ac:dyDescent="0.25">
      <c r="A68" s="22">
        <v>7</v>
      </c>
      <c r="B68" s="22" t="s">
        <v>64</v>
      </c>
      <c r="C68" s="22" t="s">
        <v>61</v>
      </c>
      <c r="D68" t="s">
        <v>25</v>
      </c>
      <c r="E68" t="s">
        <v>24</v>
      </c>
      <c r="F68">
        <f t="shared" ref="F68:F131" si="7">IF(D68=E68,1,0)</f>
        <v>0</v>
      </c>
    </row>
    <row r="69" spans="1:6" x14ac:dyDescent="0.25">
      <c r="A69">
        <v>7</v>
      </c>
      <c r="B69" t="s">
        <v>52</v>
      </c>
      <c r="C69" t="s">
        <v>56</v>
      </c>
      <c r="D69" t="s">
        <v>25</v>
      </c>
      <c r="E69" t="s">
        <v>24</v>
      </c>
      <c r="F69">
        <f t="shared" si="7"/>
        <v>0</v>
      </c>
    </row>
    <row r="70" spans="1:6" x14ac:dyDescent="0.25">
      <c r="A70">
        <v>7</v>
      </c>
      <c r="B70" t="s">
        <v>54</v>
      </c>
      <c r="C70" t="s">
        <v>65</v>
      </c>
      <c r="D70" t="s">
        <v>23</v>
      </c>
      <c r="E70" t="s">
        <v>23</v>
      </c>
      <c r="F70">
        <f t="shared" si="7"/>
        <v>1</v>
      </c>
    </row>
    <row r="71" spans="1:6" x14ac:dyDescent="0.25">
      <c r="A71">
        <v>7</v>
      </c>
      <c r="B71" t="s">
        <v>50</v>
      </c>
      <c r="C71" t="s">
        <v>49</v>
      </c>
      <c r="D71" t="s">
        <v>24</v>
      </c>
      <c r="E71" t="s">
        <v>24</v>
      </c>
      <c r="F71">
        <f t="shared" si="7"/>
        <v>1</v>
      </c>
    </row>
    <row r="72" spans="1:6" x14ac:dyDescent="0.25">
      <c r="A72">
        <v>8</v>
      </c>
      <c r="B72" t="s">
        <v>67</v>
      </c>
      <c r="C72" t="s">
        <v>53</v>
      </c>
      <c r="D72" t="s">
        <v>23</v>
      </c>
      <c r="E72" t="s">
        <v>23</v>
      </c>
      <c r="F72">
        <f t="shared" si="7"/>
        <v>1</v>
      </c>
    </row>
    <row r="73" spans="1:6" x14ac:dyDescent="0.25">
      <c r="A73">
        <v>8</v>
      </c>
      <c r="B73" t="s">
        <v>55</v>
      </c>
      <c r="C73" t="s">
        <v>50</v>
      </c>
      <c r="D73" t="s">
        <v>24</v>
      </c>
      <c r="E73" t="s">
        <v>23</v>
      </c>
      <c r="F73">
        <f t="shared" si="7"/>
        <v>0</v>
      </c>
    </row>
    <row r="74" spans="1:6" x14ac:dyDescent="0.25">
      <c r="A74">
        <v>8</v>
      </c>
      <c r="B74" t="s">
        <v>49</v>
      </c>
      <c r="C74" t="s">
        <v>63</v>
      </c>
      <c r="D74" t="s">
        <v>24</v>
      </c>
      <c r="E74" t="s">
        <v>24</v>
      </c>
      <c r="F74">
        <f t="shared" si="7"/>
        <v>1</v>
      </c>
    </row>
    <row r="75" spans="1:6" x14ac:dyDescent="0.25">
      <c r="A75">
        <v>8</v>
      </c>
      <c r="B75" t="s">
        <v>64</v>
      </c>
      <c r="C75" t="s">
        <v>62</v>
      </c>
      <c r="D75" t="s">
        <v>24</v>
      </c>
      <c r="E75" t="s">
        <v>24</v>
      </c>
      <c r="F75">
        <f t="shared" si="7"/>
        <v>1</v>
      </c>
    </row>
    <row r="76" spans="1:6" x14ac:dyDescent="0.25">
      <c r="A76">
        <v>8</v>
      </c>
      <c r="B76" t="s">
        <v>56</v>
      </c>
      <c r="C76" t="s">
        <v>66</v>
      </c>
      <c r="D76" t="s">
        <v>23</v>
      </c>
      <c r="E76" t="s">
        <v>23</v>
      </c>
      <c r="F76">
        <f t="shared" si="7"/>
        <v>1</v>
      </c>
    </row>
    <row r="77" spans="1:6" x14ac:dyDescent="0.25">
      <c r="A77">
        <v>8</v>
      </c>
      <c r="B77" t="s">
        <v>60</v>
      </c>
      <c r="C77" t="s">
        <v>57</v>
      </c>
      <c r="D77" t="s">
        <v>23</v>
      </c>
      <c r="E77" t="s">
        <v>23</v>
      </c>
      <c r="F77">
        <f t="shared" si="7"/>
        <v>1</v>
      </c>
    </row>
    <row r="78" spans="1:6" x14ac:dyDescent="0.25">
      <c r="A78">
        <v>8</v>
      </c>
      <c r="B78" t="s">
        <v>58</v>
      </c>
      <c r="C78" t="s">
        <v>48</v>
      </c>
      <c r="D78" t="s">
        <v>24</v>
      </c>
      <c r="E78" t="s">
        <v>24</v>
      </c>
      <c r="F78">
        <f t="shared" si="7"/>
        <v>1</v>
      </c>
    </row>
    <row r="79" spans="1:6" x14ac:dyDescent="0.25">
      <c r="A79">
        <v>8</v>
      </c>
      <c r="B79" t="s">
        <v>65</v>
      </c>
      <c r="C79" t="s">
        <v>51</v>
      </c>
      <c r="D79" t="s">
        <v>25</v>
      </c>
      <c r="E79" t="s">
        <v>24</v>
      </c>
      <c r="F79">
        <f t="shared" si="7"/>
        <v>0</v>
      </c>
    </row>
    <row r="80" spans="1:6" x14ac:dyDescent="0.25">
      <c r="A80">
        <v>8</v>
      </c>
      <c r="B80" t="s">
        <v>61</v>
      </c>
      <c r="C80" t="s">
        <v>54</v>
      </c>
      <c r="D80" t="s">
        <v>23</v>
      </c>
      <c r="E80" t="s">
        <v>23</v>
      </c>
      <c r="F80">
        <f t="shared" si="7"/>
        <v>1</v>
      </c>
    </row>
    <row r="81" spans="1:6" x14ac:dyDescent="0.25">
      <c r="A81">
        <v>8</v>
      </c>
      <c r="B81" t="s">
        <v>59</v>
      </c>
      <c r="C81" t="s">
        <v>52</v>
      </c>
      <c r="D81" t="s">
        <v>23</v>
      </c>
      <c r="E81" t="s">
        <v>23</v>
      </c>
      <c r="F81">
        <f t="shared" si="7"/>
        <v>1</v>
      </c>
    </row>
    <row r="82" spans="1:6" x14ac:dyDescent="0.25">
      <c r="A82">
        <v>9</v>
      </c>
      <c r="B82" t="s">
        <v>53</v>
      </c>
      <c r="C82" t="s">
        <v>62</v>
      </c>
      <c r="D82" t="s">
        <v>23</v>
      </c>
      <c r="E82" t="s">
        <v>23</v>
      </c>
      <c r="F82">
        <f t="shared" si="7"/>
        <v>1</v>
      </c>
    </row>
    <row r="83" spans="1:6" x14ac:dyDescent="0.25">
      <c r="A83">
        <v>9</v>
      </c>
      <c r="B83" t="s">
        <v>61</v>
      </c>
      <c r="C83" t="s">
        <v>63</v>
      </c>
      <c r="D83" t="s">
        <v>23</v>
      </c>
      <c r="E83" t="s">
        <v>23</v>
      </c>
      <c r="F83">
        <f t="shared" si="7"/>
        <v>1</v>
      </c>
    </row>
    <row r="84" spans="1:6" x14ac:dyDescent="0.25">
      <c r="A84">
        <v>9</v>
      </c>
      <c r="B84" t="s">
        <v>65</v>
      </c>
      <c r="C84" t="s">
        <v>48</v>
      </c>
      <c r="D84" t="s">
        <v>25</v>
      </c>
      <c r="E84" t="s">
        <v>25</v>
      </c>
      <c r="F84">
        <f t="shared" si="7"/>
        <v>1</v>
      </c>
    </row>
    <row r="85" spans="1:6" x14ac:dyDescent="0.25">
      <c r="A85">
        <v>9</v>
      </c>
      <c r="B85" t="s">
        <v>57</v>
      </c>
      <c r="C85" t="s">
        <v>49</v>
      </c>
      <c r="D85" t="s">
        <v>23</v>
      </c>
      <c r="E85" t="s">
        <v>23</v>
      </c>
      <c r="F85">
        <f t="shared" si="7"/>
        <v>1</v>
      </c>
    </row>
    <row r="86" spans="1:6" x14ac:dyDescent="0.25">
      <c r="A86">
        <v>9</v>
      </c>
      <c r="B86" t="s">
        <v>51</v>
      </c>
      <c r="C86" t="s">
        <v>60</v>
      </c>
      <c r="D86" t="s">
        <v>25</v>
      </c>
      <c r="E86" t="s">
        <v>25</v>
      </c>
      <c r="F86">
        <f t="shared" si="7"/>
        <v>1</v>
      </c>
    </row>
    <row r="87" spans="1:6" x14ac:dyDescent="0.25">
      <c r="A87">
        <v>9</v>
      </c>
      <c r="B87" t="s">
        <v>67</v>
      </c>
      <c r="C87" t="s">
        <v>64</v>
      </c>
      <c r="D87" t="s">
        <v>23</v>
      </c>
      <c r="E87" t="s">
        <v>23</v>
      </c>
      <c r="F87">
        <f t="shared" si="7"/>
        <v>1</v>
      </c>
    </row>
    <row r="88" spans="1:6" x14ac:dyDescent="0.25">
      <c r="A88">
        <v>9</v>
      </c>
      <c r="B88" t="s">
        <v>59</v>
      </c>
      <c r="C88" t="s">
        <v>66</v>
      </c>
      <c r="D88" t="s">
        <v>23</v>
      </c>
      <c r="E88" t="s">
        <v>23</v>
      </c>
      <c r="F88">
        <f t="shared" si="7"/>
        <v>1</v>
      </c>
    </row>
    <row r="89" spans="1:6" x14ac:dyDescent="0.25">
      <c r="A89">
        <v>9</v>
      </c>
      <c r="B89" t="s">
        <v>56</v>
      </c>
      <c r="C89" t="s">
        <v>55</v>
      </c>
      <c r="D89" t="s">
        <v>23</v>
      </c>
      <c r="E89" t="s">
        <v>23</v>
      </c>
      <c r="F89">
        <f t="shared" si="7"/>
        <v>1</v>
      </c>
    </row>
    <row r="90" spans="1:6" x14ac:dyDescent="0.25">
      <c r="A90">
        <v>9</v>
      </c>
      <c r="B90" t="s">
        <v>52</v>
      </c>
      <c r="C90" t="s">
        <v>58</v>
      </c>
      <c r="D90" t="s">
        <v>24</v>
      </c>
      <c r="E90" t="s">
        <v>23</v>
      </c>
      <c r="F90">
        <f t="shared" si="7"/>
        <v>0</v>
      </c>
    </row>
    <row r="91" spans="1:6" x14ac:dyDescent="0.25">
      <c r="A91">
        <v>9</v>
      </c>
      <c r="B91" t="s">
        <v>54</v>
      </c>
      <c r="C91" t="s">
        <v>50</v>
      </c>
      <c r="D91" t="s">
        <v>24</v>
      </c>
      <c r="E91" t="s">
        <v>23</v>
      </c>
      <c r="F91">
        <f t="shared" si="7"/>
        <v>0</v>
      </c>
    </row>
    <row r="92" spans="1:6" x14ac:dyDescent="0.25">
      <c r="A92">
        <v>10</v>
      </c>
      <c r="B92" t="s">
        <v>60</v>
      </c>
      <c r="C92" t="s">
        <v>67</v>
      </c>
      <c r="D92" t="s">
        <v>23</v>
      </c>
      <c r="E92" t="s">
        <v>24</v>
      </c>
      <c r="F92">
        <f t="shared" si="7"/>
        <v>0</v>
      </c>
    </row>
    <row r="93" spans="1:6" x14ac:dyDescent="0.25">
      <c r="A93">
        <v>10</v>
      </c>
      <c r="B93" t="s">
        <v>50</v>
      </c>
      <c r="C93" t="s">
        <v>56</v>
      </c>
      <c r="D93" t="s">
        <v>24</v>
      </c>
      <c r="E93" t="s">
        <v>24</v>
      </c>
      <c r="F93">
        <f t="shared" si="7"/>
        <v>1</v>
      </c>
    </row>
    <row r="94" spans="1:6" x14ac:dyDescent="0.25">
      <c r="A94">
        <v>10</v>
      </c>
      <c r="B94" t="s">
        <v>62</v>
      </c>
      <c r="C94" t="s">
        <v>61</v>
      </c>
      <c r="D94" t="s">
        <v>25</v>
      </c>
      <c r="E94" t="s">
        <v>25</v>
      </c>
      <c r="F94">
        <f t="shared" si="7"/>
        <v>1</v>
      </c>
    </row>
    <row r="95" spans="1:6" x14ac:dyDescent="0.25">
      <c r="A95">
        <v>10</v>
      </c>
      <c r="B95" t="s">
        <v>57</v>
      </c>
      <c r="C95" t="s">
        <v>55</v>
      </c>
      <c r="D95" t="s">
        <v>23</v>
      </c>
      <c r="E95" t="s">
        <v>23</v>
      </c>
      <c r="F95">
        <f t="shared" si="7"/>
        <v>1</v>
      </c>
    </row>
    <row r="96" spans="1:6" x14ac:dyDescent="0.25">
      <c r="A96">
        <v>10</v>
      </c>
      <c r="B96" t="s">
        <v>63</v>
      </c>
      <c r="C96" t="s">
        <v>65</v>
      </c>
      <c r="D96" t="s">
        <v>23</v>
      </c>
      <c r="E96" t="s">
        <v>23</v>
      </c>
      <c r="F96">
        <f t="shared" si="7"/>
        <v>1</v>
      </c>
    </row>
    <row r="97" spans="1:6" x14ac:dyDescent="0.25">
      <c r="A97">
        <v>10</v>
      </c>
      <c r="B97" t="s">
        <v>66</v>
      </c>
      <c r="C97" t="s">
        <v>53</v>
      </c>
      <c r="D97" t="s">
        <v>23</v>
      </c>
      <c r="E97" t="s">
        <v>23</v>
      </c>
      <c r="F97">
        <f t="shared" si="7"/>
        <v>1</v>
      </c>
    </row>
    <row r="98" spans="1:6" x14ac:dyDescent="0.25">
      <c r="A98">
        <v>10</v>
      </c>
      <c r="B98" t="s">
        <v>49</v>
      </c>
      <c r="C98" t="s">
        <v>51</v>
      </c>
      <c r="D98" t="s">
        <v>24</v>
      </c>
      <c r="E98" t="s">
        <v>24</v>
      </c>
      <c r="F98">
        <f t="shared" si="7"/>
        <v>1</v>
      </c>
    </row>
    <row r="99" spans="1:6" x14ac:dyDescent="0.25">
      <c r="A99">
        <v>10</v>
      </c>
      <c r="B99" t="s">
        <v>52</v>
      </c>
      <c r="C99" t="s">
        <v>54</v>
      </c>
      <c r="D99" t="s">
        <v>25</v>
      </c>
      <c r="E99" t="s">
        <v>23</v>
      </c>
      <c r="F99">
        <f t="shared" si="7"/>
        <v>0</v>
      </c>
    </row>
    <row r="100" spans="1:6" x14ac:dyDescent="0.25">
      <c r="A100">
        <v>10</v>
      </c>
      <c r="B100" t="s">
        <v>48</v>
      </c>
      <c r="C100" t="s">
        <v>59</v>
      </c>
      <c r="D100" t="s">
        <v>23</v>
      </c>
      <c r="E100" t="s">
        <v>23</v>
      </c>
      <c r="F100">
        <f t="shared" si="7"/>
        <v>1</v>
      </c>
    </row>
    <row r="101" spans="1:6" x14ac:dyDescent="0.25">
      <c r="A101">
        <v>10</v>
      </c>
      <c r="B101" t="s">
        <v>58</v>
      </c>
      <c r="C101" t="s">
        <v>64</v>
      </c>
      <c r="D101" t="s">
        <v>24</v>
      </c>
      <c r="E101" t="s">
        <v>24</v>
      </c>
      <c r="F101">
        <f t="shared" si="7"/>
        <v>1</v>
      </c>
    </row>
    <row r="102" spans="1:6" x14ac:dyDescent="0.25">
      <c r="A102">
        <v>11</v>
      </c>
      <c r="B102" t="s">
        <v>62</v>
      </c>
      <c r="C102" t="s">
        <v>49</v>
      </c>
      <c r="D102" t="s">
        <v>24</v>
      </c>
      <c r="E102" t="s">
        <v>24</v>
      </c>
      <c r="F102">
        <f t="shared" si="7"/>
        <v>1</v>
      </c>
    </row>
    <row r="103" spans="1:6" x14ac:dyDescent="0.25">
      <c r="A103">
        <v>11</v>
      </c>
      <c r="B103" t="s">
        <v>65</v>
      </c>
      <c r="C103" t="s">
        <v>66</v>
      </c>
      <c r="D103" t="s">
        <v>25</v>
      </c>
      <c r="E103" t="s">
        <v>25</v>
      </c>
      <c r="F103">
        <f t="shared" si="7"/>
        <v>1</v>
      </c>
    </row>
    <row r="104" spans="1:6" x14ac:dyDescent="0.25">
      <c r="A104">
        <v>11</v>
      </c>
      <c r="B104" t="s">
        <v>53</v>
      </c>
      <c r="C104" t="s">
        <v>60</v>
      </c>
      <c r="D104" t="s">
        <v>24</v>
      </c>
      <c r="E104" t="s">
        <v>24</v>
      </c>
      <c r="F104">
        <f t="shared" si="7"/>
        <v>1</v>
      </c>
    </row>
    <row r="105" spans="1:6" x14ac:dyDescent="0.25">
      <c r="A105">
        <v>11</v>
      </c>
      <c r="B105" t="s">
        <v>67</v>
      </c>
      <c r="C105" t="s">
        <v>58</v>
      </c>
      <c r="D105" t="s">
        <v>23</v>
      </c>
      <c r="E105" t="s">
        <v>23</v>
      </c>
      <c r="F105">
        <f t="shared" si="7"/>
        <v>1</v>
      </c>
    </row>
    <row r="106" spans="1:6" x14ac:dyDescent="0.25">
      <c r="A106">
        <v>11</v>
      </c>
      <c r="B106" t="s">
        <v>64</v>
      </c>
      <c r="C106" t="s">
        <v>56</v>
      </c>
      <c r="D106" t="s">
        <v>23</v>
      </c>
      <c r="E106" t="s">
        <v>23</v>
      </c>
      <c r="F106">
        <f t="shared" si="7"/>
        <v>1</v>
      </c>
    </row>
    <row r="107" spans="1:6" x14ac:dyDescent="0.25">
      <c r="A107">
        <v>11</v>
      </c>
      <c r="B107" t="s">
        <v>55</v>
      </c>
      <c r="C107" t="s">
        <v>59</v>
      </c>
      <c r="D107" t="s">
        <v>24</v>
      </c>
      <c r="E107" t="s">
        <v>25</v>
      </c>
      <c r="F107">
        <f t="shared" si="7"/>
        <v>0</v>
      </c>
    </row>
    <row r="108" spans="1:6" x14ac:dyDescent="0.25">
      <c r="A108">
        <v>11</v>
      </c>
      <c r="B108" t="s">
        <v>51</v>
      </c>
      <c r="C108" t="s">
        <v>61</v>
      </c>
      <c r="D108" t="s">
        <v>25</v>
      </c>
      <c r="E108" t="s">
        <v>25</v>
      </c>
      <c r="F108">
        <f t="shared" si="7"/>
        <v>1</v>
      </c>
    </row>
    <row r="109" spans="1:6" x14ac:dyDescent="0.25">
      <c r="A109">
        <v>11</v>
      </c>
      <c r="B109" t="s">
        <v>54</v>
      </c>
      <c r="C109" t="s">
        <v>57</v>
      </c>
      <c r="D109" t="s">
        <v>24</v>
      </c>
      <c r="E109" t="s">
        <v>24</v>
      </c>
      <c r="F109">
        <f t="shared" si="7"/>
        <v>1</v>
      </c>
    </row>
    <row r="110" spans="1:6" x14ac:dyDescent="0.25">
      <c r="A110">
        <v>11</v>
      </c>
      <c r="B110" t="s">
        <v>63</v>
      </c>
      <c r="C110" t="s">
        <v>48</v>
      </c>
      <c r="D110" t="s">
        <v>24</v>
      </c>
      <c r="E110" t="s">
        <v>24</v>
      </c>
      <c r="F110">
        <f t="shared" si="7"/>
        <v>1</v>
      </c>
    </row>
    <row r="111" spans="1:6" x14ac:dyDescent="0.25">
      <c r="A111">
        <v>11</v>
      </c>
      <c r="B111" t="s">
        <v>50</v>
      </c>
      <c r="C111" t="s">
        <v>52</v>
      </c>
      <c r="D111" t="s">
        <v>23</v>
      </c>
      <c r="E111" t="s">
        <v>23</v>
      </c>
      <c r="F111">
        <f t="shared" si="7"/>
        <v>1</v>
      </c>
    </row>
    <row r="112" spans="1:6" x14ac:dyDescent="0.25">
      <c r="A112">
        <v>12</v>
      </c>
      <c r="B112" t="s">
        <v>56</v>
      </c>
      <c r="C112" t="s">
        <v>67</v>
      </c>
      <c r="D112" t="s">
        <v>24</v>
      </c>
      <c r="E112" t="s">
        <v>23</v>
      </c>
      <c r="F112">
        <f t="shared" si="7"/>
        <v>0</v>
      </c>
    </row>
    <row r="113" spans="1:6" x14ac:dyDescent="0.25">
      <c r="A113">
        <v>12</v>
      </c>
      <c r="B113" t="s">
        <v>58</v>
      </c>
      <c r="C113" t="s">
        <v>50</v>
      </c>
      <c r="D113" t="s">
        <v>25</v>
      </c>
      <c r="E113" t="s">
        <v>25</v>
      </c>
      <c r="F113">
        <f t="shared" si="7"/>
        <v>1</v>
      </c>
    </row>
    <row r="114" spans="1:6" x14ac:dyDescent="0.25">
      <c r="A114">
        <v>12</v>
      </c>
      <c r="B114" t="s">
        <v>49</v>
      </c>
      <c r="C114" t="s">
        <v>66</v>
      </c>
      <c r="D114" t="s">
        <v>25</v>
      </c>
      <c r="E114" t="s">
        <v>25</v>
      </c>
      <c r="F114">
        <f t="shared" si="7"/>
        <v>1</v>
      </c>
    </row>
    <row r="115" spans="1:6" x14ac:dyDescent="0.25">
      <c r="A115">
        <v>12</v>
      </c>
      <c r="B115" t="s">
        <v>53</v>
      </c>
      <c r="C115" t="s">
        <v>64</v>
      </c>
      <c r="D115" t="s">
        <v>23</v>
      </c>
      <c r="E115" t="s">
        <v>23</v>
      </c>
      <c r="F115">
        <f t="shared" si="7"/>
        <v>1</v>
      </c>
    </row>
    <row r="116" spans="1:6" x14ac:dyDescent="0.25">
      <c r="A116">
        <v>12</v>
      </c>
      <c r="B116" t="s">
        <v>57</v>
      </c>
      <c r="C116" t="s">
        <v>63</v>
      </c>
      <c r="D116" t="s">
        <v>25</v>
      </c>
      <c r="E116" t="s">
        <v>25</v>
      </c>
      <c r="F116">
        <f t="shared" si="7"/>
        <v>1</v>
      </c>
    </row>
    <row r="117" spans="1:6" x14ac:dyDescent="0.25">
      <c r="A117">
        <v>12</v>
      </c>
      <c r="B117" t="s">
        <v>59</v>
      </c>
      <c r="C117" t="s">
        <v>54</v>
      </c>
      <c r="D117" t="s">
        <v>24</v>
      </c>
      <c r="E117" t="s">
        <v>24</v>
      </c>
      <c r="F117">
        <f t="shared" si="7"/>
        <v>1</v>
      </c>
    </row>
    <row r="118" spans="1:6" x14ac:dyDescent="0.25">
      <c r="A118">
        <v>12</v>
      </c>
      <c r="B118" t="s">
        <v>48</v>
      </c>
      <c r="C118" t="s">
        <v>51</v>
      </c>
      <c r="D118" t="s">
        <v>23</v>
      </c>
      <c r="E118" t="s">
        <v>23</v>
      </c>
      <c r="F118">
        <f t="shared" si="7"/>
        <v>1</v>
      </c>
    </row>
    <row r="119" spans="1:6" x14ac:dyDescent="0.25">
      <c r="A119">
        <v>12</v>
      </c>
      <c r="B119" t="s">
        <v>61</v>
      </c>
      <c r="C119" t="s">
        <v>55</v>
      </c>
      <c r="D119" t="s">
        <v>23</v>
      </c>
      <c r="E119" t="s">
        <v>23</v>
      </c>
      <c r="F119">
        <f t="shared" si="7"/>
        <v>1</v>
      </c>
    </row>
    <row r="120" spans="1:6" x14ac:dyDescent="0.25">
      <c r="A120">
        <v>12</v>
      </c>
      <c r="B120" t="s">
        <v>52</v>
      </c>
      <c r="C120" t="s">
        <v>62</v>
      </c>
      <c r="D120" t="s">
        <v>24</v>
      </c>
      <c r="E120" t="s">
        <v>24</v>
      </c>
      <c r="F120">
        <f t="shared" si="7"/>
        <v>1</v>
      </c>
    </row>
    <row r="121" spans="1:6" x14ac:dyDescent="0.25">
      <c r="A121">
        <v>12</v>
      </c>
      <c r="B121" t="s">
        <v>65</v>
      </c>
      <c r="C121" t="s">
        <v>60</v>
      </c>
      <c r="D121" t="s">
        <v>24</v>
      </c>
      <c r="E121" t="s">
        <v>24</v>
      </c>
      <c r="F121">
        <f t="shared" si="7"/>
        <v>1</v>
      </c>
    </row>
    <row r="122" spans="1:6" x14ac:dyDescent="0.25">
      <c r="A122">
        <v>13</v>
      </c>
      <c r="B122" t="s">
        <v>58</v>
      </c>
      <c r="C122" t="s">
        <v>53</v>
      </c>
      <c r="D122" t="s">
        <v>23</v>
      </c>
      <c r="E122" t="s">
        <v>23</v>
      </c>
      <c r="F122">
        <f t="shared" si="7"/>
        <v>1</v>
      </c>
    </row>
    <row r="123" spans="1:6" x14ac:dyDescent="0.25">
      <c r="A123">
        <v>13</v>
      </c>
      <c r="B123" t="s">
        <v>64</v>
      </c>
      <c r="C123" t="s">
        <v>57</v>
      </c>
      <c r="D123" t="s">
        <v>23</v>
      </c>
      <c r="E123" t="s">
        <v>23</v>
      </c>
      <c r="F123">
        <f t="shared" si="7"/>
        <v>1</v>
      </c>
    </row>
    <row r="124" spans="1:6" x14ac:dyDescent="0.25">
      <c r="A124">
        <v>13</v>
      </c>
      <c r="B124" t="s">
        <v>61</v>
      </c>
      <c r="C124" t="s">
        <v>59</v>
      </c>
      <c r="D124" t="s">
        <v>23</v>
      </c>
      <c r="E124" t="s">
        <v>23</v>
      </c>
      <c r="F124">
        <f t="shared" si="7"/>
        <v>1</v>
      </c>
    </row>
    <row r="125" spans="1:6" x14ac:dyDescent="0.25">
      <c r="A125">
        <v>13</v>
      </c>
      <c r="B125" t="s">
        <v>54</v>
      </c>
      <c r="C125" t="s">
        <v>49</v>
      </c>
      <c r="D125" t="s">
        <v>23</v>
      </c>
      <c r="E125" t="s">
        <v>23</v>
      </c>
      <c r="F125">
        <f t="shared" si="7"/>
        <v>1</v>
      </c>
    </row>
    <row r="126" spans="1:6" x14ac:dyDescent="0.25">
      <c r="A126">
        <v>13</v>
      </c>
      <c r="B126" t="s">
        <v>63</v>
      </c>
      <c r="C126" t="s">
        <v>56</v>
      </c>
      <c r="D126" t="s">
        <v>24</v>
      </c>
      <c r="E126" t="s">
        <v>24</v>
      </c>
      <c r="F126">
        <f t="shared" si="7"/>
        <v>1</v>
      </c>
    </row>
    <row r="127" spans="1:6" x14ac:dyDescent="0.25">
      <c r="A127">
        <v>13</v>
      </c>
      <c r="B127" t="s">
        <v>62</v>
      </c>
      <c r="C127" t="s">
        <v>48</v>
      </c>
      <c r="D127" t="s">
        <v>23</v>
      </c>
      <c r="E127" t="s">
        <v>23</v>
      </c>
      <c r="F127">
        <f t="shared" si="7"/>
        <v>1</v>
      </c>
    </row>
    <row r="128" spans="1:6" x14ac:dyDescent="0.25">
      <c r="A128">
        <v>13</v>
      </c>
      <c r="B128" t="s">
        <v>55</v>
      </c>
      <c r="C128" t="s">
        <v>51</v>
      </c>
      <c r="D128" t="s">
        <v>25</v>
      </c>
      <c r="E128" t="s">
        <v>25</v>
      </c>
      <c r="F128">
        <f t="shared" si="7"/>
        <v>1</v>
      </c>
    </row>
    <row r="129" spans="1:6" x14ac:dyDescent="0.25">
      <c r="A129">
        <v>13</v>
      </c>
      <c r="B129" t="s">
        <v>67</v>
      </c>
      <c r="C129" t="s">
        <v>65</v>
      </c>
      <c r="D129" t="s">
        <v>24</v>
      </c>
      <c r="E129" t="s">
        <v>23</v>
      </c>
      <c r="F129">
        <f t="shared" si="7"/>
        <v>0</v>
      </c>
    </row>
    <row r="130" spans="1:6" x14ac:dyDescent="0.25">
      <c r="A130">
        <v>13</v>
      </c>
      <c r="B130" t="s">
        <v>60</v>
      </c>
      <c r="C130" t="s">
        <v>52</v>
      </c>
      <c r="D130" t="s">
        <v>24</v>
      </c>
      <c r="E130" t="s">
        <v>24</v>
      </c>
      <c r="F130">
        <f t="shared" si="7"/>
        <v>1</v>
      </c>
    </row>
    <row r="131" spans="1:6" x14ac:dyDescent="0.25">
      <c r="A131">
        <v>7</v>
      </c>
      <c r="B131" t="s">
        <v>63</v>
      </c>
      <c r="C131" t="s">
        <v>59</v>
      </c>
      <c r="D131" t="s">
        <v>23</v>
      </c>
      <c r="E131" t="s">
        <v>24</v>
      </c>
      <c r="F131">
        <f t="shared" si="7"/>
        <v>0</v>
      </c>
    </row>
    <row r="132" spans="1:6" x14ac:dyDescent="0.25">
      <c r="A132">
        <v>14</v>
      </c>
      <c r="B132" t="s">
        <v>48</v>
      </c>
      <c r="C132" t="s">
        <v>60</v>
      </c>
      <c r="D132" t="s">
        <v>23</v>
      </c>
      <c r="E132" t="s">
        <v>23</v>
      </c>
      <c r="F132">
        <f t="shared" ref="F132:F195" si="8">IF(D132=E132,1,0)</f>
        <v>1</v>
      </c>
    </row>
    <row r="133" spans="1:6" x14ac:dyDescent="0.25">
      <c r="A133">
        <v>14</v>
      </c>
      <c r="B133" t="s">
        <v>50</v>
      </c>
      <c r="C133" t="s">
        <v>61</v>
      </c>
      <c r="D133" t="s">
        <v>23</v>
      </c>
      <c r="E133" t="s">
        <v>24</v>
      </c>
      <c r="F133">
        <f t="shared" si="8"/>
        <v>0</v>
      </c>
    </row>
    <row r="134" spans="1:6" x14ac:dyDescent="0.25">
      <c r="A134">
        <v>14</v>
      </c>
      <c r="B134" t="s">
        <v>64</v>
      </c>
      <c r="C134" t="s">
        <v>52</v>
      </c>
      <c r="D134" t="s">
        <v>23</v>
      </c>
      <c r="E134" t="s">
        <v>23</v>
      </c>
      <c r="F134">
        <f t="shared" si="8"/>
        <v>1</v>
      </c>
    </row>
    <row r="135" spans="1:6" x14ac:dyDescent="0.25">
      <c r="A135">
        <v>14</v>
      </c>
      <c r="B135" t="s">
        <v>54</v>
      </c>
      <c r="C135" t="s">
        <v>58</v>
      </c>
      <c r="D135" t="s">
        <v>23</v>
      </c>
      <c r="E135" t="s">
        <v>23</v>
      </c>
      <c r="F135">
        <f t="shared" si="8"/>
        <v>1</v>
      </c>
    </row>
    <row r="136" spans="1:6" x14ac:dyDescent="0.25">
      <c r="A136">
        <v>14</v>
      </c>
      <c r="B136" t="s">
        <v>56</v>
      </c>
      <c r="C136" t="s">
        <v>62</v>
      </c>
      <c r="D136" t="s">
        <v>24</v>
      </c>
      <c r="E136" t="s">
        <v>23</v>
      </c>
      <c r="F136">
        <f t="shared" si="8"/>
        <v>0</v>
      </c>
    </row>
    <row r="137" spans="1:6" x14ac:dyDescent="0.25">
      <c r="A137">
        <v>14</v>
      </c>
      <c r="B137" t="s">
        <v>59</v>
      </c>
      <c r="C137" t="s">
        <v>67</v>
      </c>
      <c r="D137" t="s">
        <v>25</v>
      </c>
      <c r="E137" t="s">
        <v>25</v>
      </c>
      <c r="F137">
        <f t="shared" si="8"/>
        <v>1</v>
      </c>
    </row>
    <row r="138" spans="1:6" x14ac:dyDescent="0.25">
      <c r="A138">
        <v>14</v>
      </c>
      <c r="B138" t="s">
        <v>53</v>
      </c>
      <c r="C138" t="s">
        <v>63</v>
      </c>
      <c r="D138" t="s">
        <v>24</v>
      </c>
      <c r="E138" t="s">
        <v>24</v>
      </c>
      <c r="F138">
        <f t="shared" si="8"/>
        <v>1</v>
      </c>
    </row>
    <row r="139" spans="1:6" x14ac:dyDescent="0.25">
      <c r="A139">
        <v>14</v>
      </c>
      <c r="B139" t="s">
        <v>51</v>
      </c>
      <c r="C139" t="s">
        <v>66</v>
      </c>
      <c r="D139" t="s">
        <v>23</v>
      </c>
      <c r="E139" t="s">
        <v>24</v>
      </c>
      <c r="F139">
        <f t="shared" si="8"/>
        <v>0</v>
      </c>
    </row>
    <row r="140" spans="1:6" x14ac:dyDescent="0.25">
      <c r="A140">
        <v>14</v>
      </c>
      <c r="B140" t="s">
        <v>55</v>
      </c>
      <c r="C140" t="s">
        <v>49</v>
      </c>
      <c r="D140" t="s">
        <v>24</v>
      </c>
      <c r="E140" t="s">
        <v>24</v>
      </c>
      <c r="F140">
        <f t="shared" si="8"/>
        <v>1</v>
      </c>
    </row>
    <row r="141" spans="1:6" x14ac:dyDescent="0.25">
      <c r="A141">
        <v>14</v>
      </c>
      <c r="B141" t="s">
        <v>65</v>
      </c>
      <c r="C141" t="s">
        <v>57</v>
      </c>
      <c r="D141" t="s">
        <v>25</v>
      </c>
      <c r="E141" t="s">
        <v>25</v>
      </c>
      <c r="F141">
        <f t="shared" si="8"/>
        <v>1</v>
      </c>
    </row>
    <row r="142" spans="1:6" x14ac:dyDescent="0.25">
      <c r="A142">
        <v>15</v>
      </c>
      <c r="B142" t="s">
        <v>60</v>
      </c>
      <c r="C142" t="s">
        <v>56</v>
      </c>
      <c r="D142" t="s">
        <v>24</v>
      </c>
      <c r="E142" t="s">
        <v>25</v>
      </c>
      <c r="F142">
        <f t="shared" si="8"/>
        <v>0</v>
      </c>
    </row>
    <row r="143" spans="1:6" x14ac:dyDescent="0.25">
      <c r="A143">
        <v>15</v>
      </c>
      <c r="B143" t="s">
        <v>66</v>
      </c>
      <c r="C143" t="s">
        <v>54</v>
      </c>
      <c r="D143" t="s">
        <v>23</v>
      </c>
      <c r="E143" t="s">
        <v>23</v>
      </c>
      <c r="F143">
        <f t="shared" si="8"/>
        <v>1</v>
      </c>
    </row>
    <row r="144" spans="1:6" x14ac:dyDescent="0.25">
      <c r="A144">
        <v>15</v>
      </c>
      <c r="B144" t="s">
        <v>67</v>
      </c>
      <c r="C144" t="s">
        <v>48</v>
      </c>
      <c r="D144" t="s">
        <v>25</v>
      </c>
      <c r="E144" t="s">
        <v>25</v>
      </c>
      <c r="F144">
        <f t="shared" si="8"/>
        <v>1</v>
      </c>
    </row>
    <row r="145" spans="1:6" x14ac:dyDescent="0.25">
      <c r="A145">
        <v>15</v>
      </c>
      <c r="B145" t="s">
        <v>63</v>
      </c>
      <c r="C145" t="s">
        <v>51</v>
      </c>
      <c r="D145" t="s">
        <v>23</v>
      </c>
      <c r="E145" t="s">
        <v>23</v>
      </c>
      <c r="F145">
        <f t="shared" si="8"/>
        <v>1</v>
      </c>
    </row>
    <row r="146" spans="1:6" x14ac:dyDescent="0.25">
      <c r="A146">
        <v>15</v>
      </c>
      <c r="B146" t="s">
        <v>57</v>
      </c>
      <c r="C146" t="s">
        <v>53</v>
      </c>
      <c r="D146" t="s">
        <v>25</v>
      </c>
      <c r="E146" t="s">
        <v>25</v>
      </c>
      <c r="F146">
        <f t="shared" si="8"/>
        <v>1</v>
      </c>
    </row>
    <row r="147" spans="1:6" x14ac:dyDescent="0.25">
      <c r="A147">
        <v>15</v>
      </c>
      <c r="B147" t="s">
        <v>52</v>
      </c>
      <c r="C147" t="s">
        <v>55</v>
      </c>
      <c r="D147" t="s">
        <v>23</v>
      </c>
      <c r="E147" t="s">
        <v>23</v>
      </c>
      <c r="F147">
        <f t="shared" si="8"/>
        <v>1</v>
      </c>
    </row>
    <row r="148" spans="1:6" x14ac:dyDescent="0.25">
      <c r="A148">
        <v>15</v>
      </c>
      <c r="B148" t="s">
        <v>58</v>
      </c>
      <c r="C148" t="s">
        <v>65</v>
      </c>
      <c r="D148" t="s">
        <v>25</v>
      </c>
      <c r="E148" t="s">
        <v>25</v>
      </c>
      <c r="F148">
        <f t="shared" si="8"/>
        <v>1</v>
      </c>
    </row>
    <row r="149" spans="1:6" x14ac:dyDescent="0.25">
      <c r="A149">
        <v>15</v>
      </c>
      <c r="B149" t="s">
        <v>62</v>
      </c>
      <c r="C149" t="s">
        <v>59</v>
      </c>
      <c r="D149" t="s">
        <v>24</v>
      </c>
      <c r="E149" t="s">
        <v>23</v>
      </c>
      <c r="F149">
        <f t="shared" si="8"/>
        <v>0</v>
      </c>
    </row>
    <row r="150" spans="1:6" x14ac:dyDescent="0.25">
      <c r="A150">
        <v>15</v>
      </c>
      <c r="B150" t="s">
        <v>49</v>
      </c>
      <c r="C150" t="s">
        <v>61</v>
      </c>
      <c r="D150" t="s">
        <v>23</v>
      </c>
      <c r="E150" t="s">
        <v>23</v>
      </c>
      <c r="F150">
        <f t="shared" si="8"/>
        <v>1</v>
      </c>
    </row>
    <row r="151" spans="1:6" x14ac:dyDescent="0.25">
      <c r="A151">
        <v>15</v>
      </c>
      <c r="B151" t="s">
        <v>50</v>
      </c>
      <c r="C151" t="s">
        <v>64</v>
      </c>
      <c r="D151" t="s">
        <v>23</v>
      </c>
      <c r="E151" t="s">
        <v>23</v>
      </c>
      <c r="F151">
        <f t="shared" si="8"/>
        <v>1</v>
      </c>
    </row>
    <row r="152" spans="1:6" x14ac:dyDescent="0.25">
      <c r="A152">
        <v>13</v>
      </c>
      <c r="B152" t="s">
        <v>66</v>
      </c>
      <c r="C152" t="s">
        <v>50</v>
      </c>
      <c r="D152" t="s">
        <v>25</v>
      </c>
      <c r="E152" t="s">
        <v>24</v>
      </c>
      <c r="F152">
        <f t="shared" si="8"/>
        <v>0</v>
      </c>
    </row>
    <row r="153" spans="1:6" x14ac:dyDescent="0.25">
      <c r="A153">
        <v>16</v>
      </c>
      <c r="B153" t="s">
        <v>60</v>
      </c>
      <c r="C153" t="s">
        <v>66</v>
      </c>
      <c r="D153" t="s">
        <v>23</v>
      </c>
      <c r="E153" t="s">
        <v>24</v>
      </c>
      <c r="F153">
        <f t="shared" si="8"/>
        <v>0</v>
      </c>
    </row>
    <row r="154" spans="1:6" x14ac:dyDescent="0.25">
      <c r="A154">
        <v>16</v>
      </c>
      <c r="B154" t="s">
        <v>54</v>
      </c>
      <c r="C154" t="s">
        <v>62</v>
      </c>
      <c r="D154" t="s">
        <v>25</v>
      </c>
      <c r="E154" t="s">
        <v>25</v>
      </c>
      <c r="F154">
        <f t="shared" si="8"/>
        <v>1</v>
      </c>
    </row>
    <row r="155" spans="1:6" x14ac:dyDescent="0.25">
      <c r="A155">
        <v>16</v>
      </c>
      <c r="B155" t="s">
        <v>67</v>
      </c>
      <c r="C155" t="s">
        <v>50</v>
      </c>
      <c r="D155" t="s">
        <v>23</v>
      </c>
      <c r="E155" t="s">
        <v>23</v>
      </c>
      <c r="F155">
        <f t="shared" si="8"/>
        <v>1</v>
      </c>
    </row>
    <row r="156" spans="1:6" x14ac:dyDescent="0.25">
      <c r="A156">
        <v>16</v>
      </c>
      <c r="B156" t="s">
        <v>64</v>
      </c>
      <c r="C156" t="s">
        <v>48</v>
      </c>
      <c r="D156" t="s">
        <v>25</v>
      </c>
      <c r="E156" t="s">
        <v>25</v>
      </c>
      <c r="F156">
        <f t="shared" si="8"/>
        <v>1</v>
      </c>
    </row>
    <row r="157" spans="1:6" x14ac:dyDescent="0.25">
      <c r="A157">
        <v>16</v>
      </c>
      <c r="B157" t="s">
        <v>55</v>
      </c>
      <c r="C157" t="s">
        <v>63</v>
      </c>
      <c r="D157" t="s">
        <v>24</v>
      </c>
      <c r="E157" t="s">
        <v>23</v>
      </c>
      <c r="F157">
        <f t="shared" si="8"/>
        <v>0</v>
      </c>
    </row>
    <row r="158" spans="1:6" x14ac:dyDescent="0.25">
      <c r="A158">
        <v>16</v>
      </c>
      <c r="B158" t="s">
        <v>59</v>
      </c>
      <c r="C158" t="s">
        <v>53</v>
      </c>
      <c r="D158" t="s">
        <v>23</v>
      </c>
      <c r="E158" t="s">
        <v>23</v>
      </c>
      <c r="F158">
        <f t="shared" si="8"/>
        <v>1</v>
      </c>
    </row>
    <row r="159" spans="1:6" x14ac:dyDescent="0.25">
      <c r="A159">
        <v>16</v>
      </c>
      <c r="B159" t="s">
        <v>65</v>
      </c>
      <c r="C159" t="s">
        <v>49</v>
      </c>
      <c r="D159" t="s">
        <v>24</v>
      </c>
      <c r="E159" t="s">
        <v>24</v>
      </c>
      <c r="F159">
        <f t="shared" si="8"/>
        <v>1</v>
      </c>
    </row>
    <row r="160" spans="1:6" x14ac:dyDescent="0.25">
      <c r="A160">
        <v>16</v>
      </c>
      <c r="B160" t="s">
        <v>61</v>
      </c>
      <c r="C160" t="s">
        <v>57</v>
      </c>
      <c r="D160" t="s">
        <v>24</v>
      </c>
      <c r="E160" t="s">
        <v>23</v>
      </c>
      <c r="F160">
        <f t="shared" si="8"/>
        <v>0</v>
      </c>
    </row>
    <row r="161" spans="1:6" x14ac:dyDescent="0.25">
      <c r="A161">
        <v>16</v>
      </c>
      <c r="B161" t="s">
        <v>51</v>
      </c>
      <c r="C161" t="s">
        <v>52</v>
      </c>
      <c r="D161" t="s">
        <v>24</v>
      </c>
      <c r="E161" t="s">
        <v>24</v>
      </c>
      <c r="F161">
        <f t="shared" si="8"/>
        <v>1</v>
      </c>
    </row>
    <row r="162" spans="1:6" x14ac:dyDescent="0.25">
      <c r="A162">
        <v>17</v>
      </c>
      <c r="B162" t="s">
        <v>66</v>
      </c>
      <c r="C162" t="s">
        <v>64</v>
      </c>
      <c r="D162" t="s">
        <v>23</v>
      </c>
      <c r="E162" t="s">
        <v>23</v>
      </c>
      <c r="F162">
        <f t="shared" si="8"/>
        <v>1</v>
      </c>
    </row>
    <row r="163" spans="1:6" x14ac:dyDescent="0.25">
      <c r="A163">
        <v>17</v>
      </c>
      <c r="B163" t="s">
        <v>52</v>
      </c>
      <c r="C163" t="s">
        <v>61</v>
      </c>
      <c r="D163" t="s">
        <v>25</v>
      </c>
      <c r="E163" t="s">
        <v>24</v>
      </c>
      <c r="F163">
        <f t="shared" si="8"/>
        <v>0</v>
      </c>
    </row>
    <row r="164" spans="1:6" x14ac:dyDescent="0.25">
      <c r="A164">
        <v>17</v>
      </c>
      <c r="B164" t="s">
        <v>50</v>
      </c>
      <c r="C164" t="s">
        <v>60</v>
      </c>
      <c r="D164" t="s">
        <v>24</v>
      </c>
      <c r="E164" t="s">
        <v>24</v>
      </c>
      <c r="F164">
        <f t="shared" si="8"/>
        <v>1</v>
      </c>
    </row>
    <row r="165" spans="1:6" x14ac:dyDescent="0.25">
      <c r="A165">
        <v>17</v>
      </c>
      <c r="B165" t="s">
        <v>62</v>
      </c>
      <c r="C165" t="s">
        <v>65</v>
      </c>
      <c r="D165" t="s">
        <v>23</v>
      </c>
      <c r="E165" t="s">
        <v>23</v>
      </c>
      <c r="F165">
        <f t="shared" si="8"/>
        <v>1</v>
      </c>
    </row>
    <row r="166" spans="1:6" x14ac:dyDescent="0.25">
      <c r="A166">
        <v>17</v>
      </c>
      <c r="B166" t="s">
        <v>53</v>
      </c>
      <c r="C166" t="s">
        <v>51</v>
      </c>
      <c r="D166" t="s">
        <v>23</v>
      </c>
      <c r="E166" t="s">
        <v>23</v>
      </c>
      <c r="F166">
        <f t="shared" si="8"/>
        <v>1</v>
      </c>
    </row>
    <row r="167" spans="1:6" x14ac:dyDescent="0.25">
      <c r="A167">
        <v>17</v>
      </c>
      <c r="B167" t="s">
        <v>49</v>
      </c>
      <c r="C167" t="s">
        <v>67</v>
      </c>
      <c r="D167" t="s">
        <v>23</v>
      </c>
      <c r="E167" t="s">
        <v>23</v>
      </c>
      <c r="F167">
        <f t="shared" si="8"/>
        <v>1</v>
      </c>
    </row>
    <row r="168" spans="1:6" x14ac:dyDescent="0.25">
      <c r="A168">
        <v>17</v>
      </c>
      <c r="B168" t="s">
        <v>57</v>
      </c>
      <c r="C168" t="s">
        <v>59</v>
      </c>
      <c r="D168" t="s">
        <v>23</v>
      </c>
      <c r="E168" t="s">
        <v>23</v>
      </c>
      <c r="F168">
        <f t="shared" si="8"/>
        <v>1</v>
      </c>
    </row>
    <row r="169" spans="1:6" x14ac:dyDescent="0.25">
      <c r="A169">
        <v>17</v>
      </c>
      <c r="B169" t="s">
        <v>48</v>
      </c>
      <c r="C169" t="s">
        <v>56</v>
      </c>
      <c r="D169" t="s">
        <v>23</v>
      </c>
      <c r="E169" t="s">
        <v>23</v>
      </c>
      <c r="F169">
        <f t="shared" si="8"/>
        <v>1</v>
      </c>
    </row>
    <row r="170" spans="1:6" x14ac:dyDescent="0.25">
      <c r="A170">
        <v>17</v>
      </c>
      <c r="B170" t="s">
        <v>63</v>
      </c>
      <c r="C170" t="s">
        <v>54</v>
      </c>
      <c r="D170" t="s">
        <v>23</v>
      </c>
      <c r="E170" t="s">
        <v>23</v>
      </c>
      <c r="F170">
        <f t="shared" si="8"/>
        <v>1</v>
      </c>
    </row>
    <row r="171" spans="1:6" x14ac:dyDescent="0.25">
      <c r="A171">
        <v>17</v>
      </c>
      <c r="B171" t="s">
        <v>58</v>
      </c>
      <c r="C171" t="s">
        <v>55</v>
      </c>
      <c r="D171" t="s">
        <v>25</v>
      </c>
      <c r="E171" t="s">
        <v>25</v>
      </c>
      <c r="F171">
        <f t="shared" si="8"/>
        <v>1</v>
      </c>
    </row>
    <row r="172" spans="1:6" x14ac:dyDescent="0.25">
      <c r="A172">
        <v>18</v>
      </c>
      <c r="B172" t="s">
        <v>67</v>
      </c>
      <c r="C172" t="s">
        <v>62</v>
      </c>
      <c r="D172" t="s">
        <v>25</v>
      </c>
      <c r="E172" t="s">
        <v>25</v>
      </c>
      <c r="F172">
        <f t="shared" si="8"/>
        <v>1</v>
      </c>
    </row>
    <row r="173" spans="1:6" x14ac:dyDescent="0.25">
      <c r="A173">
        <v>18</v>
      </c>
      <c r="B173" t="s">
        <v>57</v>
      </c>
      <c r="C173" t="s">
        <v>58</v>
      </c>
      <c r="D173" t="s">
        <v>25</v>
      </c>
      <c r="E173" t="s">
        <v>25</v>
      </c>
      <c r="F173">
        <f t="shared" si="8"/>
        <v>1</v>
      </c>
    </row>
    <row r="174" spans="1:6" x14ac:dyDescent="0.25">
      <c r="A174">
        <v>18</v>
      </c>
      <c r="B174" t="s">
        <v>63</v>
      </c>
      <c r="C174" t="s">
        <v>64</v>
      </c>
      <c r="D174" t="s">
        <v>24</v>
      </c>
      <c r="E174" t="s">
        <v>24</v>
      </c>
      <c r="F174">
        <f t="shared" si="8"/>
        <v>1</v>
      </c>
    </row>
    <row r="175" spans="1:6" x14ac:dyDescent="0.25">
      <c r="A175">
        <v>18</v>
      </c>
      <c r="B175" t="s">
        <v>53</v>
      </c>
      <c r="C175" t="s">
        <v>50</v>
      </c>
      <c r="D175" t="s">
        <v>23</v>
      </c>
      <c r="E175" t="s">
        <v>23</v>
      </c>
      <c r="F175">
        <f t="shared" si="8"/>
        <v>1</v>
      </c>
    </row>
    <row r="176" spans="1:6" x14ac:dyDescent="0.25">
      <c r="A176">
        <v>18</v>
      </c>
      <c r="B176" t="s">
        <v>59</v>
      </c>
      <c r="C176" t="s">
        <v>56</v>
      </c>
      <c r="D176" t="s">
        <v>25</v>
      </c>
      <c r="E176" t="s">
        <v>24</v>
      </c>
      <c r="F176">
        <f t="shared" si="8"/>
        <v>0</v>
      </c>
    </row>
    <row r="177" spans="1:6" x14ac:dyDescent="0.25">
      <c r="A177">
        <v>18</v>
      </c>
      <c r="B177" t="s">
        <v>55</v>
      </c>
      <c r="C177" t="s">
        <v>48</v>
      </c>
      <c r="D177" t="s">
        <v>25</v>
      </c>
      <c r="E177" t="s">
        <v>25</v>
      </c>
      <c r="F177">
        <f t="shared" si="8"/>
        <v>1</v>
      </c>
    </row>
    <row r="178" spans="1:6" x14ac:dyDescent="0.25">
      <c r="A178">
        <v>18</v>
      </c>
      <c r="B178" t="s">
        <v>61</v>
      </c>
      <c r="C178" t="s">
        <v>66</v>
      </c>
      <c r="D178" t="s">
        <v>24</v>
      </c>
      <c r="E178" t="s">
        <v>24</v>
      </c>
      <c r="F178">
        <f t="shared" si="8"/>
        <v>1</v>
      </c>
    </row>
    <row r="179" spans="1:6" x14ac:dyDescent="0.25">
      <c r="A179">
        <v>18</v>
      </c>
      <c r="B179" t="s">
        <v>49</v>
      </c>
      <c r="C179" t="s">
        <v>60</v>
      </c>
      <c r="D179" t="s">
        <v>25</v>
      </c>
      <c r="E179" t="s">
        <v>25</v>
      </c>
      <c r="F179">
        <f t="shared" si="8"/>
        <v>1</v>
      </c>
    </row>
    <row r="180" spans="1:6" x14ac:dyDescent="0.25">
      <c r="A180">
        <v>18</v>
      </c>
      <c r="B180" t="s">
        <v>65</v>
      </c>
      <c r="C180" t="s">
        <v>52</v>
      </c>
      <c r="D180" t="s">
        <v>23</v>
      </c>
      <c r="E180" t="s">
        <v>23</v>
      </c>
      <c r="F180">
        <f t="shared" si="8"/>
        <v>1</v>
      </c>
    </row>
    <row r="181" spans="1:6" x14ac:dyDescent="0.25">
      <c r="A181">
        <v>18</v>
      </c>
      <c r="B181" t="s">
        <v>51</v>
      </c>
      <c r="C181" t="s">
        <v>54</v>
      </c>
      <c r="D181" t="s">
        <v>23</v>
      </c>
      <c r="E181" t="s">
        <v>24</v>
      </c>
      <c r="F181">
        <f t="shared" si="8"/>
        <v>0</v>
      </c>
    </row>
    <row r="182" spans="1:6" x14ac:dyDescent="0.25">
      <c r="A182">
        <v>16</v>
      </c>
      <c r="B182" t="s">
        <v>56</v>
      </c>
      <c r="C182" t="s">
        <v>58</v>
      </c>
      <c r="D182" t="s">
        <v>23</v>
      </c>
      <c r="E182" t="s">
        <v>23</v>
      </c>
      <c r="F182">
        <f t="shared" si="8"/>
        <v>1</v>
      </c>
    </row>
    <row r="183" spans="1:6" x14ac:dyDescent="0.25">
      <c r="A183">
        <v>19</v>
      </c>
      <c r="B183" t="s">
        <v>64</v>
      </c>
      <c r="C183" t="s">
        <v>51</v>
      </c>
      <c r="D183" t="s">
        <v>24</v>
      </c>
      <c r="E183" t="s">
        <v>24</v>
      </c>
      <c r="F183">
        <f t="shared" si="8"/>
        <v>1</v>
      </c>
    </row>
    <row r="184" spans="1:6" x14ac:dyDescent="0.25">
      <c r="A184">
        <v>19</v>
      </c>
      <c r="B184" t="s">
        <v>56</v>
      </c>
      <c r="C184" t="s">
        <v>49</v>
      </c>
      <c r="D184" t="s">
        <v>23</v>
      </c>
      <c r="E184" t="s">
        <v>23</v>
      </c>
      <c r="F184">
        <f t="shared" si="8"/>
        <v>1</v>
      </c>
    </row>
    <row r="185" spans="1:6" x14ac:dyDescent="0.25">
      <c r="A185">
        <v>19</v>
      </c>
      <c r="B185" t="s">
        <v>52</v>
      </c>
      <c r="C185" t="s">
        <v>67</v>
      </c>
      <c r="D185" t="s">
        <v>25</v>
      </c>
      <c r="E185" t="s">
        <v>24</v>
      </c>
      <c r="F185">
        <f t="shared" si="8"/>
        <v>0</v>
      </c>
    </row>
    <row r="186" spans="1:6" x14ac:dyDescent="0.25">
      <c r="A186">
        <v>19</v>
      </c>
      <c r="B186" t="s">
        <v>48</v>
      </c>
      <c r="C186" t="s">
        <v>61</v>
      </c>
      <c r="D186" t="s">
        <v>23</v>
      </c>
      <c r="E186" t="s">
        <v>23</v>
      </c>
      <c r="F186">
        <f t="shared" si="8"/>
        <v>1</v>
      </c>
    </row>
    <row r="187" spans="1:6" x14ac:dyDescent="0.25">
      <c r="A187">
        <v>19</v>
      </c>
      <c r="B187" t="s">
        <v>62</v>
      </c>
      <c r="C187" t="s">
        <v>57</v>
      </c>
      <c r="D187" t="s">
        <v>24</v>
      </c>
      <c r="E187" t="s">
        <v>24</v>
      </c>
      <c r="F187">
        <f t="shared" si="8"/>
        <v>1</v>
      </c>
    </row>
    <row r="188" spans="1:6" x14ac:dyDescent="0.25">
      <c r="A188">
        <v>19</v>
      </c>
      <c r="B188" t="s">
        <v>60</v>
      </c>
      <c r="C188" t="s">
        <v>59</v>
      </c>
      <c r="D188" t="s">
        <v>23</v>
      </c>
      <c r="E188" t="s">
        <v>23</v>
      </c>
      <c r="F188">
        <f t="shared" si="8"/>
        <v>1</v>
      </c>
    </row>
    <row r="189" spans="1:6" x14ac:dyDescent="0.25">
      <c r="A189">
        <v>19</v>
      </c>
      <c r="B189" t="s">
        <v>50</v>
      </c>
      <c r="C189" t="s">
        <v>65</v>
      </c>
      <c r="D189" t="s">
        <v>24</v>
      </c>
      <c r="E189" t="s">
        <v>23</v>
      </c>
      <c r="F189">
        <f t="shared" si="8"/>
        <v>0</v>
      </c>
    </row>
    <row r="190" spans="1:6" x14ac:dyDescent="0.25">
      <c r="A190">
        <v>19</v>
      </c>
      <c r="B190" t="s">
        <v>54</v>
      </c>
      <c r="C190" t="s">
        <v>53</v>
      </c>
      <c r="D190" t="s">
        <v>25</v>
      </c>
      <c r="E190" t="s">
        <v>25</v>
      </c>
      <c r="F190">
        <f t="shared" si="8"/>
        <v>1</v>
      </c>
    </row>
    <row r="191" spans="1:6" x14ac:dyDescent="0.25">
      <c r="A191">
        <v>19</v>
      </c>
      <c r="B191" t="s">
        <v>58</v>
      </c>
      <c r="C191" t="s">
        <v>63</v>
      </c>
      <c r="D191" t="s">
        <v>23</v>
      </c>
      <c r="E191" t="s">
        <v>23</v>
      </c>
      <c r="F191">
        <f t="shared" si="8"/>
        <v>1</v>
      </c>
    </row>
    <row r="192" spans="1:6" x14ac:dyDescent="0.25">
      <c r="A192">
        <v>19</v>
      </c>
      <c r="B192" t="s">
        <v>66</v>
      </c>
      <c r="C192" t="s">
        <v>55</v>
      </c>
      <c r="D192" t="s">
        <v>25</v>
      </c>
      <c r="E192" t="s">
        <v>25</v>
      </c>
      <c r="F192">
        <f t="shared" si="8"/>
        <v>1</v>
      </c>
    </row>
    <row r="193" spans="1:6" x14ac:dyDescent="0.25">
      <c r="A193">
        <v>20</v>
      </c>
      <c r="B193" t="s">
        <v>51</v>
      </c>
      <c r="C193" t="s">
        <v>50</v>
      </c>
      <c r="D193" t="s">
        <v>25</v>
      </c>
      <c r="E193" t="s">
        <v>25</v>
      </c>
      <c r="F193">
        <f t="shared" si="8"/>
        <v>1</v>
      </c>
    </row>
    <row r="194" spans="1:6" x14ac:dyDescent="0.25">
      <c r="A194">
        <v>20</v>
      </c>
      <c r="B194" t="s">
        <v>63</v>
      </c>
      <c r="C194" t="s">
        <v>62</v>
      </c>
      <c r="D194" t="s">
        <v>23</v>
      </c>
      <c r="E194" t="s">
        <v>23</v>
      </c>
      <c r="F194">
        <f t="shared" si="8"/>
        <v>1</v>
      </c>
    </row>
    <row r="195" spans="1:6" x14ac:dyDescent="0.25">
      <c r="A195">
        <v>20</v>
      </c>
      <c r="B195" t="s">
        <v>61</v>
      </c>
      <c r="C195" t="s">
        <v>60</v>
      </c>
      <c r="D195" t="s">
        <v>25</v>
      </c>
      <c r="E195" t="s">
        <v>25</v>
      </c>
      <c r="F195">
        <f t="shared" si="8"/>
        <v>1</v>
      </c>
    </row>
    <row r="196" spans="1:6" x14ac:dyDescent="0.25">
      <c r="A196">
        <v>20</v>
      </c>
      <c r="B196" t="s">
        <v>49</v>
      </c>
      <c r="C196" t="s">
        <v>48</v>
      </c>
      <c r="D196" t="s">
        <v>25</v>
      </c>
      <c r="E196" t="s">
        <v>25</v>
      </c>
      <c r="F196">
        <f t="shared" ref="F196:F259" si="9">IF(D196=E196,1,0)</f>
        <v>1</v>
      </c>
    </row>
    <row r="197" spans="1:6" x14ac:dyDescent="0.25">
      <c r="A197">
        <v>20</v>
      </c>
      <c r="B197" t="s">
        <v>67</v>
      </c>
      <c r="C197" t="s">
        <v>66</v>
      </c>
      <c r="D197" t="s">
        <v>24</v>
      </c>
      <c r="E197" t="s">
        <v>24</v>
      </c>
      <c r="F197">
        <f t="shared" si="9"/>
        <v>1</v>
      </c>
    </row>
    <row r="198" spans="1:6" x14ac:dyDescent="0.25">
      <c r="A198">
        <v>20</v>
      </c>
      <c r="B198" t="s">
        <v>57</v>
      </c>
      <c r="C198" t="s">
        <v>56</v>
      </c>
      <c r="D198" t="s">
        <v>25</v>
      </c>
      <c r="E198" t="s">
        <v>25</v>
      </c>
      <c r="F198">
        <f t="shared" si="9"/>
        <v>1</v>
      </c>
    </row>
    <row r="199" spans="1:6" x14ac:dyDescent="0.25">
      <c r="A199">
        <v>20</v>
      </c>
      <c r="B199" t="s">
        <v>59</v>
      </c>
      <c r="C199" t="s">
        <v>58</v>
      </c>
      <c r="D199" t="s">
        <v>23</v>
      </c>
      <c r="E199" t="s">
        <v>23</v>
      </c>
      <c r="F199">
        <f t="shared" si="9"/>
        <v>1</v>
      </c>
    </row>
    <row r="200" spans="1:6" x14ac:dyDescent="0.25">
      <c r="A200">
        <v>20</v>
      </c>
      <c r="B200" t="s">
        <v>53</v>
      </c>
      <c r="C200" t="s">
        <v>52</v>
      </c>
      <c r="D200" t="s">
        <v>23</v>
      </c>
      <c r="E200" t="s">
        <v>23</v>
      </c>
      <c r="F200">
        <f t="shared" si="9"/>
        <v>1</v>
      </c>
    </row>
    <row r="201" spans="1:6" x14ac:dyDescent="0.25">
      <c r="A201">
        <v>20</v>
      </c>
      <c r="B201" t="s">
        <v>65</v>
      </c>
      <c r="C201" t="s">
        <v>64</v>
      </c>
      <c r="D201" t="s">
        <v>23</v>
      </c>
      <c r="E201" t="s">
        <v>23</v>
      </c>
      <c r="F201">
        <f t="shared" si="9"/>
        <v>1</v>
      </c>
    </row>
    <row r="202" spans="1:6" x14ac:dyDescent="0.25">
      <c r="A202">
        <v>20</v>
      </c>
      <c r="B202" t="s">
        <v>55</v>
      </c>
      <c r="C202" t="s">
        <v>54</v>
      </c>
      <c r="D202" t="s">
        <v>23</v>
      </c>
      <c r="E202" t="s">
        <v>23</v>
      </c>
      <c r="F202">
        <f t="shared" si="9"/>
        <v>1</v>
      </c>
    </row>
    <row r="203" spans="1:6" x14ac:dyDescent="0.25">
      <c r="A203">
        <v>21</v>
      </c>
      <c r="B203" t="s">
        <v>50</v>
      </c>
      <c r="C203" t="s">
        <v>59</v>
      </c>
      <c r="D203" t="s">
        <v>25</v>
      </c>
      <c r="E203" t="s">
        <v>25</v>
      </c>
      <c r="F203">
        <f t="shared" si="9"/>
        <v>1</v>
      </c>
    </row>
    <row r="204" spans="1:6" x14ac:dyDescent="0.25">
      <c r="A204">
        <v>21</v>
      </c>
      <c r="B204" t="s">
        <v>64</v>
      </c>
      <c r="C204" t="s">
        <v>49</v>
      </c>
      <c r="D204" t="s">
        <v>24</v>
      </c>
      <c r="E204" t="s">
        <v>24</v>
      </c>
      <c r="F204">
        <f t="shared" si="9"/>
        <v>1</v>
      </c>
    </row>
    <row r="205" spans="1:6" x14ac:dyDescent="0.25">
      <c r="A205">
        <v>21</v>
      </c>
      <c r="B205" t="s">
        <v>62</v>
      </c>
      <c r="C205" t="s">
        <v>51</v>
      </c>
      <c r="D205" t="s">
        <v>23</v>
      </c>
      <c r="E205" t="s">
        <v>23</v>
      </c>
      <c r="F205">
        <f t="shared" si="9"/>
        <v>1</v>
      </c>
    </row>
    <row r="206" spans="1:6" x14ac:dyDescent="0.25">
      <c r="A206">
        <v>21</v>
      </c>
      <c r="B206" t="s">
        <v>48</v>
      </c>
      <c r="C206" t="s">
        <v>53</v>
      </c>
      <c r="D206" t="s">
        <v>23</v>
      </c>
      <c r="E206" t="s">
        <v>23</v>
      </c>
      <c r="F206">
        <f t="shared" si="9"/>
        <v>1</v>
      </c>
    </row>
    <row r="207" spans="1:6" x14ac:dyDescent="0.25">
      <c r="A207">
        <v>21</v>
      </c>
      <c r="B207" t="s">
        <v>58</v>
      </c>
      <c r="C207" t="s">
        <v>61</v>
      </c>
      <c r="D207" t="s">
        <v>24</v>
      </c>
      <c r="E207" t="s">
        <v>23</v>
      </c>
      <c r="F207">
        <f t="shared" si="9"/>
        <v>0</v>
      </c>
    </row>
    <row r="208" spans="1:6" x14ac:dyDescent="0.25">
      <c r="A208">
        <v>21</v>
      </c>
      <c r="B208" t="s">
        <v>56</v>
      </c>
      <c r="C208" t="s">
        <v>65</v>
      </c>
      <c r="D208" t="s">
        <v>23</v>
      </c>
      <c r="E208" t="s">
        <v>23</v>
      </c>
      <c r="F208">
        <f t="shared" si="9"/>
        <v>1</v>
      </c>
    </row>
    <row r="209" spans="1:6" x14ac:dyDescent="0.25">
      <c r="A209">
        <v>21</v>
      </c>
      <c r="B209" t="s">
        <v>60</v>
      </c>
      <c r="C209" t="s">
        <v>55</v>
      </c>
      <c r="D209" t="s">
        <v>23</v>
      </c>
      <c r="E209" t="s">
        <v>23</v>
      </c>
      <c r="F209">
        <f t="shared" si="9"/>
        <v>1</v>
      </c>
    </row>
    <row r="210" spans="1:6" x14ac:dyDescent="0.25">
      <c r="A210">
        <v>21</v>
      </c>
      <c r="B210" t="s">
        <v>66</v>
      </c>
      <c r="C210" t="s">
        <v>57</v>
      </c>
      <c r="D210" t="s">
        <v>23</v>
      </c>
      <c r="E210" t="s">
        <v>23</v>
      </c>
      <c r="F210">
        <f t="shared" si="9"/>
        <v>1</v>
      </c>
    </row>
    <row r="211" spans="1:6" x14ac:dyDescent="0.25">
      <c r="A211">
        <v>22</v>
      </c>
      <c r="B211" t="s">
        <v>48</v>
      </c>
      <c r="C211" t="s">
        <v>50</v>
      </c>
      <c r="D211" t="s">
        <v>24</v>
      </c>
      <c r="E211" t="s">
        <v>23</v>
      </c>
      <c r="F211">
        <f t="shared" si="9"/>
        <v>0</v>
      </c>
    </row>
    <row r="212" spans="1:6" x14ac:dyDescent="0.25">
      <c r="A212">
        <v>22</v>
      </c>
      <c r="B212" t="s">
        <v>66</v>
      </c>
      <c r="C212" t="s">
        <v>52</v>
      </c>
      <c r="D212" t="s">
        <v>24</v>
      </c>
      <c r="E212" t="s">
        <v>24</v>
      </c>
      <c r="F212">
        <f t="shared" si="9"/>
        <v>1</v>
      </c>
    </row>
    <row r="213" spans="1:6" x14ac:dyDescent="0.25">
      <c r="A213">
        <v>22</v>
      </c>
      <c r="B213" t="s">
        <v>63</v>
      </c>
      <c r="C213" t="s">
        <v>67</v>
      </c>
      <c r="D213" t="s">
        <v>23</v>
      </c>
      <c r="E213" t="s">
        <v>23</v>
      </c>
      <c r="F213">
        <f t="shared" si="9"/>
        <v>1</v>
      </c>
    </row>
    <row r="214" spans="1:6" x14ac:dyDescent="0.25">
      <c r="A214">
        <v>22</v>
      </c>
      <c r="B214" t="s">
        <v>54</v>
      </c>
      <c r="C214" t="s">
        <v>64</v>
      </c>
      <c r="D214" t="s">
        <v>23</v>
      </c>
      <c r="E214" t="s">
        <v>23</v>
      </c>
      <c r="F214">
        <f t="shared" si="9"/>
        <v>1</v>
      </c>
    </row>
    <row r="215" spans="1:6" x14ac:dyDescent="0.25">
      <c r="A215">
        <v>22</v>
      </c>
      <c r="B215" t="s">
        <v>58</v>
      </c>
      <c r="C215" t="s">
        <v>60</v>
      </c>
      <c r="D215" t="s">
        <v>23</v>
      </c>
      <c r="E215" t="s">
        <v>24</v>
      </c>
      <c r="F215">
        <f t="shared" si="9"/>
        <v>0</v>
      </c>
    </row>
    <row r="216" spans="1:6" x14ac:dyDescent="0.25">
      <c r="A216">
        <v>22</v>
      </c>
      <c r="B216" t="s">
        <v>53</v>
      </c>
      <c r="C216" t="s">
        <v>56</v>
      </c>
      <c r="D216" t="s">
        <v>24</v>
      </c>
      <c r="E216" t="s">
        <v>24</v>
      </c>
      <c r="F216">
        <f t="shared" si="9"/>
        <v>1</v>
      </c>
    </row>
    <row r="217" spans="1:6" x14ac:dyDescent="0.25">
      <c r="A217">
        <v>22</v>
      </c>
      <c r="B217" t="s">
        <v>61</v>
      </c>
      <c r="C217" t="s">
        <v>65</v>
      </c>
      <c r="D217" t="s">
        <v>23</v>
      </c>
      <c r="E217" t="s">
        <v>23</v>
      </c>
      <c r="F217">
        <f t="shared" si="9"/>
        <v>1</v>
      </c>
    </row>
    <row r="218" spans="1:6" x14ac:dyDescent="0.25">
      <c r="A218">
        <v>22</v>
      </c>
      <c r="B218" t="s">
        <v>55</v>
      </c>
      <c r="C218" t="s">
        <v>62</v>
      </c>
      <c r="D218" t="s">
        <v>25</v>
      </c>
      <c r="E218" t="s">
        <v>25</v>
      </c>
      <c r="F218">
        <f t="shared" si="9"/>
        <v>1</v>
      </c>
    </row>
    <row r="219" spans="1:6" x14ac:dyDescent="0.25">
      <c r="A219">
        <v>22</v>
      </c>
      <c r="B219" t="s">
        <v>57</v>
      </c>
      <c r="C219" t="s">
        <v>51</v>
      </c>
      <c r="D219" t="s">
        <v>23</v>
      </c>
      <c r="E219" t="s">
        <v>23</v>
      </c>
      <c r="F219">
        <f t="shared" si="9"/>
        <v>1</v>
      </c>
    </row>
    <row r="220" spans="1:6" x14ac:dyDescent="0.25">
      <c r="A220">
        <v>22</v>
      </c>
      <c r="B220" t="s">
        <v>59</v>
      </c>
      <c r="C220" t="s">
        <v>49</v>
      </c>
      <c r="D220" t="s">
        <v>23</v>
      </c>
      <c r="E220" t="s">
        <v>23</v>
      </c>
      <c r="F220">
        <f t="shared" si="9"/>
        <v>1</v>
      </c>
    </row>
    <row r="221" spans="1:6" x14ac:dyDescent="0.25">
      <c r="A221">
        <v>21</v>
      </c>
      <c r="B221" t="s">
        <v>52</v>
      </c>
      <c r="C221" t="s">
        <v>63</v>
      </c>
      <c r="D221" t="s">
        <v>25</v>
      </c>
      <c r="E221" t="s">
        <v>24</v>
      </c>
      <c r="F221">
        <f t="shared" si="9"/>
        <v>0</v>
      </c>
    </row>
    <row r="222" spans="1:6" x14ac:dyDescent="0.25">
      <c r="A222">
        <v>21</v>
      </c>
      <c r="B222" t="s">
        <v>54</v>
      </c>
      <c r="C222" t="s">
        <v>67</v>
      </c>
      <c r="D222" t="s">
        <v>25</v>
      </c>
      <c r="E222" t="s">
        <v>24</v>
      </c>
      <c r="F222">
        <f t="shared" si="9"/>
        <v>0</v>
      </c>
    </row>
    <row r="223" spans="1:6" x14ac:dyDescent="0.25">
      <c r="A223">
        <v>23</v>
      </c>
      <c r="B223" t="s">
        <v>60</v>
      </c>
      <c r="C223" t="s">
        <v>63</v>
      </c>
      <c r="D223" t="s">
        <v>24</v>
      </c>
      <c r="E223" t="s">
        <v>24</v>
      </c>
      <c r="F223">
        <f t="shared" si="9"/>
        <v>1</v>
      </c>
    </row>
    <row r="224" spans="1:6" x14ac:dyDescent="0.25">
      <c r="A224">
        <v>23</v>
      </c>
      <c r="B224" t="s">
        <v>62</v>
      </c>
      <c r="C224" t="s">
        <v>66</v>
      </c>
      <c r="D224" t="s">
        <v>25</v>
      </c>
      <c r="E224" t="s">
        <v>24</v>
      </c>
      <c r="F224">
        <f t="shared" si="9"/>
        <v>0</v>
      </c>
    </row>
    <row r="225" spans="1:6" x14ac:dyDescent="0.25">
      <c r="A225">
        <v>23</v>
      </c>
      <c r="B225" t="s">
        <v>49</v>
      </c>
      <c r="C225" t="s">
        <v>53</v>
      </c>
      <c r="D225" t="s">
        <v>24</v>
      </c>
      <c r="E225" t="s">
        <v>25</v>
      </c>
      <c r="F225">
        <f t="shared" si="9"/>
        <v>0</v>
      </c>
    </row>
    <row r="226" spans="1:6" x14ac:dyDescent="0.25">
      <c r="A226">
        <v>23</v>
      </c>
      <c r="B226" t="s">
        <v>50</v>
      </c>
      <c r="C226" t="s">
        <v>57</v>
      </c>
      <c r="D226" t="s">
        <v>23</v>
      </c>
      <c r="E226" t="s">
        <v>23</v>
      </c>
      <c r="F226">
        <f t="shared" si="9"/>
        <v>1</v>
      </c>
    </row>
    <row r="227" spans="1:6" x14ac:dyDescent="0.25">
      <c r="A227">
        <v>23</v>
      </c>
      <c r="B227" t="s">
        <v>67</v>
      </c>
      <c r="C227" t="s">
        <v>61</v>
      </c>
      <c r="D227" t="s">
        <v>25</v>
      </c>
      <c r="E227" t="s">
        <v>25</v>
      </c>
      <c r="F227">
        <f t="shared" si="9"/>
        <v>1</v>
      </c>
    </row>
    <row r="228" spans="1:6" x14ac:dyDescent="0.25">
      <c r="A228">
        <v>23</v>
      </c>
      <c r="B228" t="s">
        <v>56</v>
      </c>
      <c r="C228" t="s">
        <v>54</v>
      </c>
      <c r="D228" t="s">
        <v>24</v>
      </c>
      <c r="E228" t="s">
        <v>23</v>
      </c>
      <c r="F228">
        <f t="shared" si="9"/>
        <v>0</v>
      </c>
    </row>
    <row r="229" spans="1:6" x14ac:dyDescent="0.25">
      <c r="A229">
        <v>23</v>
      </c>
      <c r="B229" t="s">
        <v>51</v>
      </c>
      <c r="C229" t="s">
        <v>58</v>
      </c>
      <c r="D229" t="s">
        <v>25</v>
      </c>
      <c r="E229" t="s">
        <v>25</v>
      </c>
      <c r="F229">
        <f t="shared" si="9"/>
        <v>1</v>
      </c>
    </row>
    <row r="230" spans="1:6" x14ac:dyDescent="0.25">
      <c r="A230">
        <v>23</v>
      </c>
      <c r="B230" t="s">
        <v>65</v>
      </c>
      <c r="C230" t="s">
        <v>55</v>
      </c>
      <c r="D230" t="s">
        <v>23</v>
      </c>
      <c r="E230" t="s">
        <v>23</v>
      </c>
      <c r="F230">
        <f t="shared" si="9"/>
        <v>1</v>
      </c>
    </row>
    <row r="231" spans="1:6" x14ac:dyDescent="0.25">
      <c r="A231">
        <v>23</v>
      </c>
      <c r="B231" t="s">
        <v>64</v>
      </c>
      <c r="C231" t="s">
        <v>59</v>
      </c>
      <c r="D231" t="s">
        <v>25</v>
      </c>
      <c r="E231" t="s">
        <v>25</v>
      </c>
      <c r="F231">
        <f t="shared" si="9"/>
        <v>1</v>
      </c>
    </row>
    <row r="232" spans="1:6" x14ac:dyDescent="0.25">
      <c r="A232">
        <v>23</v>
      </c>
      <c r="B232" t="s">
        <v>52</v>
      </c>
      <c r="C232" t="s">
        <v>48</v>
      </c>
      <c r="D232" t="s">
        <v>25</v>
      </c>
      <c r="E232" t="s">
        <v>25</v>
      </c>
      <c r="F232">
        <f t="shared" si="9"/>
        <v>1</v>
      </c>
    </row>
    <row r="233" spans="1:6" x14ac:dyDescent="0.25">
      <c r="A233">
        <v>24</v>
      </c>
      <c r="B233" t="s">
        <v>61</v>
      </c>
      <c r="C233" t="s">
        <v>56</v>
      </c>
      <c r="D233" t="s">
        <v>23</v>
      </c>
      <c r="E233" t="s">
        <v>23</v>
      </c>
      <c r="F233">
        <f t="shared" si="9"/>
        <v>1</v>
      </c>
    </row>
    <row r="234" spans="1:6" x14ac:dyDescent="0.25">
      <c r="A234">
        <v>24</v>
      </c>
      <c r="B234" t="s">
        <v>60</v>
      </c>
      <c r="C234" t="s">
        <v>64</v>
      </c>
      <c r="D234" t="s">
        <v>23</v>
      </c>
      <c r="E234" t="s">
        <v>23</v>
      </c>
      <c r="F234">
        <f t="shared" si="9"/>
        <v>1</v>
      </c>
    </row>
    <row r="235" spans="1:6" x14ac:dyDescent="0.25">
      <c r="A235">
        <v>24</v>
      </c>
      <c r="B235" t="s">
        <v>65</v>
      </c>
      <c r="C235" t="s">
        <v>53</v>
      </c>
      <c r="D235" t="s">
        <v>23</v>
      </c>
      <c r="E235" t="s">
        <v>23</v>
      </c>
      <c r="F235">
        <f t="shared" si="9"/>
        <v>1</v>
      </c>
    </row>
    <row r="236" spans="1:6" x14ac:dyDescent="0.25">
      <c r="A236">
        <v>24</v>
      </c>
      <c r="B236" t="s">
        <v>57</v>
      </c>
      <c r="C236" t="s">
        <v>52</v>
      </c>
      <c r="D236" t="s">
        <v>23</v>
      </c>
      <c r="E236" t="s">
        <v>23</v>
      </c>
      <c r="F236">
        <f t="shared" si="9"/>
        <v>1</v>
      </c>
    </row>
    <row r="237" spans="1:6" x14ac:dyDescent="0.25">
      <c r="A237">
        <v>24</v>
      </c>
      <c r="B237" t="s">
        <v>62</v>
      </c>
      <c r="C237" t="s">
        <v>50</v>
      </c>
      <c r="D237" t="s">
        <v>24</v>
      </c>
      <c r="E237" t="s">
        <v>23</v>
      </c>
      <c r="F237">
        <f t="shared" si="9"/>
        <v>0</v>
      </c>
    </row>
    <row r="238" spans="1:6" x14ac:dyDescent="0.25">
      <c r="A238">
        <v>24</v>
      </c>
      <c r="B238" t="s">
        <v>51</v>
      </c>
      <c r="C238" t="s">
        <v>59</v>
      </c>
      <c r="D238" t="s">
        <v>23</v>
      </c>
      <c r="E238" t="s">
        <v>24</v>
      </c>
      <c r="F238">
        <f t="shared" si="9"/>
        <v>0</v>
      </c>
    </row>
    <row r="239" spans="1:6" x14ac:dyDescent="0.25">
      <c r="A239">
        <v>24</v>
      </c>
      <c r="B239" t="s">
        <v>49</v>
      </c>
      <c r="C239" t="s">
        <v>58</v>
      </c>
      <c r="D239" t="s">
        <v>24</v>
      </c>
      <c r="E239" t="s">
        <v>24</v>
      </c>
      <c r="F239">
        <f t="shared" si="9"/>
        <v>1</v>
      </c>
    </row>
    <row r="240" spans="1:6" x14ac:dyDescent="0.25">
      <c r="A240">
        <v>24</v>
      </c>
      <c r="B240" t="s">
        <v>48</v>
      </c>
      <c r="C240" t="s">
        <v>54</v>
      </c>
      <c r="D240" t="s">
        <v>23</v>
      </c>
      <c r="E240" t="s">
        <v>23</v>
      </c>
      <c r="F240">
        <f t="shared" si="9"/>
        <v>1</v>
      </c>
    </row>
    <row r="241" spans="1:6" x14ac:dyDescent="0.25">
      <c r="A241">
        <v>24</v>
      </c>
      <c r="B241" t="s">
        <v>55</v>
      </c>
      <c r="C241" t="s">
        <v>67</v>
      </c>
      <c r="D241" t="s">
        <v>24</v>
      </c>
      <c r="E241" t="s">
        <v>24</v>
      </c>
      <c r="F241">
        <f t="shared" si="9"/>
        <v>1</v>
      </c>
    </row>
    <row r="242" spans="1:6" x14ac:dyDescent="0.25">
      <c r="A242">
        <v>24</v>
      </c>
      <c r="B242" t="s">
        <v>63</v>
      </c>
      <c r="C242" t="s">
        <v>66</v>
      </c>
      <c r="D242" t="s">
        <v>24</v>
      </c>
      <c r="E242" t="s">
        <v>23</v>
      </c>
      <c r="F242">
        <f t="shared" si="9"/>
        <v>0</v>
      </c>
    </row>
    <row r="243" spans="1:6" x14ac:dyDescent="0.25">
      <c r="A243">
        <v>25</v>
      </c>
      <c r="B243" t="s">
        <v>58</v>
      </c>
      <c r="C243" t="s">
        <v>62</v>
      </c>
      <c r="D243" t="s">
        <v>23</v>
      </c>
      <c r="E243" t="s">
        <v>23</v>
      </c>
      <c r="F243">
        <f t="shared" si="9"/>
        <v>1</v>
      </c>
    </row>
    <row r="244" spans="1:6" x14ac:dyDescent="0.25">
      <c r="A244">
        <v>25</v>
      </c>
      <c r="B244" t="s">
        <v>59</v>
      </c>
      <c r="C244" t="s">
        <v>65</v>
      </c>
      <c r="D244" t="s">
        <v>23</v>
      </c>
      <c r="E244" t="s">
        <v>23</v>
      </c>
      <c r="F244">
        <f t="shared" si="9"/>
        <v>1</v>
      </c>
    </row>
    <row r="245" spans="1:6" x14ac:dyDescent="0.25">
      <c r="A245">
        <v>25</v>
      </c>
      <c r="B245" t="s">
        <v>56</v>
      </c>
      <c r="C245" t="s">
        <v>51</v>
      </c>
      <c r="D245" t="s">
        <v>23</v>
      </c>
      <c r="E245" t="s">
        <v>23</v>
      </c>
      <c r="F245">
        <f t="shared" si="9"/>
        <v>1</v>
      </c>
    </row>
    <row r="246" spans="1:6" x14ac:dyDescent="0.25">
      <c r="A246">
        <v>25</v>
      </c>
      <c r="B246" t="s">
        <v>53</v>
      </c>
      <c r="C246" t="s">
        <v>61</v>
      </c>
      <c r="D246" t="s">
        <v>24</v>
      </c>
      <c r="E246" t="s">
        <v>23</v>
      </c>
      <c r="F246">
        <f t="shared" si="9"/>
        <v>0</v>
      </c>
    </row>
    <row r="247" spans="1:6" x14ac:dyDescent="0.25">
      <c r="A247">
        <v>25</v>
      </c>
      <c r="B247" t="s">
        <v>50</v>
      </c>
      <c r="C247" t="s">
        <v>63</v>
      </c>
      <c r="D247" t="s">
        <v>23</v>
      </c>
      <c r="E247" t="s">
        <v>23</v>
      </c>
      <c r="F247">
        <f t="shared" si="9"/>
        <v>1</v>
      </c>
    </row>
    <row r="248" spans="1:6" x14ac:dyDescent="0.25">
      <c r="A248">
        <v>25</v>
      </c>
      <c r="B248" t="s">
        <v>52</v>
      </c>
      <c r="C248" t="s">
        <v>49</v>
      </c>
      <c r="D248" t="s">
        <v>24</v>
      </c>
      <c r="E248" t="s">
        <v>24</v>
      </c>
      <c r="F248">
        <f t="shared" si="9"/>
        <v>1</v>
      </c>
    </row>
    <row r="249" spans="1:6" x14ac:dyDescent="0.25">
      <c r="A249">
        <v>25</v>
      </c>
      <c r="B249" t="s">
        <v>64</v>
      </c>
      <c r="C249" t="s">
        <v>55</v>
      </c>
      <c r="D249" t="s">
        <v>23</v>
      </c>
      <c r="E249" t="s">
        <v>23</v>
      </c>
      <c r="F249">
        <f t="shared" si="9"/>
        <v>1</v>
      </c>
    </row>
    <row r="250" spans="1:6" x14ac:dyDescent="0.25">
      <c r="A250">
        <v>25</v>
      </c>
      <c r="B250" t="s">
        <v>66</v>
      </c>
      <c r="C250" t="s">
        <v>48</v>
      </c>
      <c r="D250" t="s">
        <v>25</v>
      </c>
      <c r="E250" t="s">
        <v>25</v>
      </c>
      <c r="F250">
        <f t="shared" si="9"/>
        <v>1</v>
      </c>
    </row>
    <row r="251" spans="1:6" x14ac:dyDescent="0.25">
      <c r="A251">
        <v>25</v>
      </c>
      <c r="B251" t="s">
        <v>67</v>
      </c>
      <c r="C251" t="s">
        <v>57</v>
      </c>
      <c r="D251" t="s">
        <v>23</v>
      </c>
      <c r="E251" t="s">
        <v>23</v>
      </c>
      <c r="F251">
        <f t="shared" si="9"/>
        <v>1</v>
      </c>
    </row>
    <row r="252" spans="1:6" x14ac:dyDescent="0.25">
      <c r="A252">
        <v>25</v>
      </c>
      <c r="B252" t="s">
        <v>54</v>
      </c>
      <c r="C252" t="s">
        <v>60</v>
      </c>
      <c r="D252" t="s">
        <v>25</v>
      </c>
      <c r="E252" t="s">
        <v>25</v>
      </c>
      <c r="F252">
        <f t="shared" si="9"/>
        <v>1</v>
      </c>
    </row>
    <row r="253" spans="1:6" x14ac:dyDescent="0.25">
      <c r="A253">
        <v>26</v>
      </c>
      <c r="B253" t="s">
        <v>56</v>
      </c>
      <c r="C253" t="s">
        <v>52</v>
      </c>
      <c r="D253" t="s">
        <v>23</v>
      </c>
      <c r="E253" t="s">
        <v>23</v>
      </c>
      <c r="F253">
        <f t="shared" si="9"/>
        <v>1</v>
      </c>
    </row>
    <row r="254" spans="1:6" x14ac:dyDescent="0.25">
      <c r="A254">
        <v>26</v>
      </c>
      <c r="B254" t="s">
        <v>59</v>
      </c>
      <c r="C254" t="s">
        <v>63</v>
      </c>
      <c r="D254" t="s">
        <v>24</v>
      </c>
      <c r="E254" t="s">
        <v>24</v>
      </c>
      <c r="F254">
        <f t="shared" si="9"/>
        <v>1</v>
      </c>
    </row>
    <row r="255" spans="1:6" x14ac:dyDescent="0.25">
      <c r="A255">
        <v>26</v>
      </c>
      <c r="B255" t="s">
        <v>67</v>
      </c>
      <c r="C255" t="s">
        <v>51</v>
      </c>
      <c r="D255" t="s">
        <v>23</v>
      </c>
      <c r="E255" t="s">
        <v>23</v>
      </c>
      <c r="F255">
        <f t="shared" si="9"/>
        <v>1</v>
      </c>
    </row>
    <row r="256" spans="1:6" x14ac:dyDescent="0.25">
      <c r="A256">
        <v>26</v>
      </c>
      <c r="B256" t="s">
        <v>65</v>
      </c>
      <c r="C256" t="s">
        <v>54</v>
      </c>
      <c r="D256" t="s">
        <v>24</v>
      </c>
      <c r="E256" t="s">
        <v>24</v>
      </c>
      <c r="F256">
        <f t="shared" si="9"/>
        <v>1</v>
      </c>
    </row>
    <row r="257" spans="1:6" x14ac:dyDescent="0.25">
      <c r="A257">
        <v>26</v>
      </c>
      <c r="B257" t="s">
        <v>60</v>
      </c>
      <c r="C257" t="s">
        <v>62</v>
      </c>
      <c r="D257" t="s">
        <v>25</v>
      </c>
      <c r="E257" t="s">
        <v>25</v>
      </c>
      <c r="F257">
        <f t="shared" si="9"/>
        <v>1</v>
      </c>
    </row>
    <row r="258" spans="1:6" x14ac:dyDescent="0.25">
      <c r="A258">
        <v>26</v>
      </c>
      <c r="B258" t="s">
        <v>49</v>
      </c>
      <c r="C258" t="s">
        <v>50</v>
      </c>
      <c r="D258" t="s">
        <v>23</v>
      </c>
      <c r="E258" t="s">
        <v>23</v>
      </c>
      <c r="F258">
        <f t="shared" si="9"/>
        <v>1</v>
      </c>
    </row>
    <row r="259" spans="1:6" x14ac:dyDescent="0.25">
      <c r="A259">
        <v>26</v>
      </c>
      <c r="B259" t="s">
        <v>57</v>
      </c>
      <c r="C259" t="s">
        <v>48</v>
      </c>
      <c r="D259" t="s">
        <v>25</v>
      </c>
      <c r="E259" t="s">
        <v>24</v>
      </c>
      <c r="F259">
        <f t="shared" si="9"/>
        <v>0</v>
      </c>
    </row>
    <row r="260" spans="1:6" x14ac:dyDescent="0.25">
      <c r="A260">
        <v>26</v>
      </c>
      <c r="B260" t="s">
        <v>55</v>
      </c>
      <c r="C260" t="s">
        <v>53</v>
      </c>
      <c r="D260" t="s">
        <v>25</v>
      </c>
      <c r="E260" t="s">
        <v>24</v>
      </c>
      <c r="F260">
        <f t="shared" ref="F260:F323" si="10">IF(D260=E260,1,0)</f>
        <v>0</v>
      </c>
    </row>
    <row r="261" spans="1:6" x14ac:dyDescent="0.25">
      <c r="A261">
        <v>26</v>
      </c>
      <c r="B261" t="s">
        <v>61</v>
      </c>
      <c r="C261" t="s">
        <v>64</v>
      </c>
      <c r="D261" t="s">
        <v>23</v>
      </c>
      <c r="E261" t="s">
        <v>23</v>
      </c>
      <c r="F261">
        <f t="shared" si="10"/>
        <v>1</v>
      </c>
    </row>
    <row r="262" spans="1:6" x14ac:dyDescent="0.25">
      <c r="A262">
        <v>26</v>
      </c>
      <c r="B262" t="s">
        <v>58</v>
      </c>
      <c r="C262" t="s">
        <v>66</v>
      </c>
      <c r="D262" t="s">
        <v>25</v>
      </c>
      <c r="E262" t="s">
        <v>24</v>
      </c>
      <c r="F262">
        <f t="shared" si="10"/>
        <v>0</v>
      </c>
    </row>
    <row r="263" spans="1:6" x14ac:dyDescent="0.25">
      <c r="A263">
        <v>27</v>
      </c>
      <c r="B263" t="s">
        <v>57</v>
      </c>
      <c r="C263" t="s">
        <v>60</v>
      </c>
      <c r="D263" t="s">
        <v>23</v>
      </c>
      <c r="E263" t="s">
        <v>23</v>
      </c>
      <c r="F263">
        <f t="shared" si="10"/>
        <v>1</v>
      </c>
    </row>
    <row r="264" spans="1:6" x14ac:dyDescent="0.25">
      <c r="A264">
        <v>27</v>
      </c>
      <c r="B264" t="s">
        <v>63</v>
      </c>
      <c r="C264" t="s">
        <v>49</v>
      </c>
      <c r="D264" t="s">
        <v>25</v>
      </c>
      <c r="E264" t="s">
        <v>24</v>
      </c>
      <c r="F264">
        <f t="shared" si="10"/>
        <v>0</v>
      </c>
    </row>
    <row r="265" spans="1:6" x14ac:dyDescent="0.25">
      <c r="A265">
        <v>27</v>
      </c>
      <c r="B265" t="s">
        <v>52</v>
      </c>
      <c r="C265" t="s">
        <v>59</v>
      </c>
      <c r="D265" t="s">
        <v>24</v>
      </c>
      <c r="E265" t="s">
        <v>24</v>
      </c>
      <c r="F265">
        <f t="shared" si="10"/>
        <v>1</v>
      </c>
    </row>
    <row r="266" spans="1:6" x14ac:dyDescent="0.25">
      <c r="A266">
        <v>27</v>
      </c>
      <c r="B266" t="s">
        <v>48</v>
      </c>
      <c r="C266" t="s">
        <v>58</v>
      </c>
      <c r="D266" t="s">
        <v>23</v>
      </c>
      <c r="E266" t="s">
        <v>23</v>
      </c>
      <c r="F266">
        <f t="shared" si="10"/>
        <v>1</v>
      </c>
    </row>
    <row r="267" spans="1:6" x14ac:dyDescent="0.25">
      <c r="A267">
        <v>27</v>
      </c>
      <c r="B267" t="s">
        <v>54</v>
      </c>
      <c r="C267" t="s">
        <v>61</v>
      </c>
      <c r="D267" t="s">
        <v>23</v>
      </c>
      <c r="E267" t="s">
        <v>23</v>
      </c>
      <c r="F267">
        <f t="shared" si="10"/>
        <v>1</v>
      </c>
    </row>
    <row r="268" spans="1:6" x14ac:dyDescent="0.25">
      <c r="A268">
        <v>27</v>
      </c>
      <c r="B268" t="s">
        <v>53</v>
      </c>
      <c r="C268" t="s">
        <v>67</v>
      </c>
      <c r="D268" t="s">
        <v>25</v>
      </c>
      <c r="E268" t="s">
        <v>25</v>
      </c>
      <c r="F268">
        <f t="shared" si="10"/>
        <v>1</v>
      </c>
    </row>
    <row r="269" spans="1:6" x14ac:dyDescent="0.25">
      <c r="A269">
        <v>27</v>
      </c>
      <c r="B269" t="s">
        <v>50</v>
      </c>
      <c r="C269" t="s">
        <v>55</v>
      </c>
      <c r="D269" t="s">
        <v>23</v>
      </c>
      <c r="E269" t="s">
        <v>23</v>
      </c>
      <c r="F269">
        <f t="shared" si="10"/>
        <v>1</v>
      </c>
    </row>
    <row r="270" spans="1:6" x14ac:dyDescent="0.25">
      <c r="A270">
        <v>27</v>
      </c>
      <c r="B270" t="s">
        <v>66</v>
      </c>
      <c r="C270" t="s">
        <v>56</v>
      </c>
      <c r="D270" t="s">
        <v>24</v>
      </c>
      <c r="E270" t="s">
        <v>24</v>
      </c>
      <c r="F270">
        <f t="shared" si="10"/>
        <v>1</v>
      </c>
    </row>
    <row r="271" spans="1:6" x14ac:dyDescent="0.25">
      <c r="A271" s="22">
        <v>27</v>
      </c>
      <c r="B271" s="22" t="s">
        <v>62</v>
      </c>
      <c r="C271" s="22" t="s">
        <v>64</v>
      </c>
      <c r="D271" t="s">
        <v>25</v>
      </c>
      <c r="E271" t="s">
        <v>24</v>
      </c>
      <c r="F271">
        <f t="shared" si="10"/>
        <v>0</v>
      </c>
    </row>
    <row r="272" spans="1:6" x14ac:dyDescent="0.25">
      <c r="A272">
        <v>27</v>
      </c>
      <c r="B272" t="s">
        <v>51</v>
      </c>
      <c r="C272" t="s">
        <v>65</v>
      </c>
      <c r="D272" t="s">
        <v>23</v>
      </c>
      <c r="E272" t="s">
        <v>23</v>
      </c>
      <c r="F272">
        <f t="shared" si="10"/>
        <v>1</v>
      </c>
    </row>
    <row r="273" spans="1:6" x14ac:dyDescent="0.25">
      <c r="A273">
        <v>28</v>
      </c>
      <c r="B273" t="s">
        <v>64</v>
      </c>
      <c r="C273" t="s">
        <v>67</v>
      </c>
      <c r="D273" t="s">
        <v>24</v>
      </c>
      <c r="E273" t="s">
        <v>24</v>
      </c>
      <c r="F273">
        <f t="shared" si="10"/>
        <v>1</v>
      </c>
    </row>
    <row r="274" spans="1:6" x14ac:dyDescent="0.25">
      <c r="A274">
        <v>28</v>
      </c>
      <c r="B274" t="s">
        <v>49</v>
      </c>
      <c r="C274" t="s">
        <v>57</v>
      </c>
      <c r="D274" t="s">
        <v>24</v>
      </c>
      <c r="E274" t="s">
        <v>24</v>
      </c>
      <c r="F274">
        <f t="shared" si="10"/>
        <v>1</v>
      </c>
    </row>
    <row r="275" spans="1:6" x14ac:dyDescent="0.25">
      <c r="A275">
        <v>28</v>
      </c>
      <c r="B275" t="s">
        <v>62</v>
      </c>
      <c r="C275" t="s">
        <v>53</v>
      </c>
      <c r="D275" t="s">
        <v>25</v>
      </c>
      <c r="E275" t="s">
        <v>24</v>
      </c>
      <c r="F275">
        <f t="shared" si="10"/>
        <v>0</v>
      </c>
    </row>
    <row r="276" spans="1:6" x14ac:dyDescent="0.25">
      <c r="A276">
        <v>28</v>
      </c>
      <c r="B276" t="s">
        <v>58</v>
      </c>
      <c r="C276" t="s">
        <v>52</v>
      </c>
      <c r="D276" t="s">
        <v>24</v>
      </c>
      <c r="E276" t="s">
        <v>23</v>
      </c>
      <c r="F276">
        <f t="shared" si="10"/>
        <v>0</v>
      </c>
    </row>
    <row r="277" spans="1:6" x14ac:dyDescent="0.25">
      <c r="A277">
        <v>28</v>
      </c>
      <c r="B277" t="s">
        <v>63</v>
      </c>
      <c r="C277" t="s">
        <v>61</v>
      </c>
      <c r="D277" t="s">
        <v>24</v>
      </c>
      <c r="E277" t="s">
        <v>25</v>
      </c>
      <c r="F277">
        <f t="shared" si="10"/>
        <v>0</v>
      </c>
    </row>
    <row r="278" spans="1:6" x14ac:dyDescent="0.25">
      <c r="A278">
        <v>28</v>
      </c>
      <c r="B278" t="s">
        <v>48</v>
      </c>
      <c r="C278" t="s">
        <v>65</v>
      </c>
      <c r="D278" t="s">
        <v>23</v>
      </c>
      <c r="E278" t="s">
        <v>23</v>
      </c>
      <c r="F278">
        <f t="shared" si="10"/>
        <v>1</v>
      </c>
    </row>
    <row r="279" spans="1:6" x14ac:dyDescent="0.25">
      <c r="A279">
        <v>28</v>
      </c>
      <c r="B279" t="s">
        <v>66</v>
      </c>
      <c r="C279" t="s">
        <v>59</v>
      </c>
      <c r="D279" t="s">
        <v>23</v>
      </c>
      <c r="E279" t="s">
        <v>23</v>
      </c>
      <c r="F279">
        <f t="shared" si="10"/>
        <v>1</v>
      </c>
    </row>
    <row r="280" spans="1:6" x14ac:dyDescent="0.25">
      <c r="A280">
        <v>28</v>
      </c>
      <c r="B280" t="s">
        <v>50</v>
      </c>
      <c r="C280" t="s">
        <v>54</v>
      </c>
      <c r="D280" t="s">
        <v>23</v>
      </c>
      <c r="E280" t="s">
        <v>23</v>
      </c>
      <c r="F280">
        <f t="shared" si="10"/>
        <v>1</v>
      </c>
    </row>
    <row r="281" spans="1:6" x14ac:dyDescent="0.25">
      <c r="A281">
        <v>28</v>
      </c>
      <c r="B281" t="s">
        <v>60</v>
      </c>
      <c r="C281" t="s">
        <v>51</v>
      </c>
      <c r="D281" t="s">
        <v>23</v>
      </c>
      <c r="E281" t="s">
        <v>23</v>
      </c>
      <c r="F281">
        <f t="shared" si="10"/>
        <v>1</v>
      </c>
    </row>
    <row r="282" spans="1:6" x14ac:dyDescent="0.25">
      <c r="A282">
        <v>28</v>
      </c>
      <c r="B282" t="s">
        <v>55</v>
      </c>
      <c r="C282" t="s">
        <v>56</v>
      </c>
      <c r="D282" t="s">
        <v>25</v>
      </c>
      <c r="E282" t="s">
        <v>24</v>
      </c>
      <c r="F282">
        <f t="shared" si="10"/>
        <v>0</v>
      </c>
    </row>
    <row r="283" spans="1:6" x14ac:dyDescent="0.25">
      <c r="A283">
        <v>29</v>
      </c>
      <c r="B283" t="s">
        <v>65</v>
      </c>
      <c r="C283" t="s">
        <v>63</v>
      </c>
      <c r="D283" t="s">
        <v>23</v>
      </c>
      <c r="E283" t="s">
        <v>24</v>
      </c>
      <c r="F283">
        <f t="shared" si="10"/>
        <v>0</v>
      </c>
    </row>
    <row r="284" spans="1:6" x14ac:dyDescent="0.25">
      <c r="A284">
        <v>29</v>
      </c>
      <c r="B284" t="s">
        <v>67</v>
      </c>
      <c r="C284" t="s">
        <v>60</v>
      </c>
      <c r="D284" t="s">
        <v>25</v>
      </c>
      <c r="E284" t="s">
        <v>25</v>
      </c>
      <c r="F284">
        <f t="shared" si="10"/>
        <v>1</v>
      </c>
    </row>
    <row r="285" spans="1:6" x14ac:dyDescent="0.25">
      <c r="A285">
        <v>29</v>
      </c>
      <c r="B285" t="s">
        <v>56</v>
      </c>
      <c r="C285" t="s">
        <v>50</v>
      </c>
      <c r="D285" t="s">
        <v>23</v>
      </c>
      <c r="E285" t="s">
        <v>23</v>
      </c>
      <c r="F285">
        <f t="shared" si="10"/>
        <v>1</v>
      </c>
    </row>
    <row r="286" spans="1:6" x14ac:dyDescent="0.25">
      <c r="A286">
        <v>29</v>
      </c>
      <c r="B286" t="s">
        <v>64</v>
      </c>
      <c r="C286" t="s">
        <v>58</v>
      </c>
      <c r="D286" t="s">
        <v>23</v>
      </c>
      <c r="E286" t="s">
        <v>23</v>
      </c>
      <c r="F286">
        <f t="shared" si="10"/>
        <v>1</v>
      </c>
    </row>
    <row r="287" spans="1:6" x14ac:dyDescent="0.25">
      <c r="A287">
        <v>29</v>
      </c>
      <c r="B287" t="s">
        <v>55</v>
      </c>
      <c r="C287" t="s">
        <v>57</v>
      </c>
      <c r="D287" t="s">
        <v>25</v>
      </c>
      <c r="E287" t="s">
        <v>25</v>
      </c>
      <c r="F287">
        <f t="shared" si="10"/>
        <v>1</v>
      </c>
    </row>
    <row r="288" spans="1:6" x14ac:dyDescent="0.25">
      <c r="A288">
        <v>29</v>
      </c>
      <c r="B288" t="s">
        <v>54</v>
      </c>
      <c r="C288" t="s">
        <v>52</v>
      </c>
      <c r="D288" t="s">
        <v>25</v>
      </c>
      <c r="E288" t="s">
        <v>25</v>
      </c>
      <c r="F288">
        <f t="shared" si="10"/>
        <v>1</v>
      </c>
    </row>
    <row r="289" spans="1:6" x14ac:dyDescent="0.25">
      <c r="A289">
        <v>29</v>
      </c>
      <c r="B289" t="s">
        <v>53</v>
      </c>
      <c r="C289" t="s">
        <v>66</v>
      </c>
      <c r="D289" t="s">
        <v>24</v>
      </c>
      <c r="E289" t="s">
        <v>24</v>
      </c>
      <c r="F289">
        <f t="shared" si="10"/>
        <v>1</v>
      </c>
    </row>
    <row r="290" spans="1:6" x14ac:dyDescent="0.25">
      <c r="A290">
        <v>29</v>
      </c>
      <c r="B290" t="s">
        <v>59</v>
      </c>
      <c r="C290" t="s">
        <v>48</v>
      </c>
      <c r="D290" t="s">
        <v>24</v>
      </c>
      <c r="E290" t="s">
        <v>23</v>
      </c>
      <c r="F290">
        <f t="shared" si="10"/>
        <v>0</v>
      </c>
    </row>
    <row r="291" spans="1:6" x14ac:dyDescent="0.25">
      <c r="A291">
        <v>29</v>
      </c>
      <c r="B291" t="s">
        <v>61</v>
      </c>
      <c r="C291" t="s">
        <v>62</v>
      </c>
      <c r="D291" t="s">
        <v>23</v>
      </c>
      <c r="E291" t="s">
        <v>23</v>
      </c>
      <c r="F291">
        <f t="shared" si="10"/>
        <v>1</v>
      </c>
    </row>
    <row r="292" spans="1:6" x14ac:dyDescent="0.25">
      <c r="A292">
        <v>29</v>
      </c>
      <c r="B292" t="s">
        <v>51</v>
      </c>
      <c r="C292" t="s">
        <v>49</v>
      </c>
      <c r="D292" t="s">
        <v>25</v>
      </c>
      <c r="E292" t="s">
        <v>25</v>
      </c>
      <c r="F292">
        <f t="shared" si="10"/>
        <v>1</v>
      </c>
    </row>
    <row r="293" spans="1:6" x14ac:dyDescent="0.25">
      <c r="A293">
        <v>30</v>
      </c>
      <c r="B293" t="s">
        <v>52</v>
      </c>
      <c r="C293" t="s">
        <v>50</v>
      </c>
      <c r="D293" t="s">
        <v>25</v>
      </c>
      <c r="E293" t="s">
        <v>25</v>
      </c>
      <c r="F293">
        <f t="shared" si="10"/>
        <v>1</v>
      </c>
    </row>
    <row r="294" spans="1:6" x14ac:dyDescent="0.25">
      <c r="A294">
        <v>30</v>
      </c>
      <c r="B294" t="s">
        <v>58</v>
      </c>
      <c r="C294" t="s">
        <v>67</v>
      </c>
      <c r="D294" t="s">
        <v>24</v>
      </c>
      <c r="E294" t="s">
        <v>24</v>
      </c>
      <c r="F294">
        <f t="shared" si="10"/>
        <v>1</v>
      </c>
    </row>
    <row r="295" spans="1:6" x14ac:dyDescent="0.25">
      <c r="A295">
        <v>30</v>
      </c>
      <c r="B295" t="s">
        <v>57</v>
      </c>
      <c r="C295" t="s">
        <v>54</v>
      </c>
      <c r="D295" t="s">
        <v>24</v>
      </c>
      <c r="E295" t="s">
        <v>24</v>
      </c>
      <c r="F295">
        <f t="shared" si="10"/>
        <v>1</v>
      </c>
    </row>
    <row r="296" spans="1:6" x14ac:dyDescent="0.25">
      <c r="A296">
        <v>30</v>
      </c>
      <c r="B296" t="s">
        <v>56</v>
      </c>
      <c r="C296" t="s">
        <v>64</v>
      </c>
      <c r="D296" t="s">
        <v>23</v>
      </c>
      <c r="E296" t="s">
        <v>23</v>
      </c>
      <c r="F296">
        <f t="shared" si="10"/>
        <v>1</v>
      </c>
    </row>
    <row r="297" spans="1:6" x14ac:dyDescent="0.25">
      <c r="A297">
        <v>30</v>
      </c>
      <c r="B297" t="s">
        <v>49</v>
      </c>
      <c r="C297" t="s">
        <v>62</v>
      </c>
      <c r="D297" t="s">
        <v>24</v>
      </c>
      <c r="E297" t="s">
        <v>24</v>
      </c>
      <c r="F297">
        <f t="shared" si="10"/>
        <v>1</v>
      </c>
    </row>
    <row r="298" spans="1:6" x14ac:dyDescent="0.25">
      <c r="A298">
        <v>30</v>
      </c>
      <c r="B298" t="s">
        <v>48</v>
      </c>
      <c r="C298" t="s">
        <v>63</v>
      </c>
      <c r="D298" t="s">
        <v>23</v>
      </c>
      <c r="E298" t="s">
        <v>23</v>
      </c>
      <c r="F298">
        <f t="shared" si="10"/>
        <v>1</v>
      </c>
    </row>
    <row r="299" spans="1:6" x14ac:dyDescent="0.25">
      <c r="A299">
        <v>30</v>
      </c>
      <c r="B299" t="s">
        <v>59</v>
      </c>
      <c r="C299" t="s">
        <v>55</v>
      </c>
      <c r="D299" t="s">
        <v>23</v>
      </c>
      <c r="E299" t="s">
        <v>23</v>
      </c>
      <c r="F299">
        <f t="shared" si="10"/>
        <v>1</v>
      </c>
    </row>
    <row r="300" spans="1:6" x14ac:dyDescent="0.25">
      <c r="A300">
        <v>30</v>
      </c>
      <c r="B300" t="s">
        <v>60</v>
      </c>
      <c r="C300" t="s">
        <v>53</v>
      </c>
      <c r="D300" t="s">
        <v>23</v>
      </c>
      <c r="E300" t="s">
        <v>23</v>
      </c>
      <c r="F300">
        <f t="shared" si="10"/>
        <v>1</v>
      </c>
    </row>
    <row r="301" spans="1:6" x14ac:dyDescent="0.25">
      <c r="A301">
        <v>30</v>
      </c>
      <c r="B301" t="s">
        <v>66</v>
      </c>
      <c r="C301" t="s">
        <v>65</v>
      </c>
      <c r="D301" t="s">
        <v>23</v>
      </c>
      <c r="E301" t="s">
        <v>23</v>
      </c>
      <c r="F301">
        <f t="shared" si="10"/>
        <v>1</v>
      </c>
    </row>
    <row r="302" spans="1:6" x14ac:dyDescent="0.25">
      <c r="A302">
        <v>30</v>
      </c>
      <c r="B302" t="s">
        <v>61</v>
      </c>
      <c r="C302" t="s">
        <v>51</v>
      </c>
      <c r="D302" t="s">
        <v>23</v>
      </c>
      <c r="E302" t="s">
        <v>23</v>
      </c>
      <c r="F302">
        <f t="shared" si="10"/>
        <v>1</v>
      </c>
    </row>
    <row r="303" spans="1:6" x14ac:dyDescent="0.25">
      <c r="A303">
        <v>31</v>
      </c>
      <c r="B303" t="s">
        <v>66</v>
      </c>
      <c r="C303" t="s">
        <v>49</v>
      </c>
      <c r="D303" t="s">
        <v>24</v>
      </c>
      <c r="E303" t="s">
        <v>24</v>
      </c>
      <c r="F303">
        <f t="shared" si="10"/>
        <v>1</v>
      </c>
    </row>
    <row r="304" spans="1:6" x14ac:dyDescent="0.25">
      <c r="A304">
        <v>31</v>
      </c>
      <c r="B304" t="s">
        <v>63</v>
      </c>
      <c r="C304" t="s">
        <v>57</v>
      </c>
      <c r="D304" t="s">
        <v>23</v>
      </c>
      <c r="E304" t="s">
        <v>23</v>
      </c>
      <c r="F304">
        <f t="shared" si="10"/>
        <v>1</v>
      </c>
    </row>
    <row r="305" spans="1:6" x14ac:dyDescent="0.25">
      <c r="A305">
        <v>31</v>
      </c>
      <c r="B305" t="s">
        <v>67</v>
      </c>
      <c r="C305" t="s">
        <v>56</v>
      </c>
      <c r="D305" t="s">
        <v>25</v>
      </c>
      <c r="E305" t="s">
        <v>24</v>
      </c>
      <c r="F305">
        <f t="shared" si="10"/>
        <v>0</v>
      </c>
    </row>
    <row r="306" spans="1:6" x14ac:dyDescent="0.25">
      <c r="A306">
        <v>31</v>
      </c>
      <c r="B306" t="s">
        <v>62</v>
      </c>
      <c r="C306" t="s">
        <v>52</v>
      </c>
      <c r="D306" t="s">
        <v>24</v>
      </c>
      <c r="E306" t="s">
        <v>24</v>
      </c>
      <c r="F306">
        <f t="shared" si="10"/>
        <v>1</v>
      </c>
    </row>
    <row r="307" spans="1:6" x14ac:dyDescent="0.25">
      <c r="A307">
        <v>31</v>
      </c>
      <c r="B307" t="s">
        <v>54</v>
      </c>
      <c r="C307" t="s">
        <v>59</v>
      </c>
      <c r="D307" t="s">
        <v>23</v>
      </c>
      <c r="E307" t="s">
        <v>23</v>
      </c>
      <c r="F307">
        <f t="shared" si="10"/>
        <v>1</v>
      </c>
    </row>
    <row r="308" spans="1:6" x14ac:dyDescent="0.25">
      <c r="A308">
        <v>31</v>
      </c>
      <c r="B308" t="s">
        <v>55</v>
      </c>
      <c r="C308" t="s">
        <v>61</v>
      </c>
      <c r="D308" t="s">
        <v>25</v>
      </c>
      <c r="E308" t="s">
        <v>25</v>
      </c>
      <c r="F308">
        <f t="shared" si="10"/>
        <v>1</v>
      </c>
    </row>
    <row r="309" spans="1:6" x14ac:dyDescent="0.25">
      <c r="A309">
        <v>31</v>
      </c>
      <c r="B309" t="s">
        <v>51</v>
      </c>
      <c r="C309" t="s">
        <v>48</v>
      </c>
      <c r="D309" t="s">
        <v>25</v>
      </c>
      <c r="E309" t="s">
        <v>25</v>
      </c>
      <c r="F309">
        <f t="shared" si="10"/>
        <v>1</v>
      </c>
    </row>
    <row r="310" spans="1:6" x14ac:dyDescent="0.25">
      <c r="A310">
        <v>31</v>
      </c>
      <c r="B310" t="s">
        <v>60</v>
      </c>
      <c r="C310" t="s">
        <v>65</v>
      </c>
      <c r="D310" t="s">
        <v>23</v>
      </c>
      <c r="E310" t="s">
        <v>23</v>
      </c>
      <c r="F310">
        <f t="shared" si="10"/>
        <v>1</v>
      </c>
    </row>
    <row r="311" spans="1:6" x14ac:dyDescent="0.25">
      <c r="A311">
        <v>31</v>
      </c>
      <c r="B311" t="s">
        <v>50</v>
      </c>
      <c r="C311" t="s">
        <v>58</v>
      </c>
      <c r="D311" t="s">
        <v>25</v>
      </c>
      <c r="E311" t="s">
        <v>25</v>
      </c>
      <c r="F311">
        <f t="shared" si="10"/>
        <v>1</v>
      </c>
    </row>
    <row r="312" spans="1:6" x14ac:dyDescent="0.25">
      <c r="A312">
        <v>31</v>
      </c>
      <c r="B312" t="s">
        <v>64</v>
      </c>
      <c r="C312" t="s">
        <v>53</v>
      </c>
      <c r="D312" t="s">
        <v>23</v>
      </c>
      <c r="E312" t="s">
        <v>23</v>
      </c>
      <c r="F312">
        <f t="shared" si="10"/>
        <v>1</v>
      </c>
    </row>
    <row r="313" spans="1:6" x14ac:dyDescent="0.25">
      <c r="A313">
        <v>32</v>
      </c>
      <c r="B313" t="s">
        <v>59</v>
      </c>
      <c r="C313" t="s">
        <v>61</v>
      </c>
      <c r="D313" t="s">
        <v>25</v>
      </c>
      <c r="E313" t="s">
        <v>25</v>
      </c>
      <c r="F313">
        <f t="shared" si="10"/>
        <v>1</v>
      </c>
    </row>
    <row r="314" spans="1:6" x14ac:dyDescent="0.25">
      <c r="A314">
        <v>32</v>
      </c>
      <c r="B314" t="s">
        <v>56</v>
      </c>
      <c r="C314" t="s">
        <v>63</v>
      </c>
      <c r="D314" t="s">
        <v>24</v>
      </c>
      <c r="E314" t="s">
        <v>23</v>
      </c>
      <c r="F314">
        <f t="shared" si="10"/>
        <v>0</v>
      </c>
    </row>
    <row r="315" spans="1:6" x14ac:dyDescent="0.25">
      <c r="A315">
        <v>32</v>
      </c>
      <c r="B315" t="s">
        <v>48</v>
      </c>
      <c r="C315" t="s">
        <v>62</v>
      </c>
      <c r="D315" t="s">
        <v>23</v>
      </c>
      <c r="E315" t="s">
        <v>23</v>
      </c>
      <c r="F315">
        <f t="shared" si="10"/>
        <v>1</v>
      </c>
    </row>
    <row r="316" spans="1:6" x14ac:dyDescent="0.25">
      <c r="A316">
        <v>32</v>
      </c>
      <c r="B316" t="s">
        <v>57</v>
      </c>
      <c r="C316" t="s">
        <v>64</v>
      </c>
      <c r="D316" t="s">
        <v>23</v>
      </c>
      <c r="E316" t="s">
        <v>23</v>
      </c>
      <c r="F316">
        <f t="shared" si="10"/>
        <v>1</v>
      </c>
    </row>
    <row r="317" spans="1:6" x14ac:dyDescent="0.25">
      <c r="A317">
        <v>32</v>
      </c>
      <c r="B317" t="s">
        <v>50</v>
      </c>
      <c r="C317" t="s">
        <v>66</v>
      </c>
      <c r="D317" t="s">
        <v>25</v>
      </c>
      <c r="E317" t="s">
        <v>25</v>
      </c>
      <c r="F317">
        <f t="shared" si="10"/>
        <v>1</v>
      </c>
    </row>
    <row r="318" spans="1:6" x14ac:dyDescent="0.25">
      <c r="A318">
        <v>32</v>
      </c>
      <c r="B318" t="s">
        <v>65</v>
      </c>
      <c r="C318" t="s">
        <v>67</v>
      </c>
      <c r="D318" t="s">
        <v>25</v>
      </c>
      <c r="E318" t="s">
        <v>25</v>
      </c>
      <c r="F318">
        <f t="shared" si="10"/>
        <v>1</v>
      </c>
    </row>
    <row r="319" spans="1:6" x14ac:dyDescent="0.25">
      <c r="A319">
        <v>32</v>
      </c>
      <c r="B319" t="s">
        <v>53</v>
      </c>
      <c r="C319" t="s">
        <v>58</v>
      </c>
      <c r="D319" t="s">
        <v>23</v>
      </c>
      <c r="E319" t="s">
        <v>24</v>
      </c>
      <c r="F319">
        <f t="shared" si="10"/>
        <v>0</v>
      </c>
    </row>
    <row r="320" spans="1:6" x14ac:dyDescent="0.25">
      <c r="A320">
        <v>32</v>
      </c>
      <c r="B320" t="s">
        <v>52</v>
      </c>
      <c r="C320" t="s">
        <v>60</v>
      </c>
      <c r="D320" t="s">
        <v>25</v>
      </c>
      <c r="E320" t="s">
        <v>25</v>
      </c>
      <c r="F320">
        <f t="shared" si="10"/>
        <v>1</v>
      </c>
    </row>
    <row r="321" spans="1:6" x14ac:dyDescent="0.25">
      <c r="A321">
        <v>32</v>
      </c>
      <c r="B321" t="s">
        <v>49</v>
      </c>
      <c r="C321" t="s">
        <v>54</v>
      </c>
      <c r="D321" t="s">
        <v>24</v>
      </c>
      <c r="E321" t="s">
        <v>23</v>
      </c>
      <c r="F321">
        <f t="shared" si="10"/>
        <v>0</v>
      </c>
    </row>
    <row r="322" spans="1:6" x14ac:dyDescent="0.25">
      <c r="A322">
        <v>32</v>
      </c>
      <c r="B322" t="s">
        <v>51</v>
      </c>
      <c r="C322" t="s">
        <v>55</v>
      </c>
      <c r="D322" t="s">
        <v>23</v>
      </c>
      <c r="E322" t="s">
        <v>23</v>
      </c>
      <c r="F322">
        <f t="shared" si="10"/>
        <v>1</v>
      </c>
    </row>
    <row r="323" spans="1:6" x14ac:dyDescent="0.25">
      <c r="A323">
        <v>34</v>
      </c>
      <c r="B323" t="s">
        <v>48</v>
      </c>
      <c r="C323" t="s">
        <v>67</v>
      </c>
      <c r="D323" t="s">
        <v>24</v>
      </c>
      <c r="E323" t="s">
        <v>23</v>
      </c>
      <c r="F323">
        <f t="shared" si="10"/>
        <v>0</v>
      </c>
    </row>
    <row r="324" spans="1:6" x14ac:dyDescent="0.25">
      <c r="A324">
        <v>33</v>
      </c>
      <c r="B324" t="s">
        <v>61</v>
      </c>
      <c r="C324" t="s">
        <v>50</v>
      </c>
      <c r="D324" t="s">
        <v>24</v>
      </c>
      <c r="E324" t="s">
        <v>23</v>
      </c>
      <c r="F324">
        <f t="shared" ref="F324:F382" si="11">IF(D324=E324,1,0)</f>
        <v>0</v>
      </c>
    </row>
    <row r="325" spans="1:6" x14ac:dyDescent="0.25">
      <c r="A325">
        <v>33</v>
      </c>
      <c r="B325" t="s">
        <v>58</v>
      </c>
      <c r="C325" t="s">
        <v>54</v>
      </c>
      <c r="D325" t="s">
        <v>24</v>
      </c>
      <c r="E325" t="s">
        <v>24</v>
      </c>
      <c r="F325">
        <f t="shared" si="11"/>
        <v>1</v>
      </c>
    </row>
    <row r="326" spans="1:6" x14ac:dyDescent="0.25">
      <c r="A326">
        <v>33</v>
      </c>
      <c r="B326" t="s">
        <v>57</v>
      </c>
      <c r="C326" t="s">
        <v>65</v>
      </c>
      <c r="D326" t="s">
        <v>23</v>
      </c>
      <c r="E326" t="s">
        <v>23</v>
      </c>
      <c r="F326">
        <f t="shared" si="11"/>
        <v>1</v>
      </c>
    </row>
    <row r="327" spans="1:6" x14ac:dyDescent="0.25">
      <c r="A327">
        <v>33</v>
      </c>
      <c r="B327" t="s">
        <v>66</v>
      </c>
      <c r="C327" t="s">
        <v>51</v>
      </c>
      <c r="D327" t="s">
        <v>23</v>
      </c>
      <c r="E327" t="s">
        <v>23</v>
      </c>
      <c r="F327">
        <f t="shared" si="11"/>
        <v>1</v>
      </c>
    </row>
    <row r="328" spans="1:6" x14ac:dyDescent="0.25">
      <c r="A328">
        <v>33</v>
      </c>
      <c r="B328" t="s">
        <v>62</v>
      </c>
      <c r="C328" t="s">
        <v>56</v>
      </c>
      <c r="D328" t="s">
        <v>24</v>
      </c>
      <c r="E328" t="s">
        <v>25</v>
      </c>
      <c r="F328">
        <f t="shared" si="11"/>
        <v>0</v>
      </c>
    </row>
    <row r="329" spans="1:6" x14ac:dyDescent="0.25">
      <c r="A329">
        <v>33</v>
      </c>
      <c r="B329" t="s">
        <v>63</v>
      </c>
      <c r="C329" t="s">
        <v>53</v>
      </c>
      <c r="D329" t="s">
        <v>24</v>
      </c>
      <c r="E329" t="s">
        <v>23</v>
      </c>
      <c r="F329">
        <f t="shared" si="11"/>
        <v>0</v>
      </c>
    </row>
    <row r="330" spans="1:6" x14ac:dyDescent="0.25">
      <c r="A330">
        <v>33</v>
      </c>
      <c r="B330" t="s">
        <v>52</v>
      </c>
      <c r="C330" t="s">
        <v>64</v>
      </c>
      <c r="D330" t="s">
        <v>23</v>
      </c>
      <c r="E330" t="s">
        <v>23</v>
      </c>
      <c r="F330">
        <f t="shared" si="11"/>
        <v>1</v>
      </c>
    </row>
    <row r="331" spans="1:6" x14ac:dyDescent="0.25">
      <c r="A331">
        <v>33</v>
      </c>
      <c r="B331" t="s">
        <v>60</v>
      </c>
      <c r="C331" t="s">
        <v>48</v>
      </c>
      <c r="D331" t="s">
        <v>25</v>
      </c>
      <c r="E331" t="s">
        <v>25</v>
      </c>
      <c r="F331">
        <f t="shared" si="11"/>
        <v>1</v>
      </c>
    </row>
    <row r="332" spans="1:6" x14ac:dyDescent="0.25">
      <c r="A332">
        <v>33</v>
      </c>
      <c r="B332" t="s">
        <v>49</v>
      </c>
      <c r="C332" t="s">
        <v>55</v>
      </c>
      <c r="D332" t="s">
        <v>24</v>
      </c>
      <c r="E332" t="s">
        <v>23</v>
      </c>
      <c r="F332">
        <f t="shared" si="11"/>
        <v>0</v>
      </c>
    </row>
    <row r="333" spans="1:6" x14ac:dyDescent="0.25">
      <c r="A333">
        <v>33</v>
      </c>
      <c r="B333" t="s">
        <v>67</v>
      </c>
      <c r="C333" t="s">
        <v>59</v>
      </c>
      <c r="D333" t="s">
        <v>24</v>
      </c>
      <c r="E333" t="s">
        <v>23</v>
      </c>
      <c r="F333">
        <f t="shared" si="11"/>
        <v>0</v>
      </c>
    </row>
    <row r="334" spans="1:6" x14ac:dyDescent="0.25">
      <c r="A334">
        <v>34</v>
      </c>
      <c r="B334" t="s">
        <v>61</v>
      </c>
      <c r="C334" t="s">
        <v>49</v>
      </c>
      <c r="D334" t="s">
        <v>23</v>
      </c>
      <c r="E334" t="s">
        <v>23</v>
      </c>
      <c r="F334">
        <f t="shared" si="11"/>
        <v>1</v>
      </c>
    </row>
    <row r="335" spans="1:6" x14ac:dyDescent="0.25">
      <c r="A335">
        <v>34</v>
      </c>
      <c r="B335" t="s">
        <v>51</v>
      </c>
      <c r="C335" t="s">
        <v>63</v>
      </c>
      <c r="D335" t="s">
        <v>23</v>
      </c>
      <c r="E335" t="s">
        <v>23</v>
      </c>
      <c r="F335">
        <f t="shared" si="11"/>
        <v>1</v>
      </c>
    </row>
    <row r="336" spans="1:6" x14ac:dyDescent="0.25">
      <c r="A336">
        <v>34</v>
      </c>
      <c r="B336" t="s">
        <v>55</v>
      </c>
      <c r="C336" t="s">
        <v>52</v>
      </c>
      <c r="D336" t="s">
        <v>25</v>
      </c>
      <c r="E336" t="s">
        <v>25</v>
      </c>
      <c r="F336">
        <f t="shared" si="11"/>
        <v>1</v>
      </c>
    </row>
    <row r="337" spans="1:6" x14ac:dyDescent="0.25">
      <c r="A337">
        <v>34</v>
      </c>
      <c r="B337" t="s">
        <v>64</v>
      </c>
      <c r="C337" t="s">
        <v>50</v>
      </c>
      <c r="D337" t="s">
        <v>24</v>
      </c>
      <c r="E337" t="s">
        <v>24</v>
      </c>
      <c r="F337">
        <f t="shared" si="11"/>
        <v>1</v>
      </c>
    </row>
    <row r="338" spans="1:6" x14ac:dyDescent="0.25">
      <c r="A338">
        <v>34</v>
      </c>
      <c r="B338" t="s">
        <v>59</v>
      </c>
      <c r="C338" t="s">
        <v>62</v>
      </c>
      <c r="D338" t="s">
        <v>23</v>
      </c>
      <c r="E338" t="s">
        <v>24</v>
      </c>
      <c r="F338">
        <f t="shared" si="11"/>
        <v>0</v>
      </c>
    </row>
    <row r="339" spans="1:6" x14ac:dyDescent="0.25">
      <c r="A339">
        <v>34</v>
      </c>
      <c r="B339" t="s">
        <v>54</v>
      </c>
      <c r="C339" t="s">
        <v>66</v>
      </c>
      <c r="D339" t="s">
        <v>25</v>
      </c>
      <c r="E339" t="s">
        <v>25</v>
      </c>
      <c r="F339">
        <f t="shared" si="11"/>
        <v>1</v>
      </c>
    </row>
    <row r="340" spans="1:6" x14ac:dyDescent="0.25">
      <c r="A340">
        <v>34</v>
      </c>
      <c r="B340" t="s">
        <v>56</v>
      </c>
      <c r="C340" t="s">
        <v>60</v>
      </c>
      <c r="D340" t="s">
        <v>25</v>
      </c>
      <c r="E340" t="s">
        <v>24</v>
      </c>
      <c r="F340">
        <f t="shared" si="11"/>
        <v>0</v>
      </c>
    </row>
    <row r="341" spans="1:6" x14ac:dyDescent="0.25">
      <c r="A341">
        <v>34</v>
      </c>
      <c r="B341" t="s">
        <v>53</v>
      </c>
      <c r="C341" t="s">
        <v>57</v>
      </c>
      <c r="D341" t="s">
        <v>24</v>
      </c>
      <c r="E341" t="s">
        <v>24</v>
      </c>
      <c r="F341">
        <f t="shared" si="11"/>
        <v>1</v>
      </c>
    </row>
    <row r="342" spans="1:6" x14ac:dyDescent="0.25">
      <c r="A342">
        <v>34</v>
      </c>
      <c r="B342" t="s">
        <v>65</v>
      </c>
      <c r="C342" t="s">
        <v>58</v>
      </c>
      <c r="D342" t="s">
        <v>25</v>
      </c>
      <c r="E342" t="s">
        <v>25</v>
      </c>
      <c r="F342">
        <f t="shared" si="11"/>
        <v>1</v>
      </c>
    </row>
    <row r="343" spans="1:6" x14ac:dyDescent="0.25">
      <c r="A343">
        <v>35</v>
      </c>
      <c r="B343" t="s">
        <v>63</v>
      </c>
      <c r="C343" t="s">
        <v>55</v>
      </c>
      <c r="D343" t="s">
        <v>23</v>
      </c>
      <c r="E343" t="s">
        <v>23</v>
      </c>
      <c r="F343">
        <f t="shared" si="11"/>
        <v>1</v>
      </c>
    </row>
    <row r="344" spans="1:6" x14ac:dyDescent="0.25">
      <c r="A344">
        <v>35</v>
      </c>
      <c r="B344" t="s">
        <v>62</v>
      </c>
      <c r="C344" t="s">
        <v>54</v>
      </c>
      <c r="D344" t="s">
        <v>24</v>
      </c>
      <c r="E344" t="s">
        <v>24</v>
      </c>
      <c r="F344">
        <f t="shared" si="11"/>
        <v>1</v>
      </c>
    </row>
    <row r="345" spans="1:6" x14ac:dyDescent="0.25">
      <c r="A345">
        <v>35</v>
      </c>
      <c r="B345" t="s">
        <v>53</v>
      </c>
      <c r="C345" t="s">
        <v>59</v>
      </c>
      <c r="D345" t="s">
        <v>25</v>
      </c>
      <c r="E345" t="s">
        <v>24</v>
      </c>
      <c r="F345">
        <f t="shared" si="11"/>
        <v>0</v>
      </c>
    </row>
    <row r="346" spans="1:6" x14ac:dyDescent="0.25">
      <c r="A346">
        <v>35</v>
      </c>
      <c r="B346" t="s">
        <v>48</v>
      </c>
      <c r="C346" t="s">
        <v>64</v>
      </c>
      <c r="D346" t="s">
        <v>23</v>
      </c>
      <c r="E346" t="s">
        <v>23</v>
      </c>
      <c r="F346">
        <f t="shared" si="11"/>
        <v>1</v>
      </c>
    </row>
    <row r="347" spans="1:6" x14ac:dyDescent="0.25">
      <c r="A347">
        <v>35</v>
      </c>
      <c r="B347" t="s">
        <v>66</v>
      </c>
      <c r="C347" t="s">
        <v>60</v>
      </c>
      <c r="D347" t="s">
        <v>23</v>
      </c>
      <c r="E347" t="s">
        <v>23</v>
      </c>
      <c r="F347">
        <f t="shared" si="11"/>
        <v>1</v>
      </c>
    </row>
    <row r="348" spans="1:6" x14ac:dyDescent="0.25">
      <c r="A348">
        <v>35</v>
      </c>
      <c r="B348" t="s">
        <v>52</v>
      </c>
      <c r="C348" t="s">
        <v>51</v>
      </c>
      <c r="D348" t="s">
        <v>25</v>
      </c>
      <c r="E348" t="s">
        <v>25</v>
      </c>
      <c r="F348">
        <f t="shared" si="11"/>
        <v>1</v>
      </c>
    </row>
    <row r="349" spans="1:6" x14ac:dyDescent="0.25">
      <c r="A349">
        <v>35</v>
      </c>
      <c r="B349" t="s">
        <v>50</v>
      </c>
      <c r="C349" t="s">
        <v>67</v>
      </c>
      <c r="D349" t="s">
        <v>23</v>
      </c>
      <c r="E349" t="s">
        <v>23</v>
      </c>
      <c r="F349">
        <f t="shared" si="11"/>
        <v>1</v>
      </c>
    </row>
    <row r="350" spans="1:6" x14ac:dyDescent="0.25">
      <c r="A350">
        <v>35</v>
      </c>
      <c r="B350" t="s">
        <v>49</v>
      </c>
      <c r="C350" t="s">
        <v>65</v>
      </c>
      <c r="D350" t="s">
        <v>25</v>
      </c>
      <c r="E350" t="s">
        <v>25</v>
      </c>
      <c r="F350">
        <f t="shared" si="11"/>
        <v>1</v>
      </c>
    </row>
    <row r="351" spans="1:6" x14ac:dyDescent="0.25">
      <c r="A351">
        <v>35</v>
      </c>
      <c r="B351" t="s">
        <v>58</v>
      </c>
      <c r="C351" t="s">
        <v>56</v>
      </c>
      <c r="D351" t="s">
        <v>23</v>
      </c>
      <c r="E351" t="s">
        <v>23</v>
      </c>
      <c r="F351">
        <f t="shared" si="11"/>
        <v>1</v>
      </c>
    </row>
    <row r="352" spans="1:6" x14ac:dyDescent="0.25">
      <c r="A352">
        <v>35</v>
      </c>
      <c r="B352" t="s">
        <v>57</v>
      </c>
      <c r="C352" t="s">
        <v>61</v>
      </c>
      <c r="D352" t="s">
        <v>23</v>
      </c>
      <c r="E352" t="s">
        <v>23</v>
      </c>
      <c r="F352">
        <f t="shared" si="11"/>
        <v>1</v>
      </c>
    </row>
    <row r="353" spans="1:6" x14ac:dyDescent="0.25">
      <c r="A353">
        <v>36</v>
      </c>
      <c r="B353" t="s">
        <v>64</v>
      </c>
      <c r="C353" t="s">
        <v>66</v>
      </c>
      <c r="D353" t="s">
        <v>24</v>
      </c>
      <c r="E353" t="s">
        <v>24</v>
      </c>
      <c r="F353">
        <f t="shared" si="11"/>
        <v>1</v>
      </c>
    </row>
    <row r="354" spans="1:6" x14ac:dyDescent="0.25">
      <c r="A354">
        <v>36</v>
      </c>
      <c r="B354" t="s">
        <v>51</v>
      </c>
      <c r="C354" t="s">
        <v>53</v>
      </c>
      <c r="D354" t="s">
        <v>25</v>
      </c>
      <c r="E354" t="s">
        <v>25</v>
      </c>
      <c r="F354">
        <f t="shared" si="11"/>
        <v>1</v>
      </c>
    </row>
    <row r="355" spans="1:6" x14ac:dyDescent="0.25">
      <c r="A355">
        <v>36</v>
      </c>
      <c r="B355" t="s">
        <v>55</v>
      </c>
      <c r="C355" t="s">
        <v>58</v>
      </c>
      <c r="D355" t="s">
        <v>24</v>
      </c>
      <c r="E355" t="s">
        <v>24</v>
      </c>
      <c r="F355">
        <f t="shared" si="11"/>
        <v>1</v>
      </c>
    </row>
    <row r="356" spans="1:6" x14ac:dyDescent="0.25">
      <c r="A356">
        <v>36</v>
      </c>
      <c r="B356" t="s">
        <v>56</v>
      </c>
      <c r="C356" t="s">
        <v>48</v>
      </c>
      <c r="D356" t="s">
        <v>25</v>
      </c>
      <c r="E356" t="s">
        <v>24</v>
      </c>
      <c r="F356">
        <f t="shared" si="11"/>
        <v>0</v>
      </c>
    </row>
    <row r="357" spans="1:6" x14ac:dyDescent="0.25">
      <c r="A357">
        <v>36</v>
      </c>
      <c r="B357" t="s">
        <v>60</v>
      </c>
      <c r="C357" t="s">
        <v>50</v>
      </c>
      <c r="D357" t="s">
        <v>23</v>
      </c>
      <c r="E357" t="s">
        <v>23</v>
      </c>
      <c r="F357">
        <f t="shared" si="11"/>
        <v>1</v>
      </c>
    </row>
    <row r="358" spans="1:6" x14ac:dyDescent="0.25">
      <c r="A358">
        <v>36</v>
      </c>
      <c r="B358" t="s">
        <v>65</v>
      </c>
      <c r="C358" t="s">
        <v>62</v>
      </c>
      <c r="D358" t="s">
        <v>25</v>
      </c>
      <c r="E358" t="s">
        <v>24</v>
      </c>
      <c r="F358">
        <f t="shared" si="11"/>
        <v>0</v>
      </c>
    </row>
    <row r="359" spans="1:6" x14ac:dyDescent="0.25">
      <c r="A359">
        <v>36</v>
      </c>
      <c r="B359" t="s">
        <v>61</v>
      </c>
      <c r="C359" t="s">
        <v>52</v>
      </c>
      <c r="D359" t="s">
        <v>23</v>
      </c>
      <c r="E359" t="s">
        <v>23</v>
      </c>
      <c r="F359">
        <f t="shared" si="11"/>
        <v>1</v>
      </c>
    </row>
    <row r="360" spans="1:6" x14ac:dyDescent="0.25">
      <c r="A360">
        <v>36</v>
      </c>
      <c r="B360" t="s">
        <v>54</v>
      </c>
      <c r="C360" t="s">
        <v>63</v>
      </c>
      <c r="D360" t="s">
        <v>23</v>
      </c>
      <c r="E360" t="s">
        <v>24</v>
      </c>
      <c r="F360">
        <f t="shared" si="11"/>
        <v>0</v>
      </c>
    </row>
    <row r="361" spans="1:6" x14ac:dyDescent="0.25">
      <c r="A361">
        <v>36</v>
      </c>
      <c r="B361" t="s">
        <v>59</v>
      </c>
      <c r="C361" t="s">
        <v>57</v>
      </c>
      <c r="D361" t="s">
        <v>25</v>
      </c>
      <c r="E361" t="s">
        <v>23</v>
      </c>
      <c r="F361">
        <f t="shared" si="11"/>
        <v>0</v>
      </c>
    </row>
    <row r="362" spans="1:6" x14ac:dyDescent="0.25">
      <c r="A362">
        <v>36</v>
      </c>
      <c r="B362" t="s">
        <v>67</v>
      </c>
      <c r="C362" t="s">
        <v>49</v>
      </c>
      <c r="D362" t="s">
        <v>23</v>
      </c>
      <c r="E362" t="s">
        <v>23</v>
      </c>
      <c r="F362">
        <f t="shared" si="11"/>
        <v>1</v>
      </c>
    </row>
    <row r="363" spans="1:6" x14ac:dyDescent="0.25">
      <c r="A363">
        <v>37</v>
      </c>
      <c r="B363" t="s">
        <v>54</v>
      </c>
      <c r="C363" t="s">
        <v>51</v>
      </c>
      <c r="D363" t="s">
        <v>23</v>
      </c>
      <c r="E363" t="s">
        <v>23</v>
      </c>
      <c r="F363">
        <f t="shared" si="11"/>
        <v>1</v>
      </c>
    </row>
    <row r="364" spans="1:6" x14ac:dyDescent="0.25">
      <c r="A364">
        <v>37</v>
      </c>
      <c r="B364" t="s">
        <v>66</v>
      </c>
      <c r="C364" t="s">
        <v>61</v>
      </c>
      <c r="D364" t="s">
        <v>23</v>
      </c>
      <c r="E364" t="s">
        <v>23</v>
      </c>
      <c r="F364">
        <f t="shared" si="11"/>
        <v>1</v>
      </c>
    </row>
    <row r="365" spans="1:6" x14ac:dyDescent="0.25">
      <c r="A365">
        <v>37</v>
      </c>
      <c r="B365" t="s">
        <v>64</v>
      </c>
      <c r="C365" t="s">
        <v>63</v>
      </c>
      <c r="D365" t="s">
        <v>25</v>
      </c>
      <c r="E365" t="s">
        <v>25</v>
      </c>
      <c r="F365">
        <f t="shared" si="11"/>
        <v>1</v>
      </c>
    </row>
    <row r="366" spans="1:6" x14ac:dyDescent="0.25">
      <c r="A366">
        <v>37</v>
      </c>
      <c r="B366" t="s">
        <v>50</v>
      </c>
      <c r="C366" t="s">
        <v>53</v>
      </c>
      <c r="D366" t="s">
        <v>23</v>
      </c>
      <c r="E366" t="s">
        <v>23</v>
      </c>
      <c r="F366">
        <f t="shared" si="11"/>
        <v>1</v>
      </c>
    </row>
    <row r="367" spans="1:6" x14ac:dyDescent="0.25">
      <c r="A367">
        <v>37</v>
      </c>
      <c r="B367" t="s">
        <v>58</v>
      </c>
      <c r="C367" t="s">
        <v>57</v>
      </c>
      <c r="D367" t="s">
        <v>24</v>
      </c>
      <c r="E367" t="s">
        <v>25</v>
      </c>
      <c r="F367">
        <f t="shared" si="11"/>
        <v>0</v>
      </c>
    </row>
    <row r="368" spans="1:6" x14ac:dyDescent="0.25">
      <c r="A368">
        <v>37</v>
      </c>
      <c r="B368" t="s">
        <v>52</v>
      </c>
      <c r="C368" t="s">
        <v>65</v>
      </c>
      <c r="D368" t="s">
        <v>23</v>
      </c>
      <c r="E368" t="s">
        <v>23</v>
      </c>
      <c r="F368">
        <f t="shared" si="11"/>
        <v>1</v>
      </c>
    </row>
    <row r="369" spans="1:6" x14ac:dyDescent="0.25">
      <c r="A369">
        <v>37</v>
      </c>
      <c r="B369" t="s">
        <v>48</v>
      </c>
      <c r="C369" t="s">
        <v>55</v>
      </c>
      <c r="D369" t="s">
        <v>23</v>
      </c>
      <c r="E369" t="s">
        <v>23</v>
      </c>
      <c r="F369">
        <f t="shared" si="11"/>
        <v>1</v>
      </c>
    </row>
    <row r="370" spans="1:6" x14ac:dyDescent="0.25">
      <c r="A370">
        <v>37</v>
      </c>
      <c r="B370" t="s">
        <v>56</v>
      </c>
      <c r="C370" t="s">
        <v>59</v>
      </c>
      <c r="D370" t="s">
        <v>23</v>
      </c>
      <c r="E370" t="s">
        <v>23</v>
      </c>
      <c r="F370">
        <f t="shared" si="11"/>
        <v>1</v>
      </c>
    </row>
    <row r="371" spans="1:6" x14ac:dyDescent="0.25">
      <c r="A371">
        <v>37</v>
      </c>
      <c r="B371" t="s">
        <v>60</v>
      </c>
      <c r="C371" t="s">
        <v>49</v>
      </c>
      <c r="D371" t="s">
        <v>23</v>
      </c>
      <c r="E371" t="s">
        <v>23</v>
      </c>
      <c r="F371">
        <f t="shared" si="11"/>
        <v>1</v>
      </c>
    </row>
    <row r="372" spans="1:6" x14ac:dyDescent="0.25">
      <c r="A372">
        <v>37</v>
      </c>
      <c r="B372" t="s">
        <v>62</v>
      </c>
      <c r="C372" t="s">
        <v>67</v>
      </c>
      <c r="D372" t="s">
        <v>24</v>
      </c>
      <c r="E372" t="s">
        <v>24</v>
      </c>
      <c r="F372">
        <f t="shared" si="11"/>
        <v>1</v>
      </c>
    </row>
    <row r="373" spans="1:6" x14ac:dyDescent="0.25">
      <c r="A373">
        <v>38</v>
      </c>
      <c r="B373" t="s">
        <v>55</v>
      </c>
      <c r="C373" t="s">
        <v>66</v>
      </c>
      <c r="D373" t="s">
        <v>24</v>
      </c>
      <c r="E373" t="s">
        <v>24</v>
      </c>
      <c r="F373">
        <f t="shared" si="11"/>
        <v>1</v>
      </c>
    </row>
    <row r="374" spans="1:6" x14ac:dyDescent="0.25">
      <c r="A374">
        <v>38</v>
      </c>
      <c r="B374" t="s">
        <v>61</v>
      </c>
      <c r="C374" t="s">
        <v>48</v>
      </c>
      <c r="D374" t="s">
        <v>23</v>
      </c>
      <c r="E374" t="s">
        <v>23</v>
      </c>
      <c r="F374">
        <f t="shared" si="11"/>
        <v>1</v>
      </c>
    </row>
    <row r="375" spans="1:6" x14ac:dyDescent="0.25">
      <c r="A375">
        <v>38</v>
      </c>
      <c r="B375" t="s">
        <v>57</v>
      </c>
      <c r="C375" t="s">
        <v>62</v>
      </c>
      <c r="D375" t="s">
        <v>23</v>
      </c>
      <c r="E375" t="s">
        <v>24</v>
      </c>
      <c r="F375">
        <f t="shared" si="11"/>
        <v>0</v>
      </c>
    </row>
    <row r="376" spans="1:6" x14ac:dyDescent="0.25">
      <c r="A376">
        <v>38</v>
      </c>
      <c r="B376" t="s">
        <v>53</v>
      </c>
      <c r="C376" t="s">
        <v>54</v>
      </c>
      <c r="D376" t="s">
        <v>23</v>
      </c>
      <c r="E376" t="s">
        <v>24</v>
      </c>
      <c r="F376">
        <f t="shared" si="11"/>
        <v>0</v>
      </c>
    </row>
    <row r="377" spans="1:6" x14ac:dyDescent="0.25">
      <c r="A377">
        <v>38</v>
      </c>
      <c r="B377" t="s">
        <v>49</v>
      </c>
      <c r="C377" t="s">
        <v>56</v>
      </c>
      <c r="D377" t="s">
        <v>25</v>
      </c>
      <c r="E377" t="s">
        <v>25</v>
      </c>
      <c r="F377">
        <f t="shared" si="11"/>
        <v>1</v>
      </c>
    </row>
    <row r="378" spans="1:6" x14ac:dyDescent="0.25">
      <c r="A378" s="22">
        <v>38</v>
      </c>
      <c r="B378" s="22" t="s">
        <v>51</v>
      </c>
      <c r="C378" s="22" t="s">
        <v>64</v>
      </c>
      <c r="D378" t="s">
        <v>24</v>
      </c>
      <c r="E378" t="s">
        <v>23</v>
      </c>
      <c r="F378">
        <f t="shared" si="11"/>
        <v>0</v>
      </c>
    </row>
    <row r="379" spans="1:6" x14ac:dyDescent="0.25">
      <c r="A379">
        <v>38</v>
      </c>
      <c r="B379" t="s">
        <v>63</v>
      </c>
      <c r="C379" t="s">
        <v>58</v>
      </c>
      <c r="D379" t="s">
        <v>25</v>
      </c>
      <c r="E379" t="s">
        <v>25</v>
      </c>
      <c r="F379">
        <f t="shared" si="11"/>
        <v>1</v>
      </c>
    </row>
    <row r="380" spans="1:6" x14ac:dyDescent="0.25">
      <c r="A380">
        <v>38</v>
      </c>
      <c r="B380" t="s">
        <v>59</v>
      </c>
      <c r="C380" t="s">
        <v>60</v>
      </c>
      <c r="D380" t="s">
        <v>23</v>
      </c>
      <c r="E380" t="s">
        <v>24</v>
      </c>
      <c r="F380">
        <f t="shared" si="11"/>
        <v>0</v>
      </c>
    </row>
    <row r="381" spans="1:6" x14ac:dyDescent="0.25">
      <c r="A381">
        <v>38</v>
      </c>
      <c r="B381" t="s">
        <v>65</v>
      </c>
      <c r="C381" t="s">
        <v>50</v>
      </c>
      <c r="D381" t="s">
        <v>25</v>
      </c>
      <c r="E381" t="s">
        <v>24</v>
      </c>
      <c r="F381">
        <f t="shared" si="11"/>
        <v>0</v>
      </c>
    </row>
    <row r="382" spans="1:6" x14ac:dyDescent="0.25">
      <c r="A382">
        <v>38</v>
      </c>
      <c r="B382" t="s">
        <v>67</v>
      </c>
      <c r="C382" t="s">
        <v>52</v>
      </c>
      <c r="D382" t="s">
        <v>24</v>
      </c>
      <c r="E382" t="s">
        <v>24</v>
      </c>
      <c r="F382">
        <f t="shared" si="11"/>
        <v>1</v>
      </c>
    </row>
  </sheetData>
  <autoFilter ref="A2:F382"/>
  <sortState ref="X2:Z21">
    <sortCondition descending="1" ref="Z2:Z21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2"/>
  <sheetViews>
    <sheetView showGridLines="0" topLeftCell="F2" workbookViewId="0">
      <selection activeCell="D3" sqref="D3:D382"/>
    </sheetView>
  </sheetViews>
  <sheetFormatPr defaultRowHeight="15" x14ac:dyDescent="0.25"/>
  <cols>
    <col min="9" max="9" width="14.7109375" hidden="1" customWidth="1"/>
    <col min="24" max="24" width="12.140625" customWidth="1"/>
    <col min="25" max="25" width="9.140625" customWidth="1"/>
  </cols>
  <sheetData>
    <row r="1" spans="1:26" ht="15.75" thickBot="1" x14ac:dyDescent="0.3"/>
    <row r="2" spans="1:26" ht="15.75" thickBot="1" x14ac:dyDescent="0.3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H2" t="s">
        <v>75</v>
      </c>
      <c r="I2" t="s">
        <v>74</v>
      </c>
      <c r="J2" t="s">
        <v>76</v>
      </c>
      <c r="X2" s="34" t="s">
        <v>78</v>
      </c>
      <c r="Y2" s="33" t="s">
        <v>77</v>
      </c>
      <c r="Z2" s="32" t="s">
        <v>79</v>
      </c>
    </row>
    <row r="3" spans="1:26" x14ac:dyDescent="0.25">
      <c r="A3">
        <v>1</v>
      </c>
      <c r="B3" t="s">
        <v>48</v>
      </c>
      <c r="C3" t="s">
        <v>49</v>
      </c>
      <c r="D3" t="s">
        <v>23</v>
      </c>
      <c r="E3" t="s">
        <v>23</v>
      </c>
      <c r="F3">
        <f>IF(D3=E3,1,0)</f>
        <v>1</v>
      </c>
      <c r="H3" s="23">
        <v>1</v>
      </c>
      <c r="I3">
        <f>SUMIF($A$3:$A$382,H3,$F$3:$F$382)</f>
        <v>8</v>
      </c>
      <c r="J3" s="21">
        <f>I3/10</f>
        <v>0.8</v>
      </c>
      <c r="L3" t="s">
        <v>23</v>
      </c>
      <c r="M3">
        <f>COUNTIF($D$3:$D$382,L3)</f>
        <v>184</v>
      </c>
      <c r="N3">
        <v>155</v>
      </c>
      <c r="O3" s="21">
        <f>N3/M3</f>
        <v>0.84239130434782605</v>
      </c>
      <c r="X3" s="35" t="s">
        <v>51</v>
      </c>
      <c r="Y3" s="35">
        <f t="shared" ref="Y3:Y22" si="0">SUMIF($B$3:$B$382,X3,$F$3:$F$382)+SUMIF($C$3:$C$382,X3,$F$3:$F$382)</f>
        <v>31</v>
      </c>
      <c r="Z3" s="36">
        <f t="shared" ref="Z3:Z22" si="1">Y3/38</f>
        <v>0.81578947368421051</v>
      </c>
    </row>
    <row r="4" spans="1:26" x14ac:dyDescent="0.25">
      <c r="A4">
        <v>1</v>
      </c>
      <c r="B4" t="s">
        <v>50</v>
      </c>
      <c r="C4" t="s">
        <v>51</v>
      </c>
      <c r="D4" t="s">
        <v>23</v>
      </c>
      <c r="E4" t="s">
        <v>23</v>
      </c>
      <c r="F4">
        <f t="shared" ref="F4:F67" si="2">IF(D4=E4,1,0)</f>
        <v>1</v>
      </c>
      <c r="H4" s="23">
        <v>2</v>
      </c>
      <c r="I4">
        <f t="shared" ref="I4:I40" si="3">SUMIF($A$3:$A$382,H4,$F$3:$F$382)</f>
        <v>6</v>
      </c>
      <c r="J4" s="21">
        <f t="shared" ref="J4:J40" si="4">I4/10</f>
        <v>0.6</v>
      </c>
      <c r="L4" t="s">
        <v>25</v>
      </c>
      <c r="M4">
        <f t="shared" ref="M4:M5" si="5">COUNTIF($D$3:$D$382,L4)</f>
        <v>98</v>
      </c>
      <c r="N4">
        <v>58</v>
      </c>
      <c r="O4" s="21">
        <f t="shared" ref="O4:O5" si="6">N4/M4</f>
        <v>0.59183673469387754</v>
      </c>
      <c r="X4" s="26" t="s">
        <v>64</v>
      </c>
      <c r="Y4" s="26">
        <f t="shared" si="0"/>
        <v>30</v>
      </c>
      <c r="Z4" s="27">
        <f t="shared" si="1"/>
        <v>0.78947368421052633</v>
      </c>
    </row>
    <row r="5" spans="1:26" x14ac:dyDescent="0.25">
      <c r="A5">
        <v>1</v>
      </c>
      <c r="B5" t="s">
        <v>52</v>
      </c>
      <c r="C5" t="s">
        <v>53</v>
      </c>
      <c r="D5" t="s">
        <v>23</v>
      </c>
      <c r="E5" t="s">
        <v>23</v>
      </c>
      <c r="F5">
        <f t="shared" si="2"/>
        <v>1</v>
      </c>
      <c r="H5" s="23">
        <v>3</v>
      </c>
      <c r="I5">
        <f t="shared" si="3"/>
        <v>5</v>
      </c>
      <c r="J5" s="21">
        <f t="shared" si="4"/>
        <v>0.5</v>
      </c>
      <c r="L5" t="s">
        <v>24</v>
      </c>
      <c r="M5">
        <f t="shared" si="5"/>
        <v>98</v>
      </c>
      <c r="N5">
        <v>48</v>
      </c>
      <c r="O5" s="21">
        <f t="shared" si="6"/>
        <v>0.48979591836734693</v>
      </c>
      <c r="X5" s="28" t="s">
        <v>48</v>
      </c>
      <c r="Y5" s="28">
        <f t="shared" si="0"/>
        <v>29</v>
      </c>
      <c r="Z5" s="29">
        <f t="shared" si="1"/>
        <v>0.76315789473684215</v>
      </c>
    </row>
    <row r="6" spans="1:26" x14ac:dyDescent="0.25">
      <c r="A6">
        <v>1</v>
      </c>
      <c r="B6" t="s">
        <v>54</v>
      </c>
      <c r="C6" t="s">
        <v>55</v>
      </c>
      <c r="D6" t="s">
        <v>23</v>
      </c>
      <c r="E6" t="s">
        <v>23</v>
      </c>
      <c r="F6">
        <f t="shared" si="2"/>
        <v>1</v>
      </c>
      <c r="H6" s="23">
        <v>4</v>
      </c>
      <c r="I6">
        <f t="shared" si="3"/>
        <v>7</v>
      </c>
      <c r="J6" s="21">
        <f t="shared" si="4"/>
        <v>0.7</v>
      </c>
      <c r="X6" s="28" t="s">
        <v>61</v>
      </c>
      <c r="Y6" s="28">
        <f t="shared" si="0"/>
        <v>29</v>
      </c>
      <c r="Z6" s="29">
        <f t="shared" si="1"/>
        <v>0.76315789473684215</v>
      </c>
    </row>
    <row r="7" spans="1:26" x14ac:dyDescent="0.25">
      <c r="A7">
        <v>1</v>
      </c>
      <c r="B7" t="s">
        <v>56</v>
      </c>
      <c r="C7" t="s">
        <v>57</v>
      </c>
      <c r="D7" t="s">
        <v>23</v>
      </c>
      <c r="E7" t="s">
        <v>23</v>
      </c>
      <c r="F7">
        <f t="shared" si="2"/>
        <v>1</v>
      </c>
      <c r="H7" s="23">
        <v>5</v>
      </c>
      <c r="I7">
        <f t="shared" si="3"/>
        <v>6</v>
      </c>
      <c r="J7" s="21">
        <f t="shared" si="4"/>
        <v>0.6</v>
      </c>
      <c r="X7" s="28" t="s">
        <v>57</v>
      </c>
      <c r="Y7" s="28">
        <f t="shared" si="0"/>
        <v>28</v>
      </c>
      <c r="Z7" s="29">
        <f t="shared" si="1"/>
        <v>0.73684210526315785</v>
      </c>
    </row>
    <row r="8" spans="1:26" x14ac:dyDescent="0.25">
      <c r="A8">
        <v>1</v>
      </c>
      <c r="B8" t="s">
        <v>58</v>
      </c>
      <c r="C8" t="s">
        <v>59</v>
      </c>
      <c r="D8" t="s">
        <v>25</v>
      </c>
      <c r="E8" t="s">
        <v>25</v>
      </c>
      <c r="F8">
        <f t="shared" si="2"/>
        <v>1</v>
      </c>
      <c r="H8" s="23">
        <v>6</v>
      </c>
      <c r="I8">
        <f t="shared" si="3"/>
        <v>7</v>
      </c>
      <c r="J8" s="21">
        <f t="shared" si="4"/>
        <v>0.7</v>
      </c>
      <c r="X8" s="28" t="s">
        <v>66</v>
      </c>
      <c r="Y8" s="28">
        <f t="shared" si="0"/>
        <v>27</v>
      </c>
      <c r="Z8" s="29">
        <f t="shared" si="1"/>
        <v>0.71052631578947367</v>
      </c>
    </row>
    <row r="9" spans="1:26" x14ac:dyDescent="0.25">
      <c r="A9">
        <v>1</v>
      </c>
      <c r="B9" t="s">
        <v>60</v>
      </c>
      <c r="C9" t="s">
        <v>61</v>
      </c>
      <c r="D9" t="s">
        <v>25</v>
      </c>
      <c r="E9" t="s">
        <v>24</v>
      </c>
      <c r="F9">
        <f t="shared" si="2"/>
        <v>0</v>
      </c>
      <c r="H9" s="23">
        <v>7</v>
      </c>
      <c r="I9">
        <f t="shared" si="3"/>
        <v>7</v>
      </c>
      <c r="J9" s="21">
        <f t="shared" si="4"/>
        <v>0.7</v>
      </c>
      <c r="X9" s="28" t="s">
        <v>58</v>
      </c>
      <c r="Y9" s="28">
        <f t="shared" si="0"/>
        <v>27</v>
      </c>
      <c r="Z9" s="29">
        <f t="shared" si="1"/>
        <v>0.71052631578947367</v>
      </c>
    </row>
    <row r="10" spans="1:26" x14ac:dyDescent="0.25">
      <c r="A10">
        <v>1</v>
      </c>
      <c r="B10" t="s">
        <v>62</v>
      </c>
      <c r="C10" t="s">
        <v>63</v>
      </c>
      <c r="D10" t="s">
        <v>23</v>
      </c>
      <c r="E10" t="s">
        <v>24</v>
      </c>
      <c r="F10">
        <f t="shared" si="2"/>
        <v>0</v>
      </c>
      <c r="H10" s="23">
        <v>8</v>
      </c>
      <c r="I10">
        <f t="shared" si="3"/>
        <v>9</v>
      </c>
      <c r="J10" s="21">
        <f t="shared" si="4"/>
        <v>0.9</v>
      </c>
      <c r="X10" s="28" t="s">
        <v>59</v>
      </c>
      <c r="Y10" s="28">
        <f t="shared" si="0"/>
        <v>27</v>
      </c>
      <c r="Z10" s="29">
        <f t="shared" si="1"/>
        <v>0.71052631578947367</v>
      </c>
    </row>
    <row r="11" spans="1:26" x14ac:dyDescent="0.25">
      <c r="A11">
        <v>1</v>
      </c>
      <c r="B11" t="s">
        <v>64</v>
      </c>
      <c r="C11" t="s">
        <v>65</v>
      </c>
      <c r="D11" t="s">
        <v>23</v>
      </c>
      <c r="E11" t="s">
        <v>23</v>
      </c>
      <c r="F11">
        <f t="shared" si="2"/>
        <v>1</v>
      </c>
      <c r="H11" s="23">
        <v>9</v>
      </c>
      <c r="I11">
        <f t="shared" si="3"/>
        <v>6</v>
      </c>
      <c r="J11" s="21">
        <f t="shared" si="4"/>
        <v>0.6</v>
      </c>
      <c r="X11" s="28" t="s">
        <v>53</v>
      </c>
      <c r="Y11" s="28">
        <f t="shared" si="0"/>
        <v>27</v>
      </c>
      <c r="Z11" s="29">
        <f t="shared" si="1"/>
        <v>0.71052631578947367</v>
      </c>
    </row>
    <row r="12" spans="1:26" x14ac:dyDescent="0.25">
      <c r="A12">
        <v>1</v>
      </c>
      <c r="B12" t="s">
        <v>66</v>
      </c>
      <c r="C12" t="s">
        <v>67</v>
      </c>
      <c r="D12" t="s">
        <v>23</v>
      </c>
      <c r="E12" t="s">
        <v>23</v>
      </c>
      <c r="F12">
        <f t="shared" si="2"/>
        <v>1</v>
      </c>
      <c r="H12" s="23">
        <v>10</v>
      </c>
      <c r="I12">
        <f t="shared" si="3"/>
        <v>9</v>
      </c>
      <c r="J12" s="21">
        <f t="shared" si="4"/>
        <v>0.9</v>
      </c>
      <c r="X12" s="28" t="s">
        <v>55</v>
      </c>
      <c r="Y12" s="28">
        <f t="shared" si="0"/>
        <v>26</v>
      </c>
      <c r="Z12" s="29">
        <f t="shared" si="1"/>
        <v>0.68421052631578949</v>
      </c>
    </row>
    <row r="13" spans="1:26" x14ac:dyDescent="0.25">
      <c r="A13">
        <v>2</v>
      </c>
      <c r="B13" t="s">
        <v>65</v>
      </c>
      <c r="C13" t="s">
        <v>56</v>
      </c>
      <c r="D13" t="s">
        <v>24</v>
      </c>
      <c r="E13" t="s">
        <v>25</v>
      </c>
      <c r="F13">
        <f t="shared" si="2"/>
        <v>0</v>
      </c>
      <c r="H13" s="23">
        <v>11</v>
      </c>
      <c r="I13">
        <f t="shared" si="3"/>
        <v>6</v>
      </c>
      <c r="J13" s="21">
        <f t="shared" si="4"/>
        <v>0.6</v>
      </c>
      <c r="X13" s="28" t="s">
        <v>50</v>
      </c>
      <c r="Y13" s="28">
        <f t="shared" si="0"/>
        <v>26</v>
      </c>
      <c r="Z13" s="29">
        <f t="shared" si="1"/>
        <v>0.68421052631578949</v>
      </c>
    </row>
    <row r="14" spans="1:26" x14ac:dyDescent="0.25">
      <c r="A14">
        <v>2</v>
      </c>
      <c r="B14" t="s">
        <v>49</v>
      </c>
      <c r="C14" t="s">
        <v>64</v>
      </c>
      <c r="D14" t="s">
        <v>23</v>
      </c>
      <c r="E14" t="s">
        <v>23</v>
      </c>
      <c r="F14">
        <f t="shared" si="2"/>
        <v>1</v>
      </c>
      <c r="H14" s="23">
        <v>12</v>
      </c>
      <c r="I14">
        <f t="shared" si="3"/>
        <v>8</v>
      </c>
      <c r="J14" s="21">
        <f t="shared" si="4"/>
        <v>0.8</v>
      </c>
      <c r="X14" s="28" t="s">
        <v>54</v>
      </c>
      <c r="Y14" s="28">
        <f t="shared" si="0"/>
        <v>25</v>
      </c>
      <c r="Z14" s="29">
        <f t="shared" si="1"/>
        <v>0.65789473684210531</v>
      </c>
    </row>
    <row r="15" spans="1:26" x14ac:dyDescent="0.25">
      <c r="A15">
        <v>2</v>
      </c>
      <c r="B15" t="s">
        <v>53</v>
      </c>
      <c r="C15" t="s">
        <v>48</v>
      </c>
      <c r="D15" t="s">
        <v>23</v>
      </c>
      <c r="E15" t="s">
        <v>23</v>
      </c>
      <c r="F15">
        <f t="shared" si="2"/>
        <v>1</v>
      </c>
      <c r="H15" s="23">
        <v>13</v>
      </c>
      <c r="I15">
        <f t="shared" si="3"/>
        <v>8</v>
      </c>
      <c r="J15" s="21">
        <f t="shared" si="4"/>
        <v>0.8</v>
      </c>
      <c r="X15" s="28" t="s">
        <v>52</v>
      </c>
      <c r="Y15" s="28">
        <f t="shared" si="0"/>
        <v>25</v>
      </c>
      <c r="Z15" s="29">
        <f t="shared" si="1"/>
        <v>0.65789473684210531</v>
      </c>
    </row>
    <row r="16" spans="1:26" x14ac:dyDescent="0.25">
      <c r="A16">
        <v>2</v>
      </c>
      <c r="B16" t="s">
        <v>63</v>
      </c>
      <c r="C16" t="s">
        <v>52</v>
      </c>
      <c r="D16" t="s">
        <v>23</v>
      </c>
      <c r="E16" t="s">
        <v>23</v>
      </c>
      <c r="F16">
        <f t="shared" si="2"/>
        <v>1</v>
      </c>
      <c r="H16" s="23">
        <v>14</v>
      </c>
      <c r="I16">
        <f t="shared" si="3"/>
        <v>6</v>
      </c>
      <c r="J16" s="21">
        <f t="shared" si="4"/>
        <v>0.6</v>
      </c>
      <c r="X16" s="28" t="s">
        <v>62</v>
      </c>
      <c r="Y16" s="28">
        <f t="shared" si="0"/>
        <v>24</v>
      </c>
      <c r="Z16" s="29">
        <f t="shared" si="1"/>
        <v>0.63157894736842102</v>
      </c>
    </row>
    <row r="17" spans="1:26" x14ac:dyDescent="0.25">
      <c r="A17">
        <v>2</v>
      </c>
      <c r="B17" t="s">
        <v>67</v>
      </c>
      <c r="C17" t="s">
        <v>54</v>
      </c>
      <c r="D17" t="s">
        <v>25</v>
      </c>
      <c r="E17" t="s">
        <v>25</v>
      </c>
      <c r="F17">
        <f t="shared" si="2"/>
        <v>1</v>
      </c>
      <c r="H17" s="23">
        <v>15</v>
      </c>
      <c r="I17">
        <f t="shared" si="3"/>
        <v>8</v>
      </c>
      <c r="J17" s="21">
        <f t="shared" si="4"/>
        <v>0.8</v>
      </c>
      <c r="X17" s="28" t="s">
        <v>63</v>
      </c>
      <c r="Y17" s="28">
        <f t="shared" si="0"/>
        <v>24</v>
      </c>
      <c r="Z17" s="29">
        <f t="shared" si="1"/>
        <v>0.63157894736842102</v>
      </c>
    </row>
    <row r="18" spans="1:26" x14ac:dyDescent="0.25">
      <c r="A18">
        <v>2</v>
      </c>
      <c r="B18" t="s">
        <v>55</v>
      </c>
      <c r="C18" t="s">
        <v>60</v>
      </c>
      <c r="D18" t="s">
        <v>24</v>
      </c>
      <c r="E18" t="s">
        <v>25</v>
      </c>
      <c r="F18">
        <f t="shared" si="2"/>
        <v>0</v>
      </c>
      <c r="H18" s="23">
        <v>16</v>
      </c>
      <c r="I18">
        <f t="shared" si="3"/>
        <v>5</v>
      </c>
      <c r="J18" s="21">
        <f t="shared" si="4"/>
        <v>0.5</v>
      </c>
      <c r="X18" s="28" t="s">
        <v>49</v>
      </c>
      <c r="Y18" s="28">
        <f t="shared" si="0"/>
        <v>24</v>
      </c>
      <c r="Z18" s="29">
        <f t="shared" si="1"/>
        <v>0.63157894736842102</v>
      </c>
    </row>
    <row r="19" spans="1:26" x14ac:dyDescent="0.25">
      <c r="A19">
        <v>2</v>
      </c>
      <c r="B19" t="s">
        <v>59</v>
      </c>
      <c r="C19" t="s">
        <v>50</v>
      </c>
      <c r="D19" t="s">
        <v>25</v>
      </c>
      <c r="E19" t="s">
        <v>25</v>
      </c>
      <c r="F19">
        <f t="shared" si="2"/>
        <v>1</v>
      </c>
      <c r="H19" s="23">
        <v>17</v>
      </c>
      <c r="I19">
        <f t="shared" si="3"/>
        <v>7</v>
      </c>
      <c r="J19" s="21">
        <f t="shared" si="4"/>
        <v>0.7</v>
      </c>
      <c r="X19" s="28" t="s">
        <v>60</v>
      </c>
      <c r="Y19" s="28">
        <f t="shared" si="0"/>
        <v>24</v>
      </c>
      <c r="Z19" s="29">
        <f t="shared" si="1"/>
        <v>0.63157894736842102</v>
      </c>
    </row>
    <row r="20" spans="1:26" x14ac:dyDescent="0.25">
      <c r="A20">
        <v>2</v>
      </c>
      <c r="B20" t="s">
        <v>57</v>
      </c>
      <c r="C20" t="s">
        <v>66</v>
      </c>
      <c r="D20" t="s">
        <v>23</v>
      </c>
      <c r="E20" t="s">
        <v>25</v>
      </c>
      <c r="F20">
        <f t="shared" si="2"/>
        <v>0</v>
      </c>
      <c r="H20" s="23">
        <v>18</v>
      </c>
      <c r="I20">
        <f t="shared" si="3"/>
        <v>5</v>
      </c>
      <c r="J20" s="21">
        <f t="shared" si="4"/>
        <v>0.5</v>
      </c>
      <c r="X20" s="28" t="s">
        <v>65</v>
      </c>
      <c r="Y20" s="28">
        <f t="shared" si="0"/>
        <v>23</v>
      </c>
      <c r="Z20" s="29">
        <f t="shared" si="1"/>
        <v>0.60526315789473684</v>
      </c>
    </row>
    <row r="21" spans="1:26" x14ac:dyDescent="0.25">
      <c r="A21">
        <v>2</v>
      </c>
      <c r="B21" t="s">
        <v>61</v>
      </c>
      <c r="C21" t="s">
        <v>58</v>
      </c>
      <c r="D21" t="s">
        <v>23</v>
      </c>
      <c r="E21" t="s">
        <v>23</v>
      </c>
      <c r="F21">
        <f t="shared" si="2"/>
        <v>1</v>
      </c>
      <c r="H21" s="23">
        <v>19</v>
      </c>
      <c r="I21">
        <f t="shared" si="3"/>
        <v>5</v>
      </c>
      <c r="J21" s="21">
        <f t="shared" si="4"/>
        <v>0.5</v>
      </c>
      <c r="X21" s="26" t="s">
        <v>56</v>
      </c>
      <c r="Y21" s="26">
        <f t="shared" si="0"/>
        <v>23</v>
      </c>
      <c r="Z21" s="27">
        <f t="shared" si="1"/>
        <v>0.60526315789473684</v>
      </c>
    </row>
    <row r="22" spans="1:26" x14ac:dyDescent="0.25">
      <c r="A22">
        <v>2</v>
      </c>
      <c r="B22" t="s">
        <v>51</v>
      </c>
      <c r="C22" t="s">
        <v>62</v>
      </c>
      <c r="D22" t="s">
        <v>23</v>
      </c>
      <c r="E22" t="s">
        <v>24</v>
      </c>
      <c r="F22">
        <f t="shared" si="2"/>
        <v>0</v>
      </c>
      <c r="H22" s="23">
        <v>20</v>
      </c>
      <c r="I22" s="22">
        <f t="shared" si="3"/>
        <v>5</v>
      </c>
      <c r="J22" s="21">
        <f t="shared" si="4"/>
        <v>0.5</v>
      </c>
      <c r="X22" s="28" t="s">
        <v>67</v>
      </c>
      <c r="Y22" s="28">
        <f t="shared" si="0"/>
        <v>23</v>
      </c>
      <c r="Z22" s="29">
        <f t="shared" si="1"/>
        <v>0.60526315789473684</v>
      </c>
    </row>
    <row r="23" spans="1:26" x14ac:dyDescent="0.25">
      <c r="A23">
        <v>3</v>
      </c>
      <c r="B23" t="s">
        <v>67</v>
      </c>
      <c r="C23" t="s">
        <v>63</v>
      </c>
      <c r="D23" t="s">
        <v>24</v>
      </c>
      <c r="E23" t="s">
        <v>25</v>
      </c>
      <c r="F23">
        <f t="shared" si="2"/>
        <v>0</v>
      </c>
      <c r="H23" s="23">
        <v>21</v>
      </c>
      <c r="I23">
        <f t="shared" si="3"/>
        <v>9</v>
      </c>
      <c r="J23" s="21">
        <f t="shared" si="4"/>
        <v>0.9</v>
      </c>
    </row>
    <row r="24" spans="1:26" x14ac:dyDescent="0.25">
      <c r="A24">
        <v>3</v>
      </c>
      <c r="B24" t="s">
        <v>56</v>
      </c>
      <c r="C24" t="s">
        <v>53</v>
      </c>
      <c r="D24" t="s">
        <v>23</v>
      </c>
      <c r="E24" t="s">
        <v>25</v>
      </c>
      <c r="F24">
        <f t="shared" si="2"/>
        <v>0</v>
      </c>
      <c r="H24" s="23">
        <v>22</v>
      </c>
      <c r="I24">
        <f t="shared" si="3"/>
        <v>6</v>
      </c>
      <c r="J24" s="21">
        <f t="shared" si="4"/>
        <v>0.6</v>
      </c>
    </row>
    <row r="25" spans="1:26" x14ac:dyDescent="0.25">
      <c r="A25">
        <v>3</v>
      </c>
      <c r="B25" t="s">
        <v>64</v>
      </c>
      <c r="C25" t="s">
        <v>54</v>
      </c>
      <c r="D25" t="s">
        <v>25</v>
      </c>
      <c r="E25" t="s">
        <v>25</v>
      </c>
      <c r="F25">
        <f t="shared" si="2"/>
        <v>1</v>
      </c>
      <c r="H25" s="23">
        <v>23</v>
      </c>
      <c r="I25">
        <f t="shared" si="3"/>
        <v>6</v>
      </c>
      <c r="J25" s="21">
        <f t="shared" si="4"/>
        <v>0.6</v>
      </c>
      <c r="Z25" s="24"/>
    </row>
    <row r="26" spans="1:26" x14ac:dyDescent="0.25">
      <c r="A26">
        <v>3</v>
      </c>
      <c r="B26" t="s">
        <v>50</v>
      </c>
      <c r="C26" t="s">
        <v>48</v>
      </c>
      <c r="D26" t="s">
        <v>24</v>
      </c>
      <c r="E26" t="s">
        <v>23</v>
      </c>
      <c r="F26">
        <f t="shared" si="2"/>
        <v>0</v>
      </c>
      <c r="H26" s="23">
        <v>24</v>
      </c>
      <c r="I26">
        <f t="shared" si="3"/>
        <v>8</v>
      </c>
      <c r="J26" s="21">
        <f t="shared" si="4"/>
        <v>0.8</v>
      </c>
    </row>
    <row r="27" spans="1:26" x14ac:dyDescent="0.25">
      <c r="A27">
        <v>3</v>
      </c>
      <c r="B27" t="s">
        <v>51</v>
      </c>
      <c r="C27" t="s">
        <v>57</v>
      </c>
      <c r="D27" t="s">
        <v>23</v>
      </c>
      <c r="E27" t="s">
        <v>23</v>
      </c>
      <c r="F27">
        <f t="shared" si="2"/>
        <v>1</v>
      </c>
      <c r="H27" s="23">
        <v>25</v>
      </c>
      <c r="I27">
        <f t="shared" si="3"/>
        <v>9</v>
      </c>
      <c r="J27" s="21">
        <f t="shared" si="4"/>
        <v>0.9</v>
      </c>
    </row>
    <row r="28" spans="1:26" x14ac:dyDescent="0.25">
      <c r="A28">
        <v>3</v>
      </c>
      <c r="B28" t="s">
        <v>60</v>
      </c>
      <c r="C28" t="s">
        <v>58</v>
      </c>
      <c r="D28" t="s">
        <v>25</v>
      </c>
      <c r="E28" t="s">
        <v>23</v>
      </c>
      <c r="F28">
        <f t="shared" si="2"/>
        <v>0</v>
      </c>
      <c r="H28" s="23">
        <v>26</v>
      </c>
      <c r="I28">
        <f t="shared" si="3"/>
        <v>5</v>
      </c>
      <c r="J28" s="21">
        <f t="shared" si="4"/>
        <v>0.5</v>
      </c>
    </row>
    <row r="29" spans="1:26" x14ac:dyDescent="0.25">
      <c r="A29">
        <v>3</v>
      </c>
      <c r="B29" t="s">
        <v>65</v>
      </c>
      <c r="C29" t="s">
        <v>61</v>
      </c>
      <c r="D29" t="s">
        <v>24</v>
      </c>
      <c r="E29" t="s">
        <v>25</v>
      </c>
      <c r="F29">
        <f t="shared" si="2"/>
        <v>0</v>
      </c>
      <c r="H29" s="23">
        <v>27</v>
      </c>
      <c r="I29">
        <f t="shared" si="3"/>
        <v>6</v>
      </c>
      <c r="J29" s="21">
        <f t="shared" si="4"/>
        <v>0.6</v>
      </c>
    </row>
    <row r="30" spans="1:26" x14ac:dyDescent="0.25">
      <c r="A30">
        <v>3</v>
      </c>
      <c r="B30" t="s">
        <v>52</v>
      </c>
      <c r="C30" t="s">
        <v>66</v>
      </c>
      <c r="D30" t="s">
        <v>24</v>
      </c>
      <c r="E30" t="s">
        <v>24</v>
      </c>
      <c r="F30">
        <f t="shared" si="2"/>
        <v>1</v>
      </c>
      <c r="H30" s="23">
        <v>28</v>
      </c>
      <c r="I30">
        <f t="shared" si="3"/>
        <v>7</v>
      </c>
      <c r="J30" s="21">
        <f t="shared" si="4"/>
        <v>0.7</v>
      </c>
    </row>
    <row r="31" spans="1:26" x14ac:dyDescent="0.25">
      <c r="A31">
        <v>3</v>
      </c>
      <c r="B31" t="s">
        <v>49</v>
      </c>
      <c r="C31" t="s">
        <v>59</v>
      </c>
      <c r="D31" t="s">
        <v>23</v>
      </c>
      <c r="E31" t="s">
        <v>23</v>
      </c>
      <c r="F31">
        <f t="shared" si="2"/>
        <v>1</v>
      </c>
      <c r="H31" s="23">
        <v>29</v>
      </c>
      <c r="I31">
        <f t="shared" si="3"/>
        <v>8</v>
      </c>
      <c r="J31" s="21">
        <f t="shared" si="4"/>
        <v>0.8</v>
      </c>
    </row>
    <row r="32" spans="1:26" x14ac:dyDescent="0.25">
      <c r="A32">
        <v>3</v>
      </c>
      <c r="B32" t="s">
        <v>62</v>
      </c>
      <c r="C32" t="s">
        <v>55</v>
      </c>
      <c r="D32" t="s">
        <v>23</v>
      </c>
      <c r="E32" t="s">
        <v>23</v>
      </c>
      <c r="F32">
        <f t="shared" si="2"/>
        <v>1</v>
      </c>
      <c r="H32" s="23">
        <v>30</v>
      </c>
      <c r="I32" s="22">
        <f t="shared" si="3"/>
        <v>8</v>
      </c>
      <c r="J32" s="21">
        <f t="shared" si="4"/>
        <v>0.8</v>
      </c>
    </row>
    <row r="33" spans="1:10" x14ac:dyDescent="0.25">
      <c r="A33">
        <v>4</v>
      </c>
      <c r="B33" t="s">
        <v>59</v>
      </c>
      <c r="C33" t="s">
        <v>64</v>
      </c>
      <c r="D33" t="s">
        <v>23</v>
      </c>
      <c r="E33" t="s">
        <v>23</v>
      </c>
      <c r="F33">
        <f t="shared" si="2"/>
        <v>1</v>
      </c>
      <c r="H33" s="23">
        <v>31</v>
      </c>
      <c r="I33">
        <f t="shared" si="3"/>
        <v>9</v>
      </c>
      <c r="J33" s="21">
        <f t="shared" si="4"/>
        <v>0.9</v>
      </c>
    </row>
    <row r="34" spans="1:10" x14ac:dyDescent="0.25">
      <c r="A34">
        <v>4</v>
      </c>
      <c r="B34" t="s">
        <v>58</v>
      </c>
      <c r="C34" t="s">
        <v>51</v>
      </c>
      <c r="D34" t="s">
        <v>25</v>
      </c>
      <c r="E34" t="s">
        <v>25</v>
      </c>
      <c r="F34">
        <f t="shared" si="2"/>
        <v>1</v>
      </c>
      <c r="H34" s="23">
        <v>32</v>
      </c>
      <c r="I34">
        <f t="shared" si="3"/>
        <v>8</v>
      </c>
      <c r="J34" s="21">
        <f t="shared" si="4"/>
        <v>0.8</v>
      </c>
    </row>
    <row r="35" spans="1:10" x14ac:dyDescent="0.25">
      <c r="A35">
        <v>4</v>
      </c>
      <c r="B35" t="s">
        <v>63</v>
      </c>
      <c r="C35" t="s">
        <v>60</v>
      </c>
      <c r="D35" t="s">
        <v>24</v>
      </c>
      <c r="E35" t="s">
        <v>24</v>
      </c>
      <c r="F35">
        <f t="shared" si="2"/>
        <v>1</v>
      </c>
      <c r="H35" s="23">
        <v>33</v>
      </c>
      <c r="I35" s="22">
        <f t="shared" si="3"/>
        <v>4</v>
      </c>
      <c r="J35" s="21">
        <f t="shared" si="4"/>
        <v>0.4</v>
      </c>
    </row>
    <row r="36" spans="1:10" x14ac:dyDescent="0.25">
      <c r="A36">
        <v>4</v>
      </c>
      <c r="B36" t="s">
        <v>61</v>
      </c>
      <c r="C36" t="s">
        <v>67</v>
      </c>
      <c r="D36" t="s">
        <v>23</v>
      </c>
      <c r="E36" t="s">
        <v>23</v>
      </c>
      <c r="F36">
        <f t="shared" si="2"/>
        <v>1</v>
      </c>
      <c r="H36" s="23">
        <v>34</v>
      </c>
      <c r="I36">
        <f t="shared" si="3"/>
        <v>6</v>
      </c>
      <c r="J36" s="21">
        <f t="shared" si="4"/>
        <v>0.6</v>
      </c>
    </row>
    <row r="37" spans="1:10" x14ac:dyDescent="0.25">
      <c r="A37">
        <v>4</v>
      </c>
      <c r="B37" t="s">
        <v>54</v>
      </c>
      <c r="C37" t="s">
        <v>56</v>
      </c>
      <c r="D37" t="s">
        <v>25</v>
      </c>
      <c r="E37" t="s">
        <v>23</v>
      </c>
      <c r="F37">
        <f t="shared" si="2"/>
        <v>0</v>
      </c>
      <c r="H37" s="23">
        <v>35</v>
      </c>
      <c r="I37">
        <f t="shared" si="3"/>
        <v>8</v>
      </c>
      <c r="J37" s="21">
        <f t="shared" si="4"/>
        <v>0.8</v>
      </c>
    </row>
    <row r="38" spans="1:10" x14ac:dyDescent="0.25">
      <c r="A38">
        <v>4</v>
      </c>
      <c r="B38" t="s">
        <v>48</v>
      </c>
      <c r="C38" t="s">
        <v>52</v>
      </c>
      <c r="D38" t="s">
        <v>23</v>
      </c>
      <c r="E38" t="s">
        <v>24</v>
      </c>
      <c r="F38">
        <f t="shared" si="2"/>
        <v>0</v>
      </c>
      <c r="H38" s="23">
        <v>36</v>
      </c>
      <c r="I38">
        <f t="shared" si="3"/>
        <v>5</v>
      </c>
      <c r="J38" s="21">
        <f t="shared" si="4"/>
        <v>0.5</v>
      </c>
    </row>
    <row r="39" spans="1:10" x14ac:dyDescent="0.25">
      <c r="A39">
        <v>4</v>
      </c>
      <c r="B39" t="s">
        <v>53</v>
      </c>
      <c r="C39" t="s">
        <v>49</v>
      </c>
      <c r="D39" t="s">
        <v>23</v>
      </c>
      <c r="E39" t="s">
        <v>23</v>
      </c>
      <c r="F39">
        <f t="shared" si="2"/>
        <v>1</v>
      </c>
      <c r="H39" s="23">
        <v>37</v>
      </c>
      <c r="I39">
        <f t="shared" si="3"/>
        <v>9</v>
      </c>
      <c r="J39" s="21">
        <f t="shared" si="4"/>
        <v>0.9</v>
      </c>
    </row>
    <row r="40" spans="1:10" x14ac:dyDescent="0.25">
      <c r="A40">
        <v>4</v>
      </c>
      <c r="B40" t="s">
        <v>55</v>
      </c>
      <c r="C40" t="s">
        <v>65</v>
      </c>
      <c r="D40" t="s">
        <v>24</v>
      </c>
      <c r="E40" t="s">
        <v>23</v>
      </c>
      <c r="F40">
        <f t="shared" si="2"/>
        <v>0</v>
      </c>
      <c r="H40" s="23">
        <v>38</v>
      </c>
      <c r="I40" s="22">
        <f t="shared" si="3"/>
        <v>7</v>
      </c>
      <c r="J40" s="21">
        <f t="shared" si="4"/>
        <v>0.7</v>
      </c>
    </row>
    <row r="41" spans="1:10" x14ac:dyDescent="0.25">
      <c r="A41">
        <v>4</v>
      </c>
      <c r="B41" t="s">
        <v>66</v>
      </c>
      <c r="C41" t="s">
        <v>62</v>
      </c>
      <c r="D41" t="s">
        <v>23</v>
      </c>
      <c r="E41" t="s">
        <v>23</v>
      </c>
      <c r="F41">
        <f t="shared" si="2"/>
        <v>1</v>
      </c>
    </row>
    <row r="42" spans="1:10" x14ac:dyDescent="0.25">
      <c r="A42">
        <v>4</v>
      </c>
      <c r="B42" t="s">
        <v>57</v>
      </c>
      <c r="C42" t="s">
        <v>50</v>
      </c>
      <c r="D42" t="s">
        <v>25</v>
      </c>
      <c r="E42" t="s">
        <v>25</v>
      </c>
      <c r="F42">
        <f t="shared" si="2"/>
        <v>1</v>
      </c>
      <c r="I42">
        <f>MINA(I3:I40)</f>
        <v>4</v>
      </c>
    </row>
    <row r="43" spans="1:10" x14ac:dyDescent="0.25">
      <c r="A43">
        <v>5</v>
      </c>
      <c r="B43" t="s">
        <v>58</v>
      </c>
      <c r="C43" t="s">
        <v>49</v>
      </c>
      <c r="D43" t="s">
        <v>23</v>
      </c>
      <c r="E43" t="s">
        <v>23</v>
      </c>
      <c r="F43">
        <f t="shared" si="2"/>
        <v>1</v>
      </c>
    </row>
    <row r="44" spans="1:10" x14ac:dyDescent="0.25">
      <c r="A44">
        <v>5</v>
      </c>
      <c r="B44" t="s">
        <v>54</v>
      </c>
      <c r="C44" t="s">
        <v>48</v>
      </c>
      <c r="D44" t="s">
        <v>23</v>
      </c>
      <c r="E44" t="s">
        <v>24</v>
      </c>
      <c r="F44">
        <f t="shared" si="2"/>
        <v>0</v>
      </c>
    </row>
    <row r="45" spans="1:10" x14ac:dyDescent="0.25">
      <c r="A45">
        <v>5</v>
      </c>
      <c r="B45" t="s">
        <v>56</v>
      </c>
      <c r="C45" t="s">
        <v>61</v>
      </c>
      <c r="D45" t="s">
        <v>23</v>
      </c>
      <c r="E45" t="s">
        <v>23</v>
      </c>
      <c r="F45">
        <f t="shared" si="2"/>
        <v>1</v>
      </c>
    </row>
    <row r="46" spans="1:10" x14ac:dyDescent="0.25">
      <c r="A46">
        <v>5</v>
      </c>
      <c r="B46" t="s">
        <v>52</v>
      </c>
      <c r="C46" t="s">
        <v>57</v>
      </c>
      <c r="D46" t="s">
        <v>25</v>
      </c>
      <c r="E46" t="s">
        <v>23</v>
      </c>
      <c r="F46">
        <f t="shared" si="2"/>
        <v>0</v>
      </c>
    </row>
    <row r="47" spans="1:10" x14ac:dyDescent="0.25">
      <c r="A47">
        <v>5</v>
      </c>
      <c r="B47" t="s">
        <v>59</v>
      </c>
      <c r="C47" t="s">
        <v>51</v>
      </c>
      <c r="D47" t="s">
        <v>23</v>
      </c>
      <c r="E47" t="s">
        <v>23</v>
      </c>
      <c r="F47">
        <f t="shared" si="2"/>
        <v>1</v>
      </c>
    </row>
    <row r="48" spans="1:10" x14ac:dyDescent="0.25">
      <c r="A48">
        <v>5</v>
      </c>
      <c r="B48" t="s">
        <v>67</v>
      </c>
      <c r="C48" t="s">
        <v>55</v>
      </c>
      <c r="D48" t="s">
        <v>24</v>
      </c>
      <c r="E48" t="s">
        <v>23</v>
      </c>
      <c r="F48">
        <f t="shared" si="2"/>
        <v>0</v>
      </c>
    </row>
    <row r="49" spans="1:6" x14ac:dyDescent="0.25">
      <c r="A49">
        <v>5</v>
      </c>
      <c r="B49" t="s">
        <v>66</v>
      </c>
      <c r="C49" t="s">
        <v>63</v>
      </c>
      <c r="D49" t="s">
        <v>25</v>
      </c>
      <c r="E49" t="s">
        <v>25</v>
      </c>
      <c r="F49">
        <f t="shared" si="2"/>
        <v>1</v>
      </c>
    </row>
    <row r="50" spans="1:6" x14ac:dyDescent="0.25">
      <c r="A50">
        <v>5</v>
      </c>
      <c r="B50" t="s">
        <v>64</v>
      </c>
      <c r="C50" t="s">
        <v>60</v>
      </c>
      <c r="D50" t="s">
        <v>23</v>
      </c>
      <c r="E50" t="s">
        <v>24</v>
      </c>
      <c r="F50">
        <f t="shared" si="2"/>
        <v>0</v>
      </c>
    </row>
    <row r="51" spans="1:6" x14ac:dyDescent="0.25">
      <c r="A51">
        <v>5</v>
      </c>
      <c r="B51" t="s">
        <v>50</v>
      </c>
      <c r="C51" t="s">
        <v>62</v>
      </c>
      <c r="D51" t="s">
        <v>24</v>
      </c>
      <c r="E51" t="s">
        <v>24</v>
      </c>
      <c r="F51">
        <f t="shared" si="2"/>
        <v>1</v>
      </c>
    </row>
    <row r="52" spans="1:6" x14ac:dyDescent="0.25">
      <c r="A52">
        <v>5</v>
      </c>
      <c r="B52" t="s">
        <v>53</v>
      </c>
      <c r="C52" t="s">
        <v>65</v>
      </c>
      <c r="D52" t="s">
        <v>23</v>
      </c>
      <c r="E52" t="s">
        <v>23</v>
      </c>
      <c r="F52">
        <f t="shared" si="2"/>
        <v>1</v>
      </c>
    </row>
    <row r="53" spans="1:6" x14ac:dyDescent="0.25">
      <c r="A53">
        <v>6</v>
      </c>
      <c r="B53" t="s">
        <v>51</v>
      </c>
      <c r="C53" t="s">
        <v>56</v>
      </c>
      <c r="D53" t="s">
        <v>25</v>
      </c>
      <c r="E53" t="s">
        <v>25</v>
      </c>
      <c r="F53">
        <f t="shared" si="2"/>
        <v>1</v>
      </c>
    </row>
    <row r="54" spans="1:6" x14ac:dyDescent="0.25">
      <c r="A54">
        <v>6</v>
      </c>
      <c r="B54" t="s">
        <v>60</v>
      </c>
      <c r="C54" t="s">
        <v>54</v>
      </c>
      <c r="D54" t="s">
        <v>23</v>
      </c>
      <c r="E54" t="s">
        <v>23</v>
      </c>
      <c r="F54">
        <f t="shared" si="2"/>
        <v>1</v>
      </c>
    </row>
    <row r="55" spans="1:6" x14ac:dyDescent="0.25">
      <c r="A55">
        <v>6</v>
      </c>
      <c r="B55" t="s">
        <v>48</v>
      </c>
      <c r="C55" t="s">
        <v>66</v>
      </c>
      <c r="D55" t="s">
        <v>23</v>
      </c>
      <c r="E55" t="s">
        <v>23</v>
      </c>
      <c r="F55">
        <f t="shared" si="2"/>
        <v>1</v>
      </c>
    </row>
    <row r="56" spans="1:6" x14ac:dyDescent="0.25">
      <c r="A56">
        <v>6</v>
      </c>
      <c r="B56" t="s">
        <v>57</v>
      </c>
      <c r="C56" t="s">
        <v>67</v>
      </c>
      <c r="D56" t="s">
        <v>24</v>
      </c>
      <c r="E56" t="s">
        <v>25</v>
      </c>
      <c r="F56">
        <f t="shared" si="2"/>
        <v>0</v>
      </c>
    </row>
    <row r="57" spans="1:6" x14ac:dyDescent="0.25">
      <c r="A57">
        <v>6</v>
      </c>
      <c r="B57" t="s">
        <v>62</v>
      </c>
      <c r="C57" t="s">
        <v>58</v>
      </c>
      <c r="D57" t="s">
        <v>23</v>
      </c>
      <c r="E57" t="s">
        <v>23</v>
      </c>
      <c r="F57">
        <f t="shared" si="2"/>
        <v>1</v>
      </c>
    </row>
    <row r="58" spans="1:6" x14ac:dyDescent="0.25">
      <c r="A58">
        <v>6</v>
      </c>
      <c r="B58" t="s">
        <v>63</v>
      </c>
      <c r="C58" t="s">
        <v>50</v>
      </c>
      <c r="D58" t="s">
        <v>23</v>
      </c>
      <c r="E58" t="s">
        <v>23</v>
      </c>
      <c r="F58">
        <f t="shared" si="2"/>
        <v>1</v>
      </c>
    </row>
    <row r="59" spans="1:6" x14ac:dyDescent="0.25">
      <c r="A59">
        <v>6</v>
      </c>
      <c r="B59" t="s">
        <v>49</v>
      </c>
      <c r="C59" t="s">
        <v>52</v>
      </c>
      <c r="D59" t="s">
        <v>25</v>
      </c>
      <c r="E59" t="s">
        <v>24</v>
      </c>
      <c r="F59">
        <f t="shared" si="2"/>
        <v>0</v>
      </c>
    </row>
    <row r="60" spans="1:6" x14ac:dyDescent="0.25">
      <c r="A60">
        <v>6</v>
      </c>
      <c r="B60" t="s">
        <v>61</v>
      </c>
      <c r="C60" t="s">
        <v>53</v>
      </c>
      <c r="D60" t="s">
        <v>24</v>
      </c>
      <c r="E60" t="s">
        <v>24</v>
      </c>
      <c r="F60">
        <f t="shared" si="2"/>
        <v>1</v>
      </c>
    </row>
    <row r="61" spans="1:6" x14ac:dyDescent="0.25">
      <c r="A61">
        <v>6</v>
      </c>
      <c r="B61" t="s">
        <v>65</v>
      </c>
      <c r="C61" t="s">
        <v>59</v>
      </c>
      <c r="D61" t="s">
        <v>23</v>
      </c>
      <c r="E61" t="s">
        <v>25</v>
      </c>
      <c r="F61">
        <f t="shared" si="2"/>
        <v>0</v>
      </c>
    </row>
    <row r="62" spans="1:6" x14ac:dyDescent="0.25">
      <c r="A62" s="22">
        <v>6</v>
      </c>
      <c r="B62" s="22" t="s">
        <v>55</v>
      </c>
      <c r="C62" s="22" t="s">
        <v>64</v>
      </c>
      <c r="D62" t="s">
        <v>25</v>
      </c>
      <c r="E62" t="s">
        <v>25</v>
      </c>
      <c r="F62">
        <f t="shared" si="2"/>
        <v>1</v>
      </c>
    </row>
    <row r="63" spans="1:6" x14ac:dyDescent="0.25">
      <c r="A63">
        <v>7</v>
      </c>
      <c r="B63" t="s">
        <v>48</v>
      </c>
      <c r="C63" t="s">
        <v>57</v>
      </c>
      <c r="D63" t="s">
        <v>23</v>
      </c>
      <c r="E63" t="s">
        <v>23</v>
      </c>
      <c r="F63">
        <f t="shared" si="2"/>
        <v>1</v>
      </c>
    </row>
    <row r="64" spans="1:6" x14ac:dyDescent="0.25">
      <c r="A64">
        <v>7</v>
      </c>
      <c r="B64" t="s">
        <v>62</v>
      </c>
      <c r="C64" t="s">
        <v>60</v>
      </c>
      <c r="D64" t="s">
        <v>23</v>
      </c>
      <c r="E64" t="s">
        <v>23</v>
      </c>
      <c r="F64">
        <f t="shared" si="2"/>
        <v>1</v>
      </c>
    </row>
    <row r="65" spans="1:6" x14ac:dyDescent="0.25">
      <c r="A65">
        <v>7</v>
      </c>
      <c r="B65" t="s">
        <v>53</v>
      </c>
      <c r="C65" t="s">
        <v>55</v>
      </c>
      <c r="D65" t="s">
        <v>23</v>
      </c>
      <c r="E65" t="s">
        <v>23</v>
      </c>
      <c r="F65">
        <f t="shared" si="2"/>
        <v>1</v>
      </c>
    </row>
    <row r="66" spans="1:6" x14ac:dyDescent="0.25">
      <c r="A66">
        <v>7</v>
      </c>
      <c r="B66" t="s">
        <v>66</v>
      </c>
      <c r="C66" t="s">
        <v>58</v>
      </c>
      <c r="D66" t="s">
        <v>23</v>
      </c>
      <c r="E66" t="s">
        <v>23</v>
      </c>
      <c r="F66">
        <f t="shared" si="2"/>
        <v>1</v>
      </c>
    </row>
    <row r="67" spans="1:6" x14ac:dyDescent="0.25">
      <c r="A67">
        <v>7</v>
      </c>
      <c r="B67" t="s">
        <v>51</v>
      </c>
      <c r="C67" t="s">
        <v>67</v>
      </c>
      <c r="D67" t="s">
        <v>23</v>
      </c>
      <c r="E67" t="s">
        <v>23</v>
      </c>
      <c r="F67">
        <f t="shared" si="2"/>
        <v>1</v>
      </c>
    </row>
    <row r="68" spans="1:6" x14ac:dyDescent="0.25">
      <c r="A68" s="22">
        <v>7</v>
      </c>
      <c r="B68" s="22" t="s">
        <v>64</v>
      </c>
      <c r="C68" s="22" t="s">
        <v>61</v>
      </c>
      <c r="D68" t="s">
        <v>25</v>
      </c>
      <c r="E68" t="s">
        <v>24</v>
      </c>
      <c r="F68">
        <f t="shared" ref="F68:F131" si="7">IF(D68=E68,1,0)</f>
        <v>0</v>
      </c>
    </row>
    <row r="69" spans="1:6" x14ac:dyDescent="0.25">
      <c r="A69">
        <v>7</v>
      </c>
      <c r="B69" t="s">
        <v>52</v>
      </c>
      <c r="C69" t="s">
        <v>56</v>
      </c>
      <c r="D69" t="s">
        <v>25</v>
      </c>
      <c r="E69" t="s">
        <v>24</v>
      </c>
      <c r="F69">
        <f t="shared" si="7"/>
        <v>0</v>
      </c>
    </row>
    <row r="70" spans="1:6" x14ac:dyDescent="0.25">
      <c r="A70">
        <v>7</v>
      </c>
      <c r="B70" t="s">
        <v>54</v>
      </c>
      <c r="C70" t="s">
        <v>65</v>
      </c>
      <c r="D70" t="s">
        <v>23</v>
      </c>
      <c r="E70" t="s">
        <v>23</v>
      </c>
      <c r="F70">
        <f t="shared" si="7"/>
        <v>1</v>
      </c>
    </row>
    <row r="71" spans="1:6" x14ac:dyDescent="0.25">
      <c r="A71">
        <v>7</v>
      </c>
      <c r="B71" t="s">
        <v>50</v>
      </c>
      <c r="C71" t="s">
        <v>49</v>
      </c>
      <c r="D71" t="s">
        <v>24</v>
      </c>
      <c r="E71" t="s">
        <v>23</v>
      </c>
      <c r="F71">
        <f t="shared" si="7"/>
        <v>0</v>
      </c>
    </row>
    <row r="72" spans="1:6" x14ac:dyDescent="0.25">
      <c r="A72">
        <v>8</v>
      </c>
      <c r="B72" t="s">
        <v>67</v>
      </c>
      <c r="C72" t="s">
        <v>53</v>
      </c>
      <c r="D72" t="s">
        <v>23</v>
      </c>
      <c r="E72" t="s">
        <v>24</v>
      </c>
      <c r="F72">
        <f t="shared" si="7"/>
        <v>0</v>
      </c>
    </row>
    <row r="73" spans="1:6" x14ac:dyDescent="0.25">
      <c r="A73">
        <v>8</v>
      </c>
      <c r="B73" t="s">
        <v>55</v>
      </c>
      <c r="C73" t="s">
        <v>50</v>
      </c>
      <c r="D73" t="s">
        <v>24</v>
      </c>
      <c r="E73" t="s">
        <v>24</v>
      </c>
      <c r="F73">
        <f t="shared" si="7"/>
        <v>1</v>
      </c>
    </row>
    <row r="74" spans="1:6" x14ac:dyDescent="0.25">
      <c r="A74">
        <v>8</v>
      </c>
      <c r="B74" t="s">
        <v>49</v>
      </c>
      <c r="C74" t="s">
        <v>63</v>
      </c>
      <c r="D74" t="s">
        <v>24</v>
      </c>
      <c r="E74" t="s">
        <v>24</v>
      </c>
      <c r="F74">
        <f t="shared" si="7"/>
        <v>1</v>
      </c>
    </row>
    <row r="75" spans="1:6" x14ac:dyDescent="0.25">
      <c r="A75">
        <v>8</v>
      </c>
      <c r="B75" t="s">
        <v>64</v>
      </c>
      <c r="C75" t="s">
        <v>62</v>
      </c>
      <c r="D75" t="s">
        <v>24</v>
      </c>
      <c r="E75" t="s">
        <v>24</v>
      </c>
      <c r="F75">
        <f t="shared" si="7"/>
        <v>1</v>
      </c>
    </row>
    <row r="76" spans="1:6" x14ac:dyDescent="0.25">
      <c r="A76">
        <v>8</v>
      </c>
      <c r="B76" t="s">
        <v>56</v>
      </c>
      <c r="C76" t="s">
        <v>66</v>
      </c>
      <c r="D76" t="s">
        <v>23</v>
      </c>
      <c r="E76" t="s">
        <v>23</v>
      </c>
      <c r="F76">
        <f t="shared" si="7"/>
        <v>1</v>
      </c>
    </row>
    <row r="77" spans="1:6" x14ac:dyDescent="0.25">
      <c r="A77">
        <v>8</v>
      </c>
      <c r="B77" t="s">
        <v>60</v>
      </c>
      <c r="C77" t="s">
        <v>57</v>
      </c>
      <c r="D77" t="s">
        <v>23</v>
      </c>
      <c r="E77" t="s">
        <v>23</v>
      </c>
      <c r="F77">
        <f t="shared" si="7"/>
        <v>1</v>
      </c>
    </row>
    <row r="78" spans="1:6" x14ac:dyDescent="0.25">
      <c r="A78">
        <v>8</v>
      </c>
      <c r="B78" t="s">
        <v>58</v>
      </c>
      <c r="C78" t="s">
        <v>48</v>
      </c>
      <c r="D78" t="s">
        <v>24</v>
      </c>
      <c r="E78" t="s">
        <v>24</v>
      </c>
      <c r="F78">
        <f t="shared" si="7"/>
        <v>1</v>
      </c>
    </row>
    <row r="79" spans="1:6" x14ac:dyDescent="0.25">
      <c r="A79">
        <v>8</v>
      </c>
      <c r="B79" t="s">
        <v>65</v>
      </c>
      <c r="C79" t="s">
        <v>51</v>
      </c>
      <c r="D79" t="s">
        <v>25</v>
      </c>
      <c r="E79" t="s">
        <v>25</v>
      </c>
      <c r="F79">
        <f t="shared" si="7"/>
        <v>1</v>
      </c>
    </row>
    <row r="80" spans="1:6" x14ac:dyDescent="0.25">
      <c r="A80">
        <v>8</v>
      </c>
      <c r="B80" t="s">
        <v>61</v>
      </c>
      <c r="C80" t="s">
        <v>54</v>
      </c>
      <c r="D80" t="s">
        <v>23</v>
      </c>
      <c r="E80" t="s">
        <v>23</v>
      </c>
      <c r="F80">
        <f t="shared" si="7"/>
        <v>1</v>
      </c>
    </row>
    <row r="81" spans="1:6" x14ac:dyDescent="0.25">
      <c r="A81">
        <v>8</v>
      </c>
      <c r="B81" t="s">
        <v>59</v>
      </c>
      <c r="C81" t="s">
        <v>52</v>
      </c>
      <c r="D81" t="s">
        <v>23</v>
      </c>
      <c r="E81" t="s">
        <v>23</v>
      </c>
      <c r="F81">
        <f t="shared" si="7"/>
        <v>1</v>
      </c>
    </row>
    <row r="82" spans="1:6" x14ac:dyDescent="0.25">
      <c r="A82">
        <v>9</v>
      </c>
      <c r="B82" t="s">
        <v>53</v>
      </c>
      <c r="C82" t="s">
        <v>62</v>
      </c>
      <c r="D82" t="s">
        <v>23</v>
      </c>
      <c r="E82" t="s">
        <v>23</v>
      </c>
      <c r="F82">
        <f t="shared" si="7"/>
        <v>1</v>
      </c>
    </row>
    <row r="83" spans="1:6" x14ac:dyDescent="0.25">
      <c r="A83">
        <v>9</v>
      </c>
      <c r="B83" t="s">
        <v>61</v>
      </c>
      <c r="C83" t="s">
        <v>63</v>
      </c>
      <c r="D83" t="s">
        <v>23</v>
      </c>
      <c r="E83" t="s">
        <v>23</v>
      </c>
      <c r="F83">
        <f t="shared" si="7"/>
        <v>1</v>
      </c>
    </row>
    <row r="84" spans="1:6" x14ac:dyDescent="0.25">
      <c r="A84">
        <v>9</v>
      </c>
      <c r="B84" t="s">
        <v>65</v>
      </c>
      <c r="C84" t="s">
        <v>48</v>
      </c>
      <c r="D84" t="s">
        <v>25</v>
      </c>
      <c r="E84" t="s">
        <v>25</v>
      </c>
      <c r="F84">
        <f t="shared" si="7"/>
        <v>1</v>
      </c>
    </row>
    <row r="85" spans="1:6" x14ac:dyDescent="0.25">
      <c r="A85">
        <v>9</v>
      </c>
      <c r="B85" t="s">
        <v>57</v>
      </c>
      <c r="C85" t="s">
        <v>49</v>
      </c>
      <c r="D85" t="s">
        <v>23</v>
      </c>
      <c r="E85" t="s">
        <v>25</v>
      </c>
      <c r="F85">
        <f t="shared" si="7"/>
        <v>0</v>
      </c>
    </row>
    <row r="86" spans="1:6" x14ac:dyDescent="0.25">
      <c r="A86">
        <v>9</v>
      </c>
      <c r="B86" t="s">
        <v>51</v>
      </c>
      <c r="C86" t="s">
        <v>60</v>
      </c>
      <c r="D86" t="s">
        <v>25</v>
      </c>
      <c r="E86" t="s">
        <v>25</v>
      </c>
      <c r="F86">
        <f t="shared" si="7"/>
        <v>1</v>
      </c>
    </row>
    <row r="87" spans="1:6" x14ac:dyDescent="0.25">
      <c r="A87">
        <v>9</v>
      </c>
      <c r="B87" t="s">
        <v>67</v>
      </c>
      <c r="C87" t="s">
        <v>64</v>
      </c>
      <c r="D87" t="s">
        <v>23</v>
      </c>
      <c r="E87" t="s">
        <v>24</v>
      </c>
      <c r="F87">
        <f t="shared" si="7"/>
        <v>0</v>
      </c>
    </row>
    <row r="88" spans="1:6" x14ac:dyDescent="0.25">
      <c r="A88">
        <v>9</v>
      </c>
      <c r="B88" t="s">
        <v>59</v>
      </c>
      <c r="C88" t="s">
        <v>66</v>
      </c>
      <c r="D88" t="s">
        <v>23</v>
      </c>
      <c r="E88" t="s">
        <v>23</v>
      </c>
      <c r="F88">
        <f t="shared" si="7"/>
        <v>1</v>
      </c>
    </row>
    <row r="89" spans="1:6" x14ac:dyDescent="0.25">
      <c r="A89">
        <v>9</v>
      </c>
      <c r="B89" t="s">
        <v>56</v>
      </c>
      <c r="C89" t="s">
        <v>55</v>
      </c>
      <c r="D89" t="s">
        <v>23</v>
      </c>
      <c r="E89" t="s">
        <v>23</v>
      </c>
      <c r="F89">
        <f t="shared" si="7"/>
        <v>1</v>
      </c>
    </row>
    <row r="90" spans="1:6" x14ac:dyDescent="0.25">
      <c r="A90">
        <v>9</v>
      </c>
      <c r="B90" t="s">
        <v>52</v>
      </c>
      <c r="C90" t="s">
        <v>58</v>
      </c>
      <c r="D90" t="s">
        <v>24</v>
      </c>
      <c r="E90" t="s">
        <v>23</v>
      </c>
      <c r="F90">
        <f t="shared" si="7"/>
        <v>0</v>
      </c>
    </row>
    <row r="91" spans="1:6" x14ac:dyDescent="0.25">
      <c r="A91">
        <v>9</v>
      </c>
      <c r="B91" t="s">
        <v>54</v>
      </c>
      <c r="C91" t="s">
        <v>50</v>
      </c>
      <c r="D91" t="s">
        <v>24</v>
      </c>
      <c r="E91" t="s">
        <v>23</v>
      </c>
      <c r="F91">
        <f t="shared" si="7"/>
        <v>0</v>
      </c>
    </row>
    <row r="92" spans="1:6" x14ac:dyDescent="0.25">
      <c r="A92">
        <v>10</v>
      </c>
      <c r="B92" t="s">
        <v>60</v>
      </c>
      <c r="C92" t="s">
        <v>67</v>
      </c>
      <c r="D92" t="s">
        <v>23</v>
      </c>
      <c r="E92" t="s">
        <v>23</v>
      </c>
      <c r="F92">
        <f t="shared" si="7"/>
        <v>1</v>
      </c>
    </row>
    <row r="93" spans="1:6" x14ac:dyDescent="0.25">
      <c r="A93">
        <v>10</v>
      </c>
      <c r="B93" t="s">
        <v>50</v>
      </c>
      <c r="C93" t="s">
        <v>56</v>
      </c>
      <c r="D93" t="s">
        <v>24</v>
      </c>
      <c r="E93" t="s">
        <v>24</v>
      </c>
      <c r="F93">
        <f t="shared" si="7"/>
        <v>1</v>
      </c>
    </row>
    <row r="94" spans="1:6" x14ac:dyDescent="0.25">
      <c r="A94">
        <v>10</v>
      </c>
      <c r="B94" t="s">
        <v>62</v>
      </c>
      <c r="C94" t="s">
        <v>61</v>
      </c>
      <c r="D94" t="s">
        <v>25</v>
      </c>
      <c r="E94" t="s">
        <v>25</v>
      </c>
      <c r="F94">
        <f t="shared" si="7"/>
        <v>1</v>
      </c>
    </row>
    <row r="95" spans="1:6" x14ac:dyDescent="0.25">
      <c r="A95">
        <v>10</v>
      </c>
      <c r="B95" t="s">
        <v>57</v>
      </c>
      <c r="C95" t="s">
        <v>55</v>
      </c>
      <c r="D95" t="s">
        <v>23</v>
      </c>
      <c r="E95" t="s">
        <v>23</v>
      </c>
      <c r="F95">
        <f t="shared" si="7"/>
        <v>1</v>
      </c>
    </row>
    <row r="96" spans="1:6" x14ac:dyDescent="0.25">
      <c r="A96">
        <v>10</v>
      </c>
      <c r="B96" t="s">
        <v>63</v>
      </c>
      <c r="C96" t="s">
        <v>65</v>
      </c>
      <c r="D96" t="s">
        <v>23</v>
      </c>
      <c r="E96" t="s">
        <v>23</v>
      </c>
      <c r="F96">
        <f t="shared" si="7"/>
        <v>1</v>
      </c>
    </row>
    <row r="97" spans="1:6" x14ac:dyDescent="0.25">
      <c r="A97">
        <v>10</v>
      </c>
      <c r="B97" t="s">
        <v>66</v>
      </c>
      <c r="C97" t="s">
        <v>53</v>
      </c>
      <c r="D97" t="s">
        <v>23</v>
      </c>
      <c r="E97" t="s">
        <v>23</v>
      </c>
      <c r="F97">
        <f t="shared" si="7"/>
        <v>1</v>
      </c>
    </row>
    <row r="98" spans="1:6" x14ac:dyDescent="0.25">
      <c r="A98">
        <v>10</v>
      </c>
      <c r="B98" t="s">
        <v>49</v>
      </c>
      <c r="C98" t="s">
        <v>51</v>
      </c>
      <c r="D98" t="s">
        <v>24</v>
      </c>
      <c r="E98" t="s">
        <v>24</v>
      </c>
      <c r="F98">
        <f t="shared" si="7"/>
        <v>1</v>
      </c>
    </row>
    <row r="99" spans="1:6" x14ac:dyDescent="0.25">
      <c r="A99">
        <v>10</v>
      </c>
      <c r="B99" t="s">
        <v>52</v>
      </c>
      <c r="C99" t="s">
        <v>54</v>
      </c>
      <c r="D99" t="s">
        <v>25</v>
      </c>
      <c r="E99" t="s">
        <v>24</v>
      </c>
      <c r="F99">
        <f t="shared" si="7"/>
        <v>0</v>
      </c>
    </row>
    <row r="100" spans="1:6" x14ac:dyDescent="0.25">
      <c r="A100">
        <v>10</v>
      </c>
      <c r="B100" t="s">
        <v>48</v>
      </c>
      <c r="C100" t="s">
        <v>59</v>
      </c>
      <c r="D100" t="s">
        <v>23</v>
      </c>
      <c r="E100" t="s">
        <v>23</v>
      </c>
      <c r="F100">
        <f t="shared" si="7"/>
        <v>1</v>
      </c>
    </row>
    <row r="101" spans="1:6" x14ac:dyDescent="0.25">
      <c r="A101">
        <v>10</v>
      </c>
      <c r="B101" t="s">
        <v>58</v>
      </c>
      <c r="C101" t="s">
        <v>64</v>
      </c>
      <c r="D101" t="s">
        <v>24</v>
      </c>
      <c r="E101" t="s">
        <v>24</v>
      </c>
      <c r="F101">
        <f t="shared" si="7"/>
        <v>1</v>
      </c>
    </row>
    <row r="102" spans="1:6" x14ac:dyDescent="0.25">
      <c r="A102">
        <v>11</v>
      </c>
      <c r="B102" t="s">
        <v>62</v>
      </c>
      <c r="C102" t="s">
        <v>49</v>
      </c>
      <c r="D102" t="s">
        <v>24</v>
      </c>
      <c r="E102" t="s">
        <v>25</v>
      </c>
      <c r="F102">
        <f t="shared" si="7"/>
        <v>0</v>
      </c>
    </row>
    <row r="103" spans="1:6" x14ac:dyDescent="0.25">
      <c r="A103">
        <v>11</v>
      </c>
      <c r="B103" t="s">
        <v>65</v>
      </c>
      <c r="C103" t="s">
        <v>66</v>
      </c>
      <c r="D103" t="s">
        <v>25</v>
      </c>
      <c r="E103" t="s">
        <v>25</v>
      </c>
      <c r="F103">
        <f t="shared" si="7"/>
        <v>1</v>
      </c>
    </row>
    <row r="104" spans="1:6" x14ac:dyDescent="0.25">
      <c r="A104">
        <v>11</v>
      </c>
      <c r="B104" t="s">
        <v>53</v>
      </c>
      <c r="C104" t="s">
        <v>60</v>
      </c>
      <c r="D104" t="s">
        <v>24</v>
      </c>
      <c r="E104" t="s">
        <v>24</v>
      </c>
      <c r="F104">
        <f t="shared" si="7"/>
        <v>1</v>
      </c>
    </row>
    <row r="105" spans="1:6" x14ac:dyDescent="0.25">
      <c r="A105">
        <v>11</v>
      </c>
      <c r="B105" t="s">
        <v>67</v>
      </c>
      <c r="C105" t="s">
        <v>58</v>
      </c>
      <c r="D105" t="s">
        <v>23</v>
      </c>
      <c r="E105" t="s">
        <v>23</v>
      </c>
      <c r="F105">
        <f t="shared" si="7"/>
        <v>1</v>
      </c>
    </row>
    <row r="106" spans="1:6" x14ac:dyDescent="0.25">
      <c r="A106">
        <v>11</v>
      </c>
      <c r="B106" t="s">
        <v>64</v>
      </c>
      <c r="C106" t="s">
        <v>56</v>
      </c>
      <c r="D106" t="s">
        <v>23</v>
      </c>
      <c r="E106" t="s">
        <v>24</v>
      </c>
      <c r="F106">
        <f t="shared" si="7"/>
        <v>0</v>
      </c>
    </row>
    <row r="107" spans="1:6" x14ac:dyDescent="0.25">
      <c r="A107">
        <v>11</v>
      </c>
      <c r="B107" t="s">
        <v>55</v>
      </c>
      <c r="C107" t="s">
        <v>59</v>
      </c>
      <c r="D107" t="s">
        <v>24</v>
      </c>
      <c r="E107" t="s">
        <v>25</v>
      </c>
      <c r="F107">
        <f t="shared" si="7"/>
        <v>0</v>
      </c>
    </row>
    <row r="108" spans="1:6" x14ac:dyDescent="0.25">
      <c r="A108">
        <v>11</v>
      </c>
      <c r="B108" t="s">
        <v>51</v>
      </c>
      <c r="C108" t="s">
        <v>61</v>
      </c>
      <c r="D108" t="s">
        <v>25</v>
      </c>
      <c r="E108" t="s">
        <v>25</v>
      </c>
      <c r="F108">
        <f t="shared" si="7"/>
        <v>1</v>
      </c>
    </row>
    <row r="109" spans="1:6" x14ac:dyDescent="0.25">
      <c r="A109">
        <v>11</v>
      </c>
      <c r="B109" t="s">
        <v>54</v>
      </c>
      <c r="C109" t="s">
        <v>57</v>
      </c>
      <c r="D109" t="s">
        <v>24</v>
      </c>
      <c r="E109" t="s">
        <v>24</v>
      </c>
      <c r="F109">
        <f t="shared" si="7"/>
        <v>1</v>
      </c>
    </row>
    <row r="110" spans="1:6" x14ac:dyDescent="0.25">
      <c r="A110">
        <v>11</v>
      </c>
      <c r="B110" t="s">
        <v>63</v>
      </c>
      <c r="C110" t="s">
        <v>48</v>
      </c>
      <c r="D110" t="s">
        <v>24</v>
      </c>
      <c r="E110" t="s">
        <v>23</v>
      </c>
      <c r="F110">
        <f t="shared" si="7"/>
        <v>0</v>
      </c>
    </row>
    <row r="111" spans="1:6" x14ac:dyDescent="0.25">
      <c r="A111">
        <v>11</v>
      </c>
      <c r="B111" t="s">
        <v>50</v>
      </c>
      <c r="C111" t="s">
        <v>52</v>
      </c>
      <c r="D111" t="s">
        <v>23</v>
      </c>
      <c r="E111" t="s">
        <v>23</v>
      </c>
      <c r="F111">
        <f t="shared" si="7"/>
        <v>1</v>
      </c>
    </row>
    <row r="112" spans="1:6" x14ac:dyDescent="0.25">
      <c r="A112">
        <v>12</v>
      </c>
      <c r="B112" t="s">
        <v>56</v>
      </c>
      <c r="C112" t="s">
        <v>67</v>
      </c>
      <c r="D112" t="s">
        <v>24</v>
      </c>
      <c r="E112" t="s">
        <v>23</v>
      </c>
      <c r="F112">
        <f t="shared" si="7"/>
        <v>0</v>
      </c>
    </row>
    <row r="113" spans="1:6" x14ac:dyDescent="0.25">
      <c r="A113">
        <v>12</v>
      </c>
      <c r="B113" t="s">
        <v>58</v>
      </c>
      <c r="C113" t="s">
        <v>50</v>
      </c>
      <c r="D113" t="s">
        <v>25</v>
      </c>
      <c r="E113" t="s">
        <v>25</v>
      </c>
      <c r="F113">
        <f t="shared" si="7"/>
        <v>1</v>
      </c>
    </row>
    <row r="114" spans="1:6" x14ac:dyDescent="0.25">
      <c r="A114">
        <v>12</v>
      </c>
      <c r="B114" t="s">
        <v>49</v>
      </c>
      <c r="C114" t="s">
        <v>66</v>
      </c>
      <c r="D114" t="s">
        <v>25</v>
      </c>
      <c r="E114" t="s">
        <v>25</v>
      </c>
      <c r="F114">
        <f t="shared" si="7"/>
        <v>1</v>
      </c>
    </row>
    <row r="115" spans="1:6" x14ac:dyDescent="0.25">
      <c r="A115">
        <v>12</v>
      </c>
      <c r="B115" t="s">
        <v>53</v>
      </c>
      <c r="C115" t="s">
        <v>64</v>
      </c>
      <c r="D115" t="s">
        <v>23</v>
      </c>
      <c r="E115" t="s">
        <v>23</v>
      </c>
      <c r="F115">
        <f t="shared" si="7"/>
        <v>1</v>
      </c>
    </row>
    <row r="116" spans="1:6" x14ac:dyDescent="0.25">
      <c r="A116">
        <v>12</v>
      </c>
      <c r="B116" t="s">
        <v>57</v>
      </c>
      <c r="C116" t="s">
        <v>63</v>
      </c>
      <c r="D116" t="s">
        <v>25</v>
      </c>
      <c r="E116" t="s">
        <v>25</v>
      </c>
      <c r="F116">
        <f t="shared" si="7"/>
        <v>1</v>
      </c>
    </row>
    <row r="117" spans="1:6" x14ac:dyDescent="0.25">
      <c r="A117">
        <v>12</v>
      </c>
      <c r="B117" t="s">
        <v>59</v>
      </c>
      <c r="C117" t="s">
        <v>54</v>
      </c>
      <c r="D117" t="s">
        <v>24</v>
      </c>
      <c r="E117" t="s">
        <v>24</v>
      </c>
      <c r="F117">
        <f t="shared" si="7"/>
        <v>1</v>
      </c>
    </row>
    <row r="118" spans="1:6" x14ac:dyDescent="0.25">
      <c r="A118">
        <v>12</v>
      </c>
      <c r="B118" t="s">
        <v>48</v>
      </c>
      <c r="C118" t="s">
        <v>51</v>
      </c>
      <c r="D118" t="s">
        <v>23</v>
      </c>
      <c r="E118" t="s">
        <v>23</v>
      </c>
      <c r="F118">
        <f t="shared" si="7"/>
        <v>1</v>
      </c>
    </row>
    <row r="119" spans="1:6" x14ac:dyDescent="0.25">
      <c r="A119">
        <v>12</v>
      </c>
      <c r="B119" t="s">
        <v>61</v>
      </c>
      <c r="C119" t="s">
        <v>55</v>
      </c>
      <c r="D119" t="s">
        <v>23</v>
      </c>
      <c r="E119" t="s">
        <v>23</v>
      </c>
      <c r="F119">
        <f t="shared" si="7"/>
        <v>1</v>
      </c>
    </row>
    <row r="120" spans="1:6" x14ac:dyDescent="0.25">
      <c r="A120">
        <v>12</v>
      </c>
      <c r="B120" t="s">
        <v>52</v>
      </c>
      <c r="C120" t="s">
        <v>62</v>
      </c>
      <c r="D120" t="s">
        <v>24</v>
      </c>
      <c r="E120" t="s">
        <v>24</v>
      </c>
      <c r="F120">
        <f t="shared" si="7"/>
        <v>1</v>
      </c>
    </row>
    <row r="121" spans="1:6" x14ac:dyDescent="0.25">
      <c r="A121">
        <v>12</v>
      </c>
      <c r="B121" t="s">
        <v>65</v>
      </c>
      <c r="C121" t="s">
        <v>60</v>
      </c>
      <c r="D121" t="s">
        <v>24</v>
      </c>
      <c r="E121" t="s">
        <v>25</v>
      </c>
      <c r="F121">
        <f t="shared" si="7"/>
        <v>0</v>
      </c>
    </row>
    <row r="122" spans="1:6" x14ac:dyDescent="0.25">
      <c r="A122">
        <v>13</v>
      </c>
      <c r="B122" t="s">
        <v>58</v>
      </c>
      <c r="C122" t="s">
        <v>53</v>
      </c>
      <c r="D122" t="s">
        <v>23</v>
      </c>
      <c r="E122" t="s">
        <v>23</v>
      </c>
      <c r="F122">
        <f t="shared" si="7"/>
        <v>1</v>
      </c>
    </row>
    <row r="123" spans="1:6" x14ac:dyDescent="0.25">
      <c r="A123">
        <v>13</v>
      </c>
      <c r="B123" t="s">
        <v>64</v>
      </c>
      <c r="C123" t="s">
        <v>57</v>
      </c>
      <c r="D123" t="s">
        <v>23</v>
      </c>
      <c r="E123" t="s">
        <v>23</v>
      </c>
      <c r="F123">
        <f t="shared" si="7"/>
        <v>1</v>
      </c>
    </row>
    <row r="124" spans="1:6" x14ac:dyDescent="0.25">
      <c r="A124">
        <v>13</v>
      </c>
      <c r="B124" t="s">
        <v>61</v>
      </c>
      <c r="C124" t="s">
        <v>59</v>
      </c>
      <c r="D124" t="s">
        <v>23</v>
      </c>
      <c r="E124" t="s">
        <v>23</v>
      </c>
      <c r="F124">
        <f t="shared" si="7"/>
        <v>1</v>
      </c>
    </row>
    <row r="125" spans="1:6" x14ac:dyDescent="0.25">
      <c r="A125">
        <v>13</v>
      </c>
      <c r="B125" t="s">
        <v>54</v>
      </c>
      <c r="C125" t="s">
        <v>49</v>
      </c>
      <c r="D125" t="s">
        <v>23</v>
      </c>
      <c r="E125" t="s">
        <v>23</v>
      </c>
      <c r="F125">
        <f t="shared" si="7"/>
        <v>1</v>
      </c>
    </row>
    <row r="126" spans="1:6" x14ac:dyDescent="0.25">
      <c r="A126">
        <v>13</v>
      </c>
      <c r="B126" t="s">
        <v>63</v>
      </c>
      <c r="C126" t="s">
        <v>56</v>
      </c>
      <c r="D126" t="s">
        <v>24</v>
      </c>
      <c r="E126" t="s">
        <v>23</v>
      </c>
      <c r="F126">
        <f t="shared" si="7"/>
        <v>0</v>
      </c>
    </row>
    <row r="127" spans="1:6" x14ac:dyDescent="0.25">
      <c r="A127">
        <v>13</v>
      </c>
      <c r="B127" t="s">
        <v>62</v>
      </c>
      <c r="C127" t="s">
        <v>48</v>
      </c>
      <c r="D127" t="s">
        <v>23</v>
      </c>
      <c r="E127" t="s">
        <v>23</v>
      </c>
      <c r="F127">
        <f t="shared" si="7"/>
        <v>1</v>
      </c>
    </row>
    <row r="128" spans="1:6" x14ac:dyDescent="0.25">
      <c r="A128">
        <v>13</v>
      </c>
      <c r="B128" t="s">
        <v>55</v>
      </c>
      <c r="C128" t="s">
        <v>51</v>
      </c>
      <c r="D128" t="s">
        <v>25</v>
      </c>
      <c r="E128" t="s">
        <v>25</v>
      </c>
      <c r="F128">
        <f t="shared" si="7"/>
        <v>1</v>
      </c>
    </row>
    <row r="129" spans="1:6" x14ac:dyDescent="0.25">
      <c r="A129">
        <v>13</v>
      </c>
      <c r="B129" t="s">
        <v>67</v>
      </c>
      <c r="C129" t="s">
        <v>65</v>
      </c>
      <c r="D129" t="s">
        <v>24</v>
      </c>
      <c r="E129" t="s">
        <v>24</v>
      </c>
      <c r="F129">
        <f t="shared" si="7"/>
        <v>1</v>
      </c>
    </row>
    <row r="130" spans="1:6" x14ac:dyDescent="0.25">
      <c r="A130">
        <v>13</v>
      </c>
      <c r="B130" t="s">
        <v>60</v>
      </c>
      <c r="C130" t="s">
        <v>52</v>
      </c>
      <c r="D130" t="s">
        <v>24</v>
      </c>
      <c r="E130" t="s">
        <v>24</v>
      </c>
      <c r="F130">
        <f t="shared" si="7"/>
        <v>1</v>
      </c>
    </row>
    <row r="131" spans="1:6" x14ac:dyDescent="0.25">
      <c r="A131">
        <v>7</v>
      </c>
      <c r="B131" t="s">
        <v>63</v>
      </c>
      <c r="C131" t="s">
        <v>59</v>
      </c>
      <c r="D131" t="s">
        <v>23</v>
      </c>
      <c r="E131" t="s">
        <v>23</v>
      </c>
      <c r="F131">
        <f t="shared" si="7"/>
        <v>1</v>
      </c>
    </row>
    <row r="132" spans="1:6" x14ac:dyDescent="0.25">
      <c r="A132">
        <v>14</v>
      </c>
      <c r="B132" t="s">
        <v>48</v>
      </c>
      <c r="C132" t="s">
        <v>60</v>
      </c>
      <c r="D132" t="s">
        <v>23</v>
      </c>
      <c r="E132" t="s">
        <v>23</v>
      </c>
      <c r="F132">
        <f t="shared" ref="F132:F195" si="8">IF(D132=E132,1,0)</f>
        <v>1</v>
      </c>
    </row>
    <row r="133" spans="1:6" x14ac:dyDescent="0.25">
      <c r="A133">
        <v>14</v>
      </c>
      <c r="B133" t="s">
        <v>50</v>
      </c>
      <c r="C133" t="s">
        <v>61</v>
      </c>
      <c r="D133" t="s">
        <v>23</v>
      </c>
      <c r="E133" t="s">
        <v>24</v>
      </c>
      <c r="F133">
        <f t="shared" si="8"/>
        <v>0</v>
      </c>
    </row>
    <row r="134" spans="1:6" x14ac:dyDescent="0.25">
      <c r="A134">
        <v>14</v>
      </c>
      <c r="B134" t="s">
        <v>64</v>
      </c>
      <c r="C134" t="s">
        <v>52</v>
      </c>
      <c r="D134" t="s">
        <v>23</v>
      </c>
      <c r="E134" t="s">
        <v>23</v>
      </c>
      <c r="F134">
        <f t="shared" si="8"/>
        <v>1</v>
      </c>
    </row>
    <row r="135" spans="1:6" x14ac:dyDescent="0.25">
      <c r="A135">
        <v>14</v>
      </c>
      <c r="B135" t="s">
        <v>54</v>
      </c>
      <c r="C135" t="s">
        <v>58</v>
      </c>
      <c r="D135" t="s">
        <v>23</v>
      </c>
      <c r="E135" t="s">
        <v>23</v>
      </c>
      <c r="F135">
        <f t="shared" si="8"/>
        <v>1</v>
      </c>
    </row>
    <row r="136" spans="1:6" x14ac:dyDescent="0.25">
      <c r="A136">
        <v>14</v>
      </c>
      <c r="B136" t="s">
        <v>56</v>
      </c>
      <c r="C136" t="s">
        <v>62</v>
      </c>
      <c r="D136" t="s">
        <v>24</v>
      </c>
      <c r="E136" t="s">
        <v>23</v>
      </c>
      <c r="F136">
        <f t="shared" si="8"/>
        <v>0</v>
      </c>
    </row>
    <row r="137" spans="1:6" x14ac:dyDescent="0.25">
      <c r="A137">
        <v>14</v>
      </c>
      <c r="B137" t="s">
        <v>59</v>
      </c>
      <c r="C137" t="s">
        <v>67</v>
      </c>
      <c r="D137" t="s">
        <v>25</v>
      </c>
      <c r="E137" t="s">
        <v>24</v>
      </c>
      <c r="F137">
        <f t="shared" si="8"/>
        <v>0</v>
      </c>
    </row>
    <row r="138" spans="1:6" x14ac:dyDescent="0.25">
      <c r="A138">
        <v>14</v>
      </c>
      <c r="B138" t="s">
        <v>53</v>
      </c>
      <c r="C138" t="s">
        <v>63</v>
      </c>
      <c r="D138" t="s">
        <v>24</v>
      </c>
      <c r="E138" t="s">
        <v>24</v>
      </c>
      <c r="F138">
        <f t="shared" si="8"/>
        <v>1</v>
      </c>
    </row>
    <row r="139" spans="1:6" x14ac:dyDescent="0.25">
      <c r="A139">
        <v>14</v>
      </c>
      <c r="B139" t="s">
        <v>51</v>
      </c>
      <c r="C139" t="s">
        <v>66</v>
      </c>
      <c r="D139" t="s">
        <v>23</v>
      </c>
      <c r="E139" t="s">
        <v>23</v>
      </c>
      <c r="F139">
        <f t="shared" si="8"/>
        <v>1</v>
      </c>
    </row>
    <row r="140" spans="1:6" x14ac:dyDescent="0.25">
      <c r="A140">
        <v>14</v>
      </c>
      <c r="B140" t="s">
        <v>55</v>
      </c>
      <c r="C140" t="s">
        <v>49</v>
      </c>
      <c r="D140" t="s">
        <v>24</v>
      </c>
      <c r="E140" t="s">
        <v>25</v>
      </c>
      <c r="F140">
        <f t="shared" si="8"/>
        <v>0</v>
      </c>
    </row>
    <row r="141" spans="1:6" x14ac:dyDescent="0.25">
      <c r="A141">
        <v>14</v>
      </c>
      <c r="B141" t="s">
        <v>65</v>
      </c>
      <c r="C141" t="s">
        <v>57</v>
      </c>
      <c r="D141" t="s">
        <v>25</v>
      </c>
      <c r="E141" t="s">
        <v>25</v>
      </c>
      <c r="F141">
        <f t="shared" si="8"/>
        <v>1</v>
      </c>
    </row>
    <row r="142" spans="1:6" x14ac:dyDescent="0.25">
      <c r="A142">
        <v>15</v>
      </c>
      <c r="B142" t="s">
        <v>60</v>
      </c>
      <c r="C142" t="s">
        <v>56</v>
      </c>
      <c r="D142" t="s">
        <v>24</v>
      </c>
      <c r="E142" t="s">
        <v>24</v>
      </c>
      <c r="F142">
        <f t="shared" si="8"/>
        <v>1</v>
      </c>
    </row>
    <row r="143" spans="1:6" x14ac:dyDescent="0.25">
      <c r="A143">
        <v>15</v>
      </c>
      <c r="B143" t="s">
        <v>66</v>
      </c>
      <c r="C143" t="s">
        <v>54</v>
      </c>
      <c r="D143" t="s">
        <v>23</v>
      </c>
      <c r="E143" t="s">
        <v>23</v>
      </c>
      <c r="F143">
        <f t="shared" si="8"/>
        <v>1</v>
      </c>
    </row>
    <row r="144" spans="1:6" x14ac:dyDescent="0.25">
      <c r="A144">
        <v>15</v>
      </c>
      <c r="B144" t="s">
        <v>67</v>
      </c>
      <c r="C144" t="s">
        <v>48</v>
      </c>
      <c r="D144" t="s">
        <v>25</v>
      </c>
      <c r="E144" t="s">
        <v>25</v>
      </c>
      <c r="F144">
        <f t="shared" si="8"/>
        <v>1</v>
      </c>
    </row>
    <row r="145" spans="1:6" x14ac:dyDescent="0.25">
      <c r="A145">
        <v>15</v>
      </c>
      <c r="B145" t="s">
        <v>63</v>
      </c>
      <c r="C145" t="s">
        <v>51</v>
      </c>
      <c r="D145" t="s">
        <v>23</v>
      </c>
      <c r="E145" t="s">
        <v>23</v>
      </c>
      <c r="F145">
        <f t="shared" si="8"/>
        <v>1</v>
      </c>
    </row>
    <row r="146" spans="1:6" x14ac:dyDescent="0.25">
      <c r="A146">
        <v>15</v>
      </c>
      <c r="B146" t="s">
        <v>57</v>
      </c>
      <c r="C146" t="s">
        <v>53</v>
      </c>
      <c r="D146" t="s">
        <v>25</v>
      </c>
      <c r="E146" t="s">
        <v>25</v>
      </c>
      <c r="F146">
        <f t="shared" si="8"/>
        <v>1</v>
      </c>
    </row>
    <row r="147" spans="1:6" x14ac:dyDescent="0.25">
      <c r="A147">
        <v>15</v>
      </c>
      <c r="B147" t="s">
        <v>52</v>
      </c>
      <c r="C147" t="s">
        <v>55</v>
      </c>
      <c r="D147" t="s">
        <v>23</v>
      </c>
      <c r="E147" t="s">
        <v>23</v>
      </c>
      <c r="F147">
        <f t="shared" si="8"/>
        <v>1</v>
      </c>
    </row>
    <row r="148" spans="1:6" x14ac:dyDescent="0.25">
      <c r="A148">
        <v>15</v>
      </c>
      <c r="B148" t="s">
        <v>58</v>
      </c>
      <c r="C148" t="s">
        <v>65</v>
      </c>
      <c r="D148" t="s">
        <v>25</v>
      </c>
      <c r="E148" t="s">
        <v>24</v>
      </c>
      <c r="F148">
        <f t="shared" si="8"/>
        <v>0</v>
      </c>
    </row>
    <row r="149" spans="1:6" x14ac:dyDescent="0.25">
      <c r="A149">
        <v>15</v>
      </c>
      <c r="B149" t="s">
        <v>62</v>
      </c>
      <c r="C149" t="s">
        <v>59</v>
      </c>
      <c r="D149" t="s">
        <v>24</v>
      </c>
      <c r="E149" t="s">
        <v>23</v>
      </c>
      <c r="F149">
        <f t="shared" si="8"/>
        <v>0</v>
      </c>
    </row>
    <row r="150" spans="1:6" x14ac:dyDescent="0.25">
      <c r="A150">
        <v>15</v>
      </c>
      <c r="B150" t="s">
        <v>49</v>
      </c>
      <c r="C150" t="s">
        <v>61</v>
      </c>
      <c r="D150" t="s">
        <v>23</v>
      </c>
      <c r="E150" t="s">
        <v>23</v>
      </c>
      <c r="F150">
        <f t="shared" si="8"/>
        <v>1</v>
      </c>
    </row>
    <row r="151" spans="1:6" x14ac:dyDescent="0.25">
      <c r="A151">
        <v>15</v>
      </c>
      <c r="B151" t="s">
        <v>50</v>
      </c>
      <c r="C151" t="s">
        <v>64</v>
      </c>
      <c r="D151" t="s">
        <v>23</v>
      </c>
      <c r="E151" t="s">
        <v>23</v>
      </c>
      <c r="F151">
        <f t="shared" si="8"/>
        <v>1</v>
      </c>
    </row>
    <row r="152" spans="1:6" x14ac:dyDescent="0.25">
      <c r="A152">
        <v>13</v>
      </c>
      <c r="B152" t="s">
        <v>66</v>
      </c>
      <c r="C152" t="s">
        <v>50</v>
      </c>
      <c r="D152" t="s">
        <v>25</v>
      </c>
      <c r="E152" t="s">
        <v>23</v>
      </c>
      <c r="F152">
        <f t="shared" si="8"/>
        <v>0</v>
      </c>
    </row>
    <row r="153" spans="1:6" x14ac:dyDescent="0.25">
      <c r="A153">
        <v>16</v>
      </c>
      <c r="B153" t="s">
        <v>60</v>
      </c>
      <c r="C153" t="s">
        <v>66</v>
      </c>
      <c r="D153" t="s">
        <v>23</v>
      </c>
      <c r="E153" t="s">
        <v>24</v>
      </c>
      <c r="F153">
        <f t="shared" si="8"/>
        <v>0</v>
      </c>
    </row>
    <row r="154" spans="1:6" x14ac:dyDescent="0.25">
      <c r="A154">
        <v>16</v>
      </c>
      <c r="B154" t="s">
        <v>54</v>
      </c>
      <c r="C154" t="s">
        <v>62</v>
      </c>
      <c r="D154" t="s">
        <v>25</v>
      </c>
      <c r="E154" t="s">
        <v>23</v>
      </c>
      <c r="F154">
        <f t="shared" si="8"/>
        <v>0</v>
      </c>
    </row>
    <row r="155" spans="1:6" x14ac:dyDescent="0.25">
      <c r="A155">
        <v>16</v>
      </c>
      <c r="B155" t="s">
        <v>67</v>
      </c>
      <c r="C155" t="s">
        <v>50</v>
      </c>
      <c r="D155" t="s">
        <v>23</v>
      </c>
      <c r="E155" t="s">
        <v>23</v>
      </c>
      <c r="F155">
        <f t="shared" si="8"/>
        <v>1</v>
      </c>
    </row>
    <row r="156" spans="1:6" x14ac:dyDescent="0.25">
      <c r="A156">
        <v>16</v>
      </c>
      <c r="B156" t="s">
        <v>64</v>
      </c>
      <c r="C156" t="s">
        <v>48</v>
      </c>
      <c r="D156" t="s">
        <v>25</v>
      </c>
      <c r="E156" t="s">
        <v>25</v>
      </c>
      <c r="F156">
        <f t="shared" si="8"/>
        <v>1</v>
      </c>
    </row>
    <row r="157" spans="1:6" x14ac:dyDescent="0.25">
      <c r="A157">
        <v>16</v>
      </c>
      <c r="B157" t="s">
        <v>55</v>
      </c>
      <c r="C157" t="s">
        <v>63</v>
      </c>
      <c r="D157" t="s">
        <v>24</v>
      </c>
      <c r="E157" t="s">
        <v>25</v>
      </c>
      <c r="F157">
        <f t="shared" si="8"/>
        <v>0</v>
      </c>
    </row>
    <row r="158" spans="1:6" x14ac:dyDescent="0.25">
      <c r="A158">
        <v>16</v>
      </c>
      <c r="B158" t="s">
        <v>59</v>
      </c>
      <c r="C158" t="s">
        <v>53</v>
      </c>
      <c r="D158" t="s">
        <v>23</v>
      </c>
      <c r="E158" t="s">
        <v>23</v>
      </c>
      <c r="F158">
        <f t="shared" si="8"/>
        <v>1</v>
      </c>
    </row>
    <row r="159" spans="1:6" x14ac:dyDescent="0.25">
      <c r="A159">
        <v>16</v>
      </c>
      <c r="B159" t="s">
        <v>65</v>
      </c>
      <c r="C159" t="s">
        <v>49</v>
      </c>
      <c r="D159" t="s">
        <v>24</v>
      </c>
      <c r="E159" t="s">
        <v>25</v>
      </c>
      <c r="F159">
        <f t="shared" si="8"/>
        <v>0</v>
      </c>
    </row>
    <row r="160" spans="1:6" x14ac:dyDescent="0.25">
      <c r="A160">
        <v>16</v>
      </c>
      <c r="B160" t="s">
        <v>61</v>
      </c>
      <c r="C160" t="s">
        <v>57</v>
      </c>
      <c r="D160" t="s">
        <v>24</v>
      </c>
      <c r="E160" t="s">
        <v>23</v>
      </c>
      <c r="F160">
        <f t="shared" si="8"/>
        <v>0</v>
      </c>
    </row>
    <row r="161" spans="1:6" x14ac:dyDescent="0.25">
      <c r="A161">
        <v>16</v>
      </c>
      <c r="B161" t="s">
        <v>51</v>
      </c>
      <c r="C161" t="s">
        <v>52</v>
      </c>
      <c r="D161" t="s">
        <v>24</v>
      </c>
      <c r="E161" t="s">
        <v>24</v>
      </c>
      <c r="F161">
        <f t="shared" si="8"/>
        <v>1</v>
      </c>
    </row>
    <row r="162" spans="1:6" x14ac:dyDescent="0.25">
      <c r="A162">
        <v>17</v>
      </c>
      <c r="B162" t="s">
        <v>66</v>
      </c>
      <c r="C162" t="s">
        <v>64</v>
      </c>
      <c r="D162" t="s">
        <v>23</v>
      </c>
      <c r="E162" t="s">
        <v>23</v>
      </c>
      <c r="F162">
        <f t="shared" si="8"/>
        <v>1</v>
      </c>
    </row>
    <row r="163" spans="1:6" x14ac:dyDescent="0.25">
      <c r="A163">
        <v>17</v>
      </c>
      <c r="B163" t="s">
        <v>52</v>
      </c>
      <c r="C163" t="s">
        <v>61</v>
      </c>
      <c r="D163" t="s">
        <v>25</v>
      </c>
      <c r="E163" t="s">
        <v>24</v>
      </c>
      <c r="F163">
        <f t="shared" si="8"/>
        <v>0</v>
      </c>
    </row>
    <row r="164" spans="1:6" x14ac:dyDescent="0.25">
      <c r="A164">
        <v>17</v>
      </c>
      <c r="B164" t="s">
        <v>50</v>
      </c>
      <c r="C164" t="s">
        <v>60</v>
      </c>
      <c r="D164" t="s">
        <v>24</v>
      </c>
      <c r="E164" t="s">
        <v>23</v>
      </c>
      <c r="F164">
        <f t="shared" si="8"/>
        <v>0</v>
      </c>
    </row>
    <row r="165" spans="1:6" x14ac:dyDescent="0.25">
      <c r="A165">
        <v>17</v>
      </c>
      <c r="B165" t="s">
        <v>62</v>
      </c>
      <c r="C165" t="s">
        <v>65</v>
      </c>
      <c r="D165" t="s">
        <v>23</v>
      </c>
      <c r="E165" t="s">
        <v>23</v>
      </c>
      <c r="F165">
        <f t="shared" si="8"/>
        <v>1</v>
      </c>
    </row>
    <row r="166" spans="1:6" x14ac:dyDescent="0.25">
      <c r="A166">
        <v>17</v>
      </c>
      <c r="B166" t="s">
        <v>53</v>
      </c>
      <c r="C166" t="s">
        <v>51</v>
      </c>
      <c r="D166" t="s">
        <v>23</v>
      </c>
      <c r="E166" t="s">
        <v>23</v>
      </c>
      <c r="F166">
        <f t="shared" si="8"/>
        <v>1</v>
      </c>
    </row>
    <row r="167" spans="1:6" x14ac:dyDescent="0.25">
      <c r="A167">
        <v>17</v>
      </c>
      <c r="B167" t="s">
        <v>49</v>
      </c>
      <c r="C167" t="s">
        <v>67</v>
      </c>
      <c r="D167" t="s">
        <v>23</v>
      </c>
      <c r="E167" t="s">
        <v>23</v>
      </c>
      <c r="F167">
        <f t="shared" si="8"/>
        <v>1</v>
      </c>
    </row>
    <row r="168" spans="1:6" x14ac:dyDescent="0.25">
      <c r="A168">
        <v>17</v>
      </c>
      <c r="B168" t="s">
        <v>57</v>
      </c>
      <c r="C168" t="s">
        <v>59</v>
      </c>
      <c r="D168" t="s">
        <v>23</v>
      </c>
      <c r="E168" t="s">
        <v>23</v>
      </c>
      <c r="F168">
        <f t="shared" si="8"/>
        <v>1</v>
      </c>
    </row>
    <row r="169" spans="1:6" x14ac:dyDescent="0.25">
      <c r="A169">
        <v>17</v>
      </c>
      <c r="B169" t="s">
        <v>48</v>
      </c>
      <c r="C169" t="s">
        <v>56</v>
      </c>
      <c r="D169" t="s">
        <v>23</v>
      </c>
      <c r="E169" t="s">
        <v>23</v>
      </c>
      <c r="F169">
        <f t="shared" si="8"/>
        <v>1</v>
      </c>
    </row>
    <row r="170" spans="1:6" x14ac:dyDescent="0.25">
      <c r="A170">
        <v>17</v>
      </c>
      <c r="B170" t="s">
        <v>63</v>
      </c>
      <c r="C170" t="s">
        <v>54</v>
      </c>
      <c r="D170" t="s">
        <v>23</v>
      </c>
      <c r="E170" t="s">
        <v>23</v>
      </c>
      <c r="F170">
        <f t="shared" si="8"/>
        <v>1</v>
      </c>
    </row>
    <row r="171" spans="1:6" x14ac:dyDescent="0.25">
      <c r="A171">
        <v>17</v>
      </c>
      <c r="B171" t="s">
        <v>58</v>
      </c>
      <c r="C171" t="s">
        <v>55</v>
      </c>
      <c r="D171" t="s">
        <v>25</v>
      </c>
      <c r="E171" t="s">
        <v>24</v>
      </c>
      <c r="F171">
        <f t="shared" si="8"/>
        <v>0</v>
      </c>
    </row>
    <row r="172" spans="1:6" x14ac:dyDescent="0.25">
      <c r="A172">
        <v>18</v>
      </c>
      <c r="B172" t="s">
        <v>67</v>
      </c>
      <c r="C172" t="s">
        <v>62</v>
      </c>
      <c r="D172" t="s">
        <v>25</v>
      </c>
      <c r="E172" t="s">
        <v>25</v>
      </c>
      <c r="F172">
        <f t="shared" si="8"/>
        <v>1</v>
      </c>
    </row>
    <row r="173" spans="1:6" x14ac:dyDescent="0.25">
      <c r="A173">
        <v>18</v>
      </c>
      <c r="B173" t="s">
        <v>57</v>
      </c>
      <c r="C173" t="s">
        <v>58</v>
      </c>
      <c r="D173" t="s">
        <v>25</v>
      </c>
      <c r="E173" t="s">
        <v>25</v>
      </c>
      <c r="F173">
        <f t="shared" si="8"/>
        <v>1</v>
      </c>
    </row>
    <row r="174" spans="1:6" x14ac:dyDescent="0.25">
      <c r="A174">
        <v>18</v>
      </c>
      <c r="B174" t="s">
        <v>63</v>
      </c>
      <c r="C174" t="s">
        <v>64</v>
      </c>
      <c r="D174" t="s">
        <v>24</v>
      </c>
      <c r="E174" t="s">
        <v>23</v>
      </c>
      <c r="F174">
        <f t="shared" si="8"/>
        <v>0</v>
      </c>
    </row>
    <row r="175" spans="1:6" x14ac:dyDescent="0.25">
      <c r="A175">
        <v>18</v>
      </c>
      <c r="B175" t="s">
        <v>53</v>
      </c>
      <c r="C175" t="s">
        <v>50</v>
      </c>
      <c r="D175" t="s">
        <v>23</v>
      </c>
      <c r="E175" t="s">
        <v>23</v>
      </c>
      <c r="F175">
        <f t="shared" si="8"/>
        <v>1</v>
      </c>
    </row>
    <row r="176" spans="1:6" x14ac:dyDescent="0.25">
      <c r="A176">
        <v>18</v>
      </c>
      <c r="B176" t="s">
        <v>59</v>
      </c>
      <c r="C176" t="s">
        <v>56</v>
      </c>
      <c r="D176" t="s">
        <v>25</v>
      </c>
      <c r="E176" t="s">
        <v>24</v>
      </c>
      <c r="F176">
        <f t="shared" si="8"/>
        <v>0</v>
      </c>
    </row>
    <row r="177" spans="1:6" x14ac:dyDescent="0.25">
      <c r="A177">
        <v>18</v>
      </c>
      <c r="B177" t="s">
        <v>55</v>
      </c>
      <c r="C177" t="s">
        <v>48</v>
      </c>
      <c r="D177" t="s">
        <v>25</v>
      </c>
      <c r="E177" t="s">
        <v>25</v>
      </c>
      <c r="F177">
        <f t="shared" si="8"/>
        <v>1</v>
      </c>
    </row>
    <row r="178" spans="1:6" x14ac:dyDescent="0.25">
      <c r="A178">
        <v>18</v>
      </c>
      <c r="B178" t="s">
        <v>61</v>
      </c>
      <c r="C178" t="s">
        <v>66</v>
      </c>
      <c r="D178" t="s">
        <v>24</v>
      </c>
      <c r="E178" t="s">
        <v>23</v>
      </c>
      <c r="F178">
        <f t="shared" si="8"/>
        <v>0</v>
      </c>
    </row>
    <row r="179" spans="1:6" x14ac:dyDescent="0.25">
      <c r="A179">
        <v>18</v>
      </c>
      <c r="B179" t="s">
        <v>49</v>
      </c>
      <c r="C179" t="s">
        <v>60</v>
      </c>
      <c r="D179" t="s">
        <v>25</v>
      </c>
      <c r="E179" t="s">
        <v>25</v>
      </c>
      <c r="F179">
        <f t="shared" si="8"/>
        <v>1</v>
      </c>
    </row>
    <row r="180" spans="1:6" x14ac:dyDescent="0.25">
      <c r="A180">
        <v>18</v>
      </c>
      <c r="B180" t="s">
        <v>65</v>
      </c>
      <c r="C180" t="s">
        <v>52</v>
      </c>
      <c r="D180" t="s">
        <v>23</v>
      </c>
      <c r="E180" t="s">
        <v>25</v>
      </c>
      <c r="F180">
        <f t="shared" si="8"/>
        <v>0</v>
      </c>
    </row>
    <row r="181" spans="1:6" x14ac:dyDescent="0.25">
      <c r="A181">
        <v>18</v>
      </c>
      <c r="B181" t="s">
        <v>51</v>
      </c>
      <c r="C181" t="s">
        <v>54</v>
      </c>
      <c r="D181" t="s">
        <v>23</v>
      </c>
      <c r="E181" t="s">
        <v>24</v>
      </c>
      <c r="F181">
        <f t="shared" si="8"/>
        <v>0</v>
      </c>
    </row>
    <row r="182" spans="1:6" x14ac:dyDescent="0.25">
      <c r="A182">
        <v>16</v>
      </c>
      <c r="B182" t="s">
        <v>56</v>
      </c>
      <c r="C182" t="s">
        <v>58</v>
      </c>
      <c r="D182" t="s">
        <v>23</v>
      </c>
      <c r="E182" t="s">
        <v>23</v>
      </c>
      <c r="F182">
        <f t="shared" si="8"/>
        <v>1</v>
      </c>
    </row>
    <row r="183" spans="1:6" x14ac:dyDescent="0.25">
      <c r="A183">
        <v>19</v>
      </c>
      <c r="B183" t="s">
        <v>64</v>
      </c>
      <c r="C183" t="s">
        <v>51</v>
      </c>
      <c r="D183" t="s">
        <v>24</v>
      </c>
      <c r="E183" t="s">
        <v>24</v>
      </c>
      <c r="F183">
        <f t="shared" si="8"/>
        <v>1</v>
      </c>
    </row>
    <row r="184" spans="1:6" x14ac:dyDescent="0.25">
      <c r="A184">
        <v>19</v>
      </c>
      <c r="B184" t="s">
        <v>56</v>
      </c>
      <c r="C184" t="s">
        <v>49</v>
      </c>
      <c r="D184" t="s">
        <v>23</v>
      </c>
      <c r="E184" t="s">
        <v>23</v>
      </c>
      <c r="F184">
        <f t="shared" si="8"/>
        <v>1</v>
      </c>
    </row>
    <row r="185" spans="1:6" x14ac:dyDescent="0.25">
      <c r="A185">
        <v>19</v>
      </c>
      <c r="B185" t="s">
        <v>52</v>
      </c>
      <c r="C185" t="s">
        <v>67</v>
      </c>
      <c r="D185" t="s">
        <v>25</v>
      </c>
      <c r="E185" t="s">
        <v>24</v>
      </c>
      <c r="F185">
        <f t="shared" si="8"/>
        <v>0</v>
      </c>
    </row>
    <row r="186" spans="1:6" x14ac:dyDescent="0.25">
      <c r="A186">
        <v>19</v>
      </c>
      <c r="B186" t="s">
        <v>48</v>
      </c>
      <c r="C186" t="s">
        <v>61</v>
      </c>
      <c r="D186" t="s">
        <v>23</v>
      </c>
      <c r="E186" t="s">
        <v>23</v>
      </c>
      <c r="F186">
        <f t="shared" si="8"/>
        <v>1</v>
      </c>
    </row>
    <row r="187" spans="1:6" x14ac:dyDescent="0.25">
      <c r="A187">
        <v>19</v>
      </c>
      <c r="B187" t="s">
        <v>62</v>
      </c>
      <c r="C187" t="s">
        <v>57</v>
      </c>
      <c r="D187" t="s">
        <v>24</v>
      </c>
      <c r="E187" t="s">
        <v>24</v>
      </c>
      <c r="F187">
        <f t="shared" si="8"/>
        <v>1</v>
      </c>
    </row>
    <row r="188" spans="1:6" x14ac:dyDescent="0.25">
      <c r="A188">
        <v>19</v>
      </c>
      <c r="B188" t="s">
        <v>60</v>
      </c>
      <c r="C188" t="s">
        <v>59</v>
      </c>
      <c r="D188" t="s">
        <v>23</v>
      </c>
      <c r="E188" t="s">
        <v>23</v>
      </c>
      <c r="F188">
        <f t="shared" si="8"/>
        <v>1</v>
      </c>
    </row>
    <row r="189" spans="1:6" x14ac:dyDescent="0.25">
      <c r="A189">
        <v>19</v>
      </c>
      <c r="B189" t="s">
        <v>50</v>
      </c>
      <c r="C189" t="s">
        <v>65</v>
      </c>
      <c r="D189" t="s">
        <v>24</v>
      </c>
      <c r="E189" t="s">
        <v>23</v>
      </c>
      <c r="F189">
        <f t="shared" si="8"/>
        <v>0</v>
      </c>
    </row>
    <row r="190" spans="1:6" x14ac:dyDescent="0.25">
      <c r="A190">
        <v>19</v>
      </c>
      <c r="B190" t="s">
        <v>54</v>
      </c>
      <c r="C190" t="s">
        <v>53</v>
      </c>
      <c r="D190" t="s">
        <v>25</v>
      </c>
      <c r="E190" t="s">
        <v>24</v>
      </c>
      <c r="F190">
        <f t="shared" si="8"/>
        <v>0</v>
      </c>
    </row>
    <row r="191" spans="1:6" x14ac:dyDescent="0.25">
      <c r="A191">
        <v>19</v>
      </c>
      <c r="B191" t="s">
        <v>58</v>
      </c>
      <c r="C191" t="s">
        <v>63</v>
      </c>
      <c r="D191" t="s">
        <v>23</v>
      </c>
      <c r="E191" t="s">
        <v>24</v>
      </c>
      <c r="F191">
        <f t="shared" si="8"/>
        <v>0</v>
      </c>
    </row>
    <row r="192" spans="1:6" x14ac:dyDescent="0.25">
      <c r="A192">
        <v>19</v>
      </c>
      <c r="B192" t="s">
        <v>66</v>
      </c>
      <c r="C192" t="s">
        <v>55</v>
      </c>
      <c r="D192" t="s">
        <v>25</v>
      </c>
      <c r="E192" t="s">
        <v>24</v>
      </c>
      <c r="F192">
        <f t="shared" si="8"/>
        <v>0</v>
      </c>
    </row>
    <row r="193" spans="1:6" x14ac:dyDescent="0.25">
      <c r="A193">
        <v>20</v>
      </c>
      <c r="B193" t="s">
        <v>51</v>
      </c>
      <c r="C193" t="s">
        <v>50</v>
      </c>
      <c r="D193" t="s">
        <v>25</v>
      </c>
      <c r="E193" t="s">
        <v>24</v>
      </c>
      <c r="F193">
        <f t="shared" si="8"/>
        <v>0</v>
      </c>
    </row>
    <row r="194" spans="1:6" x14ac:dyDescent="0.25">
      <c r="A194">
        <v>20</v>
      </c>
      <c r="B194" t="s">
        <v>63</v>
      </c>
      <c r="C194" t="s">
        <v>62</v>
      </c>
      <c r="D194" t="s">
        <v>23</v>
      </c>
      <c r="E194" t="s">
        <v>23</v>
      </c>
      <c r="F194">
        <f t="shared" si="8"/>
        <v>1</v>
      </c>
    </row>
    <row r="195" spans="1:6" x14ac:dyDescent="0.25">
      <c r="A195">
        <v>20</v>
      </c>
      <c r="B195" t="s">
        <v>61</v>
      </c>
      <c r="C195" t="s">
        <v>60</v>
      </c>
      <c r="D195" t="s">
        <v>25</v>
      </c>
      <c r="E195" t="s">
        <v>23</v>
      </c>
      <c r="F195">
        <f t="shared" si="8"/>
        <v>0</v>
      </c>
    </row>
    <row r="196" spans="1:6" x14ac:dyDescent="0.25">
      <c r="A196">
        <v>20</v>
      </c>
      <c r="B196" t="s">
        <v>49</v>
      </c>
      <c r="C196" t="s">
        <v>48</v>
      </c>
      <c r="D196" t="s">
        <v>25</v>
      </c>
      <c r="E196" t="s">
        <v>24</v>
      </c>
      <c r="F196">
        <f t="shared" ref="F196:F259" si="9">IF(D196=E196,1,0)</f>
        <v>0</v>
      </c>
    </row>
    <row r="197" spans="1:6" x14ac:dyDescent="0.25">
      <c r="A197">
        <v>20</v>
      </c>
      <c r="B197" t="s">
        <v>67</v>
      </c>
      <c r="C197" t="s">
        <v>66</v>
      </c>
      <c r="D197" t="s">
        <v>24</v>
      </c>
      <c r="E197" t="s">
        <v>24</v>
      </c>
      <c r="F197">
        <f t="shared" si="9"/>
        <v>1</v>
      </c>
    </row>
    <row r="198" spans="1:6" x14ac:dyDescent="0.25">
      <c r="A198">
        <v>20</v>
      </c>
      <c r="B198" t="s">
        <v>57</v>
      </c>
      <c r="C198" t="s">
        <v>56</v>
      </c>
      <c r="D198" t="s">
        <v>25</v>
      </c>
      <c r="E198" t="s">
        <v>25</v>
      </c>
      <c r="F198">
        <f t="shared" si="9"/>
        <v>1</v>
      </c>
    </row>
    <row r="199" spans="1:6" x14ac:dyDescent="0.25">
      <c r="A199">
        <v>20</v>
      </c>
      <c r="B199" t="s">
        <v>59</v>
      </c>
      <c r="C199" t="s">
        <v>58</v>
      </c>
      <c r="D199" t="s">
        <v>23</v>
      </c>
      <c r="E199" t="s">
        <v>23</v>
      </c>
      <c r="F199">
        <f t="shared" si="9"/>
        <v>1</v>
      </c>
    </row>
    <row r="200" spans="1:6" x14ac:dyDescent="0.25">
      <c r="A200">
        <v>20</v>
      </c>
      <c r="B200" t="s">
        <v>53</v>
      </c>
      <c r="C200" t="s">
        <v>52</v>
      </c>
      <c r="D200" t="s">
        <v>23</v>
      </c>
      <c r="E200" t="s">
        <v>23</v>
      </c>
      <c r="F200">
        <f t="shared" si="9"/>
        <v>1</v>
      </c>
    </row>
    <row r="201" spans="1:6" x14ac:dyDescent="0.25">
      <c r="A201">
        <v>20</v>
      </c>
      <c r="B201" t="s">
        <v>65</v>
      </c>
      <c r="C201" t="s">
        <v>64</v>
      </c>
      <c r="D201" t="s">
        <v>23</v>
      </c>
      <c r="E201" t="s">
        <v>25</v>
      </c>
      <c r="F201">
        <f t="shared" si="9"/>
        <v>0</v>
      </c>
    </row>
    <row r="202" spans="1:6" x14ac:dyDescent="0.25">
      <c r="A202">
        <v>20</v>
      </c>
      <c r="B202" t="s">
        <v>55</v>
      </c>
      <c r="C202" t="s">
        <v>54</v>
      </c>
      <c r="D202" t="s">
        <v>23</v>
      </c>
      <c r="E202" t="s">
        <v>24</v>
      </c>
      <c r="F202">
        <f t="shared" si="9"/>
        <v>0</v>
      </c>
    </row>
    <row r="203" spans="1:6" x14ac:dyDescent="0.25">
      <c r="A203">
        <v>21</v>
      </c>
      <c r="B203" t="s">
        <v>50</v>
      </c>
      <c r="C203" t="s">
        <v>59</v>
      </c>
      <c r="D203" t="s">
        <v>25</v>
      </c>
      <c r="E203" t="s">
        <v>25</v>
      </c>
      <c r="F203">
        <f t="shared" si="9"/>
        <v>1</v>
      </c>
    </row>
    <row r="204" spans="1:6" x14ac:dyDescent="0.25">
      <c r="A204">
        <v>21</v>
      </c>
      <c r="B204" t="s">
        <v>64</v>
      </c>
      <c r="C204" t="s">
        <v>49</v>
      </c>
      <c r="D204" t="s">
        <v>24</v>
      </c>
      <c r="E204" t="s">
        <v>24</v>
      </c>
      <c r="F204">
        <f t="shared" si="9"/>
        <v>1</v>
      </c>
    </row>
    <row r="205" spans="1:6" x14ac:dyDescent="0.25">
      <c r="A205">
        <v>21</v>
      </c>
      <c r="B205" t="s">
        <v>62</v>
      </c>
      <c r="C205" t="s">
        <v>51</v>
      </c>
      <c r="D205" t="s">
        <v>23</v>
      </c>
      <c r="E205" t="s">
        <v>23</v>
      </c>
      <c r="F205">
        <f t="shared" si="9"/>
        <v>1</v>
      </c>
    </row>
    <row r="206" spans="1:6" x14ac:dyDescent="0.25">
      <c r="A206">
        <v>21</v>
      </c>
      <c r="B206" t="s">
        <v>48</v>
      </c>
      <c r="C206" t="s">
        <v>53</v>
      </c>
      <c r="D206" t="s">
        <v>23</v>
      </c>
      <c r="E206" t="s">
        <v>23</v>
      </c>
      <c r="F206">
        <f t="shared" si="9"/>
        <v>1</v>
      </c>
    </row>
    <row r="207" spans="1:6" x14ac:dyDescent="0.25">
      <c r="A207">
        <v>21</v>
      </c>
      <c r="B207" t="s">
        <v>58</v>
      </c>
      <c r="C207" t="s">
        <v>61</v>
      </c>
      <c r="D207" t="s">
        <v>24</v>
      </c>
      <c r="E207" t="s">
        <v>24</v>
      </c>
      <c r="F207">
        <f t="shared" si="9"/>
        <v>1</v>
      </c>
    </row>
    <row r="208" spans="1:6" x14ac:dyDescent="0.25">
      <c r="A208">
        <v>21</v>
      </c>
      <c r="B208" t="s">
        <v>56</v>
      </c>
      <c r="C208" t="s">
        <v>65</v>
      </c>
      <c r="D208" t="s">
        <v>23</v>
      </c>
      <c r="E208" t="s">
        <v>23</v>
      </c>
      <c r="F208">
        <f t="shared" si="9"/>
        <v>1</v>
      </c>
    </row>
    <row r="209" spans="1:6" x14ac:dyDescent="0.25">
      <c r="A209">
        <v>21</v>
      </c>
      <c r="B209" t="s">
        <v>60</v>
      </c>
      <c r="C209" t="s">
        <v>55</v>
      </c>
      <c r="D209" t="s">
        <v>23</v>
      </c>
      <c r="E209" t="s">
        <v>23</v>
      </c>
      <c r="F209">
        <f t="shared" si="9"/>
        <v>1</v>
      </c>
    </row>
    <row r="210" spans="1:6" x14ac:dyDescent="0.25">
      <c r="A210">
        <v>21</v>
      </c>
      <c r="B210" t="s">
        <v>66</v>
      </c>
      <c r="C210" t="s">
        <v>57</v>
      </c>
      <c r="D210" t="s">
        <v>23</v>
      </c>
      <c r="E210" t="s">
        <v>23</v>
      </c>
      <c r="F210">
        <f t="shared" si="9"/>
        <v>1</v>
      </c>
    </row>
    <row r="211" spans="1:6" x14ac:dyDescent="0.25">
      <c r="A211">
        <v>22</v>
      </c>
      <c r="B211" t="s">
        <v>48</v>
      </c>
      <c r="C211" t="s">
        <v>50</v>
      </c>
      <c r="D211" t="s">
        <v>24</v>
      </c>
      <c r="E211" t="s">
        <v>23</v>
      </c>
      <c r="F211">
        <f t="shared" si="9"/>
        <v>0</v>
      </c>
    </row>
    <row r="212" spans="1:6" x14ac:dyDescent="0.25">
      <c r="A212">
        <v>22</v>
      </c>
      <c r="B212" t="s">
        <v>66</v>
      </c>
      <c r="C212" t="s">
        <v>52</v>
      </c>
      <c r="D212" t="s">
        <v>24</v>
      </c>
      <c r="E212" t="s">
        <v>23</v>
      </c>
      <c r="F212">
        <f t="shared" si="9"/>
        <v>0</v>
      </c>
    </row>
    <row r="213" spans="1:6" x14ac:dyDescent="0.25">
      <c r="A213">
        <v>22</v>
      </c>
      <c r="B213" t="s">
        <v>63</v>
      </c>
      <c r="C213" t="s">
        <v>67</v>
      </c>
      <c r="D213" t="s">
        <v>23</v>
      </c>
      <c r="E213" t="s">
        <v>23</v>
      </c>
      <c r="F213">
        <f t="shared" si="9"/>
        <v>1</v>
      </c>
    </row>
    <row r="214" spans="1:6" x14ac:dyDescent="0.25">
      <c r="A214">
        <v>22</v>
      </c>
      <c r="B214" t="s">
        <v>54</v>
      </c>
      <c r="C214" t="s">
        <v>64</v>
      </c>
      <c r="D214" t="s">
        <v>23</v>
      </c>
      <c r="E214" t="s">
        <v>23</v>
      </c>
      <c r="F214">
        <f t="shared" si="9"/>
        <v>1</v>
      </c>
    </row>
    <row r="215" spans="1:6" x14ac:dyDescent="0.25">
      <c r="A215">
        <v>22</v>
      </c>
      <c r="B215" t="s">
        <v>58</v>
      </c>
      <c r="C215" t="s">
        <v>60</v>
      </c>
      <c r="D215" t="s">
        <v>23</v>
      </c>
      <c r="E215" t="s">
        <v>24</v>
      </c>
      <c r="F215">
        <f t="shared" si="9"/>
        <v>0</v>
      </c>
    </row>
    <row r="216" spans="1:6" x14ac:dyDescent="0.25">
      <c r="A216">
        <v>22</v>
      </c>
      <c r="B216" t="s">
        <v>53</v>
      </c>
      <c r="C216" t="s">
        <v>56</v>
      </c>
      <c r="D216" t="s">
        <v>24</v>
      </c>
      <c r="E216" t="s">
        <v>24</v>
      </c>
      <c r="F216">
        <f t="shared" si="9"/>
        <v>1</v>
      </c>
    </row>
    <row r="217" spans="1:6" x14ac:dyDescent="0.25">
      <c r="A217">
        <v>22</v>
      </c>
      <c r="B217" t="s">
        <v>61</v>
      </c>
      <c r="C217" t="s">
        <v>65</v>
      </c>
      <c r="D217" t="s">
        <v>23</v>
      </c>
      <c r="E217" t="s">
        <v>23</v>
      </c>
      <c r="F217">
        <f t="shared" si="9"/>
        <v>1</v>
      </c>
    </row>
    <row r="218" spans="1:6" x14ac:dyDescent="0.25">
      <c r="A218">
        <v>22</v>
      </c>
      <c r="B218" t="s">
        <v>55</v>
      </c>
      <c r="C218" t="s">
        <v>62</v>
      </c>
      <c r="D218" t="s">
        <v>25</v>
      </c>
      <c r="E218" t="s">
        <v>25</v>
      </c>
      <c r="F218">
        <f t="shared" si="9"/>
        <v>1</v>
      </c>
    </row>
    <row r="219" spans="1:6" x14ac:dyDescent="0.25">
      <c r="A219">
        <v>22</v>
      </c>
      <c r="B219" t="s">
        <v>57</v>
      </c>
      <c r="C219" t="s">
        <v>51</v>
      </c>
      <c r="D219" t="s">
        <v>23</v>
      </c>
      <c r="E219" t="s">
        <v>24</v>
      </c>
      <c r="F219">
        <f t="shared" si="9"/>
        <v>0</v>
      </c>
    </row>
    <row r="220" spans="1:6" x14ac:dyDescent="0.25">
      <c r="A220">
        <v>22</v>
      </c>
      <c r="B220" t="s">
        <v>59</v>
      </c>
      <c r="C220" t="s">
        <v>49</v>
      </c>
      <c r="D220" t="s">
        <v>23</v>
      </c>
      <c r="E220" t="s">
        <v>23</v>
      </c>
      <c r="F220">
        <f t="shared" si="9"/>
        <v>1</v>
      </c>
    </row>
    <row r="221" spans="1:6" x14ac:dyDescent="0.25">
      <c r="A221">
        <v>21</v>
      </c>
      <c r="B221" t="s">
        <v>52</v>
      </c>
      <c r="C221" t="s">
        <v>63</v>
      </c>
      <c r="D221" t="s">
        <v>25</v>
      </c>
      <c r="E221" t="s">
        <v>25</v>
      </c>
      <c r="F221">
        <f t="shared" si="9"/>
        <v>1</v>
      </c>
    </row>
    <row r="222" spans="1:6" x14ac:dyDescent="0.25">
      <c r="A222">
        <v>21</v>
      </c>
      <c r="B222" t="s">
        <v>54</v>
      </c>
      <c r="C222" t="s">
        <v>67</v>
      </c>
      <c r="D222" t="s">
        <v>25</v>
      </c>
      <c r="E222" t="s">
        <v>23</v>
      </c>
      <c r="F222">
        <f t="shared" si="9"/>
        <v>0</v>
      </c>
    </row>
    <row r="223" spans="1:6" x14ac:dyDescent="0.25">
      <c r="A223">
        <v>23</v>
      </c>
      <c r="B223" t="s">
        <v>60</v>
      </c>
      <c r="C223" t="s">
        <v>63</v>
      </c>
      <c r="D223" t="s">
        <v>24</v>
      </c>
      <c r="E223" t="s">
        <v>24</v>
      </c>
      <c r="F223">
        <f t="shared" si="9"/>
        <v>1</v>
      </c>
    </row>
    <row r="224" spans="1:6" x14ac:dyDescent="0.25">
      <c r="A224">
        <v>23</v>
      </c>
      <c r="B224" t="s">
        <v>62</v>
      </c>
      <c r="C224" t="s">
        <v>66</v>
      </c>
      <c r="D224" t="s">
        <v>25</v>
      </c>
      <c r="E224" t="s">
        <v>24</v>
      </c>
      <c r="F224">
        <f t="shared" si="9"/>
        <v>0</v>
      </c>
    </row>
    <row r="225" spans="1:6" x14ac:dyDescent="0.25">
      <c r="A225">
        <v>23</v>
      </c>
      <c r="B225" t="s">
        <v>49</v>
      </c>
      <c r="C225" t="s">
        <v>53</v>
      </c>
      <c r="D225" t="s">
        <v>24</v>
      </c>
      <c r="E225" t="s">
        <v>25</v>
      </c>
      <c r="F225">
        <f t="shared" si="9"/>
        <v>0</v>
      </c>
    </row>
    <row r="226" spans="1:6" x14ac:dyDescent="0.25">
      <c r="A226">
        <v>23</v>
      </c>
      <c r="B226" t="s">
        <v>50</v>
      </c>
      <c r="C226" t="s">
        <v>57</v>
      </c>
      <c r="D226" t="s">
        <v>23</v>
      </c>
      <c r="E226" t="s">
        <v>23</v>
      </c>
      <c r="F226">
        <f t="shared" si="9"/>
        <v>1</v>
      </c>
    </row>
    <row r="227" spans="1:6" x14ac:dyDescent="0.25">
      <c r="A227">
        <v>23</v>
      </c>
      <c r="B227" t="s">
        <v>67</v>
      </c>
      <c r="C227" t="s">
        <v>61</v>
      </c>
      <c r="D227" t="s">
        <v>25</v>
      </c>
      <c r="E227" t="s">
        <v>25</v>
      </c>
      <c r="F227">
        <f t="shared" si="9"/>
        <v>1</v>
      </c>
    </row>
    <row r="228" spans="1:6" x14ac:dyDescent="0.25">
      <c r="A228">
        <v>23</v>
      </c>
      <c r="B228" t="s">
        <v>56</v>
      </c>
      <c r="C228" t="s">
        <v>54</v>
      </c>
      <c r="D228" t="s">
        <v>24</v>
      </c>
      <c r="E228" t="s">
        <v>23</v>
      </c>
      <c r="F228">
        <f t="shared" si="9"/>
        <v>0</v>
      </c>
    </row>
    <row r="229" spans="1:6" x14ac:dyDescent="0.25">
      <c r="A229">
        <v>23</v>
      </c>
      <c r="B229" t="s">
        <v>51</v>
      </c>
      <c r="C229" t="s">
        <v>58</v>
      </c>
      <c r="D229" t="s">
        <v>25</v>
      </c>
      <c r="E229" t="s">
        <v>25</v>
      </c>
      <c r="F229">
        <f t="shared" si="9"/>
        <v>1</v>
      </c>
    </row>
    <row r="230" spans="1:6" x14ac:dyDescent="0.25">
      <c r="A230">
        <v>23</v>
      </c>
      <c r="B230" t="s">
        <v>65</v>
      </c>
      <c r="C230" t="s">
        <v>55</v>
      </c>
      <c r="D230" t="s">
        <v>23</v>
      </c>
      <c r="E230" t="s">
        <v>24</v>
      </c>
      <c r="F230">
        <f t="shared" si="9"/>
        <v>0</v>
      </c>
    </row>
    <row r="231" spans="1:6" x14ac:dyDescent="0.25">
      <c r="A231">
        <v>23</v>
      </c>
      <c r="B231" t="s">
        <v>64</v>
      </c>
      <c r="C231" t="s">
        <v>59</v>
      </c>
      <c r="D231" t="s">
        <v>25</v>
      </c>
      <c r="E231" t="s">
        <v>25</v>
      </c>
      <c r="F231">
        <f t="shared" si="9"/>
        <v>1</v>
      </c>
    </row>
    <row r="232" spans="1:6" x14ac:dyDescent="0.25">
      <c r="A232">
        <v>23</v>
      </c>
      <c r="B232" t="s">
        <v>52</v>
      </c>
      <c r="C232" t="s">
        <v>48</v>
      </c>
      <c r="D232" t="s">
        <v>25</v>
      </c>
      <c r="E232" t="s">
        <v>25</v>
      </c>
      <c r="F232">
        <f t="shared" si="9"/>
        <v>1</v>
      </c>
    </row>
    <row r="233" spans="1:6" x14ac:dyDescent="0.25">
      <c r="A233">
        <v>24</v>
      </c>
      <c r="B233" t="s">
        <v>61</v>
      </c>
      <c r="C233" t="s">
        <v>56</v>
      </c>
      <c r="D233" t="s">
        <v>23</v>
      </c>
      <c r="E233" t="s">
        <v>23</v>
      </c>
      <c r="F233">
        <f t="shared" si="9"/>
        <v>1</v>
      </c>
    </row>
    <row r="234" spans="1:6" x14ac:dyDescent="0.25">
      <c r="A234">
        <v>24</v>
      </c>
      <c r="B234" t="s">
        <v>60</v>
      </c>
      <c r="C234" t="s">
        <v>64</v>
      </c>
      <c r="D234" t="s">
        <v>23</v>
      </c>
      <c r="E234" t="s">
        <v>23</v>
      </c>
      <c r="F234">
        <f t="shared" si="9"/>
        <v>1</v>
      </c>
    </row>
    <row r="235" spans="1:6" x14ac:dyDescent="0.25">
      <c r="A235">
        <v>24</v>
      </c>
      <c r="B235" t="s">
        <v>65</v>
      </c>
      <c r="C235" t="s">
        <v>53</v>
      </c>
      <c r="D235" t="s">
        <v>23</v>
      </c>
      <c r="E235" t="s">
        <v>24</v>
      </c>
      <c r="F235">
        <f t="shared" si="9"/>
        <v>0</v>
      </c>
    </row>
    <row r="236" spans="1:6" x14ac:dyDescent="0.25">
      <c r="A236">
        <v>24</v>
      </c>
      <c r="B236" t="s">
        <v>57</v>
      </c>
      <c r="C236" t="s">
        <v>52</v>
      </c>
      <c r="D236" t="s">
        <v>23</v>
      </c>
      <c r="E236" t="s">
        <v>23</v>
      </c>
      <c r="F236">
        <f t="shared" si="9"/>
        <v>1</v>
      </c>
    </row>
    <row r="237" spans="1:6" x14ac:dyDescent="0.25">
      <c r="A237">
        <v>24</v>
      </c>
      <c r="B237" t="s">
        <v>62</v>
      </c>
      <c r="C237" t="s">
        <v>50</v>
      </c>
      <c r="D237" t="s">
        <v>24</v>
      </c>
      <c r="E237" t="s">
        <v>24</v>
      </c>
      <c r="F237">
        <f t="shared" si="9"/>
        <v>1</v>
      </c>
    </row>
    <row r="238" spans="1:6" x14ac:dyDescent="0.25">
      <c r="A238">
        <v>24</v>
      </c>
      <c r="B238" t="s">
        <v>51</v>
      </c>
      <c r="C238" t="s">
        <v>59</v>
      </c>
      <c r="D238" t="s">
        <v>23</v>
      </c>
      <c r="E238" t="s">
        <v>23</v>
      </c>
      <c r="F238">
        <f t="shared" si="9"/>
        <v>1</v>
      </c>
    </row>
    <row r="239" spans="1:6" x14ac:dyDescent="0.25">
      <c r="A239">
        <v>24</v>
      </c>
      <c r="B239" t="s">
        <v>49</v>
      </c>
      <c r="C239" t="s">
        <v>58</v>
      </c>
      <c r="D239" t="s">
        <v>24</v>
      </c>
      <c r="E239" t="s">
        <v>24</v>
      </c>
      <c r="F239">
        <f t="shared" si="9"/>
        <v>1</v>
      </c>
    </row>
    <row r="240" spans="1:6" x14ac:dyDescent="0.25">
      <c r="A240">
        <v>24</v>
      </c>
      <c r="B240" t="s">
        <v>48</v>
      </c>
      <c r="C240" t="s">
        <v>54</v>
      </c>
      <c r="D240" t="s">
        <v>23</v>
      </c>
      <c r="E240" t="s">
        <v>23</v>
      </c>
      <c r="F240">
        <f t="shared" si="9"/>
        <v>1</v>
      </c>
    </row>
    <row r="241" spans="1:6" x14ac:dyDescent="0.25">
      <c r="A241">
        <v>24</v>
      </c>
      <c r="B241" t="s">
        <v>55</v>
      </c>
      <c r="C241" t="s">
        <v>67</v>
      </c>
      <c r="D241" t="s">
        <v>24</v>
      </c>
      <c r="E241" t="s">
        <v>24</v>
      </c>
      <c r="F241">
        <f t="shared" si="9"/>
        <v>1</v>
      </c>
    </row>
    <row r="242" spans="1:6" x14ac:dyDescent="0.25">
      <c r="A242">
        <v>24</v>
      </c>
      <c r="B242" t="s">
        <v>63</v>
      </c>
      <c r="C242" t="s">
        <v>66</v>
      </c>
      <c r="D242" t="s">
        <v>24</v>
      </c>
      <c r="E242" t="s">
        <v>23</v>
      </c>
      <c r="F242">
        <f t="shared" si="9"/>
        <v>0</v>
      </c>
    </row>
    <row r="243" spans="1:6" x14ac:dyDescent="0.25">
      <c r="A243">
        <v>25</v>
      </c>
      <c r="B243" t="s">
        <v>58</v>
      </c>
      <c r="C243" t="s">
        <v>62</v>
      </c>
      <c r="D243" t="s">
        <v>23</v>
      </c>
      <c r="E243" t="s">
        <v>23</v>
      </c>
      <c r="F243">
        <f t="shared" si="9"/>
        <v>1</v>
      </c>
    </row>
    <row r="244" spans="1:6" x14ac:dyDescent="0.25">
      <c r="A244">
        <v>25</v>
      </c>
      <c r="B244" t="s">
        <v>59</v>
      </c>
      <c r="C244" t="s">
        <v>65</v>
      </c>
      <c r="D244" t="s">
        <v>23</v>
      </c>
      <c r="E244" t="s">
        <v>23</v>
      </c>
      <c r="F244">
        <f t="shared" si="9"/>
        <v>1</v>
      </c>
    </row>
    <row r="245" spans="1:6" x14ac:dyDescent="0.25">
      <c r="A245">
        <v>25</v>
      </c>
      <c r="B245" t="s">
        <v>56</v>
      </c>
      <c r="C245" t="s">
        <v>51</v>
      </c>
      <c r="D245" t="s">
        <v>23</v>
      </c>
      <c r="E245" t="s">
        <v>23</v>
      </c>
      <c r="F245">
        <f t="shared" si="9"/>
        <v>1</v>
      </c>
    </row>
    <row r="246" spans="1:6" x14ac:dyDescent="0.25">
      <c r="A246">
        <v>25</v>
      </c>
      <c r="B246" t="s">
        <v>53</v>
      </c>
      <c r="C246" t="s">
        <v>61</v>
      </c>
      <c r="D246" t="s">
        <v>24</v>
      </c>
      <c r="E246" t="s">
        <v>24</v>
      </c>
      <c r="F246">
        <f t="shared" si="9"/>
        <v>1</v>
      </c>
    </row>
    <row r="247" spans="1:6" x14ac:dyDescent="0.25">
      <c r="A247">
        <v>25</v>
      </c>
      <c r="B247" t="s">
        <v>50</v>
      </c>
      <c r="C247" t="s">
        <v>63</v>
      </c>
      <c r="D247" t="s">
        <v>23</v>
      </c>
      <c r="E247" t="s">
        <v>23</v>
      </c>
      <c r="F247">
        <f t="shared" si="9"/>
        <v>1</v>
      </c>
    </row>
    <row r="248" spans="1:6" x14ac:dyDescent="0.25">
      <c r="A248">
        <v>25</v>
      </c>
      <c r="B248" t="s">
        <v>52</v>
      </c>
      <c r="C248" t="s">
        <v>49</v>
      </c>
      <c r="D248" t="s">
        <v>24</v>
      </c>
      <c r="E248" t="s">
        <v>25</v>
      </c>
      <c r="F248">
        <f t="shared" si="9"/>
        <v>0</v>
      </c>
    </row>
    <row r="249" spans="1:6" x14ac:dyDescent="0.25">
      <c r="A249">
        <v>25</v>
      </c>
      <c r="B249" t="s">
        <v>64</v>
      </c>
      <c r="C249" t="s">
        <v>55</v>
      </c>
      <c r="D249" t="s">
        <v>23</v>
      </c>
      <c r="E249" t="s">
        <v>23</v>
      </c>
      <c r="F249">
        <f t="shared" si="9"/>
        <v>1</v>
      </c>
    </row>
    <row r="250" spans="1:6" x14ac:dyDescent="0.25">
      <c r="A250">
        <v>25</v>
      </c>
      <c r="B250" t="s">
        <v>66</v>
      </c>
      <c r="C250" t="s">
        <v>48</v>
      </c>
      <c r="D250" t="s">
        <v>25</v>
      </c>
      <c r="E250" t="s">
        <v>25</v>
      </c>
      <c r="F250">
        <f t="shared" si="9"/>
        <v>1</v>
      </c>
    </row>
    <row r="251" spans="1:6" x14ac:dyDescent="0.25">
      <c r="A251">
        <v>25</v>
      </c>
      <c r="B251" t="s">
        <v>67</v>
      </c>
      <c r="C251" t="s">
        <v>57</v>
      </c>
      <c r="D251" t="s">
        <v>23</v>
      </c>
      <c r="E251" t="s">
        <v>23</v>
      </c>
      <c r="F251">
        <f t="shared" si="9"/>
        <v>1</v>
      </c>
    </row>
    <row r="252" spans="1:6" x14ac:dyDescent="0.25">
      <c r="A252">
        <v>25</v>
      </c>
      <c r="B252" t="s">
        <v>54</v>
      </c>
      <c r="C252" t="s">
        <v>60</v>
      </c>
      <c r="D252" t="s">
        <v>25</v>
      </c>
      <c r="E252" t="s">
        <v>25</v>
      </c>
      <c r="F252">
        <f t="shared" si="9"/>
        <v>1</v>
      </c>
    </row>
    <row r="253" spans="1:6" x14ac:dyDescent="0.25">
      <c r="A253">
        <v>26</v>
      </c>
      <c r="B253" t="s">
        <v>56</v>
      </c>
      <c r="C253" t="s">
        <v>52</v>
      </c>
      <c r="D253" t="s">
        <v>23</v>
      </c>
      <c r="E253" t="s">
        <v>23</v>
      </c>
      <c r="F253">
        <f t="shared" si="9"/>
        <v>1</v>
      </c>
    </row>
    <row r="254" spans="1:6" x14ac:dyDescent="0.25">
      <c r="A254">
        <v>26</v>
      </c>
      <c r="B254" t="s">
        <v>59</v>
      </c>
      <c r="C254" t="s">
        <v>63</v>
      </c>
      <c r="D254" t="s">
        <v>24</v>
      </c>
      <c r="E254" t="s">
        <v>23</v>
      </c>
      <c r="F254">
        <f t="shared" si="9"/>
        <v>0</v>
      </c>
    </row>
    <row r="255" spans="1:6" x14ac:dyDescent="0.25">
      <c r="A255">
        <v>26</v>
      </c>
      <c r="B255" t="s">
        <v>67</v>
      </c>
      <c r="C255" t="s">
        <v>51</v>
      </c>
      <c r="D255" t="s">
        <v>23</v>
      </c>
      <c r="E255" t="s">
        <v>24</v>
      </c>
      <c r="F255">
        <f t="shared" si="9"/>
        <v>0</v>
      </c>
    </row>
    <row r="256" spans="1:6" x14ac:dyDescent="0.25">
      <c r="A256">
        <v>26</v>
      </c>
      <c r="B256" t="s">
        <v>65</v>
      </c>
      <c r="C256" t="s">
        <v>54</v>
      </c>
      <c r="D256" t="s">
        <v>24</v>
      </c>
      <c r="E256" t="s">
        <v>25</v>
      </c>
      <c r="F256">
        <f t="shared" si="9"/>
        <v>0</v>
      </c>
    </row>
    <row r="257" spans="1:6" x14ac:dyDescent="0.25">
      <c r="A257">
        <v>26</v>
      </c>
      <c r="B257" t="s">
        <v>60</v>
      </c>
      <c r="C257" t="s">
        <v>62</v>
      </c>
      <c r="D257" t="s">
        <v>25</v>
      </c>
      <c r="E257" t="s">
        <v>24</v>
      </c>
      <c r="F257">
        <f t="shared" si="9"/>
        <v>0</v>
      </c>
    </row>
    <row r="258" spans="1:6" x14ac:dyDescent="0.25">
      <c r="A258">
        <v>26</v>
      </c>
      <c r="B258" t="s">
        <v>49</v>
      </c>
      <c r="C258" t="s">
        <v>50</v>
      </c>
      <c r="D258" t="s">
        <v>23</v>
      </c>
      <c r="E258" t="s">
        <v>23</v>
      </c>
      <c r="F258">
        <f t="shared" si="9"/>
        <v>1</v>
      </c>
    </row>
    <row r="259" spans="1:6" x14ac:dyDescent="0.25">
      <c r="A259">
        <v>26</v>
      </c>
      <c r="B259" t="s">
        <v>57</v>
      </c>
      <c r="C259" t="s">
        <v>48</v>
      </c>
      <c r="D259" t="s">
        <v>25</v>
      </c>
      <c r="E259" t="s">
        <v>25</v>
      </c>
      <c r="F259">
        <f t="shared" si="9"/>
        <v>1</v>
      </c>
    </row>
    <row r="260" spans="1:6" x14ac:dyDescent="0.25">
      <c r="A260">
        <v>26</v>
      </c>
      <c r="B260" t="s">
        <v>55</v>
      </c>
      <c r="C260" t="s">
        <v>53</v>
      </c>
      <c r="D260" t="s">
        <v>25</v>
      </c>
      <c r="E260" t="s">
        <v>25</v>
      </c>
      <c r="F260">
        <f t="shared" ref="F260:F323" si="10">IF(D260=E260,1,0)</f>
        <v>1</v>
      </c>
    </row>
    <row r="261" spans="1:6" x14ac:dyDescent="0.25">
      <c r="A261">
        <v>26</v>
      </c>
      <c r="B261" t="s">
        <v>61</v>
      </c>
      <c r="C261" t="s">
        <v>64</v>
      </c>
      <c r="D261" t="s">
        <v>23</v>
      </c>
      <c r="E261" t="s">
        <v>23</v>
      </c>
      <c r="F261">
        <f t="shared" si="10"/>
        <v>1</v>
      </c>
    </row>
    <row r="262" spans="1:6" x14ac:dyDescent="0.25">
      <c r="A262">
        <v>26</v>
      </c>
      <c r="B262" t="s">
        <v>58</v>
      </c>
      <c r="C262" t="s">
        <v>66</v>
      </c>
      <c r="D262" t="s">
        <v>25</v>
      </c>
      <c r="E262" t="s">
        <v>24</v>
      </c>
      <c r="F262">
        <f t="shared" si="10"/>
        <v>0</v>
      </c>
    </row>
    <row r="263" spans="1:6" x14ac:dyDescent="0.25">
      <c r="A263">
        <v>27</v>
      </c>
      <c r="B263" t="s">
        <v>57</v>
      </c>
      <c r="C263" t="s">
        <v>60</v>
      </c>
      <c r="D263" t="s">
        <v>23</v>
      </c>
      <c r="E263" t="s">
        <v>24</v>
      </c>
      <c r="F263">
        <f t="shared" si="10"/>
        <v>0</v>
      </c>
    </row>
    <row r="264" spans="1:6" x14ac:dyDescent="0.25">
      <c r="A264">
        <v>27</v>
      </c>
      <c r="B264" t="s">
        <v>63</v>
      </c>
      <c r="C264" t="s">
        <v>49</v>
      </c>
      <c r="D264" t="s">
        <v>25</v>
      </c>
      <c r="E264" t="s">
        <v>23</v>
      </c>
      <c r="F264">
        <f t="shared" si="10"/>
        <v>0</v>
      </c>
    </row>
    <row r="265" spans="1:6" x14ac:dyDescent="0.25">
      <c r="A265">
        <v>27</v>
      </c>
      <c r="B265" t="s">
        <v>52</v>
      </c>
      <c r="C265" t="s">
        <v>59</v>
      </c>
      <c r="D265" t="s">
        <v>24</v>
      </c>
      <c r="E265" t="s">
        <v>24</v>
      </c>
      <c r="F265">
        <f t="shared" si="10"/>
        <v>1</v>
      </c>
    </row>
    <row r="266" spans="1:6" x14ac:dyDescent="0.25">
      <c r="A266">
        <v>27</v>
      </c>
      <c r="B266" t="s">
        <v>48</v>
      </c>
      <c r="C266" t="s">
        <v>58</v>
      </c>
      <c r="D266" t="s">
        <v>23</v>
      </c>
      <c r="E266" t="s">
        <v>23</v>
      </c>
      <c r="F266">
        <f t="shared" si="10"/>
        <v>1</v>
      </c>
    </row>
    <row r="267" spans="1:6" x14ac:dyDescent="0.25">
      <c r="A267">
        <v>27</v>
      </c>
      <c r="B267" t="s">
        <v>54</v>
      </c>
      <c r="C267" t="s">
        <v>61</v>
      </c>
      <c r="D267" t="s">
        <v>23</v>
      </c>
      <c r="E267" t="s">
        <v>23</v>
      </c>
      <c r="F267">
        <f t="shared" si="10"/>
        <v>1</v>
      </c>
    </row>
    <row r="268" spans="1:6" x14ac:dyDescent="0.25">
      <c r="A268">
        <v>27</v>
      </c>
      <c r="B268" t="s">
        <v>53</v>
      </c>
      <c r="C268" t="s">
        <v>67</v>
      </c>
      <c r="D268" t="s">
        <v>25</v>
      </c>
      <c r="E268" t="s">
        <v>24</v>
      </c>
      <c r="F268">
        <f t="shared" si="10"/>
        <v>0</v>
      </c>
    </row>
    <row r="269" spans="1:6" x14ac:dyDescent="0.25">
      <c r="A269">
        <v>27</v>
      </c>
      <c r="B269" t="s">
        <v>50</v>
      </c>
      <c r="C269" t="s">
        <v>55</v>
      </c>
      <c r="D269" t="s">
        <v>23</v>
      </c>
      <c r="E269" t="s">
        <v>23</v>
      </c>
      <c r="F269">
        <f t="shared" si="10"/>
        <v>1</v>
      </c>
    </row>
    <row r="270" spans="1:6" x14ac:dyDescent="0.25">
      <c r="A270">
        <v>27</v>
      </c>
      <c r="B270" t="s">
        <v>66</v>
      </c>
      <c r="C270" t="s">
        <v>56</v>
      </c>
      <c r="D270" t="s">
        <v>24</v>
      </c>
      <c r="E270" t="s">
        <v>24</v>
      </c>
      <c r="F270">
        <f t="shared" si="10"/>
        <v>1</v>
      </c>
    </row>
    <row r="271" spans="1:6" x14ac:dyDescent="0.25">
      <c r="A271" s="22">
        <v>27</v>
      </c>
      <c r="B271" s="22" t="s">
        <v>62</v>
      </c>
      <c r="C271" s="22" t="s">
        <v>64</v>
      </c>
      <c r="D271" t="s">
        <v>25</v>
      </c>
      <c r="E271" t="s">
        <v>24</v>
      </c>
      <c r="F271">
        <f t="shared" si="10"/>
        <v>0</v>
      </c>
    </row>
    <row r="272" spans="1:6" x14ac:dyDescent="0.25">
      <c r="A272">
        <v>27</v>
      </c>
      <c r="B272" t="s">
        <v>51</v>
      </c>
      <c r="C272" t="s">
        <v>65</v>
      </c>
      <c r="D272" t="s">
        <v>23</v>
      </c>
      <c r="E272" t="s">
        <v>23</v>
      </c>
      <c r="F272">
        <f t="shared" si="10"/>
        <v>1</v>
      </c>
    </row>
    <row r="273" spans="1:6" x14ac:dyDescent="0.25">
      <c r="A273">
        <v>28</v>
      </c>
      <c r="B273" t="s">
        <v>64</v>
      </c>
      <c r="C273" t="s">
        <v>67</v>
      </c>
      <c r="D273" t="s">
        <v>24</v>
      </c>
      <c r="E273" t="s">
        <v>24</v>
      </c>
      <c r="F273">
        <f t="shared" si="10"/>
        <v>1</v>
      </c>
    </row>
    <row r="274" spans="1:6" x14ac:dyDescent="0.25">
      <c r="A274">
        <v>28</v>
      </c>
      <c r="B274" t="s">
        <v>49</v>
      </c>
      <c r="C274" t="s">
        <v>57</v>
      </c>
      <c r="D274" t="s">
        <v>24</v>
      </c>
      <c r="E274" t="s">
        <v>23</v>
      </c>
      <c r="F274">
        <f t="shared" si="10"/>
        <v>0</v>
      </c>
    </row>
    <row r="275" spans="1:6" x14ac:dyDescent="0.25">
      <c r="A275">
        <v>28</v>
      </c>
      <c r="B275" t="s">
        <v>62</v>
      </c>
      <c r="C275" t="s">
        <v>53</v>
      </c>
      <c r="D275" t="s">
        <v>25</v>
      </c>
      <c r="E275" t="s">
        <v>24</v>
      </c>
      <c r="F275">
        <f t="shared" si="10"/>
        <v>0</v>
      </c>
    </row>
    <row r="276" spans="1:6" x14ac:dyDescent="0.25">
      <c r="A276">
        <v>28</v>
      </c>
      <c r="B276" t="s">
        <v>58</v>
      </c>
      <c r="C276" t="s">
        <v>52</v>
      </c>
      <c r="D276" t="s">
        <v>24</v>
      </c>
      <c r="E276" t="s">
        <v>23</v>
      </c>
      <c r="F276">
        <f t="shared" si="10"/>
        <v>0</v>
      </c>
    </row>
    <row r="277" spans="1:6" x14ac:dyDescent="0.25">
      <c r="A277">
        <v>28</v>
      </c>
      <c r="B277" t="s">
        <v>63</v>
      </c>
      <c r="C277" t="s">
        <v>61</v>
      </c>
      <c r="D277" t="s">
        <v>24</v>
      </c>
      <c r="E277" t="s">
        <v>24</v>
      </c>
      <c r="F277">
        <f t="shared" si="10"/>
        <v>1</v>
      </c>
    </row>
    <row r="278" spans="1:6" x14ac:dyDescent="0.25">
      <c r="A278">
        <v>28</v>
      </c>
      <c r="B278" t="s">
        <v>48</v>
      </c>
      <c r="C278" t="s">
        <v>65</v>
      </c>
      <c r="D278" t="s">
        <v>23</v>
      </c>
      <c r="E278" t="s">
        <v>23</v>
      </c>
      <c r="F278">
        <f t="shared" si="10"/>
        <v>1</v>
      </c>
    </row>
    <row r="279" spans="1:6" x14ac:dyDescent="0.25">
      <c r="A279">
        <v>28</v>
      </c>
      <c r="B279" t="s">
        <v>66</v>
      </c>
      <c r="C279" t="s">
        <v>59</v>
      </c>
      <c r="D279" t="s">
        <v>23</v>
      </c>
      <c r="E279" t="s">
        <v>23</v>
      </c>
      <c r="F279">
        <f t="shared" si="10"/>
        <v>1</v>
      </c>
    </row>
    <row r="280" spans="1:6" x14ac:dyDescent="0.25">
      <c r="A280">
        <v>28</v>
      </c>
      <c r="B280" t="s">
        <v>50</v>
      </c>
      <c r="C280" t="s">
        <v>54</v>
      </c>
      <c r="D280" t="s">
        <v>23</v>
      </c>
      <c r="E280" t="s">
        <v>23</v>
      </c>
      <c r="F280">
        <f t="shared" si="10"/>
        <v>1</v>
      </c>
    </row>
    <row r="281" spans="1:6" x14ac:dyDescent="0.25">
      <c r="A281">
        <v>28</v>
      </c>
      <c r="B281" t="s">
        <v>60</v>
      </c>
      <c r="C281" t="s">
        <v>51</v>
      </c>
      <c r="D281" t="s">
        <v>23</v>
      </c>
      <c r="E281" t="s">
        <v>23</v>
      </c>
      <c r="F281">
        <f t="shared" si="10"/>
        <v>1</v>
      </c>
    </row>
    <row r="282" spans="1:6" x14ac:dyDescent="0.25">
      <c r="A282">
        <v>28</v>
      </c>
      <c r="B282" t="s">
        <v>55</v>
      </c>
      <c r="C282" t="s">
        <v>56</v>
      </c>
      <c r="D282" t="s">
        <v>25</v>
      </c>
      <c r="E282" t="s">
        <v>25</v>
      </c>
      <c r="F282">
        <f t="shared" si="10"/>
        <v>1</v>
      </c>
    </row>
    <row r="283" spans="1:6" x14ac:dyDescent="0.25">
      <c r="A283">
        <v>29</v>
      </c>
      <c r="B283" t="s">
        <v>65</v>
      </c>
      <c r="C283" t="s">
        <v>63</v>
      </c>
      <c r="D283" t="s">
        <v>23</v>
      </c>
      <c r="E283" t="s">
        <v>25</v>
      </c>
      <c r="F283">
        <f t="shared" si="10"/>
        <v>0</v>
      </c>
    </row>
    <row r="284" spans="1:6" x14ac:dyDescent="0.25">
      <c r="A284">
        <v>29</v>
      </c>
      <c r="B284" t="s">
        <v>67</v>
      </c>
      <c r="C284" t="s">
        <v>60</v>
      </c>
      <c r="D284" t="s">
        <v>25</v>
      </c>
      <c r="E284" t="s">
        <v>25</v>
      </c>
      <c r="F284">
        <f t="shared" si="10"/>
        <v>1</v>
      </c>
    </row>
    <row r="285" spans="1:6" x14ac:dyDescent="0.25">
      <c r="A285">
        <v>29</v>
      </c>
      <c r="B285" t="s">
        <v>56</v>
      </c>
      <c r="C285" t="s">
        <v>50</v>
      </c>
      <c r="D285" t="s">
        <v>23</v>
      </c>
      <c r="E285" t="s">
        <v>23</v>
      </c>
      <c r="F285">
        <f t="shared" si="10"/>
        <v>1</v>
      </c>
    </row>
    <row r="286" spans="1:6" x14ac:dyDescent="0.25">
      <c r="A286">
        <v>29</v>
      </c>
      <c r="B286" t="s">
        <v>64</v>
      </c>
      <c r="C286" t="s">
        <v>58</v>
      </c>
      <c r="D286" t="s">
        <v>23</v>
      </c>
      <c r="E286" t="s">
        <v>23</v>
      </c>
      <c r="F286">
        <f t="shared" si="10"/>
        <v>1</v>
      </c>
    </row>
    <row r="287" spans="1:6" x14ac:dyDescent="0.25">
      <c r="A287">
        <v>29</v>
      </c>
      <c r="B287" t="s">
        <v>55</v>
      </c>
      <c r="C287" t="s">
        <v>57</v>
      </c>
      <c r="D287" t="s">
        <v>25</v>
      </c>
      <c r="E287" t="s">
        <v>25</v>
      </c>
      <c r="F287">
        <f t="shared" si="10"/>
        <v>1</v>
      </c>
    </row>
    <row r="288" spans="1:6" x14ac:dyDescent="0.25">
      <c r="A288">
        <v>29</v>
      </c>
      <c r="B288" t="s">
        <v>54</v>
      </c>
      <c r="C288" t="s">
        <v>52</v>
      </c>
      <c r="D288" t="s">
        <v>25</v>
      </c>
      <c r="E288" t="s">
        <v>25</v>
      </c>
      <c r="F288">
        <f t="shared" si="10"/>
        <v>1</v>
      </c>
    </row>
    <row r="289" spans="1:6" x14ac:dyDescent="0.25">
      <c r="A289">
        <v>29</v>
      </c>
      <c r="B289" t="s">
        <v>53</v>
      </c>
      <c r="C289" t="s">
        <v>66</v>
      </c>
      <c r="D289" t="s">
        <v>24</v>
      </c>
      <c r="E289" t="s">
        <v>23</v>
      </c>
      <c r="F289">
        <f t="shared" si="10"/>
        <v>0</v>
      </c>
    </row>
    <row r="290" spans="1:6" x14ac:dyDescent="0.25">
      <c r="A290">
        <v>29</v>
      </c>
      <c r="B290" t="s">
        <v>59</v>
      </c>
      <c r="C290" t="s">
        <v>48</v>
      </c>
      <c r="D290" t="s">
        <v>24</v>
      </c>
      <c r="E290" t="s">
        <v>24</v>
      </c>
      <c r="F290">
        <f t="shared" si="10"/>
        <v>1</v>
      </c>
    </row>
    <row r="291" spans="1:6" x14ac:dyDescent="0.25">
      <c r="A291">
        <v>29</v>
      </c>
      <c r="B291" t="s">
        <v>61</v>
      </c>
      <c r="C291" t="s">
        <v>62</v>
      </c>
      <c r="D291" t="s">
        <v>23</v>
      </c>
      <c r="E291" t="s">
        <v>23</v>
      </c>
      <c r="F291">
        <f t="shared" si="10"/>
        <v>1</v>
      </c>
    </row>
    <row r="292" spans="1:6" x14ac:dyDescent="0.25">
      <c r="A292">
        <v>29</v>
      </c>
      <c r="B292" t="s">
        <v>51</v>
      </c>
      <c r="C292" t="s">
        <v>49</v>
      </c>
      <c r="D292" t="s">
        <v>25</v>
      </c>
      <c r="E292" t="s">
        <v>25</v>
      </c>
      <c r="F292">
        <f t="shared" si="10"/>
        <v>1</v>
      </c>
    </row>
    <row r="293" spans="1:6" x14ac:dyDescent="0.25">
      <c r="A293">
        <v>30</v>
      </c>
      <c r="B293" t="s">
        <v>52</v>
      </c>
      <c r="C293" t="s">
        <v>50</v>
      </c>
      <c r="D293" t="s">
        <v>25</v>
      </c>
      <c r="E293" t="s">
        <v>24</v>
      </c>
      <c r="F293">
        <f t="shared" si="10"/>
        <v>0</v>
      </c>
    </row>
    <row r="294" spans="1:6" x14ac:dyDescent="0.25">
      <c r="A294">
        <v>30</v>
      </c>
      <c r="B294" t="s">
        <v>58</v>
      </c>
      <c r="C294" t="s">
        <v>67</v>
      </c>
      <c r="D294" t="s">
        <v>24</v>
      </c>
      <c r="E294" t="s">
        <v>24</v>
      </c>
      <c r="F294">
        <f t="shared" si="10"/>
        <v>1</v>
      </c>
    </row>
    <row r="295" spans="1:6" x14ac:dyDescent="0.25">
      <c r="A295">
        <v>30</v>
      </c>
      <c r="B295" t="s">
        <v>57</v>
      </c>
      <c r="C295" t="s">
        <v>54</v>
      </c>
      <c r="D295" t="s">
        <v>24</v>
      </c>
      <c r="E295" t="s">
        <v>24</v>
      </c>
      <c r="F295">
        <f t="shared" si="10"/>
        <v>1</v>
      </c>
    </row>
    <row r="296" spans="1:6" x14ac:dyDescent="0.25">
      <c r="A296">
        <v>30</v>
      </c>
      <c r="B296" t="s">
        <v>56</v>
      </c>
      <c r="C296" t="s">
        <v>64</v>
      </c>
      <c r="D296" t="s">
        <v>23</v>
      </c>
      <c r="E296" t="s">
        <v>23</v>
      </c>
      <c r="F296">
        <f t="shared" si="10"/>
        <v>1</v>
      </c>
    </row>
    <row r="297" spans="1:6" x14ac:dyDescent="0.25">
      <c r="A297">
        <v>30</v>
      </c>
      <c r="B297" t="s">
        <v>49</v>
      </c>
      <c r="C297" t="s">
        <v>62</v>
      </c>
      <c r="D297" t="s">
        <v>24</v>
      </c>
      <c r="E297" t="s">
        <v>23</v>
      </c>
      <c r="F297">
        <f t="shared" si="10"/>
        <v>0</v>
      </c>
    </row>
    <row r="298" spans="1:6" x14ac:dyDescent="0.25">
      <c r="A298">
        <v>30</v>
      </c>
      <c r="B298" t="s">
        <v>48</v>
      </c>
      <c r="C298" t="s">
        <v>63</v>
      </c>
      <c r="D298" t="s">
        <v>23</v>
      </c>
      <c r="E298" t="s">
        <v>23</v>
      </c>
      <c r="F298">
        <f t="shared" si="10"/>
        <v>1</v>
      </c>
    </row>
    <row r="299" spans="1:6" x14ac:dyDescent="0.25">
      <c r="A299">
        <v>30</v>
      </c>
      <c r="B299" t="s">
        <v>59</v>
      </c>
      <c r="C299" t="s">
        <v>55</v>
      </c>
      <c r="D299" t="s">
        <v>23</v>
      </c>
      <c r="E299" t="s">
        <v>23</v>
      </c>
      <c r="F299">
        <f t="shared" si="10"/>
        <v>1</v>
      </c>
    </row>
    <row r="300" spans="1:6" x14ac:dyDescent="0.25">
      <c r="A300">
        <v>30</v>
      </c>
      <c r="B300" t="s">
        <v>60</v>
      </c>
      <c r="C300" t="s">
        <v>53</v>
      </c>
      <c r="D300" t="s">
        <v>23</v>
      </c>
      <c r="E300" t="s">
        <v>23</v>
      </c>
      <c r="F300">
        <f t="shared" si="10"/>
        <v>1</v>
      </c>
    </row>
    <row r="301" spans="1:6" x14ac:dyDescent="0.25">
      <c r="A301">
        <v>30</v>
      </c>
      <c r="B301" t="s">
        <v>66</v>
      </c>
      <c r="C301" t="s">
        <v>65</v>
      </c>
      <c r="D301" t="s">
        <v>23</v>
      </c>
      <c r="E301" t="s">
        <v>23</v>
      </c>
      <c r="F301">
        <f t="shared" si="10"/>
        <v>1</v>
      </c>
    </row>
    <row r="302" spans="1:6" x14ac:dyDescent="0.25">
      <c r="A302">
        <v>30</v>
      </c>
      <c r="B302" t="s">
        <v>61</v>
      </c>
      <c r="C302" t="s">
        <v>51</v>
      </c>
      <c r="D302" t="s">
        <v>23</v>
      </c>
      <c r="E302" t="s">
        <v>23</v>
      </c>
      <c r="F302">
        <f t="shared" si="10"/>
        <v>1</v>
      </c>
    </row>
    <row r="303" spans="1:6" x14ac:dyDescent="0.25">
      <c r="A303">
        <v>31</v>
      </c>
      <c r="B303" t="s">
        <v>66</v>
      </c>
      <c r="C303" t="s">
        <v>49</v>
      </c>
      <c r="D303" t="s">
        <v>24</v>
      </c>
      <c r="E303" t="s">
        <v>24</v>
      </c>
      <c r="F303">
        <f t="shared" si="10"/>
        <v>1</v>
      </c>
    </row>
    <row r="304" spans="1:6" x14ac:dyDescent="0.25">
      <c r="A304">
        <v>31</v>
      </c>
      <c r="B304" t="s">
        <v>63</v>
      </c>
      <c r="C304" t="s">
        <v>57</v>
      </c>
      <c r="D304" t="s">
        <v>23</v>
      </c>
      <c r="E304" t="s">
        <v>23</v>
      </c>
      <c r="F304">
        <f t="shared" si="10"/>
        <v>1</v>
      </c>
    </row>
    <row r="305" spans="1:6" x14ac:dyDescent="0.25">
      <c r="A305">
        <v>31</v>
      </c>
      <c r="B305" t="s">
        <v>67</v>
      </c>
      <c r="C305" t="s">
        <v>56</v>
      </c>
      <c r="D305" t="s">
        <v>25</v>
      </c>
      <c r="E305" t="s">
        <v>24</v>
      </c>
      <c r="F305">
        <f t="shared" si="10"/>
        <v>0</v>
      </c>
    </row>
    <row r="306" spans="1:6" x14ac:dyDescent="0.25">
      <c r="A306">
        <v>31</v>
      </c>
      <c r="B306" t="s">
        <v>62</v>
      </c>
      <c r="C306" t="s">
        <v>52</v>
      </c>
      <c r="D306" t="s">
        <v>24</v>
      </c>
      <c r="E306" t="s">
        <v>24</v>
      </c>
      <c r="F306">
        <f t="shared" si="10"/>
        <v>1</v>
      </c>
    </row>
    <row r="307" spans="1:6" x14ac:dyDescent="0.25">
      <c r="A307">
        <v>31</v>
      </c>
      <c r="B307" t="s">
        <v>54</v>
      </c>
      <c r="C307" t="s">
        <v>59</v>
      </c>
      <c r="D307" t="s">
        <v>23</v>
      </c>
      <c r="E307" t="s">
        <v>23</v>
      </c>
      <c r="F307">
        <f t="shared" si="10"/>
        <v>1</v>
      </c>
    </row>
    <row r="308" spans="1:6" x14ac:dyDescent="0.25">
      <c r="A308">
        <v>31</v>
      </c>
      <c r="B308" t="s">
        <v>55</v>
      </c>
      <c r="C308" t="s">
        <v>61</v>
      </c>
      <c r="D308" t="s">
        <v>25</v>
      </c>
      <c r="E308" t="s">
        <v>25</v>
      </c>
      <c r="F308">
        <f t="shared" si="10"/>
        <v>1</v>
      </c>
    </row>
    <row r="309" spans="1:6" x14ac:dyDescent="0.25">
      <c r="A309">
        <v>31</v>
      </c>
      <c r="B309" t="s">
        <v>51</v>
      </c>
      <c r="C309" t="s">
        <v>48</v>
      </c>
      <c r="D309" t="s">
        <v>25</v>
      </c>
      <c r="E309" t="s">
        <v>25</v>
      </c>
      <c r="F309">
        <f t="shared" si="10"/>
        <v>1</v>
      </c>
    </row>
    <row r="310" spans="1:6" x14ac:dyDescent="0.25">
      <c r="A310">
        <v>31</v>
      </c>
      <c r="B310" t="s">
        <v>60</v>
      </c>
      <c r="C310" t="s">
        <v>65</v>
      </c>
      <c r="D310" t="s">
        <v>23</v>
      </c>
      <c r="E310" t="s">
        <v>23</v>
      </c>
      <c r="F310">
        <f t="shared" si="10"/>
        <v>1</v>
      </c>
    </row>
    <row r="311" spans="1:6" x14ac:dyDescent="0.25">
      <c r="A311">
        <v>31</v>
      </c>
      <c r="B311" t="s">
        <v>50</v>
      </c>
      <c r="C311" t="s">
        <v>58</v>
      </c>
      <c r="D311" t="s">
        <v>25</v>
      </c>
      <c r="E311" t="s">
        <v>25</v>
      </c>
      <c r="F311">
        <f t="shared" si="10"/>
        <v>1</v>
      </c>
    </row>
    <row r="312" spans="1:6" x14ac:dyDescent="0.25">
      <c r="A312">
        <v>31</v>
      </c>
      <c r="B312" t="s">
        <v>64</v>
      </c>
      <c r="C312" t="s">
        <v>53</v>
      </c>
      <c r="D312" t="s">
        <v>23</v>
      </c>
      <c r="E312" t="s">
        <v>23</v>
      </c>
      <c r="F312">
        <f t="shared" si="10"/>
        <v>1</v>
      </c>
    </row>
    <row r="313" spans="1:6" x14ac:dyDescent="0.25">
      <c r="A313">
        <v>32</v>
      </c>
      <c r="B313" t="s">
        <v>59</v>
      </c>
      <c r="C313" t="s">
        <v>61</v>
      </c>
      <c r="D313" t="s">
        <v>25</v>
      </c>
      <c r="E313" t="s">
        <v>25</v>
      </c>
      <c r="F313">
        <f t="shared" si="10"/>
        <v>1</v>
      </c>
    </row>
    <row r="314" spans="1:6" x14ac:dyDescent="0.25">
      <c r="A314">
        <v>32</v>
      </c>
      <c r="B314" t="s">
        <v>56</v>
      </c>
      <c r="C314" t="s">
        <v>63</v>
      </c>
      <c r="D314" t="s">
        <v>24</v>
      </c>
      <c r="E314" t="s">
        <v>23</v>
      </c>
      <c r="F314">
        <f t="shared" si="10"/>
        <v>0</v>
      </c>
    </row>
    <row r="315" spans="1:6" x14ac:dyDescent="0.25">
      <c r="A315">
        <v>32</v>
      </c>
      <c r="B315" t="s">
        <v>48</v>
      </c>
      <c r="C315" t="s">
        <v>62</v>
      </c>
      <c r="D315" t="s">
        <v>23</v>
      </c>
      <c r="E315" t="s">
        <v>23</v>
      </c>
      <c r="F315">
        <f t="shared" si="10"/>
        <v>1</v>
      </c>
    </row>
    <row r="316" spans="1:6" x14ac:dyDescent="0.25">
      <c r="A316">
        <v>32</v>
      </c>
      <c r="B316" t="s">
        <v>57</v>
      </c>
      <c r="C316" t="s">
        <v>64</v>
      </c>
      <c r="D316" t="s">
        <v>23</v>
      </c>
      <c r="E316" t="s">
        <v>23</v>
      </c>
      <c r="F316">
        <f t="shared" si="10"/>
        <v>1</v>
      </c>
    </row>
    <row r="317" spans="1:6" x14ac:dyDescent="0.25">
      <c r="A317">
        <v>32</v>
      </c>
      <c r="B317" t="s">
        <v>50</v>
      </c>
      <c r="C317" t="s">
        <v>66</v>
      </c>
      <c r="D317" t="s">
        <v>25</v>
      </c>
      <c r="E317" t="s">
        <v>24</v>
      </c>
      <c r="F317">
        <f t="shared" si="10"/>
        <v>0</v>
      </c>
    </row>
    <row r="318" spans="1:6" x14ac:dyDescent="0.25">
      <c r="A318">
        <v>32</v>
      </c>
      <c r="B318" t="s">
        <v>65</v>
      </c>
      <c r="C318" t="s">
        <v>67</v>
      </c>
      <c r="D318" t="s">
        <v>25</v>
      </c>
      <c r="E318" t="s">
        <v>25</v>
      </c>
      <c r="F318">
        <f t="shared" si="10"/>
        <v>1</v>
      </c>
    </row>
    <row r="319" spans="1:6" x14ac:dyDescent="0.25">
      <c r="A319">
        <v>32</v>
      </c>
      <c r="B319" t="s">
        <v>53</v>
      </c>
      <c r="C319" t="s">
        <v>58</v>
      </c>
      <c r="D319" t="s">
        <v>23</v>
      </c>
      <c r="E319" t="s">
        <v>23</v>
      </c>
      <c r="F319">
        <f t="shared" si="10"/>
        <v>1</v>
      </c>
    </row>
    <row r="320" spans="1:6" x14ac:dyDescent="0.25">
      <c r="A320">
        <v>32</v>
      </c>
      <c r="B320" t="s">
        <v>52</v>
      </c>
      <c r="C320" t="s">
        <v>60</v>
      </c>
      <c r="D320" t="s">
        <v>25</v>
      </c>
      <c r="E320" t="s">
        <v>25</v>
      </c>
      <c r="F320">
        <f t="shared" si="10"/>
        <v>1</v>
      </c>
    </row>
    <row r="321" spans="1:6" x14ac:dyDescent="0.25">
      <c r="A321">
        <v>32</v>
      </c>
      <c r="B321" t="s">
        <v>49</v>
      </c>
      <c r="C321" t="s">
        <v>54</v>
      </c>
      <c r="D321" t="s">
        <v>24</v>
      </c>
      <c r="E321" t="s">
        <v>24</v>
      </c>
      <c r="F321">
        <f t="shared" si="10"/>
        <v>1</v>
      </c>
    </row>
    <row r="322" spans="1:6" x14ac:dyDescent="0.25">
      <c r="A322">
        <v>32</v>
      </c>
      <c r="B322" t="s">
        <v>51</v>
      </c>
      <c r="C322" t="s">
        <v>55</v>
      </c>
      <c r="D322" t="s">
        <v>23</v>
      </c>
      <c r="E322" t="s">
        <v>23</v>
      </c>
      <c r="F322">
        <f t="shared" si="10"/>
        <v>1</v>
      </c>
    </row>
    <row r="323" spans="1:6" x14ac:dyDescent="0.25">
      <c r="A323">
        <v>34</v>
      </c>
      <c r="B323" t="s">
        <v>48</v>
      </c>
      <c r="C323" t="s">
        <v>67</v>
      </c>
      <c r="D323" t="s">
        <v>24</v>
      </c>
      <c r="E323" t="s">
        <v>23</v>
      </c>
      <c r="F323">
        <f t="shared" si="10"/>
        <v>0</v>
      </c>
    </row>
    <row r="324" spans="1:6" x14ac:dyDescent="0.25">
      <c r="A324">
        <v>33</v>
      </c>
      <c r="B324" t="s">
        <v>61</v>
      </c>
      <c r="C324" t="s">
        <v>50</v>
      </c>
      <c r="D324" t="s">
        <v>24</v>
      </c>
      <c r="E324" t="s">
        <v>23</v>
      </c>
      <c r="F324">
        <f t="shared" ref="F324:F382" si="11">IF(D324=E324,1,0)</f>
        <v>0</v>
      </c>
    </row>
    <row r="325" spans="1:6" x14ac:dyDescent="0.25">
      <c r="A325">
        <v>33</v>
      </c>
      <c r="B325" t="s">
        <v>58</v>
      </c>
      <c r="C325" t="s">
        <v>54</v>
      </c>
      <c r="D325" t="s">
        <v>24</v>
      </c>
      <c r="E325" t="s">
        <v>25</v>
      </c>
      <c r="F325">
        <f t="shared" si="11"/>
        <v>0</v>
      </c>
    </row>
    <row r="326" spans="1:6" x14ac:dyDescent="0.25">
      <c r="A326">
        <v>33</v>
      </c>
      <c r="B326" t="s">
        <v>57</v>
      </c>
      <c r="C326" t="s">
        <v>65</v>
      </c>
      <c r="D326" t="s">
        <v>23</v>
      </c>
      <c r="E326" t="s">
        <v>23</v>
      </c>
      <c r="F326">
        <f t="shared" si="11"/>
        <v>1</v>
      </c>
    </row>
    <row r="327" spans="1:6" x14ac:dyDescent="0.25">
      <c r="A327">
        <v>33</v>
      </c>
      <c r="B327" t="s">
        <v>66</v>
      </c>
      <c r="C327" t="s">
        <v>51</v>
      </c>
      <c r="D327" t="s">
        <v>23</v>
      </c>
      <c r="E327" t="s">
        <v>23</v>
      </c>
      <c r="F327">
        <f t="shared" si="11"/>
        <v>1</v>
      </c>
    </row>
    <row r="328" spans="1:6" x14ac:dyDescent="0.25">
      <c r="A328">
        <v>33</v>
      </c>
      <c r="B328" t="s">
        <v>62</v>
      </c>
      <c r="C328" t="s">
        <v>56</v>
      </c>
      <c r="D328" t="s">
        <v>24</v>
      </c>
      <c r="E328" t="s">
        <v>25</v>
      </c>
      <c r="F328">
        <f t="shared" si="11"/>
        <v>0</v>
      </c>
    </row>
    <row r="329" spans="1:6" x14ac:dyDescent="0.25">
      <c r="A329">
        <v>33</v>
      </c>
      <c r="B329" t="s">
        <v>63</v>
      </c>
      <c r="C329" t="s">
        <v>53</v>
      </c>
      <c r="D329" t="s">
        <v>24</v>
      </c>
      <c r="E329" t="s">
        <v>24</v>
      </c>
      <c r="F329">
        <f t="shared" si="11"/>
        <v>1</v>
      </c>
    </row>
    <row r="330" spans="1:6" x14ac:dyDescent="0.25">
      <c r="A330">
        <v>33</v>
      </c>
      <c r="B330" t="s">
        <v>52</v>
      </c>
      <c r="C330" t="s">
        <v>64</v>
      </c>
      <c r="D330" t="s">
        <v>23</v>
      </c>
      <c r="E330" t="s">
        <v>23</v>
      </c>
      <c r="F330">
        <f t="shared" si="11"/>
        <v>1</v>
      </c>
    </row>
    <row r="331" spans="1:6" x14ac:dyDescent="0.25">
      <c r="A331">
        <v>33</v>
      </c>
      <c r="B331" t="s">
        <v>60</v>
      </c>
      <c r="C331" t="s">
        <v>48</v>
      </c>
      <c r="D331" t="s">
        <v>25</v>
      </c>
      <c r="E331" t="s">
        <v>24</v>
      </c>
      <c r="F331">
        <f t="shared" si="11"/>
        <v>0</v>
      </c>
    </row>
    <row r="332" spans="1:6" x14ac:dyDescent="0.25">
      <c r="A332">
        <v>33</v>
      </c>
      <c r="B332" t="s">
        <v>49</v>
      </c>
      <c r="C332" t="s">
        <v>55</v>
      </c>
      <c r="D332" t="s">
        <v>24</v>
      </c>
      <c r="E332" t="s">
        <v>23</v>
      </c>
      <c r="F332">
        <f t="shared" si="11"/>
        <v>0</v>
      </c>
    </row>
    <row r="333" spans="1:6" x14ac:dyDescent="0.25">
      <c r="A333">
        <v>33</v>
      </c>
      <c r="B333" t="s">
        <v>67</v>
      </c>
      <c r="C333" t="s">
        <v>59</v>
      </c>
      <c r="D333" t="s">
        <v>24</v>
      </c>
      <c r="E333" t="s">
        <v>23</v>
      </c>
      <c r="F333">
        <f t="shared" si="11"/>
        <v>0</v>
      </c>
    </row>
    <row r="334" spans="1:6" x14ac:dyDescent="0.25">
      <c r="A334">
        <v>34</v>
      </c>
      <c r="B334" t="s">
        <v>61</v>
      </c>
      <c r="C334" t="s">
        <v>49</v>
      </c>
      <c r="D334" t="s">
        <v>23</v>
      </c>
      <c r="E334" t="s">
        <v>23</v>
      </c>
      <c r="F334">
        <f t="shared" si="11"/>
        <v>1</v>
      </c>
    </row>
    <row r="335" spans="1:6" x14ac:dyDescent="0.25">
      <c r="A335">
        <v>34</v>
      </c>
      <c r="B335" t="s">
        <v>51</v>
      </c>
      <c r="C335" t="s">
        <v>63</v>
      </c>
      <c r="D335" t="s">
        <v>23</v>
      </c>
      <c r="E335" t="s">
        <v>23</v>
      </c>
      <c r="F335">
        <f t="shared" si="11"/>
        <v>1</v>
      </c>
    </row>
    <row r="336" spans="1:6" x14ac:dyDescent="0.25">
      <c r="A336">
        <v>34</v>
      </c>
      <c r="B336" t="s">
        <v>55</v>
      </c>
      <c r="C336" t="s">
        <v>52</v>
      </c>
      <c r="D336" t="s">
        <v>25</v>
      </c>
      <c r="E336" t="s">
        <v>25</v>
      </c>
      <c r="F336">
        <f t="shared" si="11"/>
        <v>1</v>
      </c>
    </row>
    <row r="337" spans="1:6" x14ac:dyDescent="0.25">
      <c r="A337">
        <v>34</v>
      </c>
      <c r="B337" t="s">
        <v>64</v>
      </c>
      <c r="C337" t="s">
        <v>50</v>
      </c>
      <c r="D337" t="s">
        <v>24</v>
      </c>
      <c r="E337" t="s">
        <v>24</v>
      </c>
      <c r="F337">
        <f t="shared" si="11"/>
        <v>1</v>
      </c>
    </row>
    <row r="338" spans="1:6" x14ac:dyDescent="0.25">
      <c r="A338">
        <v>34</v>
      </c>
      <c r="B338" t="s">
        <v>59</v>
      </c>
      <c r="C338" t="s">
        <v>62</v>
      </c>
      <c r="D338" t="s">
        <v>23</v>
      </c>
      <c r="E338" t="s">
        <v>24</v>
      </c>
      <c r="F338">
        <f t="shared" si="11"/>
        <v>0</v>
      </c>
    </row>
    <row r="339" spans="1:6" x14ac:dyDescent="0.25">
      <c r="A339">
        <v>34</v>
      </c>
      <c r="B339" t="s">
        <v>54</v>
      </c>
      <c r="C339" t="s">
        <v>66</v>
      </c>
      <c r="D339" t="s">
        <v>25</v>
      </c>
      <c r="E339" t="s">
        <v>25</v>
      </c>
      <c r="F339">
        <f t="shared" si="11"/>
        <v>1</v>
      </c>
    </row>
    <row r="340" spans="1:6" x14ac:dyDescent="0.25">
      <c r="A340">
        <v>34</v>
      </c>
      <c r="B340" t="s">
        <v>56</v>
      </c>
      <c r="C340" t="s">
        <v>60</v>
      </c>
      <c r="D340" t="s">
        <v>25</v>
      </c>
      <c r="E340" t="s">
        <v>24</v>
      </c>
      <c r="F340">
        <f t="shared" si="11"/>
        <v>0</v>
      </c>
    </row>
    <row r="341" spans="1:6" x14ac:dyDescent="0.25">
      <c r="A341">
        <v>34</v>
      </c>
      <c r="B341" t="s">
        <v>53</v>
      </c>
      <c r="C341" t="s">
        <v>57</v>
      </c>
      <c r="D341" t="s">
        <v>24</v>
      </c>
      <c r="E341" t="s">
        <v>23</v>
      </c>
      <c r="F341">
        <f t="shared" si="11"/>
        <v>0</v>
      </c>
    </row>
    <row r="342" spans="1:6" x14ac:dyDescent="0.25">
      <c r="A342">
        <v>34</v>
      </c>
      <c r="B342" t="s">
        <v>65</v>
      </c>
      <c r="C342" t="s">
        <v>58</v>
      </c>
      <c r="D342" t="s">
        <v>25</v>
      </c>
      <c r="E342" t="s">
        <v>25</v>
      </c>
      <c r="F342">
        <f t="shared" si="11"/>
        <v>1</v>
      </c>
    </row>
    <row r="343" spans="1:6" x14ac:dyDescent="0.25">
      <c r="A343">
        <v>35</v>
      </c>
      <c r="B343" t="s">
        <v>63</v>
      </c>
      <c r="C343" t="s">
        <v>55</v>
      </c>
      <c r="D343" t="s">
        <v>23</v>
      </c>
      <c r="E343" t="s">
        <v>23</v>
      </c>
      <c r="F343">
        <f t="shared" si="11"/>
        <v>1</v>
      </c>
    </row>
    <row r="344" spans="1:6" x14ac:dyDescent="0.25">
      <c r="A344">
        <v>35</v>
      </c>
      <c r="B344" t="s">
        <v>62</v>
      </c>
      <c r="C344" t="s">
        <v>54</v>
      </c>
      <c r="D344" t="s">
        <v>24</v>
      </c>
      <c r="E344" t="s">
        <v>24</v>
      </c>
      <c r="F344">
        <f t="shared" si="11"/>
        <v>1</v>
      </c>
    </row>
    <row r="345" spans="1:6" x14ac:dyDescent="0.25">
      <c r="A345">
        <v>35</v>
      </c>
      <c r="B345" t="s">
        <v>53</v>
      </c>
      <c r="C345" t="s">
        <v>59</v>
      </c>
      <c r="D345" t="s">
        <v>25</v>
      </c>
      <c r="E345" t="s">
        <v>24</v>
      </c>
      <c r="F345">
        <f t="shared" si="11"/>
        <v>0</v>
      </c>
    </row>
    <row r="346" spans="1:6" x14ac:dyDescent="0.25">
      <c r="A346">
        <v>35</v>
      </c>
      <c r="B346" t="s">
        <v>48</v>
      </c>
      <c r="C346" t="s">
        <v>64</v>
      </c>
      <c r="D346" t="s">
        <v>23</v>
      </c>
      <c r="E346" t="s">
        <v>23</v>
      </c>
      <c r="F346">
        <f t="shared" si="11"/>
        <v>1</v>
      </c>
    </row>
    <row r="347" spans="1:6" x14ac:dyDescent="0.25">
      <c r="A347">
        <v>35</v>
      </c>
      <c r="B347" t="s">
        <v>66</v>
      </c>
      <c r="C347" t="s">
        <v>60</v>
      </c>
      <c r="D347" t="s">
        <v>23</v>
      </c>
      <c r="E347" t="s">
        <v>23</v>
      </c>
      <c r="F347">
        <f t="shared" si="11"/>
        <v>1</v>
      </c>
    </row>
    <row r="348" spans="1:6" x14ac:dyDescent="0.25">
      <c r="A348">
        <v>35</v>
      </c>
      <c r="B348" t="s">
        <v>52</v>
      </c>
      <c r="C348" t="s">
        <v>51</v>
      </c>
      <c r="D348" t="s">
        <v>25</v>
      </c>
      <c r="E348" t="s">
        <v>25</v>
      </c>
      <c r="F348">
        <f t="shared" si="11"/>
        <v>1</v>
      </c>
    </row>
    <row r="349" spans="1:6" x14ac:dyDescent="0.25">
      <c r="A349">
        <v>35</v>
      </c>
      <c r="B349" t="s">
        <v>50</v>
      </c>
      <c r="C349" t="s">
        <v>67</v>
      </c>
      <c r="D349" t="s">
        <v>23</v>
      </c>
      <c r="E349" t="s">
        <v>23</v>
      </c>
      <c r="F349">
        <f t="shared" si="11"/>
        <v>1</v>
      </c>
    </row>
    <row r="350" spans="1:6" x14ac:dyDescent="0.25">
      <c r="A350">
        <v>35</v>
      </c>
      <c r="B350" t="s">
        <v>49</v>
      </c>
      <c r="C350" t="s">
        <v>65</v>
      </c>
      <c r="D350" t="s">
        <v>25</v>
      </c>
      <c r="E350" t="s">
        <v>24</v>
      </c>
      <c r="F350">
        <f t="shared" si="11"/>
        <v>0</v>
      </c>
    </row>
    <row r="351" spans="1:6" x14ac:dyDescent="0.25">
      <c r="A351">
        <v>35</v>
      </c>
      <c r="B351" t="s">
        <v>58</v>
      </c>
      <c r="C351" t="s">
        <v>56</v>
      </c>
      <c r="D351" t="s">
        <v>23</v>
      </c>
      <c r="E351" t="s">
        <v>23</v>
      </c>
      <c r="F351">
        <f t="shared" si="11"/>
        <v>1</v>
      </c>
    </row>
    <row r="352" spans="1:6" x14ac:dyDescent="0.25">
      <c r="A352">
        <v>35</v>
      </c>
      <c r="B352" t="s">
        <v>57</v>
      </c>
      <c r="C352" t="s">
        <v>61</v>
      </c>
      <c r="D352" t="s">
        <v>23</v>
      </c>
      <c r="E352" t="s">
        <v>23</v>
      </c>
      <c r="F352">
        <f t="shared" si="11"/>
        <v>1</v>
      </c>
    </row>
    <row r="353" spans="1:6" x14ac:dyDescent="0.25">
      <c r="A353">
        <v>36</v>
      </c>
      <c r="B353" t="s">
        <v>64</v>
      </c>
      <c r="C353" t="s">
        <v>66</v>
      </c>
      <c r="D353" t="s">
        <v>24</v>
      </c>
      <c r="E353" t="s">
        <v>24</v>
      </c>
      <c r="F353">
        <f t="shared" si="11"/>
        <v>1</v>
      </c>
    </row>
    <row r="354" spans="1:6" x14ac:dyDescent="0.25">
      <c r="A354">
        <v>36</v>
      </c>
      <c r="B354" t="s">
        <v>51</v>
      </c>
      <c r="C354" t="s">
        <v>53</v>
      </c>
      <c r="D354" t="s">
        <v>25</v>
      </c>
      <c r="E354" t="s">
        <v>24</v>
      </c>
      <c r="F354">
        <f t="shared" si="11"/>
        <v>0</v>
      </c>
    </row>
    <row r="355" spans="1:6" x14ac:dyDescent="0.25">
      <c r="A355">
        <v>36</v>
      </c>
      <c r="B355" t="s">
        <v>55</v>
      </c>
      <c r="C355" t="s">
        <v>58</v>
      </c>
      <c r="D355" t="s">
        <v>24</v>
      </c>
      <c r="E355" t="s">
        <v>25</v>
      </c>
      <c r="F355">
        <f t="shared" si="11"/>
        <v>0</v>
      </c>
    </row>
    <row r="356" spans="1:6" x14ac:dyDescent="0.25">
      <c r="A356">
        <v>36</v>
      </c>
      <c r="B356" t="s">
        <v>56</v>
      </c>
      <c r="C356" t="s">
        <v>48</v>
      </c>
      <c r="D356" t="s">
        <v>25</v>
      </c>
      <c r="E356" t="s">
        <v>24</v>
      </c>
      <c r="F356">
        <f t="shared" si="11"/>
        <v>0</v>
      </c>
    </row>
    <row r="357" spans="1:6" x14ac:dyDescent="0.25">
      <c r="A357">
        <v>36</v>
      </c>
      <c r="B357" t="s">
        <v>60</v>
      </c>
      <c r="C357" t="s">
        <v>50</v>
      </c>
      <c r="D357" t="s">
        <v>23</v>
      </c>
      <c r="E357" t="s">
        <v>23</v>
      </c>
      <c r="F357">
        <f t="shared" si="11"/>
        <v>1</v>
      </c>
    </row>
    <row r="358" spans="1:6" x14ac:dyDescent="0.25">
      <c r="A358">
        <v>36</v>
      </c>
      <c r="B358" t="s">
        <v>65</v>
      </c>
      <c r="C358" t="s">
        <v>62</v>
      </c>
      <c r="D358" t="s">
        <v>25</v>
      </c>
      <c r="E358" t="s">
        <v>25</v>
      </c>
      <c r="F358">
        <f t="shared" si="11"/>
        <v>1</v>
      </c>
    </row>
    <row r="359" spans="1:6" x14ac:dyDescent="0.25">
      <c r="A359">
        <v>36</v>
      </c>
      <c r="B359" t="s">
        <v>61</v>
      </c>
      <c r="C359" t="s">
        <v>52</v>
      </c>
      <c r="D359" t="s">
        <v>23</v>
      </c>
      <c r="E359" t="s">
        <v>23</v>
      </c>
      <c r="F359">
        <f t="shared" si="11"/>
        <v>1</v>
      </c>
    </row>
    <row r="360" spans="1:6" x14ac:dyDescent="0.25">
      <c r="A360">
        <v>36</v>
      </c>
      <c r="B360" t="s">
        <v>54</v>
      </c>
      <c r="C360" t="s">
        <v>63</v>
      </c>
      <c r="D360" t="s">
        <v>23</v>
      </c>
      <c r="E360" t="s">
        <v>24</v>
      </c>
      <c r="F360">
        <f t="shared" si="11"/>
        <v>0</v>
      </c>
    </row>
    <row r="361" spans="1:6" x14ac:dyDescent="0.25">
      <c r="A361">
        <v>36</v>
      </c>
      <c r="B361" t="s">
        <v>59</v>
      </c>
      <c r="C361" t="s">
        <v>57</v>
      </c>
      <c r="D361" t="s">
        <v>25</v>
      </c>
      <c r="E361" t="s">
        <v>24</v>
      </c>
      <c r="F361">
        <f t="shared" si="11"/>
        <v>0</v>
      </c>
    </row>
    <row r="362" spans="1:6" x14ac:dyDescent="0.25">
      <c r="A362">
        <v>36</v>
      </c>
      <c r="B362" t="s">
        <v>67</v>
      </c>
      <c r="C362" t="s">
        <v>49</v>
      </c>
      <c r="D362" t="s">
        <v>23</v>
      </c>
      <c r="E362" t="s">
        <v>23</v>
      </c>
      <c r="F362">
        <f t="shared" si="11"/>
        <v>1</v>
      </c>
    </row>
    <row r="363" spans="1:6" x14ac:dyDescent="0.25">
      <c r="A363">
        <v>37</v>
      </c>
      <c r="B363" t="s">
        <v>54</v>
      </c>
      <c r="C363" t="s">
        <v>51</v>
      </c>
      <c r="D363" t="s">
        <v>23</v>
      </c>
      <c r="E363" t="s">
        <v>23</v>
      </c>
      <c r="F363">
        <f t="shared" si="11"/>
        <v>1</v>
      </c>
    </row>
    <row r="364" spans="1:6" x14ac:dyDescent="0.25">
      <c r="A364">
        <v>37</v>
      </c>
      <c r="B364" t="s">
        <v>66</v>
      </c>
      <c r="C364" t="s">
        <v>61</v>
      </c>
      <c r="D364" t="s">
        <v>23</v>
      </c>
      <c r="E364" t="s">
        <v>23</v>
      </c>
      <c r="F364">
        <f t="shared" si="11"/>
        <v>1</v>
      </c>
    </row>
    <row r="365" spans="1:6" x14ac:dyDescent="0.25">
      <c r="A365">
        <v>37</v>
      </c>
      <c r="B365" t="s">
        <v>64</v>
      </c>
      <c r="C365" t="s">
        <v>63</v>
      </c>
      <c r="D365" t="s">
        <v>25</v>
      </c>
      <c r="E365" t="s">
        <v>25</v>
      </c>
      <c r="F365">
        <f t="shared" si="11"/>
        <v>1</v>
      </c>
    </row>
    <row r="366" spans="1:6" x14ac:dyDescent="0.25">
      <c r="A366">
        <v>37</v>
      </c>
      <c r="B366" t="s">
        <v>50</v>
      </c>
      <c r="C366" t="s">
        <v>53</v>
      </c>
      <c r="D366" t="s">
        <v>23</v>
      </c>
      <c r="E366" t="s">
        <v>23</v>
      </c>
      <c r="F366">
        <f t="shared" si="11"/>
        <v>1</v>
      </c>
    </row>
    <row r="367" spans="1:6" x14ac:dyDescent="0.25">
      <c r="A367">
        <v>37</v>
      </c>
      <c r="B367" t="s">
        <v>58</v>
      </c>
      <c r="C367" t="s">
        <v>57</v>
      </c>
      <c r="D367" t="s">
        <v>24</v>
      </c>
      <c r="E367" t="s">
        <v>24</v>
      </c>
      <c r="F367">
        <f t="shared" si="11"/>
        <v>1</v>
      </c>
    </row>
    <row r="368" spans="1:6" x14ac:dyDescent="0.25">
      <c r="A368">
        <v>37</v>
      </c>
      <c r="B368" t="s">
        <v>52</v>
      </c>
      <c r="C368" t="s">
        <v>65</v>
      </c>
      <c r="D368" t="s">
        <v>23</v>
      </c>
      <c r="E368" t="s">
        <v>23</v>
      </c>
      <c r="F368">
        <f t="shared" si="11"/>
        <v>1</v>
      </c>
    </row>
    <row r="369" spans="1:6" x14ac:dyDescent="0.25">
      <c r="A369">
        <v>37</v>
      </c>
      <c r="B369" t="s">
        <v>48</v>
      </c>
      <c r="C369" t="s">
        <v>55</v>
      </c>
      <c r="D369" t="s">
        <v>23</v>
      </c>
      <c r="E369" t="s">
        <v>23</v>
      </c>
      <c r="F369">
        <f t="shared" si="11"/>
        <v>1</v>
      </c>
    </row>
    <row r="370" spans="1:6" x14ac:dyDescent="0.25">
      <c r="A370">
        <v>37</v>
      </c>
      <c r="B370" t="s">
        <v>56</v>
      </c>
      <c r="C370" t="s">
        <v>59</v>
      </c>
      <c r="D370" t="s">
        <v>23</v>
      </c>
      <c r="E370" t="s">
        <v>23</v>
      </c>
      <c r="F370">
        <f t="shared" si="11"/>
        <v>1</v>
      </c>
    </row>
    <row r="371" spans="1:6" x14ac:dyDescent="0.25">
      <c r="A371">
        <v>37</v>
      </c>
      <c r="B371" t="s">
        <v>60</v>
      </c>
      <c r="C371" t="s">
        <v>49</v>
      </c>
      <c r="D371" t="s">
        <v>23</v>
      </c>
      <c r="E371" t="s">
        <v>23</v>
      </c>
      <c r="F371">
        <f t="shared" si="11"/>
        <v>1</v>
      </c>
    </row>
    <row r="372" spans="1:6" x14ac:dyDescent="0.25">
      <c r="A372">
        <v>37</v>
      </c>
      <c r="B372" t="s">
        <v>62</v>
      </c>
      <c r="C372" t="s">
        <v>67</v>
      </c>
      <c r="D372" t="s">
        <v>24</v>
      </c>
      <c r="E372" t="s">
        <v>23</v>
      </c>
      <c r="F372">
        <f t="shared" si="11"/>
        <v>0</v>
      </c>
    </row>
    <row r="373" spans="1:6" x14ac:dyDescent="0.25">
      <c r="A373">
        <v>38</v>
      </c>
      <c r="B373" t="s">
        <v>55</v>
      </c>
      <c r="C373" t="s">
        <v>66</v>
      </c>
      <c r="D373" t="s">
        <v>24</v>
      </c>
      <c r="E373" t="s">
        <v>24</v>
      </c>
      <c r="F373">
        <f t="shared" si="11"/>
        <v>1</v>
      </c>
    </row>
    <row r="374" spans="1:6" x14ac:dyDescent="0.25">
      <c r="A374">
        <v>38</v>
      </c>
      <c r="B374" t="s">
        <v>61</v>
      </c>
      <c r="C374" t="s">
        <v>48</v>
      </c>
      <c r="D374" t="s">
        <v>23</v>
      </c>
      <c r="E374" t="s">
        <v>23</v>
      </c>
      <c r="F374">
        <f t="shared" si="11"/>
        <v>1</v>
      </c>
    </row>
    <row r="375" spans="1:6" x14ac:dyDescent="0.25">
      <c r="A375">
        <v>38</v>
      </c>
      <c r="B375" t="s">
        <v>57</v>
      </c>
      <c r="C375" t="s">
        <v>62</v>
      </c>
      <c r="D375" t="s">
        <v>23</v>
      </c>
      <c r="E375" t="s">
        <v>23</v>
      </c>
      <c r="F375">
        <f t="shared" si="11"/>
        <v>1</v>
      </c>
    </row>
    <row r="376" spans="1:6" x14ac:dyDescent="0.25">
      <c r="A376">
        <v>38</v>
      </c>
      <c r="B376" t="s">
        <v>53</v>
      </c>
      <c r="C376" t="s">
        <v>54</v>
      </c>
      <c r="D376" t="s">
        <v>23</v>
      </c>
      <c r="E376" t="s">
        <v>23</v>
      </c>
      <c r="F376">
        <f t="shared" si="11"/>
        <v>1</v>
      </c>
    </row>
    <row r="377" spans="1:6" x14ac:dyDescent="0.25">
      <c r="A377">
        <v>38</v>
      </c>
      <c r="B377" t="s">
        <v>49</v>
      </c>
      <c r="C377" t="s">
        <v>56</v>
      </c>
      <c r="D377" t="s">
        <v>25</v>
      </c>
      <c r="E377" t="s">
        <v>25</v>
      </c>
      <c r="F377">
        <f t="shared" si="11"/>
        <v>1</v>
      </c>
    </row>
    <row r="378" spans="1:6" x14ac:dyDescent="0.25">
      <c r="A378" s="22">
        <v>38</v>
      </c>
      <c r="B378" s="22" t="s">
        <v>51</v>
      </c>
      <c r="C378" s="22" t="s">
        <v>64</v>
      </c>
      <c r="D378" t="s">
        <v>24</v>
      </c>
      <c r="E378" t="s">
        <v>23</v>
      </c>
      <c r="F378">
        <f t="shared" si="11"/>
        <v>0</v>
      </c>
    </row>
    <row r="379" spans="1:6" x14ac:dyDescent="0.25">
      <c r="A379">
        <v>38</v>
      </c>
      <c r="B379" t="s">
        <v>63</v>
      </c>
      <c r="C379" t="s">
        <v>58</v>
      </c>
      <c r="D379" t="s">
        <v>25</v>
      </c>
      <c r="E379" t="s">
        <v>24</v>
      </c>
      <c r="F379">
        <f t="shared" si="11"/>
        <v>0</v>
      </c>
    </row>
    <row r="380" spans="1:6" x14ac:dyDescent="0.25">
      <c r="A380">
        <v>38</v>
      </c>
      <c r="B380" t="s">
        <v>59</v>
      </c>
      <c r="C380" t="s">
        <v>60</v>
      </c>
      <c r="D380" t="s">
        <v>23</v>
      </c>
      <c r="E380" t="s">
        <v>24</v>
      </c>
      <c r="F380">
        <f t="shared" si="11"/>
        <v>0</v>
      </c>
    </row>
    <row r="381" spans="1:6" x14ac:dyDescent="0.25">
      <c r="A381">
        <v>38</v>
      </c>
      <c r="B381" t="s">
        <v>65</v>
      </c>
      <c r="C381" t="s">
        <v>50</v>
      </c>
      <c r="D381" t="s">
        <v>25</v>
      </c>
      <c r="E381" t="s">
        <v>25</v>
      </c>
      <c r="F381">
        <f t="shared" si="11"/>
        <v>1</v>
      </c>
    </row>
    <row r="382" spans="1:6" x14ac:dyDescent="0.25">
      <c r="A382">
        <v>38</v>
      </c>
      <c r="B382" t="s">
        <v>67</v>
      </c>
      <c r="C382" t="s">
        <v>52</v>
      </c>
      <c r="D382" t="s">
        <v>24</v>
      </c>
      <c r="E382" t="s">
        <v>24</v>
      </c>
      <c r="F382">
        <f t="shared" si="11"/>
        <v>1</v>
      </c>
    </row>
  </sheetData>
  <autoFilter ref="A2:F382"/>
  <sortState ref="X3:Z22">
    <sortCondition ref="X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2"/>
  <sheetViews>
    <sheetView showGridLines="0" topLeftCell="F2" workbookViewId="0">
      <selection activeCell="D3" sqref="D3:D382"/>
    </sheetView>
  </sheetViews>
  <sheetFormatPr defaultRowHeight="15" x14ac:dyDescent="0.25"/>
  <cols>
    <col min="9" max="9" width="14.7109375" hidden="1" customWidth="1"/>
    <col min="24" max="24" width="12.140625" customWidth="1"/>
    <col min="25" max="25" width="9.140625" customWidth="1"/>
  </cols>
  <sheetData>
    <row r="1" spans="1:26" ht="15.75" thickBot="1" x14ac:dyDescent="0.3"/>
    <row r="2" spans="1:26" ht="15.75" thickBot="1" x14ac:dyDescent="0.3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H2" t="s">
        <v>75</v>
      </c>
      <c r="I2" t="s">
        <v>74</v>
      </c>
      <c r="J2" t="s">
        <v>76</v>
      </c>
      <c r="X2" s="34" t="s">
        <v>78</v>
      </c>
      <c r="Y2" s="33" t="s">
        <v>77</v>
      </c>
      <c r="Z2" s="32" t="s">
        <v>79</v>
      </c>
    </row>
    <row r="3" spans="1:26" x14ac:dyDescent="0.25">
      <c r="A3">
        <v>1</v>
      </c>
      <c r="B3" t="s">
        <v>48</v>
      </c>
      <c r="C3" t="s">
        <v>49</v>
      </c>
      <c r="D3" t="s">
        <v>23</v>
      </c>
      <c r="E3" t="s">
        <v>23</v>
      </c>
      <c r="F3">
        <f>IF(D3=E3,1,0)</f>
        <v>1</v>
      </c>
      <c r="H3" s="23">
        <v>1</v>
      </c>
      <c r="I3">
        <f>SUMIF($A$3:$A$382,H3,$F$3:$F$382)</f>
        <v>8</v>
      </c>
      <c r="J3" s="21">
        <f>I3/10</f>
        <v>0.8</v>
      </c>
      <c r="L3" t="s">
        <v>23</v>
      </c>
      <c r="M3">
        <f>COUNTIF($D$3:$D$382,L3)</f>
        <v>184</v>
      </c>
      <c r="N3">
        <v>175</v>
      </c>
      <c r="O3" s="21">
        <f>N3/M3</f>
        <v>0.95108695652173914</v>
      </c>
      <c r="X3" s="35" t="s">
        <v>51</v>
      </c>
      <c r="Y3" s="35">
        <f t="shared" ref="Y3:Y22" si="0">SUMIF($B$3:$B$382,X3,$F$3:$F$382)+SUMIF($C$3:$C$382,X3,$F$3:$F$382)</f>
        <v>32</v>
      </c>
      <c r="Z3" s="36">
        <f t="shared" ref="Z3:Z22" si="1">Y3/38</f>
        <v>0.84210526315789469</v>
      </c>
    </row>
    <row r="4" spans="1:26" x14ac:dyDescent="0.25">
      <c r="A4">
        <v>1</v>
      </c>
      <c r="B4" t="s">
        <v>50</v>
      </c>
      <c r="C4" t="s">
        <v>51</v>
      </c>
      <c r="D4" t="s">
        <v>23</v>
      </c>
      <c r="E4" t="s">
        <v>23</v>
      </c>
      <c r="F4">
        <f t="shared" ref="F4:F67" si="2">IF(D4=E4,1,0)</f>
        <v>1</v>
      </c>
      <c r="H4" s="23">
        <v>2</v>
      </c>
      <c r="I4">
        <f t="shared" ref="I4:I40" si="3">SUMIF($A$3:$A$382,H4,$F$3:$F$382)</f>
        <v>8</v>
      </c>
      <c r="J4" s="21">
        <f t="shared" ref="J4:J40" si="4">I4/10</f>
        <v>0.8</v>
      </c>
      <c r="L4" t="s">
        <v>25</v>
      </c>
      <c r="M4">
        <f t="shared" ref="M4:M5" si="5">COUNTIF($D$3:$D$382,L4)</f>
        <v>98</v>
      </c>
      <c r="N4">
        <v>69</v>
      </c>
      <c r="O4" s="21">
        <f t="shared" ref="O4:O5" si="6">N4/M4</f>
        <v>0.70408163265306123</v>
      </c>
      <c r="X4" s="28" t="s">
        <v>48</v>
      </c>
      <c r="Y4" s="28">
        <f t="shared" si="0"/>
        <v>32</v>
      </c>
      <c r="Z4" s="29">
        <f t="shared" si="1"/>
        <v>0.84210526315789469</v>
      </c>
    </row>
    <row r="5" spans="1:26" x14ac:dyDescent="0.25">
      <c r="A5">
        <v>1</v>
      </c>
      <c r="B5" t="s">
        <v>52</v>
      </c>
      <c r="C5" t="s">
        <v>53</v>
      </c>
      <c r="D5" t="s">
        <v>23</v>
      </c>
      <c r="E5" t="s">
        <v>23</v>
      </c>
      <c r="F5">
        <f t="shared" si="2"/>
        <v>1</v>
      </c>
      <c r="H5" s="23">
        <v>3</v>
      </c>
      <c r="I5">
        <f t="shared" si="3"/>
        <v>5</v>
      </c>
      <c r="J5" s="21">
        <f t="shared" si="4"/>
        <v>0.5</v>
      </c>
      <c r="L5" t="s">
        <v>24</v>
      </c>
      <c r="M5">
        <f t="shared" si="5"/>
        <v>98</v>
      </c>
      <c r="N5">
        <v>18</v>
      </c>
      <c r="O5" s="21">
        <f t="shared" si="6"/>
        <v>0.18367346938775511</v>
      </c>
      <c r="X5" s="28" t="s">
        <v>65</v>
      </c>
      <c r="Y5" s="28">
        <f t="shared" si="0"/>
        <v>32</v>
      </c>
      <c r="Z5" s="29">
        <f t="shared" si="1"/>
        <v>0.84210526315789469</v>
      </c>
    </row>
    <row r="6" spans="1:26" x14ac:dyDescent="0.25">
      <c r="A6">
        <v>1</v>
      </c>
      <c r="B6" t="s">
        <v>54</v>
      </c>
      <c r="C6" t="s">
        <v>55</v>
      </c>
      <c r="D6" t="s">
        <v>23</v>
      </c>
      <c r="E6" t="s">
        <v>23</v>
      </c>
      <c r="F6">
        <f t="shared" si="2"/>
        <v>1</v>
      </c>
      <c r="H6" s="23">
        <v>4</v>
      </c>
      <c r="I6">
        <f t="shared" si="3"/>
        <v>8</v>
      </c>
      <c r="J6" s="21">
        <f t="shared" si="4"/>
        <v>0.8</v>
      </c>
      <c r="X6" s="28" t="s">
        <v>55</v>
      </c>
      <c r="Y6" s="28">
        <f t="shared" si="0"/>
        <v>31</v>
      </c>
      <c r="Z6" s="29">
        <f t="shared" si="1"/>
        <v>0.81578947368421051</v>
      </c>
    </row>
    <row r="7" spans="1:26" x14ac:dyDescent="0.25">
      <c r="A7">
        <v>1</v>
      </c>
      <c r="B7" t="s">
        <v>56</v>
      </c>
      <c r="C7" t="s">
        <v>57</v>
      </c>
      <c r="D7" t="s">
        <v>23</v>
      </c>
      <c r="E7" t="s">
        <v>25</v>
      </c>
      <c r="F7">
        <f t="shared" si="2"/>
        <v>0</v>
      </c>
      <c r="H7" s="23">
        <v>5</v>
      </c>
      <c r="I7">
        <f t="shared" si="3"/>
        <v>7</v>
      </c>
      <c r="J7" s="21">
        <f t="shared" si="4"/>
        <v>0.7</v>
      </c>
      <c r="X7" s="28" t="s">
        <v>61</v>
      </c>
      <c r="Y7" s="28">
        <f t="shared" si="0"/>
        <v>30</v>
      </c>
      <c r="Z7" s="29">
        <f t="shared" si="1"/>
        <v>0.78947368421052633</v>
      </c>
    </row>
    <row r="8" spans="1:26" x14ac:dyDescent="0.25">
      <c r="A8">
        <v>1</v>
      </c>
      <c r="B8" t="s">
        <v>58</v>
      </c>
      <c r="C8" t="s">
        <v>59</v>
      </c>
      <c r="D8" t="s">
        <v>25</v>
      </c>
      <c r="E8" t="s">
        <v>25</v>
      </c>
      <c r="F8">
        <f t="shared" si="2"/>
        <v>1</v>
      </c>
      <c r="H8" s="23">
        <v>6</v>
      </c>
      <c r="I8">
        <f t="shared" si="3"/>
        <v>6</v>
      </c>
      <c r="J8" s="21">
        <f t="shared" si="4"/>
        <v>0.6</v>
      </c>
      <c r="X8" s="26" t="s">
        <v>64</v>
      </c>
      <c r="Y8" s="26">
        <f t="shared" si="0"/>
        <v>27</v>
      </c>
      <c r="Z8" s="27">
        <f t="shared" si="1"/>
        <v>0.71052631578947367</v>
      </c>
    </row>
    <row r="9" spans="1:26" x14ac:dyDescent="0.25">
      <c r="A9">
        <v>1</v>
      </c>
      <c r="B9" t="s">
        <v>60</v>
      </c>
      <c r="C9" t="s">
        <v>61</v>
      </c>
      <c r="D9" t="s">
        <v>25</v>
      </c>
      <c r="E9" t="s">
        <v>23</v>
      </c>
      <c r="F9">
        <f t="shared" si="2"/>
        <v>0</v>
      </c>
      <c r="H9" s="23">
        <v>7</v>
      </c>
      <c r="I9">
        <f t="shared" si="3"/>
        <v>8</v>
      </c>
      <c r="J9" s="21">
        <f t="shared" si="4"/>
        <v>0.8</v>
      </c>
      <c r="X9" s="28" t="s">
        <v>66</v>
      </c>
      <c r="Y9" s="28">
        <f t="shared" si="0"/>
        <v>27</v>
      </c>
      <c r="Z9" s="29">
        <f t="shared" si="1"/>
        <v>0.71052631578947367</v>
      </c>
    </row>
    <row r="10" spans="1:26" x14ac:dyDescent="0.25">
      <c r="A10">
        <v>1</v>
      </c>
      <c r="B10" t="s">
        <v>62</v>
      </c>
      <c r="C10" t="s">
        <v>63</v>
      </c>
      <c r="D10" t="s">
        <v>23</v>
      </c>
      <c r="E10" t="s">
        <v>23</v>
      </c>
      <c r="F10">
        <f t="shared" si="2"/>
        <v>1</v>
      </c>
      <c r="H10" s="23">
        <v>8</v>
      </c>
      <c r="I10">
        <f t="shared" si="3"/>
        <v>8</v>
      </c>
      <c r="J10" s="21">
        <f t="shared" si="4"/>
        <v>0.8</v>
      </c>
      <c r="X10" s="28" t="s">
        <v>59</v>
      </c>
      <c r="Y10" s="28">
        <f t="shared" si="0"/>
        <v>27</v>
      </c>
      <c r="Z10" s="29">
        <f t="shared" si="1"/>
        <v>0.71052631578947367</v>
      </c>
    </row>
    <row r="11" spans="1:26" x14ac:dyDescent="0.25">
      <c r="A11">
        <v>1</v>
      </c>
      <c r="B11" t="s">
        <v>64</v>
      </c>
      <c r="C11" t="s">
        <v>65</v>
      </c>
      <c r="D11" t="s">
        <v>23</v>
      </c>
      <c r="E11" t="s">
        <v>23</v>
      </c>
      <c r="F11">
        <f t="shared" si="2"/>
        <v>1</v>
      </c>
      <c r="H11" s="23">
        <v>9</v>
      </c>
      <c r="I11">
        <f t="shared" si="3"/>
        <v>8</v>
      </c>
      <c r="J11" s="21">
        <f t="shared" si="4"/>
        <v>0.8</v>
      </c>
      <c r="X11" s="28" t="s">
        <v>60</v>
      </c>
      <c r="Y11" s="28">
        <f t="shared" si="0"/>
        <v>27</v>
      </c>
      <c r="Z11" s="29">
        <f t="shared" si="1"/>
        <v>0.71052631578947367</v>
      </c>
    </row>
    <row r="12" spans="1:26" x14ac:dyDescent="0.25">
      <c r="A12">
        <v>1</v>
      </c>
      <c r="B12" t="s">
        <v>66</v>
      </c>
      <c r="C12" t="s">
        <v>67</v>
      </c>
      <c r="D12" t="s">
        <v>23</v>
      </c>
      <c r="E12" t="s">
        <v>23</v>
      </c>
      <c r="F12">
        <f t="shared" si="2"/>
        <v>1</v>
      </c>
      <c r="H12" s="23">
        <v>10</v>
      </c>
      <c r="I12">
        <f t="shared" si="3"/>
        <v>6</v>
      </c>
      <c r="J12" s="21">
        <f t="shared" si="4"/>
        <v>0.6</v>
      </c>
      <c r="X12" s="28" t="s">
        <v>57</v>
      </c>
      <c r="Y12" s="28">
        <f t="shared" si="0"/>
        <v>26</v>
      </c>
      <c r="Z12" s="29">
        <f t="shared" si="1"/>
        <v>0.68421052631578949</v>
      </c>
    </row>
    <row r="13" spans="1:26" x14ac:dyDescent="0.25">
      <c r="A13">
        <v>2</v>
      </c>
      <c r="B13" t="s">
        <v>65</v>
      </c>
      <c r="C13" t="s">
        <v>56</v>
      </c>
      <c r="D13" t="s">
        <v>24</v>
      </c>
      <c r="E13" t="s">
        <v>23</v>
      </c>
      <c r="F13">
        <f t="shared" si="2"/>
        <v>0</v>
      </c>
      <c r="H13" s="23">
        <v>11</v>
      </c>
      <c r="I13">
        <f t="shared" si="3"/>
        <v>4</v>
      </c>
      <c r="J13" s="21">
        <f t="shared" si="4"/>
        <v>0.4</v>
      </c>
      <c r="X13" s="28" t="s">
        <v>58</v>
      </c>
      <c r="Y13" s="28">
        <f t="shared" si="0"/>
        <v>26</v>
      </c>
      <c r="Z13" s="29">
        <f t="shared" si="1"/>
        <v>0.68421052631578949</v>
      </c>
    </row>
    <row r="14" spans="1:26" x14ac:dyDescent="0.25">
      <c r="A14">
        <v>2</v>
      </c>
      <c r="B14" t="s">
        <v>49</v>
      </c>
      <c r="C14" t="s">
        <v>64</v>
      </c>
      <c r="D14" t="s">
        <v>23</v>
      </c>
      <c r="E14" t="s">
        <v>23</v>
      </c>
      <c r="F14">
        <f t="shared" si="2"/>
        <v>1</v>
      </c>
      <c r="H14" s="23">
        <v>12</v>
      </c>
      <c r="I14">
        <f t="shared" si="3"/>
        <v>7</v>
      </c>
      <c r="J14" s="21">
        <f t="shared" si="4"/>
        <v>0.7</v>
      </c>
      <c r="X14" s="28" t="s">
        <v>53</v>
      </c>
      <c r="Y14" s="28">
        <f t="shared" si="0"/>
        <v>26</v>
      </c>
      <c r="Z14" s="29">
        <f t="shared" si="1"/>
        <v>0.68421052631578949</v>
      </c>
    </row>
    <row r="15" spans="1:26" x14ac:dyDescent="0.25">
      <c r="A15">
        <v>2</v>
      </c>
      <c r="B15" t="s">
        <v>53</v>
      </c>
      <c r="C15" t="s">
        <v>48</v>
      </c>
      <c r="D15" t="s">
        <v>23</v>
      </c>
      <c r="E15" t="s">
        <v>23</v>
      </c>
      <c r="F15">
        <f t="shared" si="2"/>
        <v>1</v>
      </c>
      <c r="H15" s="23">
        <v>13</v>
      </c>
      <c r="I15">
        <f t="shared" si="3"/>
        <v>6</v>
      </c>
      <c r="J15" s="21">
        <f t="shared" si="4"/>
        <v>0.6</v>
      </c>
      <c r="X15" s="28" t="s">
        <v>54</v>
      </c>
      <c r="Y15" s="28">
        <f t="shared" si="0"/>
        <v>26</v>
      </c>
      <c r="Z15" s="29">
        <f t="shared" si="1"/>
        <v>0.68421052631578949</v>
      </c>
    </row>
    <row r="16" spans="1:26" x14ac:dyDescent="0.25">
      <c r="A16">
        <v>2</v>
      </c>
      <c r="B16" t="s">
        <v>63</v>
      </c>
      <c r="C16" t="s">
        <v>52</v>
      </c>
      <c r="D16" t="s">
        <v>23</v>
      </c>
      <c r="E16" t="s">
        <v>23</v>
      </c>
      <c r="F16">
        <f t="shared" si="2"/>
        <v>1</v>
      </c>
      <c r="H16" s="23">
        <v>14</v>
      </c>
      <c r="I16">
        <f t="shared" si="3"/>
        <v>7</v>
      </c>
      <c r="J16" s="21">
        <f t="shared" si="4"/>
        <v>0.7</v>
      </c>
      <c r="X16" s="28" t="s">
        <v>67</v>
      </c>
      <c r="Y16" s="28">
        <f t="shared" si="0"/>
        <v>26</v>
      </c>
      <c r="Z16" s="29">
        <f t="shared" si="1"/>
        <v>0.68421052631578949</v>
      </c>
    </row>
    <row r="17" spans="1:26" x14ac:dyDescent="0.25">
      <c r="A17">
        <v>2</v>
      </c>
      <c r="B17" t="s">
        <v>67</v>
      </c>
      <c r="C17" t="s">
        <v>54</v>
      </c>
      <c r="D17" t="s">
        <v>25</v>
      </c>
      <c r="E17" t="s">
        <v>25</v>
      </c>
      <c r="F17">
        <f t="shared" si="2"/>
        <v>1</v>
      </c>
      <c r="H17" s="23">
        <v>15</v>
      </c>
      <c r="I17">
        <f t="shared" si="3"/>
        <v>8</v>
      </c>
      <c r="J17" s="21">
        <f t="shared" si="4"/>
        <v>0.8</v>
      </c>
      <c r="X17" s="28" t="s">
        <v>50</v>
      </c>
      <c r="Y17" s="28">
        <f t="shared" si="0"/>
        <v>23</v>
      </c>
      <c r="Z17" s="29">
        <f t="shared" si="1"/>
        <v>0.60526315789473684</v>
      </c>
    </row>
    <row r="18" spans="1:26" x14ac:dyDescent="0.25">
      <c r="A18">
        <v>2</v>
      </c>
      <c r="B18" t="s">
        <v>55</v>
      </c>
      <c r="C18" t="s">
        <v>60</v>
      </c>
      <c r="D18" t="s">
        <v>24</v>
      </c>
      <c r="E18" t="s">
        <v>24</v>
      </c>
      <c r="F18">
        <f t="shared" si="2"/>
        <v>1</v>
      </c>
      <c r="H18" s="23">
        <v>16</v>
      </c>
      <c r="I18">
        <f t="shared" si="3"/>
        <v>8</v>
      </c>
      <c r="J18" s="21">
        <f t="shared" si="4"/>
        <v>0.8</v>
      </c>
      <c r="X18" s="28" t="s">
        <v>62</v>
      </c>
      <c r="Y18" s="28">
        <f t="shared" si="0"/>
        <v>23</v>
      </c>
      <c r="Z18" s="29">
        <f t="shared" si="1"/>
        <v>0.60526315789473684</v>
      </c>
    </row>
    <row r="19" spans="1:26" x14ac:dyDescent="0.25">
      <c r="A19">
        <v>2</v>
      </c>
      <c r="B19" t="s">
        <v>59</v>
      </c>
      <c r="C19" t="s">
        <v>50</v>
      </c>
      <c r="D19" t="s">
        <v>25</v>
      </c>
      <c r="E19" t="s">
        <v>25</v>
      </c>
      <c r="F19">
        <f t="shared" si="2"/>
        <v>1</v>
      </c>
      <c r="H19" s="23">
        <v>17</v>
      </c>
      <c r="I19">
        <f t="shared" si="3"/>
        <v>8</v>
      </c>
      <c r="J19" s="21">
        <f t="shared" si="4"/>
        <v>0.8</v>
      </c>
      <c r="X19" s="28" t="s">
        <v>52</v>
      </c>
      <c r="Y19" s="28">
        <f t="shared" si="0"/>
        <v>21</v>
      </c>
      <c r="Z19" s="29">
        <f t="shared" si="1"/>
        <v>0.55263157894736847</v>
      </c>
    </row>
    <row r="20" spans="1:26" x14ac:dyDescent="0.25">
      <c r="A20">
        <v>2</v>
      </c>
      <c r="B20" t="s">
        <v>57</v>
      </c>
      <c r="C20" t="s">
        <v>66</v>
      </c>
      <c r="D20" t="s">
        <v>23</v>
      </c>
      <c r="E20" t="s">
        <v>23</v>
      </c>
      <c r="F20">
        <f t="shared" si="2"/>
        <v>1</v>
      </c>
      <c r="H20" s="23">
        <v>18</v>
      </c>
      <c r="I20">
        <f t="shared" si="3"/>
        <v>6</v>
      </c>
      <c r="J20" s="21">
        <f t="shared" si="4"/>
        <v>0.6</v>
      </c>
      <c r="X20" s="28" t="s">
        <v>49</v>
      </c>
      <c r="Y20" s="28">
        <f t="shared" si="0"/>
        <v>21</v>
      </c>
      <c r="Z20" s="29">
        <f t="shared" si="1"/>
        <v>0.55263157894736847</v>
      </c>
    </row>
    <row r="21" spans="1:26" x14ac:dyDescent="0.25">
      <c r="A21">
        <v>2</v>
      </c>
      <c r="B21" t="s">
        <v>61</v>
      </c>
      <c r="C21" t="s">
        <v>58</v>
      </c>
      <c r="D21" t="s">
        <v>23</v>
      </c>
      <c r="E21" t="s">
        <v>23</v>
      </c>
      <c r="F21">
        <f t="shared" si="2"/>
        <v>1</v>
      </c>
      <c r="H21" s="23">
        <v>19</v>
      </c>
      <c r="I21">
        <f t="shared" si="3"/>
        <v>4</v>
      </c>
      <c r="J21" s="21">
        <f t="shared" si="4"/>
        <v>0.4</v>
      </c>
      <c r="X21" s="26" t="s">
        <v>56</v>
      </c>
      <c r="Y21" s="26">
        <f t="shared" si="0"/>
        <v>21</v>
      </c>
      <c r="Z21" s="27">
        <f t="shared" si="1"/>
        <v>0.55263157894736847</v>
      </c>
    </row>
    <row r="22" spans="1:26" x14ac:dyDescent="0.25">
      <c r="A22">
        <v>2</v>
      </c>
      <c r="B22" t="s">
        <v>51</v>
      </c>
      <c r="C22" t="s">
        <v>62</v>
      </c>
      <c r="D22" t="s">
        <v>23</v>
      </c>
      <c r="E22" t="s">
        <v>25</v>
      </c>
      <c r="F22">
        <f t="shared" si="2"/>
        <v>0</v>
      </c>
      <c r="H22" s="23">
        <v>20</v>
      </c>
      <c r="I22" s="22">
        <f t="shared" si="3"/>
        <v>9</v>
      </c>
      <c r="J22" s="21">
        <f t="shared" si="4"/>
        <v>0.9</v>
      </c>
      <c r="X22" s="28" t="s">
        <v>63</v>
      </c>
      <c r="Y22" s="28">
        <f t="shared" si="0"/>
        <v>20</v>
      </c>
      <c r="Z22" s="29">
        <f t="shared" si="1"/>
        <v>0.52631578947368418</v>
      </c>
    </row>
    <row r="23" spans="1:26" x14ac:dyDescent="0.25">
      <c r="A23">
        <v>3</v>
      </c>
      <c r="B23" t="s">
        <v>67</v>
      </c>
      <c r="C23" t="s">
        <v>63</v>
      </c>
      <c r="D23" t="s">
        <v>24</v>
      </c>
      <c r="E23" t="s">
        <v>23</v>
      </c>
      <c r="F23">
        <f t="shared" si="2"/>
        <v>0</v>
      </c>
      <c r="H23" s="23">
        <v>21</v>
      </c>
      <c r="I23">
        <f t="shared" si="3"/>
        <v>7</v>
      </c>
      <c r="J23" s="21">
        <f t="shared" si="4"/>
        <v>0.7</v>
      </c>
    </row>
    <row r="24" spans="1:26" x14ac:dyDescent="0.25">
      <c r="A24">
        <v>3</v>
      </c>
      <c r="B24" t="s">
        <v>56</v>
      </c>
      <c r="C24" t="s">
        <v>53</v>
      </c>
      <c r="D24" t="s">
        <v>23</v>
      </c>
      <c r="E24" t="s">
        <v>25</v>
      </c>
      <c r="F24">
        <f t="shared" si="2"/>
        <v>0</v>
      </c>
      <c r="H24" s="23">
        <v>22</v>
      </c>
      <c r="I24">
        <f t="shared" si="3"/>
        <v>7</v>
      </c>
      <c r="J24" s="21">
        <f t="shared" si="4"/>
        <v>0.7</v>
      </c>
    </row>
    <row r="25" spans="1:26" x14ac:dyDescent="0.25">
      <c r="A25">
        <v>3</v>
      </c>
      <c r="B25" t="s">
        <v>64</v>
      </c>
      <c r="C25" t="s">
        <v>54</v>
      </c>
      <c r="D25" t="s">
        <v>25</v>
      </c>
      <c r="E25" t="s">
        <v>25</v>
      </c>
      <c r="F25">
        <f t="shared" si="2"/>
        <v>1</v>
      </c>
      <c r="H25" s="23">
        <v>23</v>
      </c>
      <c r="I25">
        <f t="shared" si="3"/>
        <v>6</v>
      </c>
      <c r="J25" s="21">
        <f t="shared" si="4"/>
        <v>0.6</v>
      </c>
      <c r="Z25" s="24"/>
    </row>
    <row r="26" spans="1:26" x14ac:dyDescent="0.25">
      <c r="A26">
        <v>3</v>
      </c>
      <c r="B26" t="s">
        <v>50</v>
      </c>
      <c r="C26" t="s">
        <v>48</v>
      </c>
      <c r="D26" t="s">
        <v>24</v>
      </c>
      <c r="E26" t="s">
        <v>23</v>
      </c>
      <c r="F26">
        <f t="shared" si="2"/>
        <v>0</v>
      </c>
      <c r="H26" s="23">
        <v>24</v>
      </c>
      <c r="I26">
        <f t="shared" si="3"/>
        <v>7</v>
      </c>
      <c r="J26" s="21">
        <f t="shared" si="4"/>
        <v>0.7</v>
      </c>
    </row>
    <row r="27" spans="1:26" x14ac:dyDescent="0.25">
      <c r="A27">
        <v>3</v>
      </c>
      <c r="B27" t="s">
        <v>51</v>
      </c>
      <c r="C27" t="s">
        <v>57</v>
      </c>
      <c r="D27" t="s">
        <v>23</v>
      </c>
      <c r="E27" t="s">
        <v>23</v>
      </c>
      <c r="F27">
        <f t="shared" si="2"/>
        <v>1</v>
      </c>
      <c r="H27" s="23">
        <v>25</v>
      </c>
      <c r="I27">
        <f t="shared" si="3"/>
        <v>8</v>
      </c>
      <c r="J27" s="21">
        <f t="shared" si="4"/>
        <v>0.8</v>
      </c>
    </row>
    <row r="28" spans="1:26" x14ac:dyDescent="0.25">
      <c r="A28">
        <v>3</v>
      </c>
      <c r="B28" t="s">
        <v>60</v>
      </c>
      <c r="C28" t="s">
        <v>58</v>
      </c>
      <c r="D28" t="s">
        <v>25</v>
      </c>
      <c r="E28" t="s">
        <v>23</v>
      </c>
      <c r="F28">
        <f t="shared" si="2"/>
        <v>0</v>
      </c>
      <c r="H28" s="23">
        <v>26</v>
      </c>
      <c r="I28">
        <f t="shared" si="3"/>
        <v>7</v>
      </c>
      <c r="J28" s="21">
        <f t="shared" si="4"/>
        <v>0.7</v>
      </c>
    </row>
    <row r="29" spans="1:26" x14ac:dyDescent="0.25">
      <c r="A29">
        <v>3</v>
      </c>
      <c r="B29" t="s">
        <v>65</v>
      </c>
      <c r="C29" t="s">
        <v>61</v>
      </c>
      <c r="D29" t="s">
        <v>24</v>
      </c>
      <c r="E29" t="s">
        <v>24</v>
      </c>
      <c r="F29">
        <f t="shared" si="2"/>
        <v>1</v>
      </c>
      <c r="H29" s="23">
        <v>27</v>
      </c>
      <c r="I29">
        <f t="shared" si="3"/>
        <v>7</v>
      </c>
      <c r="J29" s="21">
        <f t="shared" si="4"/>
        <v>0.7</v>
      </c>
    </row>
    <row r="30" spans="1:26" x14ac:dyDescent="0.25">
      <c r="A30">
        <v>3</v>
      </c>
      <c r="B30" t="s">
        <v>52</v>
      </c>
      <c r="C30" t="s">
        <v>66</v>
      </c>
      <c r="D30" t="s">
        <v>24</v>
      </c>
      <c r="E30" t="s">
        <v>23</v>
      </c>
      <c r="F30">
        <f t="shared" si="2"/>
        <v>0</v>
      </c>
      <c r="H30" s="23">
        <v>28</v>
      </c>
      <c r="I30">
        <f t="shared" si="3"/>
        <v>5</v>
      </c>
      <c r="J30" s="21">
        <f t="shared" si="4"/>
        <v>0.5</v>
      </c>
    </row>
    <row r="31" spans="1:26" x14ac:dyDescent="0.25">
      <c r="A31">
        <v>3</v>
      </c>
      <c r="B31" t="s">
        <v>49</v>
      </c>
      <c r="C31" t="s">
        <v>59</v>
      </c>
      <c r="D31" t="s">
        <v>23</v>
      </c>
      <c r="E31" t="s">
        <v>23</v>
      </c>
      <c r="F31">
        <f t="shared" si="2"/>
        <v>1</v>
      </c>
      <c r="H31" s="23">
        <v>29</v>
      </c>
      <c r="I31">
        <f t="shared" si="3"/>
        <v>7</v>
      </c>
      <c r="J31" s="21">
        <f t="shared" si="4"/>
        <v>0.7</v>
      </c>
    </row>
    <row r="32" spans="1:26" x14ac:dyDescent="0.25">
      <c r="A32">
        <v>3</v>
      </c>
      <c r="B32" t="s">
        <v>62</v>
      </c>
      <c r="C32" t="s">
        <v>55</v>
      </c>
      <c r="D32" t="s">
        <v>23</v>
      </c>
      <c r="E32" t="s">
        <v>23</v>
      </c>
      <c r="F32">
        <f t="shared" si="2"/>
        <v>1</v>
      </c>
      <c r="H32" s="23">
        <v>30</v>
      </c>
      <c r="I32" s="22">
        <f t="shared" si="3"/>
        <v>8</v>
      </c>
      <c r="J32" s="21">
        <f t="shared" si="4"/>
        <v>0.8</v>
      </c>
    </row>
    <row r="33" spans="1:10" x14ac:dyDescent="0.25">
      <c r="A33">
        <v>4</v>
      </c>
      <c r="B33" t="s">
        <v>59</v>
      </c>
      <c r="C33" t="s">
        <v>64</v>
      </c>
      <c r="D33" t="s">
        <v>23</v>
      </c>
      <c r="E33" t="s">
        <v>23</v>
      </c>
      <c r="F33">
        <f t="shared" si="2"/>
        <v>1</v>
      </c>
      <c r="H33" s="23">
        <v>31</v>
      </c>
      <c r="I33">
        <f t="shared" si="3"/>
        <v>8</v>
      </c>
      <c r="J33" s="21">
        <f t="shared" si="4"/>
        <v>0.8</v>
      </c>
    </row>
    <row r="34" spans="1:10" x14ac:dyDescent="0.25">
      <c r="A34">
        <v>4</v>
      </c>
      <c r="B34" t="s">
        <v>58</v>
      </c>
      <c r="C34" t="s">
        <v>51</v>
      </c>
      <c r="D34" t="s">
        <v>25</v>
      </c>
      <c r="E34" t="s">
        <v>25</v>
      </c>
      <c r="F34">
        <f t="shared" si="2"/>
        <v>1</v>
      </c>
      <c r="H34" s="23">
        <v>32</v>
      </c>
      <c r="I34">
        <f t="shared" si="3"/>
        <v>8</v>
      </c>
      <c r="J34" s="21">
        <f t="shared" si="4"/>
        <v>0.8</v>
      </c>
    </row>
    <row r="35" spans="1:10" x14ac:dyDescent="0.25">
      <c r="A35">
        <v>4</v>
      </c>
      <c r="B35" t="s">
        <v>63</v>
      </c>
      <c r="C35" t="s">
        <v>60</v>
      </c>
      <c r="D35" t="s">
        <v>24</v>
      </c>
      <c r="E35" t="s">
        <v>23</v>
      </c>
      <c r="F35">
        <f t="shared" si="2"/>
        <v>0</v>
      </c>
      <c r="H35" s="23">
        <v>33</v>
      </c>
      <c r="I35" s="22">
        <f t="shared" si="3"/>
        <v>5</v>
      </c>
      <c r="J35" s="21">
        <f t="shared" si="4"/>
        <v>0.5</v>
      </c>
    </row>
    <row r="36" spans="1:10" x14ac:dyDescent="0.25">
      <c r="A36">
        <v>4</v>
      </c>
      <c r="B36" t="s">
        <v>61</v>
      </c>
      <c r="C36" t="s">
        <v>67</v>
      </c>
      <c r="D36" t="s">
        <v>23</v>
      </c>
      <c r="E36" t="s">
        <v>23</v>
      </c>
      <c r="F36">
        <f t="shared" si="2"/>
        <v>1</v>
      </c>
      <c r="H36" s="23">
        <v>34</v>
      </c>
      <c r="I36">
        <f t="shared" si="3"/>
        <v>7</v>
      </c>
      <c r="J36" s="21">
        <f t="shared" si="4"/>
        <v>0.7</v>
      </c>
    </row>
    <row r="37" spans="1:10" x14ac:dyDescent="0.25">
      <c r="A37">
        <v>4</v>
      </c>
      <c r="B37" t="s">
        <v>54</v>
      </c>
      <c r="C37" t="s">
        <v>56</v>
      </c>
      <c r="D37" t="s">
        <v>25</v>
      </c>
      <c r="E37" t="s">
        <v>23</v>
      </c>
      <c r="F37">
        <f t="shared" si="2"/>
        <v>0</v>
      </c>
      <c r="H37" s="23">
        <v>35</v>
      </c>
      <c r="I37">
        <f t="shared" si="3"/>
        <v>7</v>
      </c>
      <c r="J37" s="21">
        <f t="shared" si="4"/>
        <v>0.7</v>
      </c>
    </row>
    <row r="38" spans="1:10" x14ac:dyDescent="0.25">
      <c r="A38">
        <v>4</v>
      </c>
      <c r="B38" t="s">
        <v>48</v>
      </c>
      <c r="C38" t="s">
        <v>52</v>
      </c>
      <c r="D38" t="s">
        <v>23</v>
      </c>
      <c r="E38" t="s">
        <v>23</v>
      </c>
      <c r="F38">
        <f t="shared" si="2"/>
        <v>1</v>
      </c>
      <c r="H38" s="23">
        <v>36</v>
      </c>
      <c r="I38">
        <f t="shared" si="3"/>
        <v>6</v>
      </c>
      <c r="J38" s="21">
        <f t="shared" si="4"/>
        <v>0.6</v>
      </c>
    </row>
    <row r="39" spans="1:10" x14ac:dyDescent="0.25">
      <c r="A39">
        <v>4</v>
      </c>
      <c r="B39" t="s">
        <v>53</v>
      </c>
      <c r="C39" t="s">
        <v>49</v>
      </c>
      <c r="D39" t="s">
        <v>23</v>
      </c>
      <c r="E39" t="s">
        <v>23</v>
      </c>
      <c r="F39">
        <f t="shared" si="2"/>
        <v>1</v>
      </c>
      <c r="H39" s="23">
        <v>37</v>
      </c>
      <c r="I39">
        <f t="shared" si="3"/>
        <v>8</v>
      </c>
      <c r="J39" s="21">
        <f t="shared" si="4"/>
        <v>0.8</v>
      </c>
    </row>
    <row r="40" spans="1:10" x14ac:dyDescent="0.25">
      <c r="A40">
        <v>4</v>
      </c>
      <c r="B40" t="s">
        <v>55</v>
      </c>
      <c r="C40" t="s">
        <v>65</v>
      </c>
      <c r="D40" t="s">
        <v>24</v>
      </c>
      <c r="E40" t="s">
        <v>24</v>
      </c>
      <c r="F40">
        <f t="shared" si="2"/>
        <v>1</v>
      </c>
      <c r="H40" s="23">
        <v>38</v>
      </c>
      <c r="I40" s="22">
        <f t="shared" si="3"/>
        <v>5</v>
      </c>
      <c r="J40" s="21">
        <f t="shared" si="4"/>
        <v>0.5</v>
      </c>
    </row>
    <row r="41" spans="1:10" x14ac:dyDescent="0.25">
      <c r="A41">
        <v>4</v>
      </c>
      <c r="B41" t="s">
        <v>66</v>
      </c>
      <c r="C41" t="s">
        <v>62</v>
      </c>
      <c r="D41" t="s">
        <v>23</v>
      </c>
      <c r="E41" t="s">
        <v>23</v>
      </c>
      <c r="F41">
        <f t="shared" si="2"/>
        <v>1</v>
      </c>
    </row>
    <row r="42" spans="1:10" x14ac:dyDescent="0.25">
      <c r="A42">
        <v>4</v>
      </c>
      <c r="B42" t="s">
        <v>57</v>
      </c>
      <c r="C42" t="s">
        <v>50</v>
      </c>
      <c r="D42" t="s">
        <v>25</v>
      </c>
      <c r="E42" t="s">
        <v>25</v>
      </c>
      <c r="F42">
        <f t="shared" si="2"/>
        <v>1</v>
      </c>
      <c r="I42">
        <f>MINA(I3:I40)</f>
        <v>4</v>
      </c>
    </row>
    <row r="43" spans="1:10" x14ac:dyDescent="0.25">
      <c r="A43">
        <v>5</v>
      </c>
      <c r="B43" t="s">
        <v>58</v>
      </c>
      <c r="C43" t="s">
        <v>49</v>
      </c>
      <c r="D43" t="s">
        <v>23</v>
      </c>
      <c r="E43" t="s">
        <v>23</v>
      </c>
      <c r="F43">
        <f t="shared" si="2"/>
        <v>1</v>
      </c>
    </row>
    <row r="44" spans="1:10" x14ac:dyDescent="0.25">
      <c r="A44">
        <v>5</v>
      </c>
      <c r="B44" t="s">
        <v>54</v>
      </c>
      <c r="C44" t="s">
        <v>48</v>
      </c>
      <c r="D44" t="s">
        <v>23</v>
      </c>
      <c r="E44" t="s">
        <v>23</v>
      </c>
      <c r="F44">
        <f t="shared" si="2"/>
        <v>1</v>
      </c>
    </row>
    <row r="45" spans="1:10" x14ac:dyDescent="0.25">
      <c r="A45">
        <v>5</v>
      </c>
      <c r="B45" t="s">
        <v>56</v>
      </c>
      <c r="C45" t="s">
        <v>61</v>
      </c>
      <c r="D45" t="s">
        <v>23</v>
      </c>
      <c r="E45" t="s">
        <v>23</v>
      </c>
      <c r="F45">
        <f t="shared" si="2"/>
        <v>1</v>
      </c>
    </row>
    <row r="46" spans="1:10" x14ac:dyDescent="0.25">
      <c r="A46">
        <v>5</v>
      </c>
      <c r="B46" t="s">
        <v>52</v>
      </c>
      <c r="C46" t="s">
        <v>57</v>
      </c>
      <c r="D46" t="s">
        <v>25</v>
      </c>
      <c r="E46" t="s">
        <v>24</v>
      </c>
      <c r="F46">
        <f t="shared" si="2"/>
        <v>0</v>
      </c>
    </row>
    <row r="47" spans="1:10" x14ac:dyDescent="0.25">
      <c r="A47">
        <v>5</v>
      </c>
      <c r="B47" t="s">
        <v>59</v>
      </c>
      <c r="C47" t="s">
        <v>51</v>
      </c>
      <c r="D47" t="s">
        <v>23</v>
      </c>
      <c r="E47" t="s">
        <v>23</v>
      </c>
      <c r="F47">
        <f t="shared" si="2"/>
        <v>1</v>
      </c>
    </row>
    <row r="48" spans="1:10" x14ac:dyDescent="0.25">
      <c r="A48">
        <v>5</v>
      </c>
      <c r="B48" t="s">
        <v>67</v>
      </c>
      <c r="C48" t="s">
        <v>55</v>
      </c>
      <c r="D48" t="s">
        <v>24</v>
      </c>
      <c r="E48" t="s">
        <v>23</v>
      </c>
      <c r="F48">
        <f t="shared" si="2"/>
        <v>0</v>
      </c>
    </row>
    <row r="49" spans="1:6" x14ac:dyDescent="0.25">
      <c r="A49">
        <v>5</v>
      </c>
      <c r="B49" t="s">
        <v>66</v>
      </c>
      <c r="C49" t="s">
        <v>63</v>
      </c>
      <c r="D49" t="s">
        <v>25</v>
      </c>
      <c r="E49" t="s">
        <v>25</v>
      </c>
      <c r="F49">
        <f t="shared" si="2"/>
        <v>1</v>
      </c>
    </row>
    <row r="50" spans="1:6" x14ac:dyDescent="0.25">
      <c r="A50">
        <v>5</v>
      </c>
      <c r="B50" t="s">
        <v>64</v>
      </c>
      <c r="C50" t="s">
        <v>60</v>
      </c>
      <c r="D50" t="s">
        <v>23</v>
      </c>
      <c r="E50" t="s">
        <v>23</v>
      </c>
      <c r="F50">
        <f t="shared" si="2"/>
        <v>1</v>
      </c>
    </row>
    <row r="51" spans="1:6" x14ac:dyDescent="0.25">
      <c r="A51">
        <v>5</v>
      </c>
      <c r="B51" t="s">
        <v>50</v>
      </c>
      <c r="C51" t="s">
        <v>62</v>
      </c>
      <c r="D51" t="s">
        <v>24</v>
      </c>
      <c r="E51" t="s">
        <v>25</v>
      </c>
      <c r="F51">
        <f t="shared" si="2"/>
        <v>0</v>
      </c>
    </row>
    <row r="52" spans="1:6" x14ac:dyDescent="0.25">
      <c r="A52">
        <v>5</v>
      </c>
      <c r="B52" t="s">
        <v>53</v>
      </c>
      <c r="C52" t="s">
        <v>65</v>
      </c>
      <c r="D52" t="s">
        <v>23</v>
      </c>
      <c r="E52" t="s">
        <v>23</v>
      </c>
      <c r="F52">
        <f t="shared" si="2"/>
        <v>1</v>
      </c>
    </row>
    <row r="53" spans="1:6" x14ac:dyDescent="0.25">
      <c r="A53">
        <v>6</v>
      </c>
      <c r="B53" t="s">
        <v>51</v>
      </c>
      <c r="C53" t="s">
        <v>56</v>
      </c>
      <c r="D53" t="s">
        <v>25</v>
      </c>
      <c r="E53" t="s">
        <v>25</v>
      </c>
      <c r="F53">
        <f t="shared" si="2"/>
        <v>1</v>
      </c>
    </row>
    <row r="54" spans="1:6" x14ac:dyDescent="0.25">
      <c r="A54">
        <v>6</v>
      </c>
      <c r="B54" t="s">
        <v>60</v>
      </c>
      <c r="C54" t="s">
        <v>54</v>
      </c>
      <c r="D54" t="s">
        <v>23</v>
      </c>
      <c r="E54" t="s">
        <v>23</v>
      </c>
      <c r="F54">
        <f t="shared" si="2"/>
        <v>1</v>
      </c>
    </row>
    <row r="55" spans="1:6" x14ac:dyDescent="0.25">
      <c r="A55">
        <v>6</v>
      </c>
      <c r="B55" t="s">
        <v>48</v>
      </c>
      <c r="C55" t="s">
        <v>66</v>
      </c>
      <c r="D55" t="s">
        <v>23</v>
      </c>
      <c r="E55" t="s">
        <v>23</v>
      </c>
      <c r="F55">
        <f t="shared" si="2"/>
        <v>1</v>
      </c>
    </row>
    <row r="56" spans="1:6" x14ac:dyDescent="0.25">
      <c r="A56">
        <v>6</v>
      </c>
      <c r="B56" t="s">
        <v>57</v>
      </c>
      <c r="C56" t="s">
        <v>67</v>
      </c>
      <c r="D56" t="s">
        <v>24</v>
      </c>
      <c r="E56" t="s">
        <v>23</v>
      </c>
      <c r="F56">
        <f t="shared" si="2"/>
        <v>0</v>
      </c>
    </row>
    <row r="57" spans="1:6" x14ac:dyDescent="0.25">
      <c r="A57">
        <v>6</v>
      </c>
      <c r="B57" t="s">
        <v>62</v>
      </c>
      <c r="C57" t="s">
        <v>58</v>
      </c>
      <c r="D57" t="s">
        <v>23</v>
      </c>
      <c r="E57" t="s">
        <v>23</v>
      </c>
      <c r="F57">
        <f t="shared" si="2"/>
        <v>1</v>
      </c>
    </row>
    <row r="58" spans="1:6" x14ac:dyDescent="0.25">
      <c r="A58">
        <v>6</v>
      </c>
      <c r="B58" t="s">
        <v>63</v>
      </c>
      <c r="C58" t="s">
        <v>50</v>
      </c>
      <c r="D58" t="s">
        <v>23</v>
      </c>
      <c r="E58" t="s">
        <v>23</v>
      </c>
      <c r="F58">
        <f t="shared" si="2"/>
        <v>1</v>
      </c>
    </row>
    <row r="59" spans="1:6" x14ac:dyDescent="0.25">
      <c r="A59">
        <v>6</v>
      </c>
      <c r="B59" t="s">
        <v>49</v>
      </c>
      <c r="C59" t="s">
        <v>52</v>
      </c>
      <c r="D59" t="s">
        <v>25</v>
      </c>
      <c r="E59" t="s">
        <v>23</v>
      </c>
      <c r="F59">
        <f t="shared" si="2"/>
        <v>0</v>
      </c>
    </row>
    <row r="60" spans="1:6" x14ac:dyDescent="0.25">
      <c r="A60">
        <v>6</v>
      </c>
      <c r="B60" t="s">
        <v>61</v>
      </c>
      <c r="C60" t="s">
        <v>53</v>
      </c>
      <c r="D60" t="s">
        <v>24</v>
      </c>
      <c r="E60" t="s">
        <v>23</v>
      </c>
      <c r="F60">
        <f t="shared" si="2"/>
        <v>0</v>
      </c>
    </row>
    <row r="61" spans="1:6" x14ac:dyDescent="0.25">
      <c r="A61">
        <v>6</v>
      </c>
      <c r="B61" t="s">
        <v>65</v>
      </c>
      <c r="C61" t="s">
        <v>59</v>
      </c>
      <c r="D61" t="s">
        <v>23</v>
      </c>
      <c r="E61" t="s">
        <v>23</v>
      </c>
      <c r="F61">
        <f t="shared" si="2"/>
        <v>1</v>
      </c>
    </row>
    <row r="62" spans="1:6" x14ac:dyDescent="0.25">
      <c r="A62" s="22">
        <v>6</v>
      </c>
      <c r="B62" s="22" t="s">
        <v>55</v>
      </c>
      <c r="C62" s="22" t="s">
        <v>64</v>
      </c>
      <c r="D62" t="s">
        <v>25</v>
      </c>
      <c r="E62" t="s">
        <v>24</v>
      </c>
      <c r="F62">
        <f t="shared" si="2"/>
        <v>0</v>
      </c>
    </row>
    <row r="63" spans="1:6" x14ac:dyDescent="0.25">
      <c r="A63">
        <v>7</v>
      </c>
      <c r="B63" t="s">
        <v>48</v>
      </c>
      <c r="C63" t="s">
        <v>57</v>
      </c>
      <c r="D63" t="s">
        <v>23</v>
      </c>
      <c r="E63" t="s">
        <v>23</v>
      </c>
      <c r="F63">
        <f t="shared" si="2"/>
        <v>1</v>
      </c>
    </row>
    <row r="64" spans="1:6" x14ac:dyDescent="0.25">
      <c r="A64">
        <v>7</v>
      </c>
      <c r="B64" t="s">
        <v>62</v>
      </c>
      <c r="C64" t="s">
        <v>60</v>
      </c>
      <c r="D64" t="s">
        <v>23</v>
      </c>
      <c r="E64" t="s">
        <v>23</v>
      </c>
      <c r="F64">
        <f t="shared" si="2"/>
        <v>1</v>
      </c>
    </row>
    <row r="65" spans="1:6" x14ac:dyDescent="0.25">
      <c r="A65">
        <v>7</v>
      </c>
      <c r="B65" t="s">
        <v>53</v>
      </c>
      <c r="C65" t="s">
        <v>55</v>
      </c>
      <c r="D65" t="s">
        <v>23</v>
      </c>
      <c r="E65" t="s">
        <v>23</v>
      </c>
      <c r="F65">
        <f t="shared" si="2"/>
        <v>1</v>
      </c>
    </row>
    <row r="66" spans="1:6" x14ac:dyDescent="0.25">
      <c r="A66">
        <v>7</v>
      </c>
      <c r="B66" t="s">
        <v>66</v>
      </c>
      <c r="C66" t="s">
        <v>58</v>
      </c>
      <c r="D66" t="s">
        <v>23</v>
      </c>
      <c r="E66" t="s">
        <v>23</v>
      </c>
      <c r="F66">
        <f t="shared" si="2"/>
        <v>1</v>
      </c>
    </row>
    <row r="67" spans="1:6" x14ac:dyDescent="0.25">
      <c r="A67">
        <v>7</v>
      </c>
      <c r="B67" t="s">
        <v>51</v>
      </c>
      <c r="C67" t="s">
        <v>67</v>
      </c>
      <c r="D67" t="s">
        <v>23</v>
      </c>
      <c r="E67" t="s">
        <v>23</v>
      </c>
      <c r="F67">
        <f t="shared" si="2"/>
        <v>1</v>
      </c>
    </row>
    <row r="68" spans="1:6" x14ac:dyDescent="0.25">
      <c r="A68" s="22">
        <v>7</v>
      </c>
      <c r="B68" s="22" t="s">
        <v>64</v>
      </c>
      <c r="C68" s="22" t="s">
        <v>61</v>
      </c>
      <c r="D68" t="s">
        <v>25</v>
      </c>
      <c r="E68" t="s">
        <v>25</v>
      </c>
      <c r="F68">
        <f t="shared" ref="F68:F131" si="7">IF(D68=E68,1,0)</f>
        <v>1</v>
      </c>
    </row>
    <row r="69" spans="1:6" x14ac:dyDescent="0.25">
      <c r="A69">
        <v>7</v>
      </c>
      <c r="B69" t="s">
        <v>52</v>
      </c>
      <c r="C69" t="s">
        <v>56</v>
      </c>
      <c r="D69" t="s">
        <v>25</v>
      </c>
      <c r="E69" t="s">
        <v>24</v>
      </c>
      <c r="F69">
        <f t="shared" si="7"/>
        <v>0</v>
      </c>
    </row>
    <row r="70" spans="1:6" x14ac:dyDescent="0.25">
      <c r="A70">
        <v>7</v>
      </c>
      <c r="B70" t="s">
        <v>54</v>
      </c>
      <c r="C70" t="s">
        <v>65</v>
      </c>
      <c r="D70" t="s">
        <v>23</v>
      </c>
      <c r="E70" t="s">
        <v>23</v>
      </c>
      <c r="F70">
        <f t="shared" si="7"/>
        <v>1</v>
      </c>
    </row>
    <row r="71" spans="1:6" x14ac:dyDescent="0.25">
      <c r="A71">
        <v>7</v>
      </c>
      <c r="B71" t="s">
        <v>50</v>
      </c>
      <c r="C71" t="s">
        <v>49</v>
      </c>
      <c r="D71" t="s">
        <v>24</v>
      </c>
      <c r="E71" t="s">
        <v>23</v>
      </c>
      <c r="F71">
        <f t="shared" si="7"/>
        <v>0</v>
      </c>
    </row>
    <row r="72" spans="1:6" x14ac:dyDescent="0.25">
      <c r="A72">
        <v>8</v>
      </c>
      <c r="B72" t="s">
        <v>67</v>
      </c>
      <c r="C72" t="s">
        <v>53</v>
      </c>
      <c r="D72" t="s">
        <v>23</v>
      </c>
      <c r="E72" t="s">
        <v>23</v>
      </c>
      <c r="F72">
        <f t="shared" si="7"/>
        <v>1</v>
      </c>
    </row>
    <row r="73" spans="1:6" x14ac:dyDescent="0.25">
      <c r="A73">
        <v>8</v>
      </c>
      <c r="B73" t="s">
        <v>55</v>
      </c>
      <c r="C73" t="s">
        <v>50</v>
      </c>
      <c r="D73" t="s">
        <v>24</v>
      </c>
      <c r="E73" t="s">
        <v>23</v>
      </c>
      <c r="F73">
        <f t="shared" si="7"/>
        <v>0</v>
      </c>
    </row>
    <row r="74" spans="1:6" x14ac:dyDescent="0.25">
      <c r="A74">
        <v>8</v>
      </c>
      <c r="B74" t="s">
        <v>49</v>
      </c>
      <c r="C74" t="s">
        <v>63</v>
      </c>
      <c r="D74" t="s">
        <v>24</v>
      </c>
      <c r="E74" t="s">
        <v>25</v>
      </c>
      <c r="F74">
        <f t="shared" si="7"/>
        <v>0</v>
      </c>
    </row>
    <row r="75" spans="1:6" x14ac:dyDescent="0.25">
      <c r="A75">
        <v>8</v>
      </c>
      <c r="B75" t="s">
        <v>64</v>
      </c>
      <c r="C75" t="s">
        <v>62</v>
      </c>
      <c r="D75" t="s">
        <v>24</v>
      </c>
      <c r="E75" t="s">
        <v>24</v>
      </c>
      <c r="F75">
        <f t="shared" si="7"/>
        <v>1</v>
      </c>
    </row>
    <row r="76" spans="1:6" x14ac:dyDescent="0.25">
      <c r="A76">
        <v>8</v>
      </c>
      <c r="B76" t="s">
        <v>56</v>
      </c>
      <c r="C76" t="s">
        <v>66</v>
      </c>
      <c r="D76" t="s">
        <v>23</v>
      </c>
      <c r="E76" t="s">
        <v>23</v>
      </c>
      <c r="F76">
        <f t="shared" si="7"/>
        <v>1</v>
      </c>
    </row>
    <row r="77" spans="1:6" x14ac:dyDescent="0.25">
      <c r="A77">
        <v>8</v>
      </c>
      <c r="B77" t="s">
        <v>60</v>
      </c>
      <c r="C77" t="s">
        <v>57</v>
      </c>
      <c r="D77" t="s">
        <v>23</v>
      </c>
      <c r="E77" t="s">
        <v>23</v>
      </c>
      <c r="F77">
        <f t="shared" si="7"/>
        <v>1</v>
      </c>
    </row>
    <row r="78" spans="1:6" x14ac:dyDescent="0.25">
      <c r="A78">
        <v>8</v>
      </c>
      <c r="B78" t="s">
        <v>58</v>
      </c>
      <c r="C78" t="s">
        <v>48</v>
      </c>
      <c r="D78" t="s">
        <v>24</v>
      </c>
      <c r="E78" t="s">
        <v>24</v>
      </c>
      <c r="F78">
        <f t="shared" si="7"/>
        <v>1</v>
      </c>
    </row>
    <row r="79" spans="1:6" x14ac:dyDescent="0.25">
      <c r="A79">
        <v>8</v>
      </c>
      <c r="B79" t="s">
        <v>65</v>
      </c>
      <c r="C79" t="s">
        <v>51</v>
      </c>
      <c r="D79" t="s">
        <v>25</v>
      </c>
      <c r="E79" t="s">
        <v>25</v>
      </c>
      <c r="F79">
        <f t="shared" si="7"/>
        <v>1</v>
      </c>
    </row>
    <row r="80" spans="1:6" x14ac:dyDescent="0.25">
      <c r="A80">
        <v>8</v>
      </c>
      <c r="B80" t="s">
        <v>61</v>
      </c>
      <c r="C80" t="s">
        <v>54</v>
      </c>
      <c r="D80" t="s">
        <v>23</v>
      </c>
      <c r="E80" t="s">
        <v>23</v>
      </c>
      <c r="F80">
        <f t="shared" si="7"/>
        <v>1</v>
      </c>
    </row>
    <row r="81" spans="1:6" x14ac:dyDescent="0.25">
      <c r="A81">
        <v>8</v>
      </c>
      <c r="B81" t="s">
        <v>59</v>
      </c>
      <c r="C81" t="s">
        <v>52</v>
      </c>
      <c r="D81" t="s">
        <v>23</v>
      </c>
      <c r="E81" t="s">
        <v>23</v>
      </c>
      <c r="F81">
        <f t="shared" si="7"/>
        <v>1</v>
      </c>
    </row>
    <row r="82" spans="1:6" x14ac:dyDescent="0.25">
      <c r="A82">
        <v>9</v>
      </c>
      <c r="B82" t="s">
        <v>53</v>
      </c>
      <c r="C82" t="s">
        <v>62</v>
      </c>
      <c r="D82" t="s">
        <v>23</v>
      </c>
      <c r="E82" t="s">
        <v>23</v>
      </c>
      <c r="F82">
        <f t="shared" si="7"/>
        <v>1</v>
      </c>
    </row>
    <row r="83" spans="1:6" x14ac:dyDescent="0.25">
      <c r="A83">
        <v>9</v>
      </c>
      <c r="B83" t="s">
        <v>61</v>
      </c>
      <c r="C83" t="s">
        <v>63</v>
      </c>
      <c r="D83" t="s">
        <v>23</v>
      </c>
      <c r="E83" t="s">
        <v>23</v>
      </c>
      <c r="F83">
        <f t="shared" si="7"/>
        <v>1</v>
      </c>
    </row>
    <row r="84" spans="1:6" x14ac:dyDescent="0.25">
      <c r="A84">
        <v>9</v>
      </c>
      <c r="B84" t="s">
        <v>65</v>
      </c>
      <c r="C84" t="s">
        <v>48</v>
      </c>
      <c r="D84" t="s">
        <v>25</v>
      </c>
      <c r="E84" t="s">
        <v>25</v>
      </c>
      <c r="F84">
        <f t="shared" si="7"/>
        <v>1</v>
      </c>
    </row>
    <row r="85" spans="1:6" x14ac:dyDescent="0.25">
      <c r="A85">
        <v>9</v>
      </c>
      <c r="B85" t="s">
        <v>57</v>
      </c>
      <c r="C85" t="s">
        <v>49</v>
      </c>
      <c r="D85" t="s">
        <v>23</v>
      </c>
      <c r="E85" t="s">
        <v>23</v>
      </c>
      <c r="F85">
        <f t="shared" si="7"/>
        <v>1</v>
      </c>
    </row>
    <row r="86" spans="1:6" x14ac:dyDescent="0.25">
      <c r="A86">
        <v>9</v>
      </c>
      <c r="B86" t="s">
        <v>51</v>
      </c>
      <c r="C86" t="s">
        <v>60</v>
      </c>
      <c r="D86" t="s">
        <v>25</v>
      </c>
      <c r="E86" t="s">
        <v>25</v>
      </c>
      <c r="F86">
        <f t="shared" si="7"/>
        <v>1</v>
      </c>
    </row>
    <row r="87" spans="1:6" x14ac:dyDescent="0.25">
      <c r="A87">
        <v>9</v>
      </c>
      <c r="B87" t="s">
        <v>67</v>
      </c>
      <c r="C87" t="s">
        <v>64</v>
      </c>
      <c r="D87" t="s">
        <v>23</v>
      </c>
      <c r="E87" t="s">
        <v>23</v>
      </c>
      <c r="F87">
        <f t="shared" si="7"/>
        <v>1</v>
      </c>
    </row>
    <row r="88" spans="1:6" x14ac:dyDescent="0.25">
      <c r="A88">
        <v>9</v>
      </c>
      <c r="B88" t="s">
        <v>59</v>
      </c>
      <c r="C88" t="s">
        <v>66</v>
      </c>
      <c r="D88" t="s">
        <v>23</v>
      </c>
      <c r="E88" t="s">
        <v>23</v>
      </c>
      <c r="F88">
        <f t="shared" si="7"/>
        <v>1</v>
      </c>
    </row>
    <row r="89" spans="1:6" x14ac:dyDescent="0.25">
      <c r="A89">
        <v>9</v>
      </c>
      <c r="B89" t="s">
        <v>56</v>
      </c>
      <c r="C89" t="s">
        <v>55</v>
      </c>
      <c r="D89" t="s">
        <v>23</v>
      </c>
      <c r="E89" t="s">
        <v>23</v>
      </c>
      <c r="F89">
        <f t="shared" si="7"/>
        <v>1</v>
      </c>
    </row>
    <row r="90" spans="1:6" x14ac:dyDescent="0.25">
      <c r="A90">
        <v>9</v>
      </c>
      <c r="B90" t="s">
        <v>52</v>
      </c>
      <c r="C90" t="s">
        <v>58</v>
      </c>
      <c r="D90" t="s">
        <v>24</v>
      </c>
      <c r="E90" t="s">
        <v>23</v>
      </c>
      <c r="F90">
        <f t="shared" si="7"/>
        <v>0</v>
      </c>
    </row>
    <row r="91" spans="1:6" x14ac:dyDescent="0.25">
      <c r="A91">
        <v>9</v>
      </c>
      <c r="B91" t="s">
        <v>54</v>
      </c>
      <c r="C91" t="s">
        <v>50</v>
      </c>
      <c r="D91" t="s">
        <v>24</v>
      </c>
      <c r="E91" t="s">
        <v>23</v>
      </c>
      <c r="F91">
        <f t="shared" si="7"/>
        <v>0</v>
      </c>
    </row>
    <row r="92" spans="1:6" x14ac:dyDescent="0.25">
      <c r="A92">
        <v>10</v>
      </c>
      <c r="B92" t="s">
        <v>60</v>
      </c>
      <c r="C92" t="s">
        <v>67</v>
      </c>
      <c r="D92" t="s">
        <v>23</v>
      </c>
      <c r="E92" t="s">
        <v>23</v>
      </c>
      <c r="F92">
        <f t="shared" si="7"/>
        <v>1</v>
      </c>
    </row>
    <row r="93" spans="1:6" x14ac:dyDescent="0.25">
      <c r="A93">
        <v>10</v>
      </c>
      <c r="B93" t="s">
        <v>50</v>
      </c>
      <c r="C93" t="s">
        <v>56</v>
      </c>
      <c r="D93" t="s">
        <v>24</v>
      </c>
      <c r="E93" t="s">
        <v>25</v>
      </c>
      <c r="F93">
        <f t="shared" si="7"/>
        <v>0</v>
      </c>
    </row>
    <row r="94" spans="1:6" x14ac:dyDescent="0.25">
      <c r="A94">
        <v>10</v>
      </c>
      <c r="B94" t="s">
        <v>62</v>
      </c>
      <c r="C94" t="s">
        <v>61</v>
      </c>
      <c r="D94" t="s">
        <v>25</v>
      </c>
      <c r="E94" t="s">
        <v>25</v>
      </c>
      <c r="F94">
        <f t="shared" si="7"/>
        <v>1</v>
      </c>
    </row>
    <row r="95" spans="1:6" x14ac:dyDescent="0.25">
      <c r="A95">
        <v>10</v>
      </c>
      <c r="B95" t="s">
        <v>57</v>
      </c>
      <c r="C95" t="s">
        <v>55</v>
      </c>
      <c r="D95" t="s">
        <v>23</v>
      </c>
      <c r="E95" t="s">
        <v>23</v>
      </c>
      <c r="F95">
        <f t="shared" si="7"/>
        <v>1</v>
      </c>
    </row>
    <row r="96" spans="1:6" x14ac:dyDescent="0.25">
      <c r="A96">
        <v>10</v>
      </c>
      <c r="B96" t="s">
        <v>63</v>
      </c>
      <c r="C96" t="s">
        <v>65</v>
      </c>
      <c r="D96" t="s">
        <v>23</v>
      </c>
      <c r="E96" t="s">
        <v>23</v>
      </c>
      <c r="F96">
        <f t="shared" si="7"/>
        <v>1</v>
      </c>
    </row>
    <row r="97" spans="1:6" x14ac:dyDescent="0.25">
      <c r="A97">
        <v>10</v>
      </c>
      <c r="B97" t="s">
        <v>66</v>
      </c>
      <c r="C97" t="s">
        <v>53</v>
      </c>
      <c r="D97" t="s">
        <v>23</v>
      </c>
      <c r="E97" t="s">
        <v>23</v>
      </c>
      <c r="F97">
        <f t="shared" si="7"/>
        <v>1</v>
      </c>
    </row>
    <row r="98" spans="1:6" x14ac:dyDescent="0.25">
      <c r="A98">
        <v>10</v>
      </c>
      <c r="B98" t="s">
        <v>49</v>
      </c>
      <c r="C98" t="s">
        <v>51</v>
      </c>
      <c r="D98" t="s">
        <v>24</v>
      </c>
      <c r="E98" t="s">
        <v>23</v>
      </c>
      <c r="F98">
        <f t="shared" si="7"/>
        <v>0</v>
      </c>
    </row>
    <row r="99" spans="1:6" x14ac:dyDescent="0.25">
      <c r="A99">
        <v>10</v>
      </c>
      <c r="B99" t="s">
        <v>52</v>
      </c>
      <c r="C99" t="s">
        <v>54</v>
      </c>
      <c r="D99" t="s">
        <v>25</v>
      </c>
      <c r="E99" t="s">
        <v>24</v>
      </c>
      <c r="F99">
        <f t="shared" si="7"/>
        <v>0</v>
      </c>
    </row>
    <row r="100" spans="1:6" x14ac:dyDescent="0.25">
      <c r="A100">
        <v>10</v>
      </c>
      <c r="B100" t="s">
        <v>48</v>
      </c>
      <c r="C100" t="s">
        <v>59</v>
      </c>
      <c r="D100" t="s">
        <v>23</v>
      </c>
      <c r="E100" t="s">
        <v>23</v>
      </c>
      <c r="F100">
        <f t="shared" si="7"/>
        <v>1</v>
      </c>
    </row>
    <row r="101" spans="1:6" x14ac:dyDescent="0.25">
      <c r="A101">
        <v>10</v>
      </c>
      <c r="B101" t="s">
        <v>58</v>
      </c>
      <c r="C101" t="s">
        <v>64</v>
      </c>
      <c r="D101" t="s">
        <v>24</v>
      </c>
      <c r="E101" t="s">
        <v>23</v>
      </c>
      <c r="F101">
        <f t="shared" si="7"/>
        <v>0</v>
      </c>
    </row>
    <row r="102" spans="1:6" x14ac:dyDescent="0.25">
      <c r="A102">
        <v>11</v>
      </c>
      <c r="B102" t="s">
        <v>62</v>
      </c>
      <c r="C102" t="s">
        <v>49</v>
      </c>
      <c r="D102" t="s">
        <v>24</v>
      </c>
      <c r="E102" t="s">
        <v>23</v>
      </c>
      <c r="F102">
        <f t="shared" si="7"/>
        <v>0</v>
      </c>
    </row>
    <row r="103" spans="1:6" x14ac:dyDescent="0.25">
      <c r="A103">
        <v>11</v>
      </c>
      <c r="B103" t="s">
        <v>65</v>
      </c>
      <c r="C103" t="s">
        <v>66</v>
      </c>
      <c r="D103" t="s">
        <v>25</v>
      </c>
      <c r="E103" t="s">
        <v>25</v>
      </c>
      <c r="F103">
        <f t="shared" si="7"/>
        <v>1</v>
      </c>
    </row>
    <row r="104" spans="1:6" x14ac:dyDescent="0.25">
      <c r="A104">
        <v>11</v>
      </c>
      <c r="B104" t="s">
        <v>53</v>
      </c>
      <c r="C104" t="s">
        <v>60</v>
      </c>
      <c r="D104" t="s">
        <v>24</v>
      </c>
      <c r="E104" t="s">
        <v>23</v>
      </c>
      <c r="F104">
        <f t="shared" si="7"/>
        <v>0</v>
      </c>
    </row>
    <row r="105" spans="1:6" x14ac:dyDescent="0.25">
      <c r="A105">
        <v>11</v>
      </c>
      <c r="B105" t="s">
        <v>67</v>
      </c>
      <c r="C105" t="s">
        <v>58</v>
      </c>
      <c r="D105" t="s">
        <v>23</v>
      </c>
      <c r="E105" t="s">
        <v>23</v>
      </c>
      <c r="F105">
        <f t="shared" si="7"/>
        <v>1</v>
      </c>
    </row>
    <row r="106" spans="1:6" x14ac:dyDescent="0.25">
      <c r="A106">
        <v>11</v>
      </c>
      <c r="B106" t="s">
        <v>64</v>
      </c>
      <c r="C106" t="s">
        <v>56</v>
      </c>
      <c r="D106" t="s">
        <v>23</v>
      </c>
      <c r="E106" t="s">
        <v>24</v>
      </c>
      <c r="F106">
        <f t="shared" si="7"/>
        <v>0</v>
      </c>
    </row>
    <row r="107" spans="1:6" x14ac:dyDescent="0.25">
      <c r="A107">
        <v>11</v>
      </c>
      <c r="B107" t="s">
        <v>55</v>
      </c>
      <c r="C107" t="s">
        <v>59</v>
      </c>
      <c r="D107" t="s">
        <v>24</v>
      </c>
      <c r="E107" t="s">
        <v>25</v>
      </c>
      <c r="F107">
        <f t="shared" si="7"/>
        <v>0</v>
      </c>
    </row>
    <row r="108" spans="1:6" x14ac:dyDescent="0.25">
      <c r="A108">
        <v>11</v>
      </c>
      <c r="B108" t="s">
        <v>51</v>
      </c>
      <c r="C108" t="s">
        <v>61</v>
      </c>
      <c r="D108" t="s">
        <v>25</v>
      </c>
      <c r="E108" t="s">
        <v>25</v>
      </c>
      <c r="F108">
        <f t="shared" si="7"/>
        <v>1</v>
      </c>
    </row>
    <row r="109" spans="1:6" x14ac:dyDescent="0.25">
      <c r="A109">
        <v>11</v>
      </c>
      <c r="B109" t="s">
        <v>54</v>
      </c>
      <c r="C109" t="s">
        <v>57</v>
      </c>
      <c r="D109" t="s">
        <v>24</v>
      </c>
      <c r="E109" t="s">
        <v>23</v>
      </c>
      <c r="F109">
        <f t="shared" si="7"/>
        <v>0</v>
      </c>
    </row>
    <row r="110" spans="1:6" x14ac:dyDescent="0.25">
      <c r="A110">
        <v>11</v>
      </c>
      <c r="B110" t="s">
        <v>63</v>
      </c>
      <c r="C110" t="s">
        <v>48</v>
      </c>
      <c r="D110" t="s">
        <v>24</v>
      </c>
      <c r="E110" t="s">
        <v>23</v>
      </c>
      <c r="F110">
        <f t="shared" si="7"/>
        <v>0</v>
      </c>
    </row>
    <row r="111" spans="1:6" x14ac:dyDescent="0.25">
      <c r="A111">
        <v>11</v>
      </c>
      <c r="B111" t="s">
        <v>50</v>
      </c>
      <c r="C111" t="s">
        <v>52</v>
      </c>
      <c r="D111" t="s">
        <v>23</v>
      </c>
      <c r="E111" t="s">
        <v>23</v>
      </c>
      <c r="F111">
        <f t="shared" si="7"/>
        <v>1</v>
      </c>
    </row>
    <row r="112" spans="1:6" x14ac:dyDescent="0.25">
      <c r="A112">
        <v>12</v>
      </c>
      <c r="B112" t="s">
        <v>56</v>
      </c>
      <c r="C112" t="s">
        <v>67</v>
      </c>
      <c r="D112" t="s">
        <v>24</v>
      </c>
      <c r="E112" t="s">
        <v>23</v>
      </c>
      <c r="F112">
        <f t="shared" si="7"/>
        <v>0</v>
      </c>
    </row>
    <row r="113" spans="1:6" x14ac:dyDescent="0.25">
      <c r="A113">
        <v>12</v>
      </c>
      <c r="B113" t="s">
        <v>58</v>
      </c>
      <c r="C113" t="s">
        <v>50</v>
      </c>
      <c r="D113" t="s">
        <v>25</v>
      </c>
      <c r="E113" t="s">
        <v>24</v>
      </c>
      <c r="F113">
        <f t="shared" si="7"/>
        <v>0</v>
      </c>
    </row>
    <row r="114" spans="1:6" x14ac:dyDescent="0.25">
      <c r="A114">
        <v>12</v>
      </c>
      <c r="B114" t="s">
        <v>49</v>
      </c>
      <c r="C114" t="s">
        <v>66</v>
      </c>
      <c r="D114" t="s">
        <v>25</v>
      </c>
      <c r="E114" t="s">
        <v>25</v>
      </c>
      <c r="F114">
        <f t="shared" si="7"/>
        <v>1</v>
      </c>
    </row>
    <row r="115" spans="1:6" x14ac:dyDescent="0.25">
      <c r="A115">
        <v>12</v>
      </c>
      <c r="B115" t="s">
        <v>53</v>
      </c>
      <c r="C115" t="s">
        <v>64</v>
      </c>
      <c r="D115" t="s">
        <v>23</v>
      </c>
      <c r="E115" t="s">
        <v>23</v>
      </c>
      <c r="F115">
        <f t="shared" si="7"/>
        <v>1</v>
      </c>
    </row>
    <row r="116" spans="1:6" x14ac:dyDescent="0.25">
      <c r="A116">
        <v>12</v>
      </c>
      <c r="B116" t="s">
        <v>57</v>
      </c>
      <c r="C116" t="s">
        <v>63</v>
      </c>
      <c r="D116" t="s">
        <v>25</v>
      </c>
      <c r="E116" t="s">
        <v>25</v>
      </c>
      <c r="F116">
        <f t="shared" si="7"/>
        <v>1</v>
      </c>
    </row>
    <row r="117" spans="1:6" x14ac:dyDescent="0.25">
      <c r="A117">
        <v>12</v>
      </c>
      <c r="B117" t="s">
        <v>59</v>
      </c>
      <c r="C117" t="s">
        <v>54</v>
      </c>
      <c r="D117" t="s">
        <v>24</v>
      </c>
      <c r="E117" t="s">
        <v>23</v>
      </c>
      <c r="F117">
        <f t="shared" si="7"/>
        <v>0</v>
      </c>
    </row>
    <row r="118" spans="1:6" x14ac:dyDescent="0.25">
      <c r="A118">
        <v>12</v>
      </c>
      <c r="B118" t="s">
        <v>48</v>
      </c>
      <c r="C118" t="s">
        <v>51</v>
      </c>
      <c r="D118" t="s">
        <v>23</v>
      </c>
      <c r="E118" t="s">
        <v>23</v>
      </c>
      <c r="F118">
        <f t="shared" si="7"/>
        <v>1</v>
      </c>
    </row>
    <row r="119" spans="1:6" x14ac:dyDescent="0.25">
      <c r="A119">
        <v>12</v>
      </c>
      <c r="B119" t="s">
        <v>61</v>
      </c>
      <c r="C119" t="s">
        <v>55</v>
      </c>
      <c r="D119" t="s">
        <v>23</v>
      </c>
      <c r="E119" t="s">
        <v>23</v>
      </c>
      <c r="F119">
        <f t="shared" si="7"/>
        <v>1</v>
      </c>
    </row>
    <row r="120" spans="1:6" x14ac:dyDescent="0.25">
      <c r="A120">
        <v>12</v>
      </c>
      <c r="B120" t="s">
        <v>52</v>
      </c>
      <c r="C120" t="s">
        <v>62</v>
      </c>
      <c r="D120" t="s">
        <v>24</v>
      </c>
      <c r="E120" t="s">
        <v>24</v>
      </c>
      <c r="F120">
        <f t="shared" si="7"/>
        <v>1</v>
      </c>
    </row>
    <row r="121" spans="1:6" x14ac:dyDescent="0.25">
      <c r="A121">
        <v>12</v>
      </c>
      <c r="B121" t="s">
        <v>65</v>
      </c>
      <c r="C121" t="s">
        <v>60</v>
      </c>
      <c r="D121" t="s">
        <v>24</v>
      </c>
      <c r="E121" t="s">
        <v>24</v>
      </c>
      <c r="F121">
        <f t="shared" si="7"/>
        <v>1</v>
      </c>
    </row>
    <row r="122" spans="1:6" x14ac:dyDescent="0.25">
      <c r="A122">
        <v>13</v>
      </c>
      <c r="B122" t="s">
        <v>58</v>
      </c>
      <c r="C122" t="s">
        <v>53</v>
      </c>
      <c r="D122" t="s">
        <v>23</v>
      </c>
      <c r="E122" t="s">
        <v>23</v>
      </c>
      <c r="F122">
        <f t="shared" si="7"/>
        <v>1</v>
      </c>
    </row>
    <row r="123" spans="1:6" x14ac:dyDescent="0.25">
      <c r="A123">
        <v>13</v>
      </c>
      <c r="B123" t="s">
        <v>64</v>
      </c>
      <c r="C123" t="s">
        <v>57</v>
      </c>
      <c r="D123" t="s">
        <v>23</v>
      </c>
      <c r="E123" t="s">
        <v>23</v>
      </c>
      <c r="F123">
        <f t="shared" si="7"/>
        <v>1</v>
      </c>
    </row>
    <row r="124" spans="1:6" x14ac:dyDescent="0.25">
      <c r="A124">
        <v>13</v>
      </c>
      <c r="B124" t="s">
        <v>61</v>
      </c>
      <c r="C124" t="s">
        <v>59</v>
      </c>
      <c r="D124" t="s">
        <v>23</v>
      </c>
      <c r="E124" t="s">
        <v>23</v>
      </c>
      <c r="F124">
        <f t="shared" si="7"/>
        <v>1</v>
      </c>
    </row>
    <row r="125" spans="1:6" x14ac:dyDescent="0.25">
      <c r="A125">
        <v>13</v>
      </c>
      <c r="B125" t="s">
        <v>54</v>
      </c>
      <c r="C125" t="s">
        <v>49</v>
      </c>
      <c r="D125" t="s">
        <v>23</v>
      </c>
      <c r="E125" t="s">
        <v>23</v>
      </c>
      <c r="F125">
        <f t="shared" si="7"/>
        <v>1</v>
      </c>
    </row>
    <row r="126" spans="1:6" x14ac:dyDescent="0.25">
      <c r="A126">
        <v>13</v>
      </c>
      <c r="B126" t="s">
        <v>63</v>
      </c>
      <c r="C126" t="s">
        <v>56</v>
      </c>
      <c r="D126" t="s">
        <v>24</v>
      </c>
      <c r="E126" t="s">
        <v>23</v>
      </c>
      <c r="F126">
        <f t="shared" si="7"/>
        <v>0</v>
      </c>
    </row>
    <row r="127" spans="1:6" x14ac:dyDescent="0.25">
      <c r="A127">
        <v>13</v>
      </c>
      <c r="B127" t="s">
        <v>62</v>
      </c>
      <c r="C127" t="s">
        <v>48</v>
      </c>
      <c r="D127" t="s">
        <v>23</v>
      </c>
      <c r="E127" t="s">
        <v>23</v>
      </c>
      <c r="F127">
        <f t="shared" si="7"/>
        <v>1</v>
      </c>
    </row>
    <row r="128" spans="1:6" x14ac:dyDescent="0.25">
      <c r="A128">
        <v>13</v>
      </c>
      <c r="B128" t="s">
        <v>55</v>
      </c>
      <c r="C128" t="s">
        <v>51</v>
      </c>
      <c r="D128" t="s">
        <v>25</v>
      </c>
      <c r="E128" t="s">
        <v>25</v>
      </c>
      <c r="F128">
        <f t="shared" si="7"/>
        <v>1</v>
      </c>
    </row>
    <row r="129" spans="1:6" x14ac:dyDescent="0.25">
      <c r="A129">
        <v>13</v>
      </c>
      <c r="B129" t="s">
        <v>67</v>
      </c>
      <c r="C129" t="s">
        <v>65</v>
      </c>
      <c r="D129" t="s">
        <v>24</v>
      </c>
      <c r="E129" t="s">
        <v>23</v>
      </c>
      <c r="F129">
        <f t="shared" si="7"/>
        <v>0</v>
      </c>
    </row>
    <row r="130" spans="1:6" x14ac:dyDescent="0.25">
      <c r="A130">
        <v>13</v>
      </c>
      <c r="B130" t="s">
        <v>60</v>
      </c>
      <c r="C130" t="s">
        <v>52</v>
      </c>
      <c r="D130" t="s">
        <v>24</v>
      </c>
      <c r="E130" t="s">
        <v>23</v>
      </c>
      <c r="F130">
        <f t="shared" si="7"/>
        <v>0</v>
      </c>
    </row>
    <row r="131" spans="1:6" x14ac:dyDescent="0.25">
      <c r="A131">
        <v>7</v>
      </c>
      <c r="B131" t="s">
        <v>63</v>
      </c>
      <c r="C131" t="s">
        <v>59</v>
      </c>
      <c r="D131" t="s">
        <v>23</v>
      </c>
      <c r="E131" t="s">
        <v>23</v>
      </c>
      <c r="F131">
        <f t="shared" si="7"/>
        <v>1</v>
      </c>
    </row>
    <row r="132" spans="1:6" x14ac:dyDescent="0.25">
      <c r="A132">
        <v>14</v>
      </c>
      <c r="B132" t="s">
        <v>48</v>
      </c>
      <c r="C132" t="s">
        <v>60</v>
      </c>
      <c r="D132" t="s">
        <v>23</v>
      </c>
      <c r="E132" t="s">
        <v>23</v>
      </c>
      <c r="F132">
        <f t="shared" ref="F132:F195" si="8">IF(D132=E132,1,0)</f>
        <v>1</v>
      </c>
    </row>
    <row r="133" spans="1:6" x14ac:dyDescent="0.25">
      <c r="A133">
        <v>14</v>
      </c>
      <c r="B133" t="s">
        <v>50</v>
      </c>
      <c r="C133" t="s">
        <v>61</v>
      </c>
      <c r="D133" t="s">
        <v>23</v>
      </c>
      <c r="E133" t="s">
        <v>23</v>
      </c>
      <c r="F133">
        <f t="shared" si="8"/>
        <v>1</v>
      </c>
    </row>
    <row r="134" spans="1:6" x14ac:dyDescent="0.25">
      <c r="A134">
        <v>14</v>
      </c>
      <c r="B134" t="s">
        <v>64</v>
      </c>
      <c r="C134" t="s">
        <v>52</v>
      </c>
      <c r="D134" t="s">
        <v>23</v>
      </c>
      <c r="E134" t="s">
        <v>23</v>
      </c>
      <c r="F134">
        <f t="shared" si="8"/>
        <v>1</v>
      </c>
    </row>
    <row r="135" spans="1:6" x14ac:dyDescent="0.25">
      <c r="A135">
        <v>14</v>
      </c>
      <c r="B135" t="s">
        <v>54</v>
      </c>
      <c r="C135" t="s">
        <v>58</v>
      </c>
      <c r="D135" t="s">
        <v>23</v>
      </c>
      <c r="E135" t="s">
        <v>23</v>
      </c>
      <c r="F135">
        <f t="shared" si="8"/>
        <v>1</v>
      </c>
    </row>
    <row r="136" spans="1:6" x14ac:dyDescent="0.25">
      <c r="A136">
        <v>14</v>
      </c>
      <c r="B136" t="s">
        <v>56</v>
      </c>
      <c r="C136" t="s">
        <v>62</v>
      </c>
      <c r="D136" t="s">
        <v>24</v>
      </c>
      <c r="E136" t="s">
        <v>23</v>
      </c>
      <c r="F136">
        <f t="shared" si="8"/>
        <v>0</v>
      </c>
    </row>
    <row r="137" spans="1:6" x14ac:dyDescent="0.25">
      <c r="A137">
        <v>14</v>
      </c>
      <c r="B137" t="s">
        <v>59</v>
      </c>
      <c r="C137" t="s">
        <v>67</v>
      </c>
      <c r="D137" t="s">
        <v>25</v>
      </c>
      <c r="E137" t="s">
        <v>25</v>
      </c>
      <c r="F137">
        <f t="shared" si="8"/>
        <v>1</v>
      </c>
    </row>
    <row r="138" spans="1:6" x14ac:dyDescent="0.25">
      <c r="A138">
        <v>14</v>
      </c>
      <c r="B138" t="s">
        <v>53</v>
      </c>
      <c r="C138" t="s">
        <v>63</v>
      </c>
      <c r="D138" t="s">
        <v>24</v>
      </c>
      <c r="E138" t="s">
        <v>23</v>
      </c>
      <c r="F138">
        <f t="shared" si="8"/>
        <v>0</v>
      </c>
    </row>
    <row r="139" spans="1:6" x14ac:dyDescent="0.25">
      <c r="A139">
        <v>14</v>
      </c>
      <c r="B139" t="s">
        <v>51</v>
      </c>
      <c r="C139" t="s">
        <v>66</v>
      </c>
      <c r="D139" t="s">
        <v>23</v>
      </c>
      <c r="E139" t="s">
        <v>23</v>
      </c>
      <c r="F139">
        <f t="shared" si="8"/>
        <v>1</v>
      </c>
    </row>
    <row r="140" spans="1:6" x14ac:dyDescent="0.25">
      <c r="A140">
        <v>14</v>
      </c>
      <c r="B140" t="s">
        <v>55</v>
      </c>
      <c r="C140" t="s">
        <v>49</v>
      </c>
      <c r="D140" t="s">
        <v>24</v>
      </c>
      <c r="E140" t="s">
        <v>23</v>
      </c>
      <c r="F140">
        <f t="shared" si="8"/>
        <v>0</v>
      </c>
    </row>
    <row r="141" spans="1:6" x14ac:dyDescent="0.25">
      <c r="A141">
        <v>14</v>
      </c>
      <c r="B141" t="s">
        <v>65</v>
      </c>
      <c r="C141" t="s">
        <v>57</v>
      </c>
      <c r="D141" t="s">
        <v>25</v>
      </c>
      <c r="E141" t="s">
        <v>25</v>
      </c>
      <c r="F141">
        <f t="shared" si="8"/>
        <v>1</v>
      </c>
    </row>
    <row r="142" spans="1:6" x14ac:dyDescent="0.25">
      <c r="A142">
        <v>15</v>
      </c>
      <c r="B142" t="s">
        <v>60</v>
      </c>
      <c r="C142" t="s">
        <v>56</v>
      </c>
      <c r="D142" t="s">
        <v>24</v>
      </c>
      <c r="E142" t="s">
        <v>25</v>
      </c>
      <c r="F142">
        <f t="shared" si="8"/>
        <v>0</v>
      </c>
    </row>
    <row r="143" spans="1:6" x14ac:dyDescent="0.25">
      <c r="A143">
        <v>15</v>
      </c>
      <c r="B143" t="s">
        <v>66</v>
      </c>
      <c r="C143" t="s">
        <v>54</v>
      </c>
      <c r="D143" t="s">
        <v>23</v>
      </c>
      <c r="E143" t="s">
        <v>23</v>
      </c>
      <c r="F143">
        <f t="shared" si="8"/>
        <v>1</v>
      </c>
    </row>
    <row r="144" spans="1:6" x14ac:dyDescent="0.25">
      <c r="A144">
        <v>15</v>
      </c>
      <c r="B144" t="s">
        <v>67</v>
      </c>
      <c r="C144" t="s">
        <v>48</v>
      </c>
      <c r="D144" t="s">
        <v>25</v>
      </c>
      <c r="E144" t="s">
        <v>25</v>
      </c>
      <c r="F144">
        <f t="shared" si="8"/>
        <v>1</v>
      </c>
    </row>
    <row r="145" spans="1:6" x14ac:dyDescent="0.25">
      <c r="A145">
        <v>15</v>
      </c>
      <c r="B145" t="s">
        <v>63</v>
      </c>
      <c r="C145" t="s">
        <v>51</v>
      </c>
      <c r="D145" t="s">
        <v>23</v>
      </c>
      <c r="E145" t="s">
        <v>23</v>
      </c>
      <c r="F145">
        <f t="shared" si="8"/>
        <v>1</v>
      </c>
    </row>
    <row r="146" spans="1:6" x14ac:dyDescent="0.25">
      <c r="A146">
        <v>15</v>
      </c>
      <c r="B146" t="s">
        <v>57</v>
      </c>
      <c r="C146" t="s">
        <v>53</v>
      </c>
      <c r="D146" t="s">
        <v>25</v>
      </c>
      <c r="E146" t="s">
        <v>25</v>
      </c>
      <c r="F146">
        <f t="shared" si="8"/>
        <v>1</v>
      </c>
    </row>
    <row r="147" spans="1:6" x14ac:dyDescent="0.25">
      <c r="A147">
        <v>15</v>
      </c>
      <c r="B147" t="s">
        <v>52</v>
      </c>
      <c r="C147" t="s">
        <v>55</v>
      </c>
      <c r="D147" t="s">
        <v>23</v>
      </c>
      <c r="E147" t="s">
        <v>23</v>
      </c>
      <c r="F147">
        <f t="shared" si="8"/>
        <v>1</v>
      </c>
    </row>
    <row r="148" spans="1:6" x14ac:dyDescent="0.25">
      <c r="A148">
        <v>15</v>
      </c>
      <c r="B148" t="s">
        <v>58</v>
      </c>
      <c r="C148" t="s">
        <v>65</v>
      </c>
      <c r="D148" t="s">
        <v>25</v>
      </c>
      <c r="E148" t="s">
        <v>25</v>
      </c>
      <c r="F148">
        <f t="shared" si="8"/>
        <v>1</v>
      </c>
    </row>
    <row r="149" spans="1:6" x14ac:dyDescent="0.25">
      <c r="A149">
        <v>15</v>
      </c>
      <c r="B149" t="s">
        <v>62</v>
      </c>
      <c r="C149" t="s">
        <v>59</v>
      </c>
      <c r="D149" t="s">
        <v>24</v>
      </c>
      <c r="E149" t="s">
        <v>23</v>
      </c>
      <c r="F149">
        <f t="shared" si="8"/>
        <v>0</v>
      </c>
    </row>
    <row r="150" spans="1:6" x14ac:dyDescent="0.25">
      <c r="A150">
        <v>15</v>
      </c>
      <c r="B150" t="s">
        <v>49</v>
      </c>
      <c r="C150" t="s">
        <v>61</v>
      </c>
      <c r="D150" t="s">
        <v>23</v>
      </c>
      <c r="E150" t="s">
        <v>23</v>
      </c>
      <c r="F150">
        <f t="shared" si="8"/>
        <v>1</v>
      </c>
    </row>
    <row r="151" spans="1:6" x14ac:dyDescent="0.25">
      <c r="A151">
        <v>15</v>
      </c>
      <c r="B151" t="s">
        <v>50</v>
      </c>
      <c r="C151" t="s">
        <v>64</v>
      </c>
      <c r="D151" t="s">
        <v>23</v>
      </c>
      <c r="E151" t="s">
        <v>23</v>
      </c>
      <c r="F151">
        <f t="shared" si="8"/>
        <v>1</v>
      </c>
    </row>
    <row r="152" spans="1:6" x14ac:dyDescent="0.25">
      <c r="A152">
        <v>13</v>
      </c>
      <c r="B152" t="s">
        <v>66</v>
      </c>
      <c r="C152" t="s">
        <v>50</v>
      </c>
      <c r="D152" t="s">
        <v>25</v>
      </c>
      <c r="E152" t="s">
        <v>24</v>
      </c>
      <c r="F152">
        <f t="shared" si="8"/>
        <v>0</v>
      </c>
    </row>
    <row r="153" spans="1:6" x14ac:dyDescent="0.25">
      <c r="A153">
        <v>16</v>
      </c>
      <c r="B153" t="s">
        <v>60</v>
      </c>
      <c r="C153" t="s">
        <v>66</v>
      </c>
      <c r="D153" t="s">
        <v>23</v>
      </c>
      <c r="E153" t="s">
        <v>23</v>
      </c>
      <c r="F153">
        <f t="shared" si="8"/>
        <v>1</v>
      </c>
    </row>
    <row r="154" spans="1:6" x14ac:dyDescent="0.25">
      <c r="A154">
        <v>16</v>
      </c>
      <c r="B154" t="s">
        <v>54</v>
      </c>
      <c r="C154" t="s">
        <v>62</v>
      </c>
      <c r="D154" t="s">
        <v>25</v>
      </c>
      <c r="E154" t="s">
        <v>25</v>
      </c>
      <c r="F154">
        <f t="shared" si="8"/>
        <v>1</v>
      </c>
    </row>
    <row r="155" spans="1:6" x14ac:dyDescent="0.25">
      <c r="A155">
        <v>16</v>
      </c>
      <c r="B155" t="s">
        <v>67</v>
      </c>
      <c r="C155" t="s">
        <v>50</v>
      </c>
      <c r="D155" t="s">
        <v>23</v>
      </c>
      <c r="E155" t="s">
        <v>23</v>
      </c>
      <c r="F155">
        <f t="shared" si="8"/>
        <v>1</v>
      </c>
    </row>
    <row r="156" spans="1:6" x14ac:dyDescent="0.25">
      <c r="A156">
        <v>16</v>
      </c>
      <c r="B156" t="s">
        <v>64</v>
      </c>
      <c r="C156" t="s">
        <v>48</v>
      </c>
      <c r="D156" t="s">
        <v>25</v>
      </c>
      <c r="E156" t="s">
        <v>25</v>
      </c>
      <c r="F156">
        <f t="shared" si="8"/>
        <v>1</v>
      </c>
    </row>
    <row r="157" spans="1:6" x14ac:dyDescent="0.25">
      <c r="A157">
        <v>16</v>
      </c>
      <c r="B157" t="s">
        <v>55</v>
      </c>
      <c r="C157" t="s">
        <v>63</v>
      </c>
      <c r="D157" t="s">
        <v>24</v>
      </c>
      <c r="E157" t="s">
        <v>24</v>
      </c>
      <c r="F157">
        <f t="shared" si="8"/>
        <v>1</v>
      </c>
    </row>
    <row r="158" spans="1:6" x14ac:dyDescent="0.25">
      <c r="A158">
        <v>16</v>
      </c>
      <c r="B158" t="s">
        <v>59</v>
      </c>
      <c r="C158" t="s">
        <v>53</v>
      </c>
      <c r="D158" t="s">
        <v>23</v>
      </c>
      <c r="E158" t="s">
        <v>23</v>
      </c>
      <c r="F158">
        <f t="shared" si="8"/>
        <v>1</v>
      </c>
    </row>
    <row r="159" spans="1:6" x14ac:dyDescent="0.25">
      <c r="A159">
        <v>16</v>
      </c>
      <c r="B159" t="s">
        <v>65</v>
      </c>
      <c r="C159" t="s">
        <v>49</v>
      </c>
      <c r="D159" t="s">
        <v>24</v>
      </c>
      <c r="E159" t="s">
        <v>24</v>
      </c>
      <c r="F159">
        <f t="shared" si="8"/>
        <v>1</v>
      </c>
    </row>
    <row r="160" spans="1:6" x14ac:dyDescent="0.25">
      <c r="A160">
        <v>16</v>
      </c>
      <c r="B160" t="s">
        <v>61</v>
      </c>
      <c r="C160" t="s">
        <v>57</v>
      </c>
      <c r="D160" t="s">
        <v>24</v>
      </c>
      <c r="E160" t="s">
        <v>23</v>
      </c>
      <c r="F160">
        <f t="shared" si="8"/>
        <v>0</v>
      </c>
    </row>
    <row r="161" spans="1:6" x14ac:dyDescent="0.25">
      <c r="A161">
        <v>16</v>
      </c>
      <c r="B161" t="s">
        <v>51</v>
      </c>
      <c r="C161" t="s">
        <v>52</v>
      </c>
      <c r="D161" t="s">
        <v>24</v>
      </c>
      <c r="E161" t="s">
        <v>25</v>
      </c>
      <c r="F161">
        <f t="shared" si="8"/>
        <v>0</v>
      </c>
    </row>
    <row r="162" spans="1:6" x14ac:dyDescent="0.25">
      <c r="A162">
        <v>17</v>
      </c>
      <c r="B162" t="s">
        <v>66</v>
      </c>
      <c r="C162" t="s">
        <v>64</v>
      </c>
      <c r="D162" t="s">
        <v>23</v>
      </c>
      <c r="E162" t="s">
        <v>23</v>
      </c>
      <c r="F162">
        <f t="shared" si="8"/>
        <v>1</v>
      </c>
    </row>
    <row r="163" spans="1:6" x14ac:dyDescent="0.25">
      <c r="A163">
        <v>17</v>
      </c>
      <c r="B163" t="s">
        <v>52</v>
      </c>
      <c r="C163" t="s">
        <v>61</v>
      </c>
      <c r="D163" t="s">
        <v>25</v>
      </c>
      <c r="E163" t="s">
        <v>24</v>
      </c>
      <c r="F163">
        <f t="shared" si="8"/>
        <v>0</v>
      </c>
    </row>
    <row r="164" spans="1:6" x14ac:dyDescent="0.25">
      <c r="A164">
        <v>17</v>
      </c>
      <c r="B164" t="s">
        <v>50</v>
      </c>
      <c r="C164" t="s">
        <v>60</v>
      </c>
      <c r="D164" t="s">
        <v>24</v>
      </c>
      <c r="E164" t="s">
        <v>23</v>
      </c>
      <c r="F164">
        <f t="shared" si="8"/>
        <v>0</v>
      </c>
    </row>
    <row r="165" spans="1:6" x14ac:dyDescent="0.25">
      <c r="A165">
        <v>17</v>
      </c>
      <c r="B165" t="s">
        <v>62</v>
      </c>
      <c r="C165" t="s">
        <v>65</v>
      </c>
      <c r="D165" t="s">
        <v>23</v>
      </c>
      <c r="E165" t="s">
        <v>23</v>
      </c>
      <c r="F165">
        <f t="shared" si="8"/>
        <v>1</v>
      </c>
    </row>
    <row r="166" spans="1:6" x14ac:dyDescent="0.25">
      <c r="A166">
        <v>17</v>
      </c>
      <c r="B166" t="s">
        <v>53</v>
      </c>
      <c r="C166" t="s">
        <v>51</v>
      </c>
      <c r="D166" t="s">
        <v>23</v>
      </c>
      <c r="E166" t="s">
        <v>23</v>
      </c>
      <c r="F166">
        <f t="shared" si="8"/>
        <v>1</v>
      </c>
    </row>
    <row r="167" spans="1:6" x14ac:dyDescent="0.25">
      <c r="A167">
        <v>17</v>
      </c>
      <c r="B167" t="s">
        <v>49</v>
      </c>
      <c r="C167" t="s">
        <v>67</v>
      </c>
      <c r="D167" t="s">
        <v>23</v>
      </c>
      <c r="E167" t="s">
        <v>23</v>
      </c>
      <c r="F167">
        <f t="shared" si="8"/>
        <v>1</v>
      </c>
    </row>
    <row r="168" spans="1:6" x14ac:dyDescent="0.25">
      <c r="A168">
        <v>17</v>
      </c>
      <c r="B168" t="s">
        <v>57</v>
      </c>
      <c r="C168" t="s">
        <v>59</v>
      </c>
      <c r="D168" t="s">
        <v>23</v>
      </c>
      <c r="E168" t="s">
        <v>23</v>
      </c>
      <c r="F168">
        <f t="shared" si="8"/>
        <v>1</v>
      </c>
    </row>
    <row r="169" spans="1:6" x14ac:dyDescent="0.25">
      <c r="A169">
        <v>17</v>
      </c>
      <c r="B169" t="s">
        <v>48</v>
      </c>
      <c r="C169" t="s">
        <v>56</v>
      </c>
      <c r="D169" t="s">
        <v>23</v>
      </c>
      <c r="E169" t="s">
        <v>23</v>
      </c>
      <c r="F169">
        <f t="shared" si="8"/>
        <v>1</v>
      </c>
    </row>
    <row r="170" spans="1:6" x14ac:dyDescent="0.25">
      <c r="A170">
        <v>17</v>
      </c>
      <c r="B170" t="s">
        <v>63</v>
      </c>
      <c r="C170" t="s">
        <v>54</v>
      </c>
      <c r="D170" t="s">
        <v>23</v>
      </c>
      <c r="E170" t="s">
        <v>23</v>
      </c>
      <c r="F170">
        <f t="shared" si="8"/>
        <v>1</v>
      </c>
    </row>
    <row r="171" spans="1:6" x14ac:dyDescent="0.25">
      <c r="A171">
        <v>17</v>
      </c>
      <c r="B171" t="s">
        <v>58</v>
      </c>
      <c r="C171" t="s">
        <v>55</v>
      </c>
      <c r="D171" t="s">
        <v>25</v>
      </c>
      <c r="E171" t="s">
        <v>25</v>
      </c>
      <c r="F171">
        <f t="shared" si="8"/>
        <v>1</v>
      </c>
    </row>
    <row r="172" spans="1:6" x14ac:dyDescent="0.25">
      <c r="A172">
        <v>18</v>
      </c>
      <c r="B172" t="s">
        <v>67</v>
      </c>
      <c r="C172" t="s">
        <v>62</v>
      </c>
      <c r="D172" t="s">
        <v>25</v>
      </c>
      <c r="E172" t="s">
        <v>25</v>
      </c>
      <c r="F172">
        <f t="shared" si="8"/>
        <v>1</v>
      </c>
    </row>
    <row r="173" spans="1:6" x14ac:dyDescent="0.25">
      <c r="A173">
        <v>18</v>
      </c>
      <c r="B173" t="s">
        <v>57</v>
      </c>
      <c r="C173" t="s">
        <v>58</v>
      </c>
      <c r="D173" t="s">
        <v>25</v>
      </c>
      <c r="E173" t="s">
        <v>25</v>
      </c>
      <c r="F173">
        <f t="shared" si="8"/>
        <v>1</v>
      </c>
    </row>
    <row r="174" spans="1:6" x14ac:dyDescent="0.25">
      <c r="A174">
        <v>18</v>
      </c>
      <c r="B174" t="s">
        <v>63</v>
      </c>
      <c r="C174" t="s">
        <v>64</v>
      </c>
      <c r="D174" t="s">
        <v>24</v>
      </c>
      <c r="E174" t="s">
        <v>23</v>
      </c>
      <c r="F174">
        <f t="shared" si="8"/>
        <v>0</v>
      </c>
    </row>
    <row r="175" spans="1:6" x14ac:dyDescent="0.25">
      <c r="A175">
        <v>18</v>
      </c>
      <c r="B175" t="s">
        <v>53</v>
      </c>
      <c r="C175" t="s">
        <v>50</v>
      </c>
      <c r="D175" t="s">
        <v>23</v>
      </c>
      <c r="E175" t="s">
        <v>23</v>
      </c>
      <c r="F175">
        <f t="shared" si="8"/>
        <v>1</v>
      </c>
    </row>
    <row r="176" spans="1:6" x14ac:dyDescent="0.25">
      <c r="A176">
        <v>18</v>
      </c>
      <c r="B176" t="s">
        <v>59</v>
      </c>
      <c r="C176" t="s">
        <v>56</v>
      </c>
      <c r="D176" t="s">
        <v>25</v>
      </c>
      <c r="E176" t="s">
        <v>24</v>
      </c>
      <c r="F176">
        <f t="shared" si="8"/>
        <v>0</v>
      </c>
    </row>
    <row r="177" spans="1:6" x14ac:dyDescent="0.25">
      <c r="A177">
        <v>18</v>
      </c>
      <c r="B177" t="s">
        <v>55</v>
      </c>
      <c r="C177" t="s">
        <v>48</v>
      </c>
      <c r="D177" t="s">
        <v>25</v>
      </c>
      <c r="E177" t="s">
        <v>25</v>
      </c>
      <c r="F177">
        <f t="shared" si="8"/>
        <v>1</v>
      </c>
    </row>
    <row r="178" spans="1:6" x14ac:dyDescent="0.25">
      <c r="A178">
        <v>18</v>
      </c>
      <c r="B178" t="s">
        <v>61</v>
      </c>
      <c r="C178" t="s">
        <v>66</v>
      </c>
      <c r="D178" t="s">
        <v>24</v>
      </c>
      <c r="E178" t="s">
        <v>23</v>
      </c>
      <c r="F178">
        <f t="shared" si="8"/>
        <v>0</v>
      </c>
    </row>
    <row r="179" spans="1:6" x14ac:dyDescent="0.25">
      <c r="A179">
        <v>18</v>
      </c>
      <c r="B179" t="s">
        <v>49</v>
      </c>
      <c r="C179" t="s">
        <v>60</v>
      </c>
      <c r="D179" t="s">
        <v>25</v>
      </c>
      <c r="E179" t="s">
        <v>25</v>
      </c>
      <c r="F179">
        <f t="shared" si="8"/>
        <v>1</v>
      </c>
    </row>
    <row r="180" spans="1:6" x14ac:dyDescent="0.25">
      <c r="A180">
        <v>18</v>
      </c>
      <c r="B180" t="s">
        <v>65</v>
      </c>
      <c r="C180" t="s">
        <v>52</v>
      </c>
      <c r="D180" t="s">
        <v>23</v>
      </c>
      <c r="E180" t="s">
        <v>23</v>
      </c>
      <c r="F180">
        <f t="shared" si="8"/>
        <v>1</v>
      </c>
    </row>
    <row r="181" spans="1:6" x14ac:dyDescent="0.25">
      <c r="A181">
        <v>18</v>
      </c>
      <c r="B181" t="s">
        <v>51</v>
      </c>
      <c r="C181" t="s">
        <v>54</v>
      </c>
      <c r="D181" t="s">
        <v>23</v>
      </c>
      <c r="E181" t="s">
        <v>24</v>
      </c>
      <c r="F181">
        <f t="shared" si="8"/>
        <v>0</v>
      </c>
    </row>
    <row r="182" spans="1:6" x14ac:dyDescent="0.25">
      <c r="A182">
        <v>16</v>
      </c>
      <c r="B182" t="s">
        <v>56</v>
      </c>
      <c r="C182" t="s">
        <v>58</v>
      </c>
      <c r="D182" t="s">
        <v>23</v>
      </c>
      <c r="E182" t="s">
        <v>23</v>
      </c>
      <c r="F182">
        <f t="shared" si="8"/>
        <v>1</v>
      </c>
    </row>
    <row r="183" spans="1:6" x14ac:dyDescent="0.25">
      <c r="A183">
        <v>19</v>
      </c>
      <c r="B183" t="s">
        <v>64</v>
      </c>
      <c r="C183" t="s">
        <v>51</v>
      </c>
      <c r="D183" t="s">
        <v>24</v>
      </c>
      <c r="E183" t="s">
        <v>23</v>
      </c>
      <c r="F183">
        <f t="shared" si="8"/>
        <v>0</v>
      </c>
    </row>
    <row r="184" spans="1:6" x14ac:dyDescent="0.25">
      <c r="A184">
        <v>19</v>
      </c>
      <c r="B184" t="s">
        <v>56</v>
      </c>
      <c r="C184" t="s">
        <v>49</v>
      </c>
      <c r="D184" t="s">
        <v>23</v>
      </c>
      <c r="E184" t="s">
        <v>23</v>
      </c>
      <c r="F184">
        <f t="shared" si="8"/>
        <v>1</v>
      </c>
    </row>
    <row r="185" spans="1:6" x14ac:dyDescent="0.25">
      <c r="A185">
        <v>19</v>
      </c>
      <c r="B185" t="s">
        <v>52</v>
      </c>
      <c r="C185" t="s">
        <v>67</v>
      </c>
      <c r="D185" t="s">
        <v>25</v>
      </c>
      <c r="E185" t="s">
        <v>23</v>
      </c>
      <c r="F185">
        <f t="shared" si="8"/>
        <v>0</v>
      </c>
    </row>
    <row r="186" spans="1:6" x14ac:dyDescent="0.25">
      <c r="A186">
        <v>19</v>
      </c>
      <c r="B186" t="s">
        <v>48</v>
      </c>
      <c r="C186" t="s">
        <v>61</v>
      </c>
      <c r="D186" t="s">
        <v>23</v>
      </c>
      <c r="E186" t="s">
        <v>23</v>
      </c>
      <c r="F186">
        <f t="shared" si="8"/>
        <v>1</v>
      </c>
    </row>
    <row r="187" spans="1:6" x14ac:dyDescent="0.25">
      <c r="A187">
        <v>19</v>
      </c>
      <c r="B187" t="s">
        <v>62</v>
      </c>
      <c r="C187" t="s">
        <v>57</v>
      </c>
      <c r="D187" t="s">
        <v>24</v>
      </c>
      <c r="E187" t="s">
        <v>23</v>
      </c>
      <c r="F187">
        <f t="shared" si="8"/>
        <v>0</v>
      </c>
    </row>
    <row r="188" spans="1:6" x14ac:dyDescent="0.25">
      <c r="A188">
        <v>19</v>
      </c>
      <c r="B188" t="s">
        <v>60</v>
      </c>
      <c r="C188" t="s">
        <v>59</v>
      </c>
      <c r="D188" t="s">
        <v>23</v>
      </c>
      <c r="E188" t="s">
        <v>23</v>
      </c>
      <c r="F188">
        <f t="shared" si="8"/>
        <v>1</v>
      </c>
    </row>
    <row r="189" spans="1:6" x14ac:dyDescent="0.25">
      <c r="A189">
        <v>19</v>
      </c>
      <c r="B189" t="s">
        <v>50</v>
      </c>
      <c r="C189" t="s">
        <v>65</v>
      </c>
      <c r="D189" t="s">
        <v>24</v>
      </c>
      <c r="E189" t="s">
        <v>23</v>
      </c>
      <c r="F189">
        <f t="shared" si="8"/>
        <v>0</v>
      </c>
    </row>
    <row r="190" spans="1:6" x14ac:dyDescent="0.25">
      <c r="A190">
        <v>19</v>
      </c>
      <c r="B190" t="s">
        <v>54</v>
      </c>
      <c r="C190" t="s">
        <v>53</v>
      </c>
      <c r="D190" t="s">
        <v>25</v>
      </c>
      <c r="E190" t="s">
        <v>23</v>
      </c>
      <c r="F190">
        <f t="shared" si="8"/>
        <v>0</v>
      </c>
    </row>
    <row r="191" spans="1:6" x14ac:dyDescent="0.25">
      <c r="A191">
        <v>19</v>
      </c>
      <c r="B191" t="s">
        <v>58</v>
      </c>
      <c r="C191" t="s">
        <v>63</v>
      </c>
      <c r="D191" t="s">
        <v>23</v>
      </c>
      <c r="E191" t="s">
        <v>24</v>
      </c>
      <c r="F191">
        <f t="shared" si="8"/>
        <v>0</v>
      </c>
    </row>
    <row r="192" spans="1:6" x14ac:dyDescent="0.25">
      <c r="A192">
        <v>19</v>
      </c>
      <c r="B192" t="s">
        <v>66</v>
      </c>
      <c r="C192" t="s">
        <v>55</v>
      </c>
      <c r="D192" t="s">
        <v>25</v>
      </c>
      <c r="E192" t="s">
        <v>25</v>
      </c>
      <c r="F192">
        <f t="shared" si="8"/>
        <v>1</v>
      </c>
    </row>
    <row r="193" spans="1:6" x14ac:dyDescent="0.25">
      <c r="A193">
        <v>20</v>
      </c>
      <c r="B193" t="s">
        <v>51</v>
      </c>
      <c r="C193" t="s">
        <v>50</v>
      </c>
      <c r="D193" t="s">
        <v>25</v>
      </c>
      <c r="E193" t="s">
        <v>25</v>
      </c>
      <c r="F193">
        <f t="shared" si="8"/>
        <v>1</v>
      </c>
    </row>
    <row r="194" spans="1:6" x14ac:dyDescent="0.25">
      <c r="A194">
        <v>20</v>
      </c>
      <c r="B194" t="s">
        <v>63</v>
      </c>
      <c r="C194" t="s">
        <v>62</v>
      </c>
      <c r="D194" t="s">
        <v>23</v>
      </c>
      <c r="E194" t="s">
        <v>23</v>
      </c>
      <c r="F194">
        <f t="shared" si="8"/>
        <v>1</v>
      </c>
    </row>
    <row r="195" spans="1:6" x14ac:dyDescent="0.25">
      <c r="A195">
        <v>20</v>
      </c>
      <c r="B195" t="s">
        <v>61</v>
      </c>
      <c r="C195" t="s">
        <v>60</v>
      </c>
      <c r="D195" t="s">
        <v>25</v>
      </c>
      <c r="E195" t="s">
        <v>25</v>
      </c>
      <c r="F195">
        <f t="shared" si="8"/>
        <v>1</v>
      </c>
    </row>
    <row r="196" spans="1:6" x14ac:dyDescent="0.25">
      <c r="A196">
        <v>20</v>
      </c>
      <c r="B196" t="s">
        <v>49</v>
      </c>
      <c r="C196" t="s">
        <v>48</v>
      </c>
      <c r="D196" t="s">
        <v>25</v>
      </c>
      <c r="E196" t="s">
        <v>25</v>
      </c>
      <c r="F196">
        <f t="shared" ref="F196:F259" si="9">IF(D196=E196,1,0)</f>
        <v>1</v>
      </c>
    </row>
    <row r="197" spans="1:6" x14ac:dyDescent="0.25">
      <c r="A197">
        <v>20</v>
      </c>
      <c r="B197" t="s">
        <v>67</v>
      </c>
      <c r="C197" t="s">
        <v>66</v>
      </c>
      <c r="D197" t="s">
        <v>24</v>
      </c>
      <c r="E197" t="s">
        <v>23</v>
      </c>
      <c r="F197">
        <f t="shared" si="9"/>
        <v>0</v>
      </c>
    </row>
    <row r="198" spans="1:6" x14ac:dyDescent="0.25">
      <c r="A198">
        <v>20</v>
      </c>
      <c r="B198" t="s">
        <v>57</v>
      </c>
      <c r="C198" t="s">
        <v>56</v>
      </c>
      <c r="D198" t="s">
        <v>25</v>
      </c>
      <c r="E198" t="s">
        <v>25</v>
      </c>
      <c r="F198">
        <f t="shared" si="9"/>
        <v>1</v>
      </c>
    </row>
    <row r="199" spans="1:6" x14ac:dyDescent="0.25">
      <c r="A199">
        <v>20</v>
      </c>
      <c r="B199" t="s">
        <v>59</v>
      </c>
      <c r="C199" t="s">
        <v>58</v>
      </c>
      <c r="D199" t="s">
        <v>23</v>
      </c>
      <c r="E199" t="s">
        <v>23</v>
      </c>
      <c r="F199">
        <f t="shared" si="9"/>
        <v>1</v>
      </c>
    </row>
    <row r="200" spans="1:6" x14ac:dyDescent="0.25">
      <c r="A200">
        <v>20</v>
      </c>
      <c r="B200" t="s">
        <v>53</v>
      </c>
      <c r="C200" t="s">
        <v>52</v>
      </c>
      <c r="D200" t="s">
        <v>23</v>
      </c>
      <c r="E200" t="s">
        <v>23</v>
      </c>
      <c r="F200">
        <f t="shared" si="9"/>
        <v>1</v>
      </c>
    </row>
    <row r="201" spans="1:6" x14ac:dyDescent="0.25">
      <c r="A201">
        <v>20</v>
      </c>
      <c r="B201" t="s">
        <v>65</v>
      </c>
      <c r="C201" t="s">
        <v>64</v>
      </c>
      <c r="D201" t="s">
        <v>23</v>
      </c>
      <c r="E201" t="s">
        <v>23</v>
      </c>
      <c r="F201">
        <f t="shared" si="9"/>
        <v>1</v>
      </c>
    </row>
    <row r="202" spans="1:6" x14ac:dyDescent="0.25">
      <c r="A202">
        <v>20</v>
      </c>
      <c r="B202" t="s">
        <v>55</v>
      </c>
      <c r="C202" t="s">
        <v>54</v>
      </c>
      <c r="D202" t="s">
        <v>23</v>
      </c>
      <c r="E202" t="s">
        <v>23</v>
      </c>
      <c r="F202">
        <f t="shared" si="9"/>
        <v>1</v>
      </c>
    </row>
    <row r="203" spans="1:6" x14ac:dyDescent="0.25">
      <c r="A203">
        <v>21</v>
      </c>
      <c r="B203" t="s">
        <v>50</v>
      </c>
      <c r="C203" t="s">
        <v>59</v>
      </c>
      <c r="D203" t="s">
        <v>25</v>
      </c>
      <c r="E203" t="s">
        <v>25</v>
      </c>
      <c r="F203">
        <f t="shared" si="9"/>
        <v>1</v>
      </c>
    </row>
    <row r="204" spans="1:6" x14ac:dyDescent="0.25">
      <c r="A204">
        <v>21</v>
      </c>
      <c r="B204" t="s">
        <v>64</v>
      </c>
      <c r="C204" t="s">
        <v>49</v>
      </c>
      <c r="D204" t="s">
        <v>24</v>
      </c>
      <c r="E204" t="s">
        <v>23</v>
      </c>
      <c r="F204">
        <f t="shared" si="9"/>
        <v>0</v>
      </c>
    </row>
    <row r="205" spans="1:6" x14ac:dyDescent="0.25">
      <c r="A205">
        <v>21</v>
      </c>
      <c r="B205" t="s">
        <v>62</v>
      </c>
      <c r="C205" t="s">
        <v>51</v>
      </c>
      <c r="D205" t="s">
        <v>23</v>
      </c>
      <c r="E205" t="s">
        <v>23</v>
      </c>
      <c r="F205">
        <f t="shared" si="9"/>
        <v>1</v>
      </c>
    </row>
    <row r="206" spans="1:6" x14ac:dyDescent="0.25">
      <c r="A206">
        <v>21</v>
      </c>
      <c r="B206" t="s">
        <v>48</v>
      </c>
      <c r="C206" t="s">
        <v>53</v>
      </c>
      <c r="D206" t="s">
        <v>23</v>
      </c>
      <c r="E206" t="s">
        <v>23</v>
      </c>
      <c r="F206">
        <f t="shared" si="9"/>
        <v>1</v>
      </c>
    </row>
    <row r="207" spans="1:6" x14ac:dyDescent="0.25">
      <c r="A207">
        <v>21</v>
      </c>
      <c r="B207" t="s">
        <v>58</v>
      </c>
      <c r="C207" t="s">
        <v>61</v>
      </c>
      <c r="D207" t="s">
        <v>24</v>
      </c>
      <c r="E207" t="s">
        <v>24</v>
      </c>
      <c r="F207">
        <f t="shared" si="9"/>
        <v>1</v>
      </c>
    </row>
    <row r="208" spans="1:6" x14ac:dyDescent="0.25">
      <c r="A208">
        <v>21</v>
      </c>
      <c r="B208" t="s">
        <v>56</v>
      </c>
      <c r="C208" t="s">
        <v>65</v>
      </c>
      <c r="D208" t="s">
        <v>23</v>
      </c>
      <c r="E208" t="s">
        <v>23</v>
      </c>
      <c r="F208">
        <f t="shared" si="9"/>
        <v>1</v>
      </c>
    </row>
    <row r="209" spans="1:6" x14ac:dyDescent="0.25">
      <c r="A209">
        <v>21</v>
      </c>
      <c r="B209" t="s">
        <v>60</v>
      </c>
      <c r="C209" t="s">
        <v>55</v>
      </c>
      <c r="D209" t="s">
        <v>23</v>
      </c>
      <c r="E209" t="s">
        <v>23</v>
      </c>
      <c r="F209">
        <f t="shared" si="9"/>
        <v>1</v>
      </c>
    </row>
    <row r="210" spans="1:6" x14ac:dyDescent="0.25">
      <c r="A210">
        <v>21</v>
      </c>
      <c r="B210" t="s">
        <v>66</v>
      </c>
      <c r="C210" t="s">
        <v>57</v>
      </c>
      <c r="D210" t="s">
        <v>23</v>
      </c>
      <c r="E210" t="s">
        <v>23</v>
      </c>
      <c r="F210">
        <f t="shared" si="9"/>
        <v>1</v>
      </c>
    </row>
    <row r="211" spans="1:6" x14ac:dyDescent="0.25">
      <c r="A211">
        <v>22</v>
      </c>
      <c r="B211" t="s">
        <v>48</v>
      </c>
      <c r="C211" t="s">
        <v>50</v>
      </c>
      <c r="D211" t="s">
        <v>24</v>
      </c>
      <c r="E211" t="s">
        <v>23</v>
      </c>
      <c r="F211">
        <f t="shared" si="9"/>
        <v>0</v>
      </c>
    </row>
    <row r="212" spans="1:6" x14ac:dyDescent="0.25">
      <c r="A212">
        <v>22</v>
      </c>
      <c r="B212" t="s">
        <v>66</v>
      </c>
      <c r="C212" t="s">
        <v>52</v>
      </c>
      <c r="D212" t="s">
        <v>24</v>
      </c>
      <c r="E212" t="s">
        <v>23</v>
      </c>
      <c r="F212">
        <f t="shared" si="9"/>
        <v>0</v>
      </c>
    </row>
    <row r="213" spans="1:6" x14ac:dyDescent="0.25">
      <c r="A213">
        <v>22</v>
      </c>
      <c r="B213" t="s">
        <v>63</v>
      </c>
      <c r="C213" t="s">
        <v>67</v>
      </c>
      <c r="D213" t="s">
        <v>23</v>
      </c>
      <c r="E213" t="s">
        <v>23</v>
      </c>
      <c r="F213">
        <f t="shared" si="9"/>
        <v>1</v>
      </c>
    </row>
    <row r="214" spans="1:6" x14ac:dyDescent="0.25">
      <c r="A214">
        <v>22</v>
      </c>
      <c r="B214" t="s">
        <v>54</v>
      </c>
      <c r="C214" t="s">
        <v>64</v>
      </c>
      <c r="D214" t="s">
        <v>23</v>
      </c>
      <c r="E214" t="s">
        <v>23</v>
      </c>
      <c r="F214">
        <f t="shared" si="9"/>
        <v>1</v>
      </c>
    </row>
    <row r="215" spans="1:6" x14ac:dyDescent="0.25">
      <c r="A215">
        <v>22</v>
      </c>
      <c r="B215" t="s">
        <v>58</v>
      </c>
      <c r="C215" t="s">
        <v>60</v>
      </c>
      <c r="D215" t="s">
        <v>23</v>
      </c>
      <c r="E215" t="s">
        <v>24</v>
      </c>
      <c r="F215">
        <f t="shared" si="9"/>
        <v>0</v>
      </c>
    </row>
    <row r="216" spans="1:6" x14ac:dyDescent="0.25">
      <c r="A216">
        <v>22</v>
      </c>
      <c r="B216" t="s">
        <v>53</v>
      </c>
      <c r="C216" t="s">
        <v>56</v>
      </c>
      <c r="D216" t="s">
        <v>24</v>
      </c>
      <c r="E216" t="s">
        <v>24</v>
      </c>
      <c r="F216">
        <f t="shared" si="9"/>
        <v>1</v>
      </c>
    </row>
    <row r="217" spans="1:6" x14ac:dyDescent="0.25">
      <c r="A217">
        <v>22</v>
      </c>
      <c r="B217" t="s">
        <v>61</v>
      </c>
      <c r="C217" t="s">
        <v>65</v>
      </c>
      <c r="D217" t="s">
        <v>23</v>
      </c>
      <c r="E217" t="s">
        <v>23</v>
      </c>
      <c r="F217">
        <f t="shared" si="9"/>
        <v>1</v>
      </c>
    </row>
    <row r="218" spans="1:6" x14ac:dyDescent="0.25">
      <c r="A218">
        <v>22</v>
      </c>
      <c r="B218" t="s">
        <v>55</v>
      </c>
      <c r="C218" t="s">
        <v>62</v>
      </c>
      <c r="D218" t="s">
        <v>25</v>
      </c>
      <c r="E218" t="s">
        <v>25</v>
      </c>
      <c r="F218">
        <f t="shared" si="9"/>
        <v>1</v>
      </c>
    </row>
    <row r="219" spans="1:6" x14ac:dyDescent="0.25">
      <c r="A219">
        <v>22</v>
      </c>
      <c r="B219" t="s">
        <v>57</v>
      </c>
      <c r="C219" t="s">
        <v>51</v>
      </c>
      <c r="D219" t="s">
        <v>23</v>
      </c>
      <c r="E219" t="s">
        <v>23</v>
      </c>
      <c r="F219">
        <f t="shared" si="9"/>
        <v>1</v>
      </c>
    </row>
    <row r="220" spans="1:6" x14ac:dyDescent="0.25">
      <c r="A220">
        <v>22</v>
      </c>
      <c r="B220" t="s">
        <v>59</v>
      </c>
      <c r="C220" t="s">
        <v>49</v>
      </c>
      <c r="D220" t="s">
        <v>23</v>
      </c>
      <c r="E220" t="s">
        <v>23</v>
      </c>
      <c r="F220">
        <f t="shared" si="9"/>
        <v>1</v>
      </c>
    </row>
    <row r="221" spans="1:6" x14ac:dyDescent="0.25">
      <c r="A221">
        <v>21</v>
      </c>
      <c r="B221" t="s">
        <v>52</v>
      </c>
      <c r="C221" t="s">
        <v>63</v>
      </c>
      <c r="D221" t="s">
        <v>25</v>
      </c>
      <c r="E221" t="s">
        <v>24</v>
      </c>
      <c r="F221">
        <f t="shared" si="9"/>
        <v>0</v>
      </c>
    </row>
    <row r="222" spans="1:6" x14ac:dyDescent="0.25">
      <c r="A222">
        <v>21</v>
      </c>
      <c r="B222" t="s">
        <v>54</v>
      </c>
      <c r="C222" t="s">
        <v>67</v>
      </c>
      <c r="D222" t="s">
        <v>25</v>
      </c>
      <c r="E222" t="s">
        <v>24</v>
      </c>
      <c r="F222">
        <f t="shared" si="9"/>
        <v>0</v>
      </c>
    </row>
    <row r="223" spans="1:6" x14ac:dyDescent="0.25">
      <c r="A223">
        <v>23</v>
      </c>
      <c r="B223" t="s">
        <v>60</v>
      </c>
      <c r="C223" t="s">
        <v>63</v>
      </c>
      <c r="D223" t="s">
        <v>24</v>
      </c>
      <c r="E223" t="s">
        <v>23</v>
      </c>
      <c r="F223">
        <f t="shared" si="9"/>
        <v>0</v>
      </c>
    </row>
    <row r="224" spans="1:6" x14ac:dyDescent="0.25">
      <c r="A224">
        <v>23</v>
      </c>
      <c r="B224" t="s">
        <v>62</v>
      </c>
      <c r="C224" t="s">
        <v>66</v>
      </c>
      <c r="D224" t="s">
        <v>25</v>
      </c>
      <c r="E224" t="s">
        <v>23</v>
      </c>
      <c r="F224">
        <f t="shared" si="9"/>
        <v>0</v>
      </c>
    </row>
    <row r="225" spans="1:6" x14ac:dyDescent="0.25">
      <c r="A225">
        <v>23</v>
      </c>
      <c r="B225" t="s">
        <v>49</v>
      </c>
      <c r="C225" t="s">
        <v>53</v>
      </c>
      <c r="D225" t="s">
        <v>24</v>
      </c>
      <c r="E225" t="s">
        <v>25</v>
      </c>
      <c r="F225">
        <f t="shared" si="9"/>
        <v>0</v>
      </c>
    </row>
    <row r="226" spans="1:6" x14ac:dyDescent="0.25">
      <c r="A226">
        <v>23</v>
      </c>
      <c r="B226" t="s">
        <v>50</v>
      </c>
      <c r="C226" t="s">
        <v>57</v>
      </c>
      <c r="D226" t="s">
        <v>23</v>
      </c>
      <c r="E226" t="s">
        <v>23</v>
      </c>
      <c r="F226">
        <f t="shared" si="9"/>
        <v>1</v>
      </c>
    </row>
    <row r="227" spans="1:6" x14ac:dyDescent="0.25">
      <c r="A227">
        <v>23</v>
      </c>
      <c r="B227" t="s">
        <v>67</v>
      </c>
      <c r="C227" t="s">
        <v>61</v>
      </c>
      <c r="D227" t="s">
        <v>25</v>
      </c>
      <c r="E227" t="s">
        <v>25</v>
      </c>
      <c r="F227">
        <f t="shared" si="9"/>
        <v>1</v>
      </c>
    </row>
    <row r="228" spans="1:6" x14ac:dyDescent="0.25">
      <c r="A228">
        <v>23</v>
      </c>
      <c r="B228" t="s">
        <v>56</v>
      </c>
      <c r="C228" t="s">
        <v>54</v>
      </c>
      <c r="D228" t="s">
        <v>24</v>
      </c>
      <c r="E228" t="s">
        <v>23</v>
      </c>
      <c r="F228">
        <f t="shared" si="9"/>
        <v>0</v>
      </c>
    </row>
    <row r="229" spans="1:6" x14ac:dyDescent="0.25">
      <c r="A229">
        <v>23</v>
      </c>
      <c r="B229" t="s">
        <v>51</v>
      </c>
      <c r="C229" t="s">
        <v>58</v>
      </c>
      <c r="D229" t="s">
        <v>25</v>
      </c>
      <c r="E229" t="s">
        <v>25</v>
      </c>
      <c r="F229">
        <f t="shared" si="9"/>
        <v>1</v>
      </c>
    </row>
    <row r="230" spans="1:6" x14ac:dyDescent="0.25">
      <c r="A230">
        <v>23</v>
      </c>
      <c r="B230" t="s">
        <v>65</v>
      </c>
      <c r="C230" t="s">
        <v>55</v>
      </c>
      <c r="D230" t="s">
        <v>23</v>
      </c>
      <c r="E230" t="s">
        <v>23</v>
      </c>
      <c r="F230">
        <f t="shared" si="9"/>
        <v>1</v>
      </c>
    </row>
    <row r="231" spans="1:6" x14ac:dyDescent="0.25">
      <c r="A231">
        <v>23</v>
      </c>
      <c r="B231" t="s">
        <v>64</v>
      </c>
      <c r="C231" t="s">
        <v>59</v>
      </c>
      <c r="D231" t="s">
        <v>25</v>
      </c>
      <c r="E231" t="s">
        <v>25</v>
      </c>
      <c r="F231">
        <f t="shared" si="9"/>
        <v>1</v>
      </c>
    </row>
    <row r="232" spans="1:6" x14ac:dyDescent="0.25">
      <c r="A232">
        <v>23</v>
      </c>
      <c r="B232" t="s">
        <v>52</v>
      </c>
      <c r="C232" t="s">
        <v>48</v>
      </c>
      <c r="D232" t="s">
        <v>25</v>
      </c>
      <c r="E232" t="s">
        <v>25</v>
      </c>
      <c r="F232">
        <f t="shared" si="9"/>
        <v>1</v>
      </c>
    </row>
    <row r="233" spans="1:6" x14ac:dyDescent="0.25">
      <c r="A233">
        <v>24</v>
      </c>
      <c r="B233" t="s">
        <v>61</v>
      </c>
      <c r="C233" t="s">
        <v>56</v>
      </c>
      <c r="D233" t="s">
        <v>23</v>
      </c>
      <c r="E233" t="s">
        <v>23</v>
      </c>
      <c r="F233">
        <f t="shared" si="9"/>
        <v>1</v>
      </c>
    </row>
    <row r="234" spans="1:6" x14ac:dyDescent="0.25">
      <c r="A234">
        <v>24</v>
      </c>
      <c r="B234" t="s">
        <v>60</v>
      </c>
      <c r="C234" t="s">
        <v>64</v>
      </c>
      <c r="D234" t="s">
        <v>23</v>
      </c>
      <c r="E234" t="s">
        <v>23</v>
      </c>
      <c r="F234">
        <f t="shared" si="9"/>
        <v>1</v>
      </c>
    </row>
    <row r="235" spans="1:6" x14ac:dyDescent="0.25">
      <c r="A235">
        <v>24</v>
      </c>
      <c r="B235" t="s">
        <v>65</v>
      </c>
      <c r="C235" t="s">
        <v>53</v>
      </c>
      <c r="D235" t="s">
        <v>23</v>
      </c>
      <c r="E235" t="s">
        <v>23</v>
      </c>
      <c r="F235">
        <f t="shared" si="9"/>
        <v>1</v>
      </c>
    </row>
    <row r="236" spans="1:6" x14ac:dyDescent="0.25">
      <c r="A236">
        <v>24</v>
      </c>
      <c r="B236" t="s">
        <v>57</v>
      </c>
      <c r="C236" t="s">
        <v>52</v>
      </c>
      <c r="D236" t="s">
        <v>23</v>
      </c>
      <c r="E236" t="s">
        <v>23</v>
      </c>
      <c r="F236">
        <f t="shared" si="9"/>
        <v>1</v>
      </c>
    </row>
    <row r="237" spans="1:6" x14ac:dyDescent="0.25">
      <c r="A237">
        <v>24</v>
      </c>
      <c r="B237" t="s">
        <v>62</v>
      </c>
      <c r="C237" t="s">
        <v>50</v>
      </c>
      <c r="D237" t="s">
        <v>24</v>
      </c>
      <c r="E237" t="s">
        <v>23</v>
      </c>
      <c r="F237">
        <f t="shared" si="9"/>
        <v>0</v>
      </c>
    </row>
    <row r="238" spans="1:6" x14ac:dyDescent="0.25">
      <c r="A238">
        <v>24</v>
      </c>
      <c r="B238" t="s">
        <v>51</v>
      </c>
      <c r="C238" t="s">
        <v>59</v>
      </c>
      <c r="D238" t="s">
        <v>23</v>
      </c>
      <c r="E238" t="s">
        <v>23</v>
      </c>
      <c r="F238">
        <f t="shared" si="9"/>
        <v>1</v>
      </c>
    </row>
    <row r="239" spans="1:6" x14ac:dyDescent="0.25">
      <c r="A239">
        <v>24</v>
      </c>
      <c r="B239" t="s">
        <v>49</v>
      </c>
      <c r="C239" t="s">
        <v>58</v>
      </c>
      <c r="D239" t="s">
        <v>24</v>
      </c>
      <c r="E239" t="s">
        <v>23</v>
      </c>
      <c r="F239">
        <f t="shared" si="9"/>
        <v>0</v>
      </c>
    </row>
    <row r="240" spans="1:6" x14ac:dyDescent="0.25">
      <c r="A240">
        <v>24</v>
      </c>
      <c r="B240" t="s">
        <v>48</v>
      </c>
      <c r="C240" t="s">
        <v>54</v>
      </c>
      <c r="D240" t="s">
        <v>23</v>
      </c>
      <c r="E240" t="s">
        <v>23</v>
      </c>
      <c r="F240">
        <f t="shared" si="9"/>
        <v>1</v>
      </c>
    </row>
    <row r="241" spans="1:6" x14ac:dyDescent="0.25">
      <c r="A241">
        <v>24</v>
      </c>
      <c r="B241" t="s">
        <v>55</v>
      </c>
      <c r="C241" t="s">
        <v>67</v>
      </c>
      <c r="D241" t="s">
        <v>24</v>
      </c>
      <c r="E241" t="s">
        <v>24</v>
      </c>
      <c r="F241">
        <f t="shared" si="9"/>
        <v>1</v>
      </c>
    </row>
    <row r="242" spans="1:6" x14ac:dyDescent="0.25">
      <c r="A242">
        <v>24</v>
      </c>
      <c r="B242" t="s">
        <v>63</v>
      </c>
      <c r="C242" t="s">
        <v>66</v>
      </c>
      <c r="D242" t="s">
        <v>24</v>
      </c>
      <c r="E242" t="s">
        <v>23</v>
      </c>
      <c r="F242">
        <f t="shared" si="9"/>
        <v>0</v>
      </c>
    </row>
    <row r="243" spans="1:6" x14ac:dyDescent="0.25">
      <c r="A243">
        <v>25</v>
      </c>
      <c r="B243" t="s">
        <v>58</v>
      </c>
      <c r="C243" t="s">
        <v>62</v>
      </c>
      <c r="D243" t="s">
        <v>23</v>
      </c>
      <c r="E243" t="s">
        <v>23</v>
      </c>
      <c r="F243">
        <f t="shared" si="9"/>
        <v>1</v>
      </c>
    </row>
    <row r="244" spans="1:6" x14ac:dyDescent="0.25">
      <c r="A244">
        <v>25</v>
      </c>
      <c r="B244" t="s">
        <v>59</v>
      </c>
      <c r="C244" t="s">
        <v>65</v>
      </c>
      <c r="D244" t="s">
        <v>23</v>
      </c>
      <c r="E244" t="s">
        <v>23</v>
      </c>
      <c r="F244">
        <f t="shared" si="9"/>
        <v>1</v>
      </c>
    </row>
    <row r="245" spans="1:6" x14ac:dyDescent="0.25">
      <c r="A245">
        <v>25</v>
      </c>
      <c r="B245" t="s">
        <v>56</v>
      </c>
      <c r="C245" t="s">
        <v>51</v>
      </c>
      <c r="D245" t="s">
        <v>23</v>
      </c>
      <c r="E245" t="s">
        <v>23</v>
      </c>
      <c r="F245">
        <f t="shared" si="9"/>
        <v>1</v>
      </c>
    </row>
    <row r="246" spans="1:6" x14ac:dyDescent="0.25">
      <c r="A246">
        <v>25</v>
      </c>
      <c r="B246" t="s">
        <v>53</v>
      </c>
      <c r="C246" t="s">
        <v>61</v>
      </c>
      <c r="D246" t="s">
        <v>24</v>
      </c>
      <c r="E246" t="s">
        <v>23</v>
      </c>
      <c r="F246">
        <f t="shared" si="9"/>
        <v>0</v>
      </c>
    </row>
    <row r="247" spans="1:6" x14ac:dyDescent="0.25">
      <c r="A247">
        <v>25</v>
      </c>
      <c r="B247" t="s">
        <v>50</v>
      </c>
      <c r="C247" t="s">
        <v>63</v>
      </c>
      <c r="D247" t="s">
        <v>23</v>
      </c>
      <c r="E247" t="s">
        <v>23</v>
      </c>
      <c r="F247">
        <f t="shared" si="9"/>
        <v>1</v>
      </c>
    </row>
    <row r="248" spans="1:6" x14ac:dyDescent="0.25">
      <c r="A248">
        <v>25</v>
      </c>
      <c r="B248" t="s">
        <v>52</v>
      </c>
      <c r="C248" t="s">
        <v>49</v>
      </c>
      <c r="D248" t="s">
        <v>24</v>
      </c>
      <c r="E248" t="s">
        <v>23</v>
      </c>
      <c r="F248">
        <f t="shared" si="9"/>
        <v>0</v>
      </c>
    </row>
    <row r="249" spans="1:6" x14ac:dyDescent="0.25">
      <c r="A249">
        <v>25</v>
      </c>
      <c r="B249" t="s">
        <v>64</v>
      </c>
      <c r="C249" t="s">
        <v>55</v>
      </c>
      <c r="D249" t="s">
        <v>23</v>
      </c>
      <c r="E249" t="s">
        <v>23</v>
      </c>
      <c r="F249">
        <f t="shared" si="9"/>
        <v>1</v>
      </c>
    </row>
    <row r="250" spans="1:6" x14ac:dyDescent="0.25">
      <c r="A250">
        <v>25</v>
      </c>
      <c r="B250" t="s">
        <v>66</v>
      </c>
      <c r="C250" t="s">
        <v>48</v>
      </c>
      <c r="D250" t="s">
        <v>25</v>
      </c>
      <c r="E250" t="s">
        <v>25</v>
      </c>
      <c r="F250">
        <f t="shared" si="9"/>
        <v>1</v>
      </c>
    </row>
    <row r="251" spans="1:6" x14ac:dyDescent="0.25">
      <c r="A251">
        <v>25</v>
      </c>
      <c r="B251" t="s">
        <v>67</v>
      </c>
      <c r="C251" t="s">
        <v>57</v>
      </c>
      <c r="D251" t="s">
        <v>23</v>
      </c>
      <c r="E251" t="s">
        <v>23</v>
      </c>
      <c r="F251">
        <f t="shared" si="9"/>
        <v>1</v>
      </c>
    </row>
    <row r="252" spans="1:6" x14ac:dyDescent="0.25">
      <c r="A252">
        <v>25</v>
      </c>
      <c r="B252" t="s">
        <v>54</v>
      </c>
      <c r="C252" t="s">
        <v>60</v>
      </c>
      <c r="D252" t="s">
        <v>25</v>
      </c>
      <c r="E252" t="s">
        <v>25</v>
      </c>
      <c r="F252">
        <f t="shared" si="9"/>
        <v>1</v>
      </c>
    </row>
    <row r="253" spans="1:6" x14ac:dyDescent="0.25">
      <c r="A253">
        <v>26</v>
      </c>
      <c r="B253" t="s">
        <v>56</v>
      </c>
      <c r="C253" t="s">
        <v>52</v>
      </c>
      <c r="D253" t="s">
        <v>23</v>
      </c>
      <c r="E253" t="s">
        <v>23</v>
      </c>
      <c r="F253">
        <f t="shared" si="9"/>
        <v>1</v>
      </c>
    </row>
    <row r="254" spans="1:6" x14ac:dyDescent="0.25">
      <c r="A254">
        <v>26</v>
      </c>
      <c r="B254" t="s">
        <v>59</v>
      </c>
      <c r="C254" t="s">
        <v>63</v>
      </c>
      <c r="D254" t="s">
        <v>24</v>
      </c>
      <c r="E254" t="s">
        <v>23</v>
      </c>
      <c r="F254">
        <f t="shared" si="9"/>
        <v>0</v>
      </c>
    </row>
    <row r="255" spans="1:6" x14ac:dyDescent="0.25">
      <c r="A255">
        <v>26</v>
      </c>
      <c r="B255" t="s">
        <v>67</v>
      </c>
      <c r="C255" t="s">
        <v>51</v>
      </c>
      <c r="D255" t="s">
        <v>23</v>
      </c>
      <c r="E255" t="s">
        <v>23</v>
      </c>
      <c r="F255">
        <f t="shared" si="9"/>
        <v>1</v>
      </c>
    </row>
    <row r="256" spans="1:6" x14ac:dyDescent="0.25">
      <c r="A256">
        <v>26</v>
      </c>
      <c r="B256" t="s">
        <v>65</v>
      </c>
      <c r="C256" t="s">
        <v>54</v>
      </c>
      <c r="D256" t="s">
        <v>24</v>
      </c>
      <c r="E256" t="s">
        <v>24</v>
      </c>
      <c r="F256">
        <f t="shared" si="9"/>
        <v>1</v>
      </c>
    </row>
    <row r="257" spans="1:6" x14ac:dyDescent="0.25">
      <c r="A257">
        <v>26</v>
      </c>
      <c r="B257" t="s">
        <v>60</v>
      </c>
      <c r="C257" t="s">
        <v>62</v>
      </c>
      <c r="D257" t="s">
        <v>25</v>
      </c>
      <c r="E257" t="s">
        <v>25</v>
      </c>
      <c r="F257">
        <f t="shared" si="9"/>
        <v>1</v>
      </c>
    </row>
    <row r="258" spans="1:6" x14ac:dyDescent="0.25">
      <c r="A258">
        <v>26</v>
      </c>
      <c r="B258" t="s">
        <v>49</v>
      </c>
      <c r="C258" t="s">
        <v>50</v>
      </c>
      <c r="D258" t="s">
        <v>23</v>
      </c>
      <c r="E258" t="s">
        <v>23</v>
      </c>
      <c r="F258">
        <f t="shared" si="9"/>
        <v>1</v>
      </c>
    </row>
    <row r="259" spans="1:6" x14ac:dyDescent="0.25">
      <c r="A259">
        <v>26</v>
      </c>
      <c r="B259" t="s">
        <v>57</v>
      </c>
      <c r="C259" t="s">
        <v>48</v>
      </c>
      <c r="D259" t="s">
        <v>25</v>
      </c>
      <c r="E259" t="s">
        <v>24</v>
      </c>
      <c r="F259">
        <f t="shared" si="9"/>
        <v>0</v>
      </c>
    </row>
    <row r="260" spans="1:6" x14ac:dyDescent="0.25">
      <c r="A260">
        <v>26</v>
      </c>
      <c r="B260" t="s">
        <v>55</v>
      </c>
      <c r="C260" t="s">
        <v>53</v>
      </c>
      <c r="D260" t="s">
        <v>25</v>
      </c>
      <c r="E260" t="s">
        <v>25</v>
      </c>
      <c r="F260">
        <f t="shared" ref="F260:F323" si="10">IF(D260=E260,1,0)</f>
        <v>1</v>
      </c>
    </row>
    <row r="261" spans="1:6" x14ac:dyDescent="0.25">
      <c r="A261">
        <v>26</v>
      </c>
      <c r="B261" t="s">
        <v>61</v>
      </c>
      <c r="C261" t="s">
        <v>64</v>
      </c>
      <c r="D261" t="s">
        <v>23</v>
      </c>
      <c r="E261" t="s">
        <v>23</v>
      </c>
      <c r="F261">
        <f t="shared" si="10"/>
        <v>1</v>
      </c>
    </row>
    <row r="262" spans="1:6" x14ac:dyDescent="0.25">
      <c r="A262">
        <v>26</v>
      </c>
      <c r="B262" t="s">
        <v>58</v>
      </c>
      <c r="C262" t="s">
        <v>66</v>
      </c>
      <c r="D262" t="s">
        <v>25</v>
      </c>
      <c r="E262" t="s">
        <v>24</v>
      </c>
      <c r="F262">
        <f t="shared" si="10"/>
        <v>0</v>
      </c>
    </row>
    <row r="263" spans="1:6" x14ac:dyDescent="0.25">
      <c r="A263">
        <v>27</v>
      </c>
      <c r="B263" t="s">
        <v>57</v>
      </c>
      <c r="C263" t="s">
        <v>60</v>
      </c>
      <c r="D263" t="s">
        <v>23</v>
      </c>
      <c r="E263" t="s">
        <v>23</v>
      </c>
      <c r="F263">
        <f t="shared" si="10"/>
        <v>1</v>
      </c>
    </row>
    <row r="264" spans="1:6" x14ac:dyDescent="0.25">
      <c r="A264">
        <v>27</v>
      </c>
      <c r="B264" t="s">
        <v>63</v>
      </c>
      <c r="C264" t="s">
        <v>49</v>
      </c>
      <c r="D264" t="s">
        <v>25</v>
      </c>
      <c r="E264" t="s">
        <v>23</v>
      </c>
      <c r="F264">
        <f t="shared" si="10"/>
        <v>0</v>
      </c>
    </row>
    <row r="265" spans="1:6" x14ac:dyDescent="0.25">
      <c r="A265">
        <v>27</v>
      </c>
      <c r="B265" t="s">
        <v>52</v>
      </c>
      <c r="C265" t="s">
        <v>59</v>
      </c>
      <c r="D265" t="s">
        <v>24</v>
      </c>
      <c r="E265" t="s">
        <v>23</v>
      </c>
      <c r="F265">
        <f t="shared" si="10"/>
        <v>0</v>
      </c>
    </row>
    <row r="266" spans="1:6" x14ac:dyDescent="0.25">
      <c r="A266">
        <v>27</v>
      </c>
      <c r="B266" t="s">
        <v>48</v>
      </c>
      <c r="C266" t="s">
        <v>58</v>
      </c>
      <c r="D266" t="s">
        <v>23</v>
      </c>
      <c r="E266" t="s">
        <v>23</v>
      </c>
      <c r="F266">
        <f t="shared" si="10"/>
        <v>1</v>
      </c>
    </row>
    <row r="267" spans="1:6" x14ac:dyDescent="0.25">
      <c r="A267">
        <v>27</v>
      </c>
      <c r="B267" t="s">
        <v>54</v>
      </c>
      <c r="C267" t="s">
        <v>61</v>
      </c>
      <c r="D267" t="s">
        <v>23</v>
      </c>
      <c r="E267" t="s">
        <v>23</v>
      </c>
      <c r="F267">
        <f t="shared" si="10"/>
        <v>1</v>
      </c>
    </row>
    <row r="268" spans="1:6" x14ac:dyDescent="0.25">
      <c r="A268">
        <v>27</v>
      </c>
      <c r="B268" t="s">
        <v>53</v>
      </c>
      <c r="C268" t="s">
        <v>67</v>
      </c>
      <c r="D268" t="s">
        <v>25</v>
      </c>
      <c r="E268" t="s">
        <v>25</v>
      </c>
      <c r="F268">
        <f t="shared" si="10"/>
        <v>1</v>
      </c>
    </row>
    <row r="269" spans="1:6" x14ac:dyDescent="0.25">
      <c r="A269">
        <v>27</v>
      </c>
      <c r="B269" t="s">
        <v>50</v>
      </c>
      <c r="C269" t="s">
        <v>55</v>
      </c>
      <c r="D269" t="s">
        <v>23</v>
      </c>
      <c r="E269" t="s">
        <v>23</v>
      </c>
      <c r="F269">
        <f t="shared" si="10"/>
        <v>1</v>
      </c>
    </row>
    <row r="270" spans="1:6" x14ac:dyDescent="0.25">
      <c r="A270">
        <v>27</v>
      </c>
      <c r="B270" t="s">
        <v>66</v>
      </c>
      <c r="C270" t="s">
        <v>56</v>
      </c>
      <c r="D270" t="s">
        <v>24</v>
      </c>
      <c r="E270" t="s">
        <v>24</v>
      </c>
      <c r="F270">
        <f t="shared" si="10"/>
        <v>1</v>
      </c>
    </row>
    <row r="271" spans="1:6" x14ac:dyDescent="0.25">
      <c r="A271" s="22">
        <v>27</v>
      </c>
      <c r="B271" s="22" t="s">
        <v>62</v>
      </c>
      <c r="C271" s="22" t="s">
        <v>64</v>
      </c>
      <c r="D271" t="s">
        <v>25</v>
      </c>
      <c r="E271" t="s">
        <v>23</v>
      </c>
      <c r="F271">
        <f t="shared" si="10"/>
        <v>0</v>
      </c>
    </row>
    <row r="272" spans="1:6" x14ac:dyDescent="0.25">
      <c r="A272">
        <v>27</v>
      </c>
      <c r="B272" t="s">
        <v>51</v>
      </c>
      <c r="C272" t="s">
        <v>65</v>
      </c>
      <c r="D272" t="s">
        <v>23</v>
      </c>
      <c r="E272" t="s">
        <v>23</v>
      </c>
      <c r="F272">
        <f t="shared" si="10"/>
        <v>1</v>
      </c>
    </row>
    <row r="273" spans="1:6" x14ac:dyDescent="0.25">
      <c r="A273">
        <v>28</v>
      </c>
      <c r="B273" t="s">
        <v>64</v>
      </c>
      <c r="C273" t="s">
        <v>67</v>
      </c>
      <c r="D273" t="s">
        <v>24</v>
      </c>
      <c r="E273" t="s">
        <v>23</v>
      </c>
      <c r="F273">
        <f t="shared" si="10"/>
        <v>0</v>
      </c>
    </row>
    <row r="274" spans="1:6" x14ac:dyDescent="0.25">
      <c r="A274">
        <v>28</v>
      </c>
      <c r="B274" t="s">
        <v>49</v>
      </c>
      <c r="C274" t="s">
        <v>57</v>
      </c>
      <c r="D274" t="s">
        <v>24</v>
      </c>
      <c r="E274" t="s">
        <v>23</v>
      </c>
      <c r="F274">
        <f t="shared" si="10"/>
        <v>0</v>
      </c>
    </row>
    <row r="275" spans="1:6" x14ac:dyDescent="0.25">
      <c r="A275">
        <v>28</v>
      </c>
      <c r="B275" t="s">
        <v>62</v>
      </c>
      <c r="C275" t="s">
        <v>53</v>
      </c>
      <c r="D275" t="s">
        <v>25</v>
      </c>
      <c r="E275" t="s">
        <v>23</v>
      </c>
      <c r="F275">
        <f t="shared" si="10"/>
        <v>0</v>
      </c>
    </row>
    <row r="276" spans="1:6" x14ac:dyDescent="0.25">
      <c r="A276">
        <v>28</v>
      </c>
      <c r="B276" t="s">
        <v>58</v>
      </c>
      <c r="C276" t="s">
        <v>52</v>
      </c>
      <c r="D276" t="s">
        <v>24</v>
      </c>
      <c r="E276" t="s">
        <v>23</v>
      </c>
      <c r="F276">
        <f t="shared" si="10"/>
        <v>0</v>
      </c>
    </row>
    <row r="277" spans="1:6" x14ac:dyDescent="0.25">
      <c r="A277">
        <v>28</v>
      </c>
      <c r="B277" t="s">
        <v>63</v>
      </c>
      <c r="C277" t="s">
        <v>61</v>
      </c>
      <c r="D277" t="s">
        <v>24</v>
      </c>
      <c r="E277" t="s">
        <v>25</v>
      </c>
      <c r="F277">
        <f t="shared" si="10"/>
        <v>0</v>
      </c>
    </row>
    <row r="278" spans="1:6" x14ac:dyDescent="0.25">
      <c r="A278">
        <v>28</v>
      </c>
      <c r="B278" t="s">
        <v>48</v>
      </c>
      <c r="C278" t="s">
        <v>65</v>
      </c>
      <c r="D278" t="s">
        <v>23</v>
      </c>
      <c r="E278" t="s">
        <v>23</v>
      </c>
      <c r="F278">
        <f t="shared" si="10"/>
        <v>1</v>
      </c>
    </row>
    <row r="279" spans="1:6" x14ac:dyDescent="0.25">
      <c r="A279">
        <v>28</v>
      </c>
      <c r="B279" t="s">
        <v>66</v>
      </c>
      <c r="C279" t="s">
        <v>59</v>
      </c>
      <c r="D279" t="s">
        <v>23</v>
      </c>
      <c r="E279" t="s">
        <v>23</v>
      </c>
      <c r="F279">
        <f t="shared" si="10"/>
        <v>1</v>
      </c>
    </row>
    <row r="280" spans="1:6" x14ac:dyDescent="0.25">
      <c r="A280">
        <v>28</v>
      </c>
      <c r="B280" t="s">
        <v>50</v>
      </c>
      <c r="C280" t="s">
        <v>54</v>
      </c>
      <c r="D280" t="s">
        <v>23</v>
      </c>
      <c r="E280" t="s">
        <v>23</v>
      </c>
      <c r="F280">
        <f t="shared" si="10"/>
        <v>1</v>
      </c>
    </row>
    <row r="281" spans="1:6" x14ac:dyDescent="0.25">
      <c r="A281">
        <v>28</v>
      </c>
      <c r="B281" t="s">
        <v>60</v>
      </c>
      <c r="C281" t="s">
        <v>51</v>
      </c>
      <c r="D281" t="s">
        <v>23</v>
      </c>
      <c r="E281" t="s">
        <v>23</v>
      </c>
      <c r="F281">
        <f t="shared" si="10"/>
        <v>1</v>
      </c>
    </row>
    <row r="282" spans="1:6" x14ac:dyDescent="0.25">
      <c r="A282">
        <v>28</v>
      </c>
      <c r="B282" t="s">
        <v>55</v>
      </c>
      <c r="C282" t="s">
        <v>56</v>
      </c>
      <c r="D282" t="s">
        <v>25</v>
      </c>
      <c r="E282" t="s">
        <v>25</v>
      </c>
      <c r="F282">
        <f t="shared" si="10"/>
        <v>1</v>
      </c>
    </row>
    <row r="283" spans="1:6" x14ac:dyDescent="0.25">
      <c r="A283">
        <v>29</v>
      </c>
      <c r="B283" t="s">
        <v>65</v>
      </c>
      <c r="C283" t="s">
        <v>63</v>
      </c>
      <c r="D283" t="s">
        <v>23</v>
      </c>
      <c r="E283" t="s">
        <v>24</v>
      </c>
      <c r="F283">
        <f t="shared" si="10"/>
        <v>0</v>
      </c>
    </row>
    <row r="284" spans="1:6" x14ac:dyDescent="0.25">
      <c r="A284">
        <v>29</v>
      </c>
      <c r="B284" t="s">
        <v>67</v>
      </c>
      <c r="C284" t="s">
        <v>60</v>
      </c>
      <c r="D284" t="s">
        <v>25</v>
      </c>
      <c r="E284" t="s">
        <v>25</v>
      </c>
      <c r="F284">
        <f t="shared" si="10"/>
        <v>1</v>
      </c>
    </row>
    <row r="285" spans="1:6" x14ac:dyDescent="0.25">
      <c r="A285">
        <v>29</v>
      </c>
      <c r="B285" t="s">
        <v>56</v>
      </c>
      <c r="C285" t="s">
        <v>50</v>
      </c>
      <c r="D285" t="s">
        <v>23</v>
      </c>
      <c r="E285" t="s">
        <v>23</v>
      </c>
      <c r="F285">
        <f t="shared" si="10"/>
        <v>1</v>
      </c>
    </row>
    <row r="286" spans="1:6" x14ac:dyDescent="0.25">
      <c r="A286">
        <v>29</v>
      </c>
      <c r="B286" t="s">
        <v>64</v>
      </c>
      <c r="C286" t="s">
        <v>58</v>
      </c>
      <c r="D286" t="s">
        <v>23</v>
      </c>
      <c r="E286" t="s">
        <v>23</v>
      </c>
      <c r="F286">
        <f t="shared" si="10"/>
        <v>1</v>
      </c>
    </row>
    <row r="287" spans="1:6" x14ac:dyDescent="0.25">
      <c r="A287">
        <v>29</v>
      </c>
      <c r="B287" t="s">
        <v>55</v>
      </c>
      <c r="C287" t="s">
        <v>57</v>
      </c>
      <c r="D287" t="s">
        <v>25</v>
      </c>
      <c r="E287" t="s">
        <v>25</v>
      </c>
      <c r="F287">
        <f t="shared" si="10"/>
        <v>1</v>
      </c>
    </row>
    <row r="288" spans="1:6" x14ac:dyDescent="0.25">
      <c r="A288">
        <v>29</v>
      </c>
      <c r="B288" t="s">
        <v>54</v>
      </c>
      <c r="C288" t="s">
        <v>52</v>
      </c>
      <c r="D288" t="s">
        <v>25</v>
      </c>
      <c r="E288" t="s">
        <v>25</v>
      </c>
      <c r="F288">
        <f t="shared" si="10"/>
        <v>1</v>
      </c>
    </row>
    <row r="289" spans="1:6" x14ac:dyDescent="0.25">
      <c r="A289">
        <v>29</v>
      </c>
      <c r="B289" t="s">
        <v>53</v>
      </c>
      <c r="C289" t="s">
        <v>66</v>
      </c>
      <c r="D289" t="s">
        <v>24</v>
      </c>
      <c r="E289" t="s">
        <v>23</v>
      </c>
      <c r="F289">
        <f t="shared" si="10"/>
        <v>0</v>
      </c>
    </row>
    <row r="290" spans="1:6" x14ac:dyDescent="0.25">
      <c r="A290">
        <v>29</v>
      </c>
      <c r="B290" t="s">
        <v>59</v>
      </c>
      <c r="C290" t="s">
        <v>48</v>
      </c>
      <c r="D290" t="s">
        <v>24</v>
      </c>
      <c r="E290" t="s">
        <v>23</v>
      </c>
      <c r="F290">
        <f t="shared" si="10"/>
        <v>0</v>
      </c>
    </row>
    <row r="291" spans="1:6" x14ac:dyDescent="0.25">
      <c r="A291">
        <v>29</v>
      </c>
      <c r="B291" t="s">
        <v>61</v>
      </c>
      <c r="C291" t="s">
        <v>62</v>
      </c>
      <c r="D291" t="s">
        <v>23</v>
      </c>
      <c r="E291" t="s">
        <v>23</v>
      </c>
      <c r="F291">
        <f t="shared" si="10"/>
        <v>1</v>
      </c>
    </row>
    <row r="292" spans="1:6" x14ac:dyDescent="0.25">
      <c r="A292">
        <v>29</v>
      </c>
      <c r="B292" t="s">
        <v>51</v>
      </c>
      <c r="C292" t="s">
        <v>49</v>
      </c>
      <c r="D292" t="s">
        <v>25</v>
      </c>
      <c r="E292" t="s">
        <v>25</v>
      </c>
      <c r="F292">
        <f t="shared" si="10"/>
        <v>1</v>
      </c>
    </row>
    <row r="293" spans="1:6" x14ac:dyDescent="0.25">
      <c r="A293">
        <v>30</v>
      </c>
      <c r="B293" t="s">
        <v>52</v>
      </c>
      <c r="C293" t="s">
        <v>50</v>
      </c>
      <c r="D293" t="s">
        <v>25</v>
      </c>
      <c r="E293" t="s">
        <v>25</v>
      </c>
      <c r="F293">
        <f t="shared" si="10"/>
        <v>1</v>
      </c>
    </row>
    <row r="294" spans="1:6" x14ac:dyDescent="0.25">
      <c r="A294">
        <v>30</v>
      </c>
      <c r="B294" t="s">
        <v>58</v>
      </c>
      <c r="C294" t="s">
        <v>67</v>
      </c>
      <c r="D294" t="s">
        <v>24</v>
      </c>
      <c r="E294" t="s">
        <v>24</v>
      </c>
      <c r="F294">
        <f t="shared" si="10"/>
        <v>1</v>
      </c>
    </row>
    <row r="295" spans="1:6" x14ac:dyDescent="0.25">
      <c r="A295">
        <v>30</v>
      </c>
      <c r="B295" t="s">
        <v>57</v>
      </c>
      <c r="C295" t="s">
        <v>54</v>
      </c>
      <c r="D295" t="s">
        <v>24</v>
      </c>
      <c r="E295" t="s">
        <v>23</v>
      </c>
      <c r="F295">
        <f t="shared" si="10"/>
        <v>0</v>
      </c>
    </row>
    <row r="296" spans="1:6" x14ac:dyDescent="0.25">
      <c r="A296">
        <v>30</v>
      </c>
      <c r="B296" t="s">
        <v>56</v>
      </c>
      <c r="C296" t="s">
        <v>64</v>
      </c>
      <c r="D296" t="s">
        <v>23</v>
      </c>
      <c r="E296" t="s">
        <v>23</v>
      </c>
      <c r="F296">
        <f t="shared" si="10"/>
        <v>1</v>
      </c>
    </row>
    <row r="297" spans="1:6" x14ac:dyDescent="0.25">
      <c r="A297">
        <v>30</v>
      </c>
      <c r="B297" t="s">
        <v>49</v>
      </c>
      <c r="C297" t="s">
        <v>62</v>
      </c>
      <c r="D297" t="s">
        <v>24</v>
      </c>
      <c r="E297" t="s">
        <v>23</v>
      </c>
      <c r="F297">
        <f t="shared" si="10"/>
        <v>0</v>
      </c>
    </row>
    <row r="298" spans="1:6" x14ac:dyDescent="0.25">
      <c r="A298">
        <v>30</v>
      </c>
      <c r="B298" t="s">
        <v>48</v>
      </c>
      <c r="C298" t="s">
        <v>63</v>
      </c>
      <c r="D298" t="s">
        <v>23</v>
      </c>
      <c r="E298" t="s">
        <v>23</v>
      </c>
      <c r="F298">
        <f t="shared" si="10"/>
        <v>1</v>
      </c>
    </row>
    <row r="299" spans="1:6" x14ac:dyDescent="0.25">
      <c r="A299">
        <v>30</v>
      </c>
      <c r="B299" t="s">
        <v>59</v>
      </c>
      <c r="C299" t="s">
        <v>55</v>
      </c>
      <c r="D299" t="s">
        <v>23</v>
      </c>
      <c r="E299" t="s">
        <v>23</v>
      </c>
      <c r="F299">
        <f t="shared" si="10"/>
        <v>1</v>
      </c>
    </row>
    <row r="300" spans="1:6" x14ac:dyDescent="0.25">
      <c r="A300">
        <v>30</v>
      </c>
      <c r="B300" t="s">
        <v>60</v>
      </c>
      <c r="C300" t="s">
        <v>53</v>
      </c>
      <c r="D300" t="s">
        <v>23</v>
      </c>
      <c r="E300" t="s">
        <v>23</v>
      </c>
      <c r="F300">
        <f t="shared" si="10"/>
        <v>1</v>
      </c>
    </row>
    <row r="301" spans="1:6" x14ac:dyDescent="0.25">
      <c r="A301">
        <v>30</v>
      </c>
      <c r="B301" t="s">
        <v>66</v>
      </c>
      <c r="C301" t="s">
        <v>65</v>
      </c>
      <c r="D301" t="s">
        <v>23</v>
      </c>
      <c r="E301" t="s">
        <v>23</v>
      </c>
      <c r="F301">
        <f t="shared" si="10"/>
        <v>1</v>
      </c>
    </row>
    <row r="302" spans="1:6" x14ac:dyDescent="0.25">
      <c r="A302">
        <v>30</v>
      </c>
      <c r="B302" t="s">
        <v>61</v>
      </c>
      <c r="C302" t="s">
        <v>51</v>
      </c>
      <c r="D302" t="s">
        <v>23</v>
      </c>
      <c r="E302" t="s">
        <v>23</v>
      </c>
      <c r="F302">
        <f t="shared" si="10"/>
        <v>1</v>
      </c>
    </row>
    <row r="303" spans="1:6" x14ac:dyDescent="0.25">
      <c r="A303">
        <v>31</v>
      </c>
      <c r="B303" t="s">
        <v>66</v>
      </c>
      <c r="C303" t="s">
        <v>49</v>
      </c>
      <c r="D303" t="s">
        <v>24</v>
      </c>
      <c r="E303" t="s">
        <v>23</v>
      </c>
      <c r="F303">
        <f t="shared" si="10"/>
        <v>0</v>
      </c>
    </row>
    <row r="304" spans="1:6" x14ac:dyDescent="0.25">
      <c r="A304">
        <v>31</v>
      </c>
      <c r="B304" t="s">
        <v>63</v>
      </c>
      <c r="C304" t="s">
        <v>57</v>
      </c>
      <c r="D304" t="s">
        <v>23</v>
      </c>
      <c r="E304" t="s">
        <v>23</v>
      </c>
      <c r="F304">
        <f t="shared" si="10"/>
        <v>1</v>
      </c>
    </row>
    <row r="305" spans="1:6" x14ac:dyDescent="0.25">
      <c r="A305">
        <v>31</v>
      </c>
      <c r="B305" t="s">
        <v>67</v>
      </c>
      <c r="C305" t="s">
        <v>56</v>
      </c>
      <c r="D305" t="s">
        <v>25</v>
      </c>
      <c r="E305" t="s">
        <v>25</v>
      </c>
      <c r="F305">
        <f t="shared" si="10"/>
        <v>1</v>
      </c>
    </row>
    <row r="306" spans="1:6" x14ac:dyDescent="0.25">
      <c r="A306">
        <v>31</v>
      </c>
      <c r="B306" t="s">
        <v>62</v>
      </c>
      <c r="C306" t="s">
        <v>52</v>
      </c>
      <c r="D306" t="s">
        <v>24</v>
      </c>
      <c r="E306" t="s">
        <v>23</v>
      </c>
      <c r="F306">
        <f t="shared" si="10"/>
        <v>0</v>
      </c>
    </row>
    <row r="307" spans="1:6" x14ac:dyDescent="0.25">
      <c r="A307">
        <v>31</v>
      </c>
      <c r="B307" t="s">
        <v>54</v>
      </c>
      <c r="C307" t="s">
        <v>59</v>
      </c>
      <c r="D307" t="s">
        <v>23</v>
      </c>
      <c r="E307" t="s">
        <v>23</v>
      </c>
      <c r="F307">
        <f t="shared" si="10"/>
        <v>1</v>
      </c>
    </row>
    <row r="308" spans="1:6" x14ac:dyDescent="0.25">
      <c r="A308">
        <v>31</v>
      </c>
      <c r="B308" t="s">
        <v>55</v>
      </c>
      <c r="C308" t="s">
        <v>61</v>
      </c>
      <c r="D308" t="s">
        <v>25</v>
      </c>
      <c r="E308" t="s">
        <v>25</v>
      </c>
      <c r="F308">
        <f t="shared" si="10"/>
        <v>1</v>
      </c>
    </row>
    <row r="309" spans="1:6" x14ac:dyDescent="0.25">
      <c r="A309">
        <v>31</v>
      </c>
      <c r="B309" t="s">
        <v>51</v>
      </c>
      <c r="C309" t="s">
        <v>48</v>
      </c>
      <c r="D309" t="s">
        <v>25</v>
      </c>
      <c r="E309" t="s">
        <v>25</v>
      </c>
      <c r="F309">
        <f t="shared" si="10"/>
        <v>1</v>
      </c>
    </row>
    <row r="310" spans="1:6" x14ac:dyDescent="0.25">
      <c r="A310">
        <v>31</v>
      </c>
      <c r="B310" t="s">
        <v>60</v>
      </c>
      <c r="C310" t="s">
        <v>65</v>
      </c>
      <c r="D310" t="s">
        <v>23</v>
      </c>
      <c r="E310" t="s">
        <v>23</v>
      </c>
      <c r="F310">
        <f t="shared" si="10"/>
        <v>1</v>
      </c>
    </row>
    <row r="311" spans="1:6" x14ac:dyDescent="0.25">
      <c r="A311">
        <v>31</v>
      </c>
      <c r="B311" t="s">
        <v>50</v>
      </c>
      <c r="C311" t="s">
        <v>58</v>
      </c>
      <c r="D311" t="s">
        <v>25</v>
      </c>
      <c r="E311" t="s">
        <v>25</v>
      </c>
      <c r="F311">
        <f t="shared" si="10"/>
        <v>1</v>
      </c>
    </row>
    <row r="312" spans="1:6" x14ac:dyDescent="0.25">
      <c r="A312">
        <v>31</v>
      </c>
      <c r="B312" t="s">
        <v>64</v>
      </c>
      <c r="C312" t="s">
        <v>53</v>
      </c>
      <c r="D312" t="s">
        <v>23</v>
      </c>
      <c r="E312" t="s">
        <v>23</v>
      </c>
      <c r="F312">
        <f t="shared" si="10"/>
        <v>1</v>
      </c>
    </row>
    <row r="313" spans="1:6" x14ac:dyDescent="0.25">
      <c r="A313">
        <v>32</v>
      </c>
      <c r="B313" t="s">
        <v>59</v>
      </c>
      <c r="C313" t="s">
        <v>61</v>
      </c>
      <c r="D313" t="s">
        <v>25</v>
      </c>
      <c r="E313" t="s">
        <v>25</v>
      </c>
      <c r="F313">
        <f t="shared" si="10"/>
        <v>1</v>
      </c>
    </row>
    <row r="314" spans="1:6" x14ac:dyDescent="0.25">
      <c r="A314">
        <v>32</v>
      </c>
      <c r="B314" t="s">
        <v>56</v>
      </c>
      <c r="C314" t="s">
        <v>63</v>
      </c>
      <c r="D314" t="s">
        <v>24</v>
      </c>
      <c r="E314" t="s">
        <v>23</v>
      </c>
      <c r="F314">
        <f t="shared" si="10"/>
        <v>0</v>
      </c>
    </row>
    <row r="315" spans="1:6" x14ac:dyDescent="0.25">
      <c r="A315">
        <v>32</v>
      </c>
      <c r="B315" t="s">
        <v>48</v>
      </c>
      <c r="C315" t="s">
        <v>62</v>
      </c>
      <c r="D315" t="s">
        <v>23</v>
      </c>
      <c r="E315" t="s">
        <v>23</v>
      </c>
      <c r="F315">
        <f t="shared" si="10"/>
        <v>1</v>
      </c>
    </row>
    <row r="316" spans="1:6" x14ac:dyDescent="0.25">
      <c r="A316">
        <v>32</v>
      </c>
      <c r="B316" t="s">
        <v>57</v>
      </c>
      <c r="C316" t="s">
        <v>64</v>
      </c>
      <c r="D316" t="s">
        <v>23</v>
      </c>
      <c r="E316" t="s">
        <v>23</v>
      </c>
      <c r="F316">
        <f t="shared" si="10"/>
        <v>1</v>
      </c>
    </row>
    <row r="317" spans="1:6" x14ac:dyDescent="0.25">
      <c r="A317">
        <v>32</v>
      </c>
      <c r="B317" t="s">
        <v>50</v>
      </c>
      <c r="C317" t="s">
        <v>66</v>
      </c>
      <c r="D317" t="s">
        <v>25</v>
      </c>
      <c r="E317" t="s">
        <v>25</v>
      </c>
      <c r="F317">
        <f t="shared" si="10"/>
        <v>1</v>
      </c>
    </row>
    <row r="318" spans="1:6" x14ac:dyDescent="0.25">
      <c r="A318">
        <v>32</v>
      </c>
      <c r="B318" t="s">
        <v>65</v>
      </c>
      <c r="C318" t="s">
        <v>67</v>
      </c>
      <c r="D318" t="s">
        <v>25</v>
      </c>
      <c r="E318" t="s">
        <v>25</v>
      </c>
      <c r="F318">
        <f t="shared" si="10"/>
        <v>1</v>
      </c>
    </row>
    <row r="319" spans="1:6" x14ac:dyDescent="0.25">
      <c r="A319">
        <v>32</v>
      </c>
      <c r="B319" t="s">
        <v>53</v>
      </c>
      <c r="C319" t="s">
        <v>58</v>
      </c>
      <c r="D319" t="s">
        <v>23</v>
      </c>
      <c r="E319" t="s">
        <v>23</v>
      </c>
      <c r="F319">
        <f t="shared" si="10"/>
        <v>1</v>
      </c>
    </row>
    <row r="320" spans="1:6" x14ac:dyDescent="0.25">
      <c r="A320">
        <v>32</v>
      </c>
      <c r="B320" t="s">
        <v>52</v>
      </c>
      <c r="C320" t="s">
        <v>60</v>
      </c>
      <c r="D320" t="s">
        <v>25</v>
      </c>
      <c r="E320" t="s">
        <v>25</v>
      </c>
      <c r="F320">
        <f t="shared" si="10"/>
        <v>1</v>
      </c>
    </row>
    <row r="321" spans="1:6" x14ac:dyDescent="0.25">
      <c r="A321">
        <v>32</v>
      </c>
      <c r="B321" t="s">
        <v>49</v>
      </c>
      <c r="C321" t="s">
        <v>54</v>
      </c>
      <c r="D321" t="s">
        <v>24</v>
      </c>
      <c r="E321" t="s">
        <v>23</v>
      </c>
      <c r="F321">
        <f t="shared" si="10"/>
        <v>0</v>
      </c>
    </row>
    <row r="322" spans="1:6" x14ac:dyDescent="0.25">
      <c r="A322">
        <v>32</v>
      </c>
      <c r="B322" t="s">
        <v>51</v>
      </c>
      <c r="C322" t="s">
        <v>55</v>
      </c>
      <c r="D322" t="s">
        <v>23</v>
      </c>
      <c r="E322" t="s">
        <v>23</v>
      </c>
      <c r="F322">
        <f t="shared" si="10"/>
        <v>1</v>
      </c>
    </row>
    <row r="323" spans="1:6" x14ac:dyDescent="0.25">
      <c r="A323">
        <v>34</v>
      </c>
      <c r="B323" t="s">
        <v>48</v>
      </c>
      <c r="C323" t="s">
        <v>67</v>
      </c>
      <c r="D323" t="s">
        <v>24</v>
      </c>
      <c r="E323" t="s">
        <v>24</v>
      </c>
      <c r="F323">
        <f t="shared" si="10"/>
        <v>1</v>
      </c>
    </row>
    <row r="324" spans="1:6" x14ac:dyDescent="0.25">
      <c r="A324">
        <v>33</v>
      </c>
      <c r="B324" t="s">
        <v>61</v>
      </c>
      <c r="C324" t="s">
        <v>50</v>
      </c>
      <c r="D324" t="s">
        <v>24</v>
      </c>
      <c r="E324" t="s">
        <v>23</v>
      </c>
      <c r="F324">
        <f t="shared" ref="F324:F382" si="11">IF(D324=E324,1,0)</f>
        <v>0</v>
      </c>
    </row>
    <row r="325" spans="1:6" x14ac:dyDescent="0.25">
      <c r="A325">
        <v>33</v>
      </c>
      <c r="B325" t="s">
        <v>58</v>
      </c>
      <c r="C325" t="s">
        <v>54</v>
      </c>
      <c r="D325" t="s">
        <v>24</v>
      </c>
      <c r="E325" t="s">
        <v>24</v>
      </c>
      <c r="F325">
        <f t="shared" si="11"/>
        <v>1</v>
      </c>
    </row>
    <row r="326" spans="1:6" x14ac:dyDescent="0.25">
      <c r="A326">
        <v>33</v>
      </c>
      <c r="B326" t="s">
        <v>57</v>
      </c>
      <c r="C326" t="s">
        <v>65</v>
      </c>
      <c r="D326" t="s">
        <v>23</v>
      </c>
      <c r="E326" t="s">
        <v>23</v>
      </c>
      <c r="F326">
        <f t="shared" si="11"/>
        <v>1</v>
      </c>
    </row>
    <row r="327" spans="1:6" x14ac:dyDescent="0.25">
      <c r="A327">
        <v>33</v>
      </c>
      <c r="B327" t="s">
        <v>66</v>
      </c>
      <c r="C327" t="s">
        <v>51</v>
      </c>
      <c r="D327" t="s">
        <v>23</v>
      </c>
      <c r="E327" t="s">
        <v>23</v>
      </c>
      <c r="F327">
        <f t="shared" si="11"/>
        <v>1</v>
      </c>
    </row>
    <row r="328" spans="1:6" x14ac:dyDescent="0.25">
      <c r="A328">
        <v>33</v>
      </c>
      <c r="B328" t="s">
        <v>62</v>
      </c>
      <c r="C328" t="s">
        <v>56</v>
      </c>
      <c r="D328" t="s">
        <v>24</v>
      </c>
      <c r="E328" t="s">
        <v>25</v>
      </c>
      <c r="F328">
        <f t="shared" si="11"/>
        <v>0</v>
      </c>
    </row>
    <row r="329" spans="1:6" x14ac:dyDescent="0.25">
      <c r="A329">
        <v>33</v>
      </c>
      <c r="B329" t="s">
        <v>63</v>
      </c>
      <c r="C329" t="s">
        <v>53</v>
      </c>
      <c r="D329" t="s">
        <v>24</v>
      </c>
      <c r="E329" t="s">
        <v>23</v>
      </c>
      <c r="F329">
        <f t="shared" si="11"/>
        <v>0</v>
      </c>
    </row>
    <row r="330" spans="1:6" x14ac:dyDescent="0.25">
      <c r="A330">
        <v>33</v>
      </c>
      <c r="B330" t="s">
        <v>52</v>
      </c>
      <c r="C330" t="s">
        <v>64</v>
      </c>
      <c r="D330" t="s">
        <v>23</v>
      </c>
      <c r="E330" t="s">
        <v>23</v>
      </c>
      <c r="F330">
        <f t="shared" si="11"/>
        <v>1</v>
      </c>
    </row>
    <row r="331" spans="1:6" x14ac:dyDescent="0.25">
      <c r="A331">
        <v>33</v>
      </c>
      <c r="B331" t="s">
        <v>60</v>
      </c>
      <c r="C331" t="s">
        <v>48</v>
      </c>
      <c r="D331" t="s">
        <v>25</v>
      </c>
      <c r="E331" t="s">
        <v>25</v>
      </c>
      <c r="F331">
        <f t="shared" si="11"/>
        <v>1</v>
      </c>
    </row>
    <row r="332" spans="1:6" x14ac:dyDescent="0.25">
      <c r="A332">
        <v>33</v>
      </c>
      <c r="B332" t="s">
        <v>49</v>
      </c>
      <c r="C332" t="s">
        <v>55</v>
      </c>
      <c r="D332" t="s">
        <v>24</v>
      </c>
      <c r="E332" t="s">
        <v>23</v>
      </c>
      <c r="F332">
        <f t="shared" si="11"/>
        <v>0</v>
      </c>
    </row>
    <row r="333" spans="1:6" x14ac:dyDescent="0.25">
      <c r="A333">
        <v>33</v>
      </c>
      <c r="B333" t="s">
        <v>67</v>
      </c>
      <c r="C333" t="s">
        <v>59</v>
      </c>
      <c r="D333" t="s">
        <v>24</v>
      </c>
      <c r="E333" t="s">
        <v>23</v>
      </c>
      <c r="F333">
        <f t="shared" si="11"/>
        <v>0</v>
      </c>
    </row>
    <row r="334" spans="1:6" x14ac:dyDescent="0.25">
      <c r="A334">
        <v>34</v>
      </c>
      <c r="B334" t="s">
        <v>61</v>
      </c>
      <c r="C334" t="s">
        <v>49</v>
      </c>
      <c r="D334" t="s">
        <v>23</v>
      </c>
      <c r="E334" t="s">
        <v>23</v>
      </c>
      <c r="F334">
        <f t="shared" si="11"/>
        <v>1</v>
      </c>
    </row>
    <row r="335" spans="1:6" x14ac:dyDescent="0.25">
      <c r="A335">
        <v>34</v>
      </c>
      <c r="B335" t="s">
        <v>51</v>
      </c>
      <c r="C335" t="s">
        <v>63</v>
      </c>
      <c r="D335" t="s">
        <v>23</v>
      </c>
      <c r="E335" t="s">
        <v>23</v>
      </c>
      <c r="F335">
        <f t="shared" si="11"/>
        <v>1</v>
      </c>
    </row>
    <row r="336" spans="1:6" x14ac:dyDescent="0.25">
      <c r="A336">
        <v>34</v>
      </c>
      <c r="B336" t="s">
        <v>55</v>
      </c>
      <c r="C336" t="s">
        <v>52</v>
      </c>
      <c r="D336" t="s">
        <v>25</v>
      </c>
      <c r="E336" t="s">
        <v>25</v>
      </c>
      <c r="F336">
        <f t="shared" si="11"/>
        <v>1</v>
      </c>
    </row>
    <row r="337" spans="1:6" x14ac:dyDescent="0.25">
      <c r="A337">
        <v>34</v>
      </c>
      <c r="B337" t="s">
        <v>64</v>
      </c>
      <c r="C337" t="s">
        <v>50</v>
      </c>
      <c r="D337" t="s">
        <v>24</v>
      </c>
      <c r="E337" t="s">
        <v>23</v>
      </c>
      <c r="F337">
        <f t="shared" si="11"/>
        <v>0</v>
      </c>
    </row>
    <row r="338" spans="1:6" x14ac:dyDescent="0.25">
      <c r="A338">
        <v>34</v>
      </c>
      <c r="B338" t="s">
        <v>59</v>
      </c>
      <c r="C338" t="s">
        <v>62</v>
      </c>
      <c r="D338" t="s">
        <v>23</v>
      </c>
      <c r="E338" t="s">
        <v>23</v>
      </c>
      <c r="F338">
        <f t="shared" si="11"/>
        <v>1</v>
      </c>
    </row>
    <row r="339" spans="1:6" x14ac:dyDescent="0.25">
      <c r="A339">
        <v>34</v>
      </c>
      <c r="B339" t="s">
        <v>54</v>
      </c>
      <c r="C339" t="s">
        <v>66</v>
      </c>
      <c r="D339" t="s">
        <v>25</v>
      </c>
      <c r="E339" t="s">
        <v>25</v>
      </c>
      <c r="F339">
        <f t="shared" si="11"/>
        <v>1</v>
      </c>
    </row>
    <row r="340" spans="1:6" x14ac:dyDescent="0.25">
      <c r="A340">
        <v>34</v>
      </c>
      <c r="B340" t="s">
        <v>56</v>
      </c>
      <c r="C340" t="s">
        <v>60</v>
      </c>
      <c r="D340" t="s">
        <v>25</v>
      </c>
      <c r="E340" t="s">
        <v>23</v>
      </c>
      <c r="F340">
        <f t="shared" si="11"/>
        <v>0</v>
      </c>
    </row>
    <row r="341" spans="1:6" x14ac:dyDescent="0.25">
      <c r="A341">
        <v>34</v>
      </c>
      <c r="B341" t="s">
        <v>53</v>
      </c>
      <c r="C341" t="s">
        <v>57</v>
      </c>
      <c r="D341" t="s">
        <v>24</v>
      </c>
      <c r="E341" t="s">
        <v>23</v>
      </c>
      <c r="F341">
        <f t="shared" si="11"/>
        <v>0</v>
      </c>
    </row>
    <row r="342" spans="1:6" x14ac:dyDescent="0.25">
      <c r="A342">
        <v>34</v>
      </c>
      <c r="B342" t="s">
        <v>65</v>
      </c>
      <c r="C342" t="s">
        <v>58</v>
      </c>
      <c r="D342" t="s">
        <v>25</v>
      </c>
      <c r="E342" t="s">
        <v>25</v>
      </c>
      <c r="F342">
        <f t="shared" si="11"/>
        <v>1</v>
      </c>
    </row>
    <row r="343" spans="1:6" x14ac:dyDescent="0.25">
      <c r="A343">
        <v>35</v>
      </c>
      <c r="B343" t="s">
        <v>63</v>
      </c>
      <c r="C343" t="s">
        <v>55</v>
      </c>
      <c r="D343" t="s">
        <v>23</v>
      </c>
      <c r="E343" t="s">
        <v>23</v>
      </c>
      <c r="F343">
        <f t="shared" si="11"/>
        <v>1</v>
      </c>
    </row>
    <row r="344" spans="1:6" x14ac:dyDescent="0.25">
      <c r="A344">
        <v>35</v>
      </c>
      <c r="B344" t="s">
        <v>62</v>
      </c>
      <c r="C344" t="s">
        <v>54</v>
      </c>
      <c r="D344" t="s">
        <v>24</v>
      </c>
      <c r="E344" t="s">
        <v>23</v>
      </c>
      <c r="F344">
        <f t="shared" si="11"/>
        <v>0</v>
      </c>
    </row>
    <row r="345" spans="1:6" x14ac:dyDescent="0.25">
      <c r="A345">
        <v>35</v>
      </c>
      <c r="B345" t="s">
        <v>53</v>
      </c>
      <c r="C345" t="s">
        <v>59</v>
      </c>
      <c r="D345" t="s">
        <v>25</v>
      </c>
      <c r="E345" t="s">
        <v>23</v>
      </c>
      <c r="F345">
        <f t="shared" si="11"/>
        <v>0</v>
      </c>
    </row>
    <row r="346" spans="1:6" x14ac:dyDescent="0.25">
      <c r="A346">
        <v>35</v>
      </c>
      <c r="B346" t="s">
        <v>48</v>
      </c>
      <c r="C346" t="s">
        <v>64</v>
      </c>
      <c r="D346" t="s">
        <v>23</v>
      </c>
      <c r="E346" t="s">
        <v>23</v>
      </c>
      <c r="F346">
        <f t="shared" si="11"/>
        <v>1</v>
      </c>
    </row>
    <row r="347" spans="1:6" x14ac:dyDescent="0.25">
      <c r="A347">
        <v>35</v>
      </c>
      <c r="B347" t="s">
        <v>66</v>
      </c>
      <c r="C347" t="s">
        <v>60</v>
      </c>
      <c r="D347" t="s">
        <v>23</v>
      </c>
      <c r="E347" t="s">
        <v>23</v>
      </c>
      <c r="F347">
        <f t="shared" si="11"/>
        <v>1</v>
      </c>
    </row>
    <row r="348" spans="1:6" x14ac:dyDescent="0.25">
      <c r="A348">
        <v>35</v>
      </c>
      <c r="B348" t="s">
        <v>52</v>
      </c>
      <c r="C348" t="s">
        <v>51</v>
      </c>
      <c r="D348" t="s">
        <v>25</v>
      </c>
      <c r="E348" t="s">
        <v>25</v>
      </c>
      <c r="F348">
        <f t="shared" si="11"/>
        <v>1</v>
      </c>
    </row>
    <row r="349" spans="1:6" x14ac:dyDescent="0.25">
      <c r="A349">
        <v>35</v>
      </c>
      <c r="B349" t="s">
        <v>50</v>
      </c>
      <c r="C349" t="s">
        <v>67</v>
      </c>
      <c r="D349" t="s">
        <v>23</v>
      </c>
      <c r="E349" t="s">
        <v>23</v>
      </c>
      <c r="F349">
        <f t="shared" si="11"/>
        <v>1</v>
      </c>
    </row>
    <row r="350" spans="1:6" x14ac:dyDescent="0.25">
      <c r="A350">
        <v>35</v>
      </c>
      <c r="B350" t="s">
        <v>49</v>
      </c>
      <c r="C350" t="s">
        <v>65</v>
      </c>
      <c r="D350" t="s">
        <v>25</v>
      </c>
      <c r="E350" t="s">
        <v>23</v>
      </c>
      <c r="F350">
        <f t="shared" si="11"/>
        <v>0</v>
      </c>
    </row>
    <row r="351" spans="1:6" x14ac:dyDescent="0.25">
      <c r="A351">
        <v>35</v>
      </c>
      <c r="B351" t="s">
        <v>58</v>
      </c>
      <c r="C351" t="s">
        <v>56</v>
      </c>
      <c r="D351" t="s">
        <v>23</v>
      </c>
      <c r="E351" t="s">
        <v>23</v>
      </c>
      <c r="F351">
        <f t="shared" si="11"/>
        <v>1</v>
      </c>
    </row>
    <row r="352" spans="1:6" x14ac:dyDescent="0.25">
      <c r="A352">
        <v>35</v>
      </c>
      <c r="B352" t="s">
        <v>57</v>
      </c>
      <c r="C352" t="s">
        <v>61</v>
      </c>
      <c r="D352" t="s">
        <v>23</v>
      </c>
      <c r="E352" t="s">
        <v>23</v>
      </c>
      <c r="F352">
        <f t="shared" si="11"/>
        <v>1</v>
      </c>
    </row>
    <row r="353" spans="1:6" x14ac:dyDescent="0.25">
      <c r="A353">
        <v>36</v>
      </c>
      <c r="B353" t="s">
        <v>64</v>
      </c>
      <c r="C353" t="s">
        <v>66</v>
      </c>
      <c r="D353" t="s">
        <v>24</v>
      </c>
      <c r="E353" t="s">
        <v>23</v>
      </c>
      <c r="F353">
        <f t="shared" si="11"/>
        <v>0</v>
      </c>
    </row>
    <row r="354" spans="1:6" x14ac:dyDescent="0.25">
      <c r="A354">
        <v>36</v>
      </c>
      <c r="B354" t="s">
        <v>51</v>
      </c>
      <c r="C354" t="s">
        <v>53</v>
      </c>
      <c r="D354" t="s">
        <v>25</v>
      </c>
      <c r="E354" t="s">
        <v>25</v>
      </c>
      <c r="F354">
        <f t="shared" si="11"/>
        <v>1</v>
      </c>
    </row>
    <row r="355" spans="1:6" x14ac:dyDescent="0.25">
      <c r="A355">
        <v>36</v>
      </c>
      <c r="B355" t="s">
        <v>55</v>
      </c>
      <c r="C355" t="s">
        <v>58</v>
      </c>
      <c r="D355" t="s">
        <v>24</v>
      </c>
      <c r="E355" t="s">
        <v>25</v>
      </c>
      <c r="F355">
        <f t="shared" si="11"/>
        <v>0</v>
      </c>
    </row>
    <row r="356" spans="1:6" x14ac:dyDescent="0.25">
      <c r="A356">
        <v>36</v>
      </c>
      <c r="B356" t="s">
        <v>56</v>
      </c>
      <c r="C356" t="s">
        <v>48</v>
      </c>
      <c r="D356" t="s">
        <v>25</v>
      </c>
      <c r="E356" t="s">
        <v>23</v>
      </c>
      <c r="F356">
        <f t="shared" si="11"/>
        <v>0</v>
      </c>
    </row>
    <row r="357" spans="1:6" x14ac:dyDescent="0.25">
      <c r="A357">
        <v>36</v>
      </c>
      <c r="B357" t="s">
        <v>60</v>
      </c>
      <c r="C357" t="s">
        <v>50</v>
      </c>
      <c r="D357" t="s">
        <v>23</v>
      </c>
      <c r="E357" t="s">
        <v>23</v>
      </c>
      <c r="F357">
        <f t="shared" si="11"/>
        <v>1</v>
      </c>
    </row>
    <row r="358" spans="1:6" x14ac:dyDescent="0.25">
      <c r="A358">
        <v>36</v>
      </c>
      <c r="B358" t="s">
        <v>65</v>
      </c>
      <c r="C358" t="s">
        <v>62</v>
      </c>
      <c r="D358" t="s">
        <v>25</v>
      </c>
      <c r="E358" t="s">
        <v>25</v>
      </c>
      <c r="F358">
        <f t="shared" si="11"/>
        <v>1</v>
      </c>
    </row>
    <row r="359" spans="1:6" x14ac:dyDescent="0.25">
      <c r="A359">
        <v>36</v>
      </c>
      <c r="B359" t="s">
        <v>61</v>
      </c>
      <c r="C359" t="s">
        <v>52</v>
      </c>
      <c r="D359" t="s">
        <v>23</v>
      </c>
      <c r="E359" t="s">
        <v>23</v>
      </c>
      <c r="F359">
        <f t="shared" si="11"/>
        <v>1</v>
      </c>
    </row>
    <row r="360" spans="1:6" x14ac:dyDescent="0.25">
      <c r="A360">
        <v>36</v>
      </c>
      <c r="B360" t="s">
        <v>54</v>
      </c>
      <c r="C360" t="s">
        <v>63</v>
      </c>
      <c r="D360" t="s">
        <v>23</v>
      </c>
      <c r="E360" t="s">
        <v>23</v>
      </c>
      <c r="F360">
        <f t="shared" si="11"/>
        <v>1</v>
      </c>
    </row>
    <row r="361" spans="1:6" x14ac:dyDescent="0.25">
      <c r="A361">
        <v>36</v>
      </c>
      <c r="B361" t="s">
        <v>59</v>
      </c>
      <c r="C361" t="s">
        <v>57</v>
      </c>
      <c r="D361" t="s">
        <v>25</v>
      </c>
      <c r="E361" t="s">
        <v>23</v>
      </c>
      <c r="F361">
        <f t="shared" si="11"/>
        <v>0</v>
      </c>
    </row>
    <row r="362" spans="1:6" x14ac:dyDescent="0.25">
      <c r="A362">
        <v>36</v>
      </c>
      <c r="B362" t="s">
        <v>67</v>
      </c>
      <c r="C362" t="s">
        <v>49</v>
      </c>
      <c r="D362" t="s">
        <v>23</v>
      </c>
      <c r="E362" t="s">
        <v>23</v>
      </c>
      <c r="F362">
        <f t="shared" si="11"/>
        <v>1</v>
      </c>
    </row>
    <row r="363" spans="1:6" x14ac:dyDescent="0.25">
      <c r="A363">
        <v>37</v>
      </c>
      <c r="B363" t="s">
        <v>54</v>
      </c>
      <c r="C363" t="s">
        <v>51</v>
      </c>
      <c r="D363" t="s">
        <v>23</v>
      </c>
      <c r="E363" t="s">
        <v>23</v>
      </c>
      <c r="F363">
        <f t="shared" si="11"/>
        <v>1</v>
      </c>
    </row>
    <row r="364" spans="1:6" x14ac:dyDescent="0.25">
      <c r="A364">
        <v>37</v>
      </c>
      <c r="B364" t="s">
        <v>66</v>
      </c>
      <c r="C364" t="s">
        <v>61</v>
      </c>
      <c r="D364" t="s">
        <v>23</v>
      </c>
      <c r="E364" t="s">
        <v>23</v>
      </c>
      <c r="F364">
        <f t="shared" si="11"/>
        <v>1</v>
      </c>
    </row>
    <row r="365" spans="1:6" x14ac:dyDescent="0.25">
      <c r="A365">
        <v>37</v>
      </c>
      <c r="B365" t="s">
        <v>64</v>
      </c>
      <c r="C365" t="s">
        <v>63</v>
      </c>
      <c r="D365" t="s">
        <v>25</v>
      </c>
      <c r="E365" t="s">
        <v>25</v>
      </c>
      <c r="F365">
        <f t="shared" si="11"/>
        <v>1</v>
      </c>
    </row>
    <row r="366" spans="1:6" x14ac:dyDescent="0.25">
      <c r="A366">
        <v>37</v>
      </c>
      <c r="B366" t="s">
        <v>50</v>
      </c>
      <c r="C366" t="s">
        <v>53</v>
      </c>
      <c r="D366" t="s">
        <v>23</v>
      </c>
      <c r="E366" t="s">
        <v>23</v>
      </c>
      <c r="F366">
        <f t="shared" si="11"/>
        <v>1</v>
      </c>
    </row>
    <row r="367" spans="1:6" x14ac:dyDescent="0.25">
      <c r="A367">
        <v>37</v>
      </c>
      <c r="B367" t="s">
        <v>58</v>
      </c>
      <c r="C367" t="s">
        <v>57</v>
      </c>
      <c r="D367" t="s">
        <v>24</v>
      </c>
      <c r="E367" t="s">
        <v>25</v>
      </c>
      <c r="F367">
        <f t="shared" si="11"/>
        <v>0</v>
      </c>
    </row>
    <row r="368" spans="1:6" x14ac:dyDescent="0.25">
      <c r="A368">
        <v>37</v>
      </c>
      <c r="B368" t="s">
        <v>52</v>
      </c>
      <c r="C368" t="s">
        <v>65</v>
      </c>
      <c r="D368" t="s">
        <v>23</v>
      </c>
      <c r="E368" t="s">
        <v>23</v>
      </c>
      <c r="F368">
        <f t="shared" si="11"/>
        <v>1</v>
      </c>
    </row>
    <row r="369" spans="1:6" x14ac:dyDescent="0.25">
      <c r="A369">
        <v>37</v>
      </c>
      <c r="B369" t="s">
        <v>48</v>
      </c>
      <c r="C369" t="s">
        <v>55</v>
      </c>
      <c r="D369" t="s">
        <v>23</v>
      </c>
      <c r="E369" t="s">
        <v>23</v>
      </c>
      <c r="F369">
        <f t="shared" si="11"/>
        <v>1</v>
      </c>
    </row>
    <row r="370" spans="1:6" x14ac:dyDescent="0.25">
      <c r="A370">
        <v>37</v>
      </c>
      <c r="B370" t="s">
        <v>56</v>
      </c>
      <c r="C370" t="s">
        <v>59</v>
      </c>
      <c r="D370" t="s">
        <v>23</v>
      </c>
      <c r="E370" t="s">
        <v>23</v>
      </c>
      <c r="F370">
        <f t="shared" si="11"/>
        <v>1</v>
      </c>
    </row>
    <row r="371" spans="1:6" x14ac:dyDescent="0.25">
      <c r="A371">
        <v>37</v>
      </c>
      <c r="B371" t="s">
        <v>60</v>
      </c>
      <c r="C371" t="s">
        <v>49</v>
      </c>
      <c r="D371" t="s">
        <v>23</v>
      </c>
      <c r="E371" t="s">
        <v>23</v>
      </c>
      <c r="F371">
        <f t="shared" si="11"/>
        <v>1</v>
      </c>
    </row>
    <row r="372" spans="1:6" x14ac:dyDescent="0.25">
      <c r="A372">
        <v>37</v>
      </c>
      <c r="B372" t="s">
        <v>62</v>
      </c>
      <c r="C372" t="s">
        <v>67</v>
      </c>
      <c r="D372" t="s">
        <v>24</v>
      </c>
      <c r="E372" t="s">
        <v>23</v>
      </c>
      <c r="F372">
        <f t="shared" si="11"/>
        <v>0</v>
      </c>
    </row>
    <row r="373" spans="1:6" x14ac:dyDescent="0.25">
      <c r="A373">
        <v>38</v>
      </c>
      <c r="B373" t="s">
        <v>55</v>
      </c>
      <c r="C373" t="s">
        <v>66</v>
      </c>
      <c r="D373" t="s">
        <v>24</v>
      </c>
      <c r="E373" t="s">
        <v>24</v>
      </c>
      <c r="F373">
        <f t="shared" si="11"/>
        <v>1</v>
      </c>
    </row>
    <row r="374" spans="1:6" x14ac:dyDescent="0.25">
      <c r="A374">
        <v>38</v>
      </c>
      <c r="B374" t="s">
        <v>61</v>
      </c>
      <c r="C374" t="s">
        <v>48</v>
      </c>
      <c r="D374" t="s">
        <v>23</v>
      </c>
      <c r="E374" t="s">
        <v>23</v>
      </c>
      <c r="F374">
        <f t="shared" si="11"/>
        <v>1</v>
      </c>
    </row>
    <row r="375" spans="1:6" x14ac:dyDescent="0.25">
      <c r="A375">
        <v>38</v>
      </c>
      <c r="B375" t="s">
        <v>57</v>
      </c>
      <c r="C375" t="s">
        <v>62</v>
      </c>
      <c r="D375" t="s">
        <v>23</v>
      </c>
      <c r="E375" t="s">
        <v>23</v>
      </c>
      <c r="F375">
        <f t="shared" si="11"/>
        <v>1</v>
      </c>
    </row>
    <row r="376" spans="1:6" x14ac:dyDescent="0.25">
      <c r="A376">
        <v>38</v>
      </c>
      <c r="B376" t="s">
        <v>53</v>
      </c>
      <c r="C376" t="s">
        <v>54</v>
      </c>
      <c r="D376" t="s">
        <v>23</v>
      </c>
      <c r="E376" t="s">
        <v>23</v>
      </c>
      <c r="F376">
        <f t="shared" si="11"/>
        <v>1</v>
      </c>
    </row>
    <row r="377" spans="1:6" x14ac:dyDescent="0.25">
      <c r="A377">
        <v>38</v>
      </c>
      <c r="B377" t="s">
        <v>49</v>
      </c>
      <c r="C377" t="s">
        <v>56</v>
      </c>
      <c r="D377" t="s">
        <v>25</v>
      </c>
      <c r="E377" t="s">
        <v>25</v>
      </c>
      <c r="F377">
        <f t="shared" si="11"/>
        <v>1</v>
      </c>
    </row>
    <row r="378" spans="1:6" x14ac:dyDescent="0.25">
      <c r="A378" s="22">
        <v>38</v>
      </c>
      <c r="B378" s="22" t="s">
        <v>51</v>
      </c>
      <c r="C378" s="22" t="s">
        <v>64</v>
      </c>
      <c r="D378" t="s">
        <v>24</v>
      </c>
      <c r="E378" t="s">
        <v>23</v>
      </c>
      <c r="F378">
        <f t="shared" si="11"/>
        <v>0</v>
      </c>
    </row>
    <row r="379" spans="1:6" x14ac:dyDescent="0.25">
      <c r="A379">
        <v>38</v>
      </c>
      <c r="B379" t="s">
        <v>63</v>
      </c>
      <c r="C379" t="s">
        <v>58</v>
      </c>
      <c r="D379" t="s">
        <v>25</v>
      </c>
      <c r="E379" t="s">
        <v>23</v>
      </c>
      <c r="F379">
        <f t="shared" si="11"/>
        <v>0</v>
      </c>
    </row>
    <row r="380" spans="1:6" x14ac:dyDescent="0.25">
      <c r="A380">
        <v>38</v>
      </c>
      <c r="B380" t="s">
        <v>59</v>
      </c>
      <c r="C380" t="s">
        <v>60</v>
      </c>
      <c r="D380" t="s">
        <v>23</v>
      </c>
      <c r="E380" t="s">
        <v>24</v>
      </c>
      <c r="F380">
        <f t="shared" si="11"/>
        <v>0</v>
      </c>
    </row>
    <row r="381" spans="1:6" x14ac:dyDescent="0.25">
      <c r="A381">
        <v>38</v>
      </c>
      <c r="B381" t="s">
        <v>65</v>
      </c>
      <c r="C381" t="s">
        <v>50</v>
      </c>
      <c r="D381" t="s">
        <v>25</v>
      </c>
      <c r="E381" t="s">
        <v>24</v>
      </c>
      <c r="F381">
        <f t="shared" si="11"/>
        <v>0</v>
      </c>
    </row>
    <row r="382" spans="1:6" x14ac:dyDescent="0.25">
      <c r="A382">
        <v>38</v>
      </c>
      <c r="B382" t="s">
        <v>67</v>
      </c>
      <c r="C382" t="s">
        <v>52</v>
      </c>
      <c r="D382" t="s">
        <v>24</v>
      </c>
      <c r="E382" t="s">
        <v>23</v>
      </c>
      <c r="F382">
        <f t="shared" si="11"/>
        <v>0</v>
      </c>
    </row>
  </sheetData>
  <autoFilter ref="A2:E382"/>
  <sortState ref="X3:Z22">
    <sortCondition descending="1" ref="Z3:Z2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2"/>
  <sheetViews>
    <sheetView showGridLines="0" topLeftCell="J2" workbookViewId="0">
      <selection activeCell="X2" sqref="X2:X22"/>
    </sheetView>
  </sheetViews>
  <sheetFormatPr defaultRowHeight="15" x14ac:dyDescent="0.25"/>
  <cols>
    <col min="9" max="9" width="14.7109375" hidden="1" customWidth="1"/>
    <col min="24" max="24" width="12.140625" customWidth="1"/>
    <col min="25" max="25" width="9.140625" customWidth="1"/>
  </cols>
  <sheetData>
    <row r="1" spans="1:26" ht="15.75" thickBot="1" x14ac:dyDescent="0.3"/>
    <row r="2" spans="1:26" ht="15.75" thickBot="1" x14ac:dyDescent="0.3">
      <c r="A2" s="25" t="s">
        <v>68</v>
      </c>
      <c r="B2" s="25" t="s">
        <v>69</v>
      </c>
      <c r="C2" s="25" t="s">
        <v>70</v>
      </c>
      <c r="D2" s="25" t="s">
        <v>71</v>
      </c>
      <c r="E2" t="s">
        <v>72</v>
      </c>
      <c r="F2" t="s">
        <v>73</v>
      </c>
      <c r="H2" t="s">
        <v>75</v>
      </c>
      <c r="I2" t="s">
        <v>74</v>
      </c>
      <c r="J2" t="s">
        <v>76</v>
      </c>
      <c r="X2" s="34" t="s">
        <v>78</v>
      </c>
      <c r="Y2" s="33" t="s">
        <v>77</v>
      </c>
      <c r="Z2" s="32" t="s">
        <v>79</v>
      </c>
    </row>
    <row r="3" spans="1:26" x14ac:dyDescent="0.25">
      <c r="A3" s="25">
        <v>1</v>
      </c>
      <c r="B3" s="25" t="s">
        <v>48</v>
      </c>
      <c r="C3" s="25" t="s">
        <v>49</v>
      </c>
      <c r="D3" s="25" t="s">
        <v>23</v>
      </c>
      <c r="E3" t="s">
        <v>23</v>
      </c>
      <c r="F3">
        <f>IF(D3=E3,1,0)</f>
        <v>1</v>
      </c>
      <c r="H3" s="23">
        <v>1</v>
      </c>
      <c r="I3">
        <f>SUMIF($A$3:$A$382,H3,$F$3:$F$382)</f>
        <v>7</v>
      </c>
      <c r="J3" s="21">
        <f>I3/10</f>
        <v>0.7</v>
      </c>
      <c r="L3" t="s">
        <v>23</v>
      </c>
      <c r="M3">
        <f>COUNTIF($D$3:$D$382,L3)</f>
        <v>184</v>
      </c>
      <c r="N3">
        <v>154</v>
      </c>
      <c r="O3" s="21">
        <f>N3/M3</f>
        <v>0.83695652173913049</v>
      </c>
      <c r="X3" s="35" t="s">
        <v>49</v>
      </c>
      <c r="Y3" s="35">
        <f t="shared" ref="Y3:Y22" si="0">SUMIF($B$3:$B$382,X3,$F$3:$F$382)+SUMIF($C$3:$C$382,X3,$F$3:$F$382)</f>
        <v>34</v>
      </c>
      <c r="Z3" s="36">
        <f t="shared" ref="Z3:Z22" si="1">Y3/38</f>
        <v>0.89473684210526316</v>
      </c>
    </row>
    <row r="4" spans="1:26" x14ac:dyDescent="0.25">
      <c r="A4" s="25">
        <v>1</v>
      </c>
      <c r="B4" s="25" t="s">
        <v>50</v>
      </c>
      <c r="C4" s="25" t="s">
        <v>51</v>
      </c>
      <c r="D4" s="25" t="s">
        <v>23</v>
      </c>
      <c r="E4" t="s">
        <v>23</v>
      </c>
      <c r="F4">
        <f t="shared" ref="F4:F67" si="2">IF(D4=E4,1,0)</f>
        <v>1</v>
      </c>
      <c r="H4" s="23">
        <v>2</v>
      </c>
      <c r="I4">
        <f t="shared" ref="I4:I40" si="3">SUMIF($A$3:$A$382,H4,$F$3:$F$382)</f>
        <v>6</v>
      </c>
      <c r="J4" s="21">
        <f t="shared" ref="J4:J40" si="4">I4/10</f>
        <v>0.6</v>
      </c>
      <c r="L4" t="s">
        <v>25</v>
      </c>
      <c r="M4">
        <f t="shared" ref="M4:M5" si="5">COUNTIF($D$3:$D$382,L4)</f>
        <v>98</v>
      </c>
      <c r="N4">
        <v>67</v>
      </c>
      <c r="O4" s="21">
        <f t="shared" ref="O4:O5" si="6">N4/M4</f>
        <v>0.68367346938775508</v>
      </c>
      <c r="X4" s="28" t="s">
        <v>48</v>
      </c>
      <c r="Y4" s="28">
        <f t="shared" si="0"/>
        <v>33</v>
      </c>
      <c r="Z4" s="29">
        <f t="shared" si="1"/>
        <v>0.86842105263157898</v>
      </c>
    </row>
    <row r="5" spans="1:26" x14ac:dyDescent="0.25">
      <c r="A5" s="25">
        <v>1</v>
      </c>
      <c r="B5" s="25" t="s">
        <v>52</v>
      </c>
      <c r="C5" s="25" t="s">
        <v>53</v>
      </c>
      <c r="D5" s="25" t="s">
        <v>23</v>
      </c>
      <c r="E5" t="s">
        <v>23</v>
      </c>
      <c r="F5">
        <f t="shared" si="2"/>
        <v>1</v>
      </c>
      <c r="H5" s="23">
        <v>3</v>
      </c>
      <c r="I5">
        <f t="shared" si="3"/>
        <v>9</v>
      </c>
      <c r="J5" s="21">
        <f t="shared" si="4"/>
        <v>0.9</v>
      </c>
      <c r="L5" t="s">
        <v>24</v>
      </c>
      <c r="M5">
        <f t="shared" si="5"/>
        <v>98</v>
      </c>
      <c r="N5">
        <v>74</v>
      </c>
      <c r="O5" s="21">
        <f t="shared" si="6"/>
        <v>0.75510204081632648</v>
      </c>
      <c r="X5" s="28" t="s">
        <v>65</v>
      </c>
      <c r="Y5" s="28">
        <f t="shared" si="0"/>
        <v>33</v>
      </c>
      <c r="Z5" s="29">
        <f t="shared" si="1"/>
        <v>0.86842105263157898</v>
      </c>
    </row>
    <row r="6" spans="1:26" x14ac:dyDescent="0.25">
      <c r="A6" s="25">
        <v>1</v>
      </c>
      <c r="B6" s="25" t="s">
        <v>54</v>
      </c>
      <c r="C6" s="25" t="s">
        <v>55</v>
      </c>
      <c r="D6" s="25" t="s">
        <v>23</v>
      </c>
      <c r="E6" t="s">
        <v>23</v>
      </c>
      <c r="F6">
        <f t="shared" si="2"/>
        <v>1</v>
      </c>
      <c r="H6" s="23">
        <v>4</v>
      </c>
      <c r="I6">
        <f t="shared" si="3"/>
        <v>7</v>
      </c>
      <c r="J6" s="21">
        <f t="shared" si="4"/>
        <v>0.7</v>
      </c>
      <c r="X6" s="28" t="s">
        <v>66</v>
      </c>
      <c r="Y6" s="28">
        <f t="shared" si="0"/>
        <v>33</v>
      </c>
      <c r="Z6" s="29">
        <f t="shared" si="1"/>
        <v>0.86842105263157898</v>
      </c>
    </row>
    <row r="7" spans="1:26" x14ac:dyDescent="0.25">
      <c r="A7" s="25">
        <v>1</v>
      </c>
      <c r="B7" s="25" t="s">
        <v>56</v>
      </c>
      <c r="C7" s="25" t="s">
        <v>57</v>
      </c>
      <c r="D7" s="25" t="s">
        <v>23</v>
      </c>
      <c r="E7" t="s">
        <v>25</v>
      </c>
      <c r="F7">
        <f t="shared" si="2"/>
        <v>0</v>
      </c>
      <c r="H7" s="23">
        <v>5</v>
      </c>
      <c r="I7">
        <f t="shared" si="3"/>
        <v>7</v>
      </c>
      <c r="J7" s="21">
        <f t="shared" si="4"/>
        <v>0.7</v>
      </c>
      <c r="X7" s="26" t="s">
        <v>64</v>
      </c>
      <c r="Y7" s="26">
        <f t="shared" si="0"/>
        <v>32</v>
      </c>
      <c r="Z7" s="27">
        <f t="shared" si="1"/>
        <v>0.84210526315789469</v>
      </c>
    </row>
    <row r="8" spans="1:26" x14ac:dyDescent="0.25">
      <c r="A8" s="25">
        <v>1</v>
      </c>
      <c r="B8" s="25" t="s">
        <v>58</v>
      </c>
      <c r="C8" s="25" t="s">
        <v>59</v>
      </c>
      <c r="D8" s="25" t="s">
        <v>25</v>
      </c>
      <c r="E8" t="s">
        <v>25</v>
      </c>
      <c r="F8">
        <f t="shared" si="2"/>
        <v>1</v>
      </c>
      <c r="H8" s="23">
        <v>6</v>
      </c>
      <c r="I8">
        <f t="shared" si="3"/>
        <v>8</v>
      </c>
      <c r="J8" s="21">
        <f t="shared" si="4"/>
        <v>0.8</v>
      </c>
      <c r="X8" s="28" t="s">
        <v>50</v>
      </c>
      <c r="Y8" s="28">
        <f t="shared" si="0"/>
        <v>31</v>
      </c>
      <c r="Z8" s="29">
        <f t="shared" si="1"/>
        <v>0.81578947368421051</v>
      </c>
    </row>
    <row r="9" spans="1:26" x14ac:dyDescent="0.25">
      <c r="A9" s="25">
        <v>1</v>
      </c>
      <c r="B9" s="25" t="s">
        <v>60</v>
      </c>
      <c r="C9" s="25" t="s">
        <v>61</v>
      </c>
      <c r="D9" s="25" t="s">
        <v>25</v>
      </c>
      <c r="E9" t="s">
        <v>24</v>
      </c>
      <c r="F9">
        <f t="shared" si="2"/>
        <v>0</v>
      </c>
      <c r="H9" s="23">
        <v>7</v>
      </c>
      <c r="I9">
        <f t="shared" si="3"/>
        <v>7</v>
      </c>
      <c r="J9" s="21">
        <f t="shared" si="4"/>
        <v>0.7</v>
      </c>
      <c r="X9" s="28" t="s">
        <v>60</v>
      </c>
      <c r="Y9" s="28">
        <f t="shared" si="0"/>
        <v>30</v>
      </c>
      <c r="Z9" s="29">
        <f t="shared" si="1"/>
        <v>0.78947368421052633</v>
      </c>
    </row>
    <row r="10" spans="1:26" x14ac:dyDescent="0.25">
      <c r="A10" s="25">
        <v>1</v>
      </c>
      <c r="B10" s="25" t="s">
        <v>62</v>
      </c>
      <c r="C10" s="25" t="s">
        <v>63</v>
      </c>
      <c r="D10" s="25" t="s">
        <v>23</v>
      </c>
      <c r="E10" t="s">
        <v>24</v>
      </c>
      <c r="F10">
        <f t="shared" si="2"/>
        <v>0</v>
      </c>
      <c r="H10" s="23">
        <v>8</v>
      </c>
      <c r="I10">
        <f t="shared" si="3"/>
        <v>8</v>
      </c>
      <c r="J10" s="21">
        <f t="shared" si="4"/>
        <v>0.8</v>
      </c>
      <c r="X10" s="28" t="s">
        <v>51</v>
      </c>
      <c r="Y10" s="28">
        <f t="shared" si="0"/>
        <v>29</v>
      </c>
      <c r="Z10" s="29">
        <f t="shared" si="1"/>
        <v>0.76315789473684215</v>
      </c>
    </row>
    <row r="11" spans="1:26" x14ac:dyDescent="0.25">
      <c r="A11" s="25">
        <v>1</v>
      </c>
      <c r="B11" s="25" t="s">
        <v>64</v>
      </c>
      <c r="C11" s="25" t="s">
        <v>65</v>
      </c>
      <c r="D11" s="25" t="s">
        <v>23</v>
      </c>
      <c r="E11" t="s">
        <v>23</v>
      </c>
      <c r="F11">
        <f t="shared" si="2"/>
        <v>1</v>
      </c>
      <c r="H11" s="23">
        <v>9</v>
      </c>
      <c r="I11">
        <f t="shared" si="3"/>
        <v>8</v>
      </c>
      <c r="J11" s="21">
        <f t="shared" si="4"/>
        <v>0.8</v>
      </c>
      <c r="X11" s="28" t="s">
        <v>55</v>
      </c>
      <c r="Y11" s="28">
        <f t="shared" si="0"/>
        <v>29</v>
      </c>
      <c r="Z11" s="29">
        <f t="shared" si="1"/>
        <v>0.76315789473684215</v>
      </c>
    </row>
    <row r="12" spans="1:26" x14ac:dyDescent="0.25">
      <c r="A12" s="25">
        <v>1</v>
      </c>
      <c r="B12" s="25" t="s">
        <v>66</v>
      </c>
      <c r="C12" s="25" t="s">
        <v>67</v>
      </c>
      <c r="D12" s="25" t="s">
        <v>23</v>
      </c>
      <c r="E12" t="s">
        <v>23</v>
      </c>
      <c r="F12">
        <f t="shared" si="2"/>
        <v>1</v>
      </c>
      <c r="H12" s="23">
        <v>10</v>
      </c>
      <c r="I12">
        <f t="shared" si="3"/>
        <v>8</v>
      </c>
      <c r="J12" s="21">
        <f t="shared" si="4"/>
        <v>0.8</v>
      </c>
      <c r="X12" s="28" t="s">
        <v>61</v>
      </c>
      <c r="Y12" s="28">
        <f t="shared" si="0"/>
        <v>29</v>
      </c>
      <c r="Z12" s="29">
        <f t="shared" si="1"/>
        <v>0.76315789473684215</v>
      </c>
    </row>
    <row r="13" spans="1:26" x14ac:dyDescent="0.25">
      <c r="A13" s="25">
        <v>2</v>
      </c>
      <c r="B13" s="25" t="s">
        <v>65</v>
      </c>
      <c r="C13" s="25" t="s">
        <v>56</v>
      </c>
      <c r="D13" s="25" t="s">
        <v>24</v>
      </c>
      <c r="E13" t="s">
        <v>23</v>
      </c>
      <c r="F13">
        <f t="shared" si="2"/>
        <v>0</v>
      </c>
      <c r="H13" s="23">
        <v>11</v>
      </c>
      <c r="I13">
        <f t="shared" si="3"/>
        <v>9</v>
      </c>
      <c r="J13" s="21">
        <f t="shared" si="4"/>
        <v>0.9</v>
      </c>
      <c r="X13" s="28" t="s">
        <v>59</v>
      </c>
      <c r="Y13" s="28">
        <f t="shared" si="0"/>
        <v>29</v>
      </c>
      <c r="Z13" s="29">
        <f t="shared" si="1"/>
        <v>0.76315789473684215</v>
      </c>
    </row>
    <row r="14" spans="1:26" x14ac:dyDescent="0.25">
      <c r="A14" s="25">
        <v>2</v>
      </c>
      <c r="B14" s="25" t="s">
        <v>49</v>
      </c>
      <c r="C14" s="25" t="s">
        <v>64</v>
      </c>
      <c r="D14" s="25" t="s">
        <v>23</v>
      </c>
      <c r="E14" t="s">
        <v>23</v>
      </c>
      <c r="F14">
        <f t="shared" si="2"/>
        <v>1</v>
      </c>
      <c r="H14" s="23">
        <v>12</v>
      </c>
      <c r="I14">
        <f t="shared" si="3"/>
        <v>9</v>
      </c>
      <c r="J14" s="21">
        <f t="shared" si="4"/>
        <v>0.9</v>
      </c>
      <c r="X14" s="28" t="s">
        <v>57</v>
      </c>
      <c r="Y14" s="28">
        <f t="shared" si="0"/>
        <v>29</v>
      </c>
      <c r="Z14" s="29">
        <f t="shared" si="1"/>
        <v>0.76315789473684215</v>
      </c>
    </row>
    <row r="15" spans="1:26" x14ac:dyDescent="0.25">
      <c r="A15" s="25">
        <v>2</v>
      </c>
      <c r="B15" s="25" t="s">
        <v>53</v>
      </c>
      <c r="C15" s="25" t="s">
        <v>48</v>
      </c>
      <c r="D15" s="25" t="s">
        <v>23</v>
      </c>
      <c r="E15" t="s">
        <v>23</v>
      </c>
      <c r="F15">
        <f t="shared" si="2"/>
        <v>1</v>
      </c>
      <c r="H15" s="23">
        <v>13</v>
      </c>
      <c r="I15">
        <f t="shared" si="3"/>
        <v>9</v>
      </c>
      <c r="J15" s="21">
        <f t="shared" si="4"/>
        <v>0.9</v>
      </c>
      <c r="X15" s="28" t="s">
        <v>58</v>
      </c>
      <c r="Y15" s="28">
        <f t="shared" si="0"/>
        <v>29</v>
      </c>
      <c r="Z15" s="29">
        <f t="shared" si="1"/>
        <v>0.76315789473684215</v>
      </c>
    </row>
    <row r="16" spans="1:26" x14ac:dyDescent="0.25">
      <c r="A16" s="25">
        <v>2</v>
      </c>
      <c r="B16" s="25" t="s">
        <v>63</v>
      </c>
      <c r="C16" s="25" t="s">
        <v>52</v>
      </c>
      <c r="D16" s="25" t="s">
        <v>23</v>
      </c>
      <c r="E16" t="s">
        <v>23</v>
      </c>
      <c r="F16">
        <f t="shared" si="2"/>
        <v>1</v>
      </c>
      <c r="H16" s="23">
        <v>14</v>
      </c>
      <c r="I16">
        <f t="shared" si="3"/>
        <v>8</v>
      </c>
      <c r="J16" s="21">
        <f t="shared" si="4"/>
        <v>0.8</v>
      </c>
      <c r="X16" s="28" t="s">
        <v>53</v>
      </c>
      <c r="Y16" s="28">
        <f t="shared" si="0"/>
        <v>29</v>
      </c>
      <c r="Z16" s="29">
        <f t="shared" si="1"/>
        <v>0.76315789473684215</v>
      </c>
    </row>
    <row r="17" spans="1:26" x14ac:dyDescent="0.25">
      <c r="A17" s="25">
        <v>2</v>
      </c>
      <c r="B17" s="25" t="s">
        <v>67</v>
      </c>
      <c r="C17" s="25" t="s">
        <v>54</v>
      </c>
      <c r="D17" s="25" t="s">
        <v>25</v>
      </c>
      <c r="E17" t="s">
        <v>24</v>
      </c>
      <c r="F17">
        <f t="shared" si="2"/>
        <v>0</v>
      </c>
      <c r="H17" s="23">
        <v>15</v>
      </c>
      <c r="I17">
        <f t="shared" si="3"/>
        <v>9</v>
      </c>
      <c r="J17" s="21">
        <f t="shared" si="4"/>
        <v>0.9</v>
      </c>
      <c r="X17" s="28" t="s">
        <v>67</v>
      </c>
      <c r="Y17" s="28">
        <f t="shared" si="0"/>
        <v>29</v>
      </c>
      <c r="Z17" s="29">
        <f t="shared" si="1"/>
        <v>0.76315789473684215</v>
      </c>
    </row>
    <row r="18" spans="1:26" x14ac:dyDescent="0.25">
      <c r="A18" s="25">
        <v>2</v>
      </c>
      <c r="B18" s="25" t="s">
        <v>55</v>
      </c>
      <c r="C18" s="25" t="s">
        <v>60</v>
      </c>
      <c r="D18" s="25" t="s">
        <v>24</v>
      </c>
      <c r="E18" t="s">
        <v>23</v>
      </c>
      <c r="F18">
        <f t="shared" si="2"/>
        <v>0</v>
      </c>
      <c r="H18" s="23">
        <v>16</v>
      </c>
      <c r="I18">
        <f t="shared" si="3"/>
        <v>7</v>
      </c>
      <c r="J18" s="21">
        <f t="shared" si="4"/>
        <v>0.7</v>
      </c>
      <c r="X18" s="28" t="s">
        <v>63</v>
      </c>
      <c r="Y18" s="28">
        <f t="shared" si="0"/>
        <v>29</v>
      </c>
      <c r="Z18" s="29">
        <f t="shared" si="1"/>
        <v>0.76315789473684215</v>
      </c>
    </row>
    <row r="19" spans="1:26" x14ac:dyDescent="0.25">
      <c r="A19" s="25">
        <v>2</v>
      </c>
      <c r="B19" s="25" t="s">
        <v>59</v>
      </c>
      <c r="C19" s="25" t="s">
        <v>50</v>
      </c>
      <c r="D19" s="25" t="s">
        <v>25</v>
      </c>
      <c r="E19" t="s">
        <v>25</v>
      </c>
      <c r="F19">
        <f t="shared" si="2"/>
        <v>1</v>
      </c>
      <c r="H19" s="23">
        <v>17</v>
      </c>
      <c r="I19">
        <f t="shared" si="3"/>
        <v>8</v>
      </c>
      <c r="J19" s="21">
        <f t="shared" si="4"/>
        <v>0.8</v>
      </c>
      <c r="X19" s="28" t="s">
        <v>62</v>
      </c>
      <c r="Y19" s="28">
        <f t="shared" si="0"/>
        <v>28</v>
      </c>
      <c r="Z19" s="29">
        <f t="shared" si="1"/>
        <v>0.73684210526315785</v>
      </c>
    </row>
    <row r="20" spans="1:26" x14ac:dyDescent="0.25">
      <c r="A20" s="25">
        <v>2</v>
      </c>
      <c r="B20" s="25" t="s">
        <v>57</v>
      </c>
      <c r="C20" s="25" t="s">
        <v>66</v>
      </c>
      <c r="D20" s="25" t="s">
        <v>23</v>
      </c>
      <c r="E20" t="s">
        <v>23</v>
      </c>
      <c r="F20">
        <f t="shared" si="2"/>
        <v>1</v>
      </c>
      <c r="H20" s="23">
        <v>18</v>
      </c>
      <c r="I20">
        <f t="shared" si="3"/>
        <v>8</v>
      </c>
      <c r="J20" s="21">
        <f t="shared" si="4"/>
        <v>0.8</v>
      </c>
      <c r="X20" s="28" t="s">
        <v>52</v>
      </c>
      <c r="Y20" s="28">
        <f t="shared" si="0"/>
        <v>28</v>
      </c>
      <c r="Z20" s="29">
        <f t="shared" si="1"/>
        <v>0.73684210526315785</v>
      </c>
    </row>
    <row r="21" spans="1:26" x14ac:dyDescent="0.25">
      <c r="A21" s="25">
        <v>2</v>
      </c>
      <c r="B21" s="25" t="s">
        <v>61</v>
      </c>
      <c r="C21" s="25" t="s">
        <v>58</v>
      </c>
      <c r="D21" s="25" t="s">
        <v>23</v>
      </c>
      <c r="E21" t="s">
        <v>23</v>
      </c>
      <c r="F21">
        <f t="shared" si="2"/>
        <v>1</v>
      </c>
      <c r="H21" s="23">
        <v>19</v>
      </c>
      <c r="I21">
        <f t="shared" si="3"/>
        <v>7</v>
      </c>
      <c r="J21" s="21">
        <f t="shared" si="4"/>
        <v>0.7</v>
      </c>
      <c r="X21" s="26" t="s">
        <v>56</v>
      </c>
      <c r="Y21" s="26">
        <f t="shared" si="0"/>
        <v>25</v>
      </c>
      <c r="Z21" s="27">
        <f t="shared" si="1"/>
        <v>0.65789473684210531</v>
      </c>
    </row>
    <row r="22" spans="1:26" x14ac:dyDescent="0.25">
      <c r="A22" s="25">
        <v>2</v>
      </c>
      <c r="B22" s="25" t="s">
        <v>51</v>
      </c>
      <c r="C22" s="25" t="s">
        <v>62</v>
      </c>
      <c r="D22" s="25" t="s">
        <v>23</v>
      </c>
      <c r="E22" t="s">
        <v>24</v>
      </c>
      <c r="F22">
        <f t="shared" si="2"/>
        <v>0</v>
      </c>
      <c r="H22" s="23">
        <v>20</v>
      </c>
      <c r="I22" s="22">
        <f t="shared" si="3"/>
        <v>8</v>
      </c>
      <c r="J22" s="21">
        <f t="shared" si="4"/>
        <v>0.8</v>
      </c>
      <c r="X22" s="28" t="s">
        <v>54</v>
      </c>
      <c r="Y22" s="28">
        <f t="shared" si="0"/>
        <v>22</v>
      </c>
      <c r="Z22" s="29">
        <f t="shared" si="1"/>
        <v>0.57894736842105265</v>
      </c>
    </row>
    <row r="23" spans="1:26" x14ac:dyDescent="0.25">
      <c r="A23" s="25">
        <v>3</v>
      </c>
      <c r="B23" s="25" t="s">
        <v>67</v>
      </c>
      <c r="C23" s="25" t="s">
        <v>63</v>
      </c>
      <c r="D23" s="25" t="s">
        <v>24</v>
      </c>
      <c r="E23" t="s">
        <v>24</v>
      </c>
      <c r="F23">
        <f t="shared" si="2"/>
        <v>1</v>
      </c>
      <c r="H23" s="23">
        <v>21</v>
      </c>
      <c r="I23">
        <f t="shared" si="3"/>
        <v>7</v>
      </c>
      <c r="J23" s="21">
        <f t="shared" si="4"/>
        <v>0.7</v>
      </c>
    </row>
    <row r="24" spans="1:26" x14ac:dyDescent="0.25">
      <c r="A24" s="25">
        <v>3</v>
      </c>
      <c r="B24" s="25" t="s">
        <v>56</v>
      </c>
      <c r="C24" s="25" t="s">
        <v>53</v>
      </c>
      <c r="D24" s="25" t="s">
        <v>23</v>
      </c>
      <c r="E24" t="s">
        <v>23</v>
      </c>
      <c r="F24">
        <f t="shared" si="2"/>
        <v>1</v>
      </c>
      <c r="H24" s="23">
        <v>22</v>
      </c>
      <c r="I24">
        <f t="shared" si="3"/>
        <v>9</v>
      </c>
      <c r="J24" s="21">
        <f t="shared" si="4"/>
        <v>0.9</v>
      </c>
    </row>
    <row r="25" spans="1:26" x14ac:dyDescent="0.25">
      <c r="A25" s="25">
        <v>3</v>
      </c>
      <c r="B25" s="25" t="s">
        <v>64</v>
      </c>
      <c r="C25" s="25" t="s">
        <v>54</v>
      </c>
      <c r="D25" s="25" t="s">
        <v>25</v>
      </c>
      <c r="E25" t="s">
        <v>25</v>
      </c>
      <c r="F25">
        <f t="shared" si="2"/>
        <v>1</v>
      </c>
      <c r="H25" s="23">
        <v>23</v>
      </c>
      <c r="I25">
        <f t="shared" si="3"/>
        <v>7</v>
      </c>
      <c r="J25" s="21">
        <f t="shared" si="4"/>
        <v>0.7</v>
      </c>
      <c r="Z25" s="24"/>
    </row>
    <row r="26" spans="1:26" x14ac:dyDescent="0.25">
      <c r="A26" s="25">
        <v>3</v>
      </c>
      <c r="B26" s="25" t="s">
        <v>50</v>
      </c>
      <c r="C26" s="25" t="s">
        <v>48</v>
      </c>
      <c r="D26" s="25" t="s">
        <v>24</v>
      </c>
      <c r="E26" t="s">
        <v>24</v>
      </c>
      <c r="F26">
        <f t="shared" si="2"/>
        <v>1</v>
      </c>
      <c r="H26" s="23">
        <v>24</v>
      </c>
      <c r="I26">
        <f t="shared" si="3"/>
        <v>9</v>
      </c>
      <c r="J26" s="21">
        <f t="shared" si="4"/>
        <v>0.9</v>
      </c>
    </row>
    <row r="27" spans="1:26" x14ac:dyDescent="0.25">
      <c r="A27" s="25">
        <v>3</v>
      </c>
      <c r="B27" s="25" t="s">
        <v>51</v>
      </c>
      <c r="C27" s="25" t="s">
        <v>57</v>
      </c>
      <c r="D27" s="25" t="s">
        <v>23</v>
      </c>
      <c r="E27" t="s">
        <v>24</v>
      </c>
      <c r="F27">
        <f t="shared" si="2"/>
        <v>0</v>
      </c>
      <c r="H27" s="23">
        <v>25</v>
      </c>
      <c r="I27">
        <f t="shared" si="3"/>
        <v>10</v>
      </c>
      <c r="J27" s="21">
        <f t="shared" si="4"/>
        <v>1</v>
      </c>
    </row>
    <row r="28" spans="1:26" x14ac:dyDescent="0.25">
      <c r="A28" s="25">
        <v>3</v>
      </c>
      <c r="B28" s="25" t="s">
        <v>60</v>
      </c>
      <c r="C28" s="25" t="s">
        <v>58</v>
      </c>
      <c r="D28" s="25" t="s">
        <v>25</v>
      </c>
      <c r="E28" t="s">
        <v>25</v>
      </c>
      <c r="F28">
        <f t="shared" si="2"/>
        <v>1</v>
      </c>
      <c r="H28" s="23">
        <v>26</v>
      </c>
      <c r="I28">
        <f t="shared" si="3"/>
        <v>7</v>
      </c>
      <c r="J28" s="21">
        <f t="shared" si="4"/>
        <v>0.7</v>
      </c>
    </row>
    <row r="29" spans="1:26" x14ac:dyDescent="0.25">
      <c r="A29" s="25">
        <v>3</v>
      </c>
      <c r="B29" s="25" t="s">
        <v>65</v>
      </c>
      <c r="C29" s="25" t="s">
        <v>61</v>
      </c>
      <c r="D29" s="25" t="s">
        <v>24</v>
      </c>
      <c r="E29" t="s">
        <v>24</v>
      </c>
      <c r="F29">
        <f t="shared" si="2"/>
        <v>1</v>
      </c>
      <c r="H29" s="23">
        <v>27</v>
      </c>
      <c r="I29">
        <f t="shared" si="3"/>
        <v>7</v>
      </c>
      <c r="J29" s="21">
        <f t="shared" si="4"/>
        <v>0.7</v>
      </c>
    </row>
    <row r="30" spans="1:26" x14ac:dyDescent="0.25">
      <c r="A30" s="25">
        <v>3</v>
      </c>
      <c r="B30" s="25" t="s">
        <v>52</v>
      </c>
      <c r="C30" s="25" t="s">
        <v>66</v>
      </c>
      <c r="D30" s="25" t="s">
        <v>24</v>
      </c>
      <c r="E30" t="s">
        <v>24</v>
      </c>
      <c r="F30">
        <f t="shared" si="2"/>
        <v>1</v>
      </c>
      <c r="H30" s="23">
        <v>28</v>
      </c>
      <c r="I30">
        <f t="shared" si="3"/>
        <v>7</v>
      </c>
      <c r="J30" s="21">
        <f t="shared" si="4"/>
        <v>0.7</v>
      </c>
    </row>
    <row r="31" spans="1:26" x14ac:dyDescent="0.25">
      <c r="A31" s="25">
        <v>3</v>
      </c>
      <c r="B31" s="25" t="s">
        <v>49</v>
      </c>
      <c r="C31" s="25" t="s">
        <v>59</v>
      </c>
      <c r="D31" s="25" t="s">
        <v>23</v>
      </c>
      <c r="E31" t="s">
        <v>23</v>
      </c>
      <c r="F31">
        <f t="shared" si="2"/>
        <v>1</v>
      </c>
      <c r="H31" s="23">
        <v>29</v>
      </c>
      <c r="I31">
        <f t="shared" si="3"/>
        <v>9</v>
      </c>
      <c r="J31" s="21">
        <f t="shared" si="4"/>
        <v>0.9</v>
      </c>
    </row>
    <row r="32" spans="1:26" x14ac:dyDescent="0.25">
      <c r="A32" s="25">
        <v>3</v>
      </c>
      <c r="B32" s="25" t="s">
        <v>62</v>
      </c>
      <c r="C32" s="25" t="s">
        <v>55</v>
      </c>
      <c r="D32" s="25" t="s">
        <v>23</v>
      </c>
      <c r="E32" t="s">
        <v>23</v>
      </c>
      <c r="F32">
        <f t="shared" si="2"/>
        <v>1</v>
      </c>
      <c r="H32" s="23">
        <v>30</v>
      </c>
      <c r="I32" s="22">
        <f t="shared" si="3"/>
        <v>8</v>
      </c>
      <c r="J32" s="21">
        <f t="shared" si="4"/>
        <v>0.8</v>
      </c>
    </row>
    <row r="33" spans="1:10" x14ac:dyDescent="0.25">
      <c r="A33" s="25">
        <v>4</v>
      </c>
      <c r="B33" s="25" t="s">
        <v>59</v>
      </c>
      <c r="C33" s="25" t="s">
        <v>64</v>
      </c>
      <c r="D33" s="25" t="s">
        <v>23</v>
      </c>
      <c r="E33" t="s">
        <v>24</v>
      </c>
      <c r="F33">
        <f t="shared" si="2"/>
        <v>0</v>
      </c>
      <c r="H33" s="23">
        <v>31</v>
      </c>
      <c r="I33">
        <f t="shared" si="3"/>
        <v>6</v>
      </c>
      <c r="J33" s="21">
        <f t="shared" si="4"/>
        <v>0.6</v>
      </c>
    </row>
    <row r="34" spans="1:10" x14ac:dyDescent="0.25">
      <c r="A34" s="25">
        <v>4</v>
      </c>
      <c r="B34" s="25" t="s">
        <v>58</v>
      </c>
      <c r="C34" s="25" t="s">
        <v>51</v>
      </c>
      <c r="D34" s="25" t="s">
        <v>25</v>
      </c>
      <c r="E34" t="s">
        <v>25</v>
      </c>
      <c r="F34">
        <f t="shared" si="2"/>
        <v>1</v>
      </c>
      <c r="H34" s="23">
        <v>32</v>
      </c>
      <c r="I34">
        <f t="shared" si="3"/>
        <v>9</v>
      </c>
      <c r="J34" s="21">
        <f t="shared" si="4"/>
        <v>0.9</v>
      </c>
    </row>
    <row r="35" spans="1:10" x14ac:dyDescent="0.25">
      <c r="A35" s="25">
        <v>4</v>
      </c>
      <c r="B35" s="25" t="s">
        <v>63</v>
      </c>
      <c r="C35" s="25" t="s">
        <v>60</v>
      </c>
      <c r="D35" s="25" t="s">
        <v>24</v>
      </c>
      <c r="E35" t="s">
        <v>24</v>
      </c>
      <c r="F35">
        <f t="shared" si="2"/>
        <v>1</v>
      </c>
      <c r="H35" s="23">
        <v>33</v>
      </c>
      <c r="I35" s="22">
        <f t="shared" si="3"/>
        <v>7</v>
      </c>
      <c r="J35" s="21">
        <f t="shared" si="4"/>
        <v>0.7</v>
      </c>
    </row>
    <row r="36" spans="1:10" x14ac:dyDescent="0.25">
      <c r="A36" s="25">
        <v>4</v>
      </c>
      <c r="B36" s="25" t="s">
        <v>61</v>
      </c>
      <c r="C36" s="25" t="s">
        <v>67</v>
      </c>
      <c r="D36" s="25" t="s">
        <v>23</v>
      </c>
      <c r="E36" t="s">
        <v>23</v>
      </c>
      <c r="F36">
        <f t="shared" si="2"/>
        <v>1</v>
      </c>
      <c r="H36" s="23">
        <v>34</v>
      </c>
      <c r="I36">
        <f t="shared" si="3"/>
        <v>8</v>
      </c>
      <c r="J36" s="21">
        <f t="shared" si="4"/>
        <v>0.8</v>
      </c>
    </row>
    <row r="37" spans="1:10" x14ac:dyDescent="0.25">
      <c r="A37" s="25">
        <v>4</v>
      </c>
      <c r="B37" s="25" t="s">
        <v>54</v>
      </c>
      <c r="C37" s="25" t="s">
        <v>56</v>
      </c>
      <c r="D37" s="25" t="s">
        <v>25</v>
      </c>
      <c r="E37" t="s">
        <v>23</v>
      </c>
      <c r="F37">
        <f t="shared" si="2"/>
        <v>0</v>
      </c>
      <c r="H37" s="23">
        <v>35</v>
      </c>
      <c r="I37">
        <f t="shared" si="3"/>
        <v>9</v>
      </c>
      <c r="J37" s="21">
        <f t="shared" si="4"/>
        <v>0.9</v>
      </c>
    </row>
    <row r="38" spans="1:10" x14ac:dyDescent="0.25">
      <c r="A38" s="25">
        <v>4</v>
      </c>
      <c r="B38" s="25" t="s">
        <v>48</v>
      </c>
      <c r="C38" s="25" t="s">
        <v>52</v>
      </c>
      <c r="D38" s="25" t="s">
        <v>23</v>
      </c>
      <c r="E38" t="s">
        <v>24</v>
      </c>
      <c r="F38">
        <f t="shared" si="2"/>
        <v>0</v>
      </c>
      <c r="H38" s="23">
        <v>36</v>
      </c>
      <c r="I38">
        <f t="shared" si="3"/>
        <v>5</v>
      </c>
      <c r="J38" s="21">
        <f t="shared" si="4"/>
        <v>0.5</v>
      </c>
    </row>
    <row r="39" spans="1:10" x14ac:dyDescent="0.25">
      <c r="A39" s="25">
        <v>4</v>
      </c>
      <c r="B39" s="25" t="s">
        <v>53</v>
      </c>
      <c r="C39" s="25" t="s">
        <v>49</v>
      </c>
      <c r="D39" s="25" t="s">
        <v>23</v>
      </c>
      <c r="E39" t="s">
        <v>23</v>
      </c>
      <c r="F39">
        <f t="shared" si="2"/>
        <v>1</v>
      </c>
      <c r="H39" s="23">
        <v>37</v>
      </c>
      <c r="I39">
        <f t="shared" si="3"/>
        <v>9</v>
      </c>
      <c r="J39" s="21">
        <f t="shared" si="4"/>
        <v>0.9</v>
      </c>
    </row>
    <row r="40" spans="1:10" x14ac:dyDescent="0.25">
      <c r="A40" s="25">
        <v>4</v>
      </c>
      <c r="B40" s="25" t="s">
        <v>55</v>
      </c>
      <c r="C40" s="25" t="s">
        <v>65</v>
      </c>
      <c r="D40" s="25" t="s">
        <v>24</v>
      </c>
      <c r="E40" t="s">
        <v>24</v>
      </c>
      <c r="F40">
        <f t="shared" si="2"/>
        <v>1</v>
      </c>
      <c r="H40" s="23">
        <v>38</v>
      </c>
      <c r="I40" s="22">
        <f t="shared" si="3"/>
        <v>5</v>
      </c>
      <c r="J40" s="21">
        <f t="shared" si="4"/>
        <v>0.5</v>
      </c>
    </row>
    <row r="41" spans="1:10" x14ac:dyDescent="0.25">
      <c r="A41" s="25">
        <v>4</v>
      </c>
      <c r="B41" s="25" t="s">
        <v>66</v>
      </c>
      <c r="C41" s="25" t="s">
        <v>62</v>
      </c>
      <c r="D41" s="25" t="s">
        <v>23</v>
      </c>
      <c r="E41" t="s">
        <v>23</v>
      </c>
      <c r="F41">
        <f t="shared" si="2"/>
        <v>1</v>
      </c>
    </row>
    <row r="42" spans="1:10" x14ac:dyDescent="0.25">
      <c r="A42" s="25">
        <v>4</v>
      </c>
      <c r="B42" s="25" t="s">
        <v>57</v>
      </c>
      <c r="C42" s="25" t="s">
        <v>50</v>
      </c>
      <c r="D42" s="25" t="s">
        <v>25</v>
      </c>
      <c r="E42" t="s">
        <v>25</v>
      </c>
      <c r="F42">
        <f t="shared" si="2"/>
        <v>1</v>
      </c>
      <c r="I42">
        <f>MINA(I3:I40)</f>
        <v>5</v>
      </c>
    </row>
    <row r="43" spans="1:10" x14ac:dyDescent="0.25">
      <c r="A43" s="25">
        <v>5</v>
      </c>
      <c r="B43" s="25" t="s">
        <v>58</v>
      </c>
      <c r="C43" s="25" t="s">
        <v>49</v>
      </c>
      <c r="D43" s="25" t="s">
        <v>23</v>
      </c>
      <c r="E43" t="s">
        <v>23</v>
      </c>
      <c r="F43">
        <f t="shared" si="2"/>
        <v>1</v>
      </c>
    </row>
    <row r="44" spans="1:10" x14ac:dyDescent="0.25">
      <c r="A44" s="25">
        <v>5</v>
      </c>
      <c r="B44" s="25" t="s">
        <v>54</v>
      </c>
      <c r="C44" s="25" t="s">
        <v>48</v>
      </c>
      <c r="D44" s="25" t="s">
        <v>23</v>
      </c>
      <c r="E44" t="s">
        <v>24</v>
      </c>
      <c r="F44">
        <f t="shared" si="2"/>
        <v>0</v>
      </c>
    </row>
    <row r="45" spans="1:10" x14ac:dyDescent="0.25">
      <c r="A45" s="25">
        <v>5</v>
      </c>
      <c r="B45" s="25" t="s">
        <v>56</v>
      </c>
      <c r="C45" s="25" t="s">
        <v>61</v>
      </c>
      <c r="D45" s="25" t="s">
        <v>23</v>
      </c>
      <c r="E45" t="s">
        <v>25</v>
      </c>
      <c r="F45">
        <f t="shared" si="2"/>
        <v>0</v>
      </c>
    </row>
    <row r="46" spans="1:10" x14ac:dyDescent="0.25">
      <c r="A46" s="25">
        <v>5</v>
      </c>
      <c r="B46" s="25" t="s">
        <v>52</v>
      </c>
      <c r="C46" s="25" t="s">
        <v>57</v>
      </c>
      <c r="D46" s="25" t="s">
        <v>25</v>
      </c>
      <c r="E46" t="s">
        <v>25</v>
      </c>
      <c r="F46">
        <f t="shared" si="2"/>
        <v>1</v>
      </c>
    </row>
    <row r="47" spans="1:10" x14ac:dyDescent="0.25">
      <c r="A47" s="25">
        <v>5</v>
      </c>
      <c r="B47" s="25" t="s">
        <v>59</v>
      </c>
      <c r="C47" s="25" t="s">
        <v>51</v>
      </c>
      <c r="D47" s="25" t="s">
        <v>23</v>
      </c>
      <c r="E47" t="s">
        <v>23</v>
      </c>
      <c r="F47">
        <f t="shared" si="2"/>
        <v>1</v>
      </c>
    </row>
    <row r="48" spans="1:10" x14ac:dyDescent="0.25">
      <c r="A48" s="25">
        <v>5</v>
      </c>
      <c r="B48" s="25" t="s">
        <v>67</v>
      </c>
      <c r="C48" s="25" t="s">
        <v>55</v>
      </c>
      <c r="D48" s="25" t="s">
        <v>24</v>
      </c>
      <c r="E48" t="s">
        <v>23</v>
      </c>
      <c r="F48">
        <f t="shared" si="2"/>
        <v>0</v>
      </c>
    </row>
    <row r="49" spans="1:6" x14ac:dyDescent="0.25">
      <c r="A49" s="25">
        <v>5</v>
      </c>
      <c r="B49" s="25" t="s">
        <v>66</v>
      </c>
      <c r="C49" s="25" t="s">
        <v>63</v>
      </c>
      <c r="D49" s="25" t="s">
        <v>25</v>
      </c>
      <c r="E49" t="s">
        <v>25</v>
      </c>
      <c r="F49">
        <f t="shared" si="2"/>
        <v>1</v>
      </c>
    </row>
    <row r="50" spans="1:6" x14ac:dyDescent="0.25">
      <c r="A50" s="25">
        <v>5</v>
      </c>
      <c r="B50" s="25" t="s">
        <v>64</v>
      </c>
      <c r="C50" s="25" t="s">
        <v>60</v>
      </c>
      <c r="D50" s="25" t="s">
        <v>23</v>
      </c>
      <c r="E50" t="s">
        <v>23</v>
      </c>
      <c r="F50">
        <f t="shared" si="2"/>
        <v>1</v>
      </c>
    </row>
    <row r="51" spans="1:6" x14ac:dyDescent="0.25">
      <c r="A51" s="25">
        <v>5</v>
      </c>
      <c r="B51" s="25" t="s">
        <v>50</v>
      </c>
      <c r="C51" s="25" t="s">
        <v>62</v>
      </c>
      <c r="D51" s="25" t="s">
        <v>24</v>
      </c>
      <c r="E51" t="s">
        <v>24</v>
      </c>
      <c r="F51">
        <f t="shared" si="2"/>
        <v>1</v>
      </c>
    </row>
    <row r="52" spans="1:6" x14ac:dyDescent="0.25">
      <c r="A52" s="25">
        <v>5</v>
      </c>
      <c r="B52" s="25" t="s">
        <v>53</v>
      </c>
      <c r="C52" s="25" t="s">
        <v>65</v>
      </c>
      <c r="D52" s="25" t="s">
        <v>23</v>
      </c>
      <c r="E52" t="s">
        <v>23</v>
      </c>
      <c r="F52">
        <f t="shared" si="2"/>
        <v>1</v>
      </c>
    </row>
    <row r="53" spans="1:6" x14ac:dyDescent="0.25">
      <c r="A53" s="25">
        <v>6</v>
      </c>
      <c r="B53" s="25" t="s">
        <v>51</v>
      </c>
      <c r="C53" s="25" t="s">
        <v>56</v>
      </c>
      <c r="D53" s="25" t="s">
        <v>25</v>
      </c>
      <c r="E53" t="s">
        <v>25</v>
      </c>
      <c r="F53">
        <f t="shared" si="2"/>
        <v>1</v>
      </c>
    </row>
    <row r="54" spans="1:6" x14ac:dyDescent="0.25">
      <c r="A54" s="25">
        <v>6</v>
      </c>
      <c r="B54" s="25" t="s">
        <v>60</v>
      </c>
      <c r="C54" s="25" t="s">
        <v>54</v>
      </c>
      <c r="D54" s="25" t="s">
        <v>23</v>
      </c>
      <c r="E54" t="s">
        <v>23</v>
      </c>
      <c r="F54">
        <f t="shared" si="2"/>
        <v>1</v>
      </c>
    </row>
    <row r="55" spans="1:6" x14ac:dyDescent="0.25">
      <c r="A55" s="25">
        <v>6</v>
      </c>
      <c r="B55" s="25" t="s">
        <v>48</v>
      </c>
      <c r="C55" s="25" t="s">
        <v>66</v>
      </c>
      <c r="D55" s="25" t="s">
        <v>23</v>
      </c>
      <c r="E55" t="s">
        <v>23</v>
      </c>
      <c r="F55">
        <f t="shared" si="2"/>
        <v>1</v>
      </c>
    </row>
    <row r="56" spans="1:6" x14ac:dyDescent="0.25">
      <c r="A56" s="25">
        <v>6</v>
      </c>
      <c r="B56" s="25" t="s">
        <v>57</v>
      </c>
      <c r="C56" s="25" t="s">
        <v>67</v>
      </c>
      <c r="D56" s="25" t="s">
        <v>24</v>
      </c>
      <c r="E56" t="s">
        <v>24</v>
      </c>
      <c r="F56">
        <f t="shared" si="2"/>
        <v>1</v>
      </c>
    </row>
    <row r="57" spans="1:6" x14ac:dyDescent="0.25">
      <c r="A57" s="25">
        <v>6</v>
      </c>
      <c r="B57" s="25" t="s">
        <v>62</v>
      </c>
      <c r="C57" s="25" t="s">
        <v>58</v>
      </c>
      <c r="D57" s="25" t="s">
        <v>23</v>
      </c>
      <c r="E57" t="s">
        <v>23</v>
      </c>
      <c r="F57">
        <f t="shared" si="2"/>
        <v>1</v>
      </c>
    </row>
    <row r="58" spans="1:6" x14ac:dyDescent="0.25">
      <c r="A58" s="25">
        <v>6</v>
      </c>
      <c r="B58" s="25" t="s">
        <v>63</v>
      </c>
      <c r="C58" s="25" t="s">
        <v>50</v>
      </c>
      <c r="D58" s="25" t="s">
        <v>23</v>
      </c>
      <c r="E58" t="s">
        <v>23</v>
      </c>
      <c r="F58">
        <f t="shared" si="2"/>
        <v>1</v>
      </c>
    </row>
    <row r="59" spans="1:6" x14ac:dyDescent="0.25">
      <c r="A59" s="25">
        <v>6</v>
      </c>
      <c r="B59" s="25" t="s">
        <v>49</v>
      </c>
      <c r="C59" s="25" t="s">
        <v>52</v>
      </c>
      <c r="D59" s="25" t="s">
        <v>25</v>
      </c>
      <c r="E59" t="s">
        <v>24</v>
      </c>
      <c r="F59">
        <f t="shared" si="2"/>
        <v>0</v>
      </c>
    </row>
    <row r="60" spans="1:6" x14ac:dyDescent="0.25">
      <c r="A60" s="25">
        <v>6</v>
      </c>
      <c r="B60" s="25" t="s">
        <v>61</v>
      </c>
      <c r="C60" s="25" t="s">
        <v>53</v>
      </c>
      <c r="D60" s="25" t="s">
        <v>24</v>
      </c>
      <c r="E60" t="s">
        <v>24</v>
      </c>
      <c r="F60">
        <f t="shared" si="2"/>
        <v>1</v>
      </c>
    </row>
    <row r="61" spans="1:6" x14ac:dyDescent="0.25">
      <c r="A61" s="25">
        <v>6</v>
      </c>
      <c r="B61" s="25" t="s">
        <v>65</v>
      </c>
      <c r="C61" s="25" t="s">
        <v>59</v>
      </c>
      <c r="D61" s="25" t="s">
        <v>23</v>
      </c>
      <c r="E61" t="s">
        <v>23</v>
      </c>
      <c r="F61">
        <f t="shared" si="2"/>
        <v>1</v>
      </c>
    </row>
    <row r="62" spans="1:6" x14ac:dyDescent="0.25">
      <c r="A62" s="25">
        <v>6</v>
      </c>
      <c r="B62" s="25" t="s">
        <v>55</v>
      </c>
      <c r="C62" s="25" t="s">
        <v>64</v>
      </c>
      <c r="D62" s="25" t="s">
        <v>25</v>
      </c>
      <c r="E62" t="s">
        <v>24</v>
      </c>
      <c r="F62">
        <f t="shared" si="2"/>
        <v>0</v>
      </c>
    </row>
    <row r="63" spans="1:6" x14ac:dyDescent="0.25">
      <c r="A63" s="25">
        <v>7</v>
      </c>
      <c r="B63" s="25" t="s">
        <v>48</v>
      </c>
      <c r="C63" s="25" t="s">
        <v>57</v>
      </c>
      <c r="D63" s="25" t="s">
        <v>23</v>
      </c>
      <c r="E63" t="s">
        <v>23</v>
      </c>
      <c r="F63">
        <f t="shared" si="2"/>
        <v>1</v>
      </c>
    </row>
    <row r="64" spans="1:6" x14ac:dyDescent="0.25">
      <c r="A64" s="25">
        <v>7</v>
      </c>
      <c r="B64" s="25" t="s">
        <v>62</v>
      </c>
      <c r="C64" s="25" t="s">
        <v>60</v>
      </c>
      <c r="D64" s="25" t="s">
        <v>23</v>
      </c>
      <c r="E64" t="s">
        <v>23</v>
      </c>
      <c r="F64">
        <f t="shared" si="2"/>
        <v>1</v>
      </c>
    </row>
    <row r="65" spans="1:6" x14ac:dyDescent="0.25">
      <c r="A65" s="25">
        <v>7</v>
      </c>
      <c r="B65" s="25" t="s">
        <v>53</v>
      </c>
      <c r="C65" s="25" t="s">
        <v>55</v>
      </c>
      <c r="D65" s="25" t="s">
        <v>23</v>
      </c>
      <c r="E65" t="s">
        <v>23</v>
      </c>
      <c r="F65">
        <f t="shared" si="2"/>
        <v>1</v>
      </c>
    </row>
    <row r="66" spans="1:6" x14ac:dyDescent="0.25">
      <c r="A66" s="25">
        <v>7</v>
      </c>
      <c r="B66" s="25" t="s">
        <v>66</v>
      </c>
      <c r="C66" s="25" t="s">
        <v>58</v>
      </c>
      <c r="D66" s="25" t="s">
        <v>23</v>
      </c>
      <c r="E66" t="s">
        <v>23</v>
      </c>
      <c r="F66">
        <f t="shared" si="2"/>
        <v>1</v>
      </c>
    </row>
    <row r="67" spans="1:6" x14ac:dyDescent="0.25">
      <c r="A67" s="25">
        <v>7</v>
      </c>
      <c r="B67" s="25" t="s">
        <v>51</v>
      </c>
      <c r="C67" s="25" t="s">
        <v>67</v>
      </c>
      <c r="D67" s="25" t="s">
        <v>23</v>
      </c>
      <c r="E67" t="s">
        <v>23</v>
      </c>
      <c r="F67">
        <f t="shared" si="2"/>
        <v>1</v>
      </c>
    </row>
    <row r="68" spans="1:6" x14ac:dyDescent="0.25">
      <c r="A68" s="25">
        <v>7</v>
      </c>
      <c r="B68" s="25" t="s">
        <v>64</v>
      </c>
      <c r="C68" s="25" t="s">
        <v>61</v>
      </c>
      <c r="D68" s="25" t="s">
        <v>25</v>
      </c>
      <c r="E68" t="s">
        <v>24</v>
      </c>
      <c r="F68">
        <f t="shared" ref="F68:F131" si="7">IF(D68=E68,1,0)</f>
        <v>0</v>
      </c>
    </row>
    <row r="69" spans="1:6" x14ac:dyDescent="0.25">
      <c r="A69" s="25">
        <v>7</v>
      </c>
      <c r="B69" s="25" t="s">
        <v>52</v>
      </c>
      <c r="C69" s="25" t="s">
        <v>56</v>
      </c>
      <c r="D69" s="25" t="s">
        <v>25</v>
      </c>
      <c r="E69" t="s">
        <v>24</v>
      </c>
      <c r="F69">
        <f t="shared" si="7"/>
        <v>0</v>
      </c>
    </row>
    <row r="70" spans="1:6" x14ac:dyDescent="0.25">
      <c r="A70" s="25">
        <v>7</v>
      </c>
      <c r="B70" s="25" t="s">
        <v>54</v>
      </c>
      <c r="C70" s="25" t="s">
        <v>65</v>
      </c>
      <c r="D70" s="25" t="s">
        <v>23</v>
      </c>
      <c r="E70" t="s">
        <v>23</v>
      </c>
      <c r="F70">
        <f t="shared" si="7"/>
        <v>1</v>
      </c>
    </row>
    <row r="71" spans="1:6" x14ac:dyDescent="0.25">
      <c r="A71" s="25">
        <v>7</v>
      </c>
      <c r="B71" s="25" t="s">
        <v>50</v>
      </c>
      <c r="C71" s="25" t="s">
        <v>49</v>
      </c>
      <c r="D71" s="25" t="s">
        <v>24</v>
      </c>
      <c r="E71" t="s">
        <v>24</v>
      </c>
      <c r="F71">
        <f t="shared" si="7"/>
        <v>1</v>
      </c>
    </row>
    <row r="72" spans="1:6" x14ac:dyDescent="0.25">
      <c r="A72" s="25">
        <v>8</v>
      </c>
      <c r="B72" s="25" t="s">
        <v>67</v>
      </c>
      <c r="C72" s="25" t="s">
        <v>53</v>
      </c>
      <c r="D72" s="25" t="s">
        <v>23</v>
      </c>
      <c r="E72" t="s">
        <v>24</v>
      </c>
      <c r="F72">
        <f t="shared" si="7"/>
        <v>0</v>
      </c>
    </row>
    <row r="73" spans="1:6" x14ac:dyDescent="0.25">
      <c r="A73" s="25">
        <v>8</v>
      </c>
      <c r="B73" s="25" t="s">
        <v>55</v>
      </c>
      <c r="C73" s="25" t="s">
        <v>50</v>
      </c>
      <c r="D73" s="25" t="s">
        <v>24</v>
      </c>
      <c r="E73" t="s">
        <v>23</v>
      </c>
      <c r="F73">
        <f t="shared" si="7"/>
        <v>0</v>
      </c>
    </row>
    <row r="74" spans="1:6" x14ac:dyDescent="0.25">
      <c r="A74" s="25">
        <v>8</v>
      </c>
      <c r="B74" s="25" t="s">
        <v>49</v>
      </c>
      <c r="C74" s="25" t="s">
        <v>63</v>
      </c>
      <c r="D74" s="25" t="s">
        <v>24</v>
      </c>
      <c r="E74" t="s">
        <v>24</v>
      </c>
      <c r="F74">
        <f t="shared" si="7"/>
        <v>1</v>
      </c>
    </row>
    <row r="75" spans="1:6" x14ac:dyDescent="0.25">
      <c r="A75" s="25">
        <v>8</v>
      </c>
      <c r="B75" s="25" t="s">
        <v>64</v>
      </c>
      <c r="C75" s="25" t="s">
        <v>62</v>
      </c>
      <c r="D75" s="25" t="s">
        <v>24</v>
      </c>
      <c r="E75" t="s">
        <v>24</v>
      </c>
      <c r="F75">
        <f t="shared" si="7"/>
        <v>1</v>
      </c>
    </row>
    <row r="76" spans="1:6" x14ac:dyDescent="0.25">
      <c r="A76" s="25">
        <v>8</v>
      </c>
      <c r="B76" s="25" t="s">
        <v>56</v>
      </c>
      <c r="C76" s="25" t="s">
        <v>66</v>
      </c>
      <c r="D76" s="25" t="s">
        <v>23</v>
      </c>
      <c r="E76" t="s">
        <v>23</v>
      </c>
      <c r="F76">
        <f t="shared" si="7"/>
        <v>1</v>
      </c>
    </row>
    <row r="77" spans="1:6" x14ac:dyDescent="0.25">
      <c r="A77" s="25">
        <v>8</v>
      </c>
      <c r="B77" s="25" t="s">
        <v>60</v>
      </c>
      <c r="C77" s="25" t="s">
        <v>57</v>
      </c>
      <c r="D77" s="25" t="s">
        <v>23</v>
      </c>
      <c r="E77" t="s">
        <v>23</v>
      </c>
      <c r="F77">
        <f t="shared" si="7"/>
        <v>1</v>
      </c>
    </row>
    <row r="78" spans="1:6" x14ac:dyDescent="0.25">
      <c r="A78" s="25">
        <v>8</v>
      </c>
      <c r="B78" s="25" t="s">
        <v>58</v>
      </c>
      <c r="C78" s="25" t="s">
        <v>48</v>
      </c>
      <c r="D78" s="25" t="s">
        <v>24</v>
      </c>
      <c r="E78" t="s">
        <v>24</v>
      </c>
      <c r="F78">
        <f t="shared" si="7"/>
        <v>1</v>
      </c>
    </row>
    <row r="79" spans="1:6" x14ac:dyDescent="0.25">
      <c r="A79" s="25">
        <v>8</v>
      </c>
      <c r="B79" s="25" t="s">
        <v>65</v>
      </c>
      <c r="C79" s="25" t="s">
        <v>51</v>
      </c>
      <c r="D79" s="25" t="s">
        <v>25</v>
      </c>
      <c r="E79" t="s">
        <v>25</v>
      </c>
      <c r="F79">
        <f t="shared" si="7"/>
        <v>1</v>
      </c>
    </row>
    <row r="80" spans="1:6" x14ac:dyDescent="0.25">
      <c r="A80" s="25">
        <v>8</v>
      </c>
      <c r="B80" s="25" t="s">
        <v>61</v>
      </c>
      <c r="C80" s="25" t="s">
        <v>54</v>
      </c>
      <c r="D80" s="25" t="s">
        <v>23</v>
      </c>
      <c r="E80" t="s">
        <v>23</v>
      </c>
      <c r="F80">
        <f t="shared" si="7"/>
        <v>1</v>
      </c>
    </row>
    <row r="81" spans="1:6" x14ac:dyDescent="0.25">
      <c r="A81" s="25">
        <v>8</v>
      </c>
      <c r="B81" s="25" t="s">
        <v>59</v>
      </c>
      <c r="C81" s="25" t="s">
        <v>52</v>
      </c>
      <c r="D81" s="25" t="s">
        <v>23</v>
      </c>
      <c r="E81" t="s">
        <v>23</v>
      </c>
      <c r="F81">
        <f t="shared" si="7"/>
        <v>1</v>
      </c>
    </row>
    <row r="82" spans="1:6" x14ac:dyDescent="0.25">
      <c r="A82" s="25">
        <v>9</v>
      </c>
      <c r="B82" s="25" t="s">
        <v>53</v>
      </c>
      <c r="C82" s="25" t="s">
        <v>62</v>
      </c>
      <c r="D82" s="25" t="s">
        <v>23</v>
      </c>
      <c r="E82" t="s">
        <v>23</v>
      </c>
      <c r="F82">
        <f t="shared" si="7"/>
        <v>1</v>
      </c>
    </row>
    <row r="83" spans="1:6" x14ac:dyDescent="0.25">
      <c r="A83" s="25">
        <v>9</v>
      </c>
      <c r="B83" s="25" t="s">
        <v>61</v>
      </c>
      <c r="C83" s="25" t="s">
        <v>63</v>
      </c>
      <c r="D83" s="25" t="s">
        <v>23</v>
      </c>
      <c r="E83" t="s">
        <v>23</v>
      </c>
      <c r="F83">
        <f t="shared" si="7"/>
        <v>1</v>
      </c>
    </row>
    <row r="84" spans="1:6" x14ac:dyDescent="0.25">
      <c r="A84" s="25">
        <v>9</v>
      </c>
      <c r="B84" s="25" t="s">
        <v>65</v>
      </c>
      <c r="C84" s="25" t="s">
        <v>48</v>
      </c>
      <c r="D84" s="25" t="s">
        <v>25</v>
      </c>
      <c r="E84" t="s">
        <v>25</v>
      </c>
      <c r="F84">
        <f t="shared" si="7"/>
        <v>1</v>
      </c>
    </row>
    <row r="85" spans="1:6" x14ac:dyDescent="0.25">
      <c r="A85" s="25">
        <v>9</v>
      </c>
      <c r="B85" s="25" t="s">
        <v>57</v>
      </c>
      <c r="C85" s="25" t="s">
        <v>49</v>
      </c>
      <c r="D85" s="25" t="s">
        <v>23</v>
      </c>
      <c r="E85" t="s">
        <v>23</v>
      </c>
      <c r="F85">
        <f t="shared" si="7"/>
        <v>1</v>
      </c>
    </row>
    <row r="86" spans="1:6" x14ac:dyDescent="0.25">
      <c r="A86" s="25">
        <v>9</v>
      </c>
      <c r="B86" s="25" t="s">
        <v>51</v>
      </c>
      <c r="C86" s="25" t="s">
        <v>60</v>
      </c>
      <c r="D86" s="25" t="s">
        <v>25</v>
      </c>
      <c r="E86" t="s">
        <v>25</v>
      </c>
      <c r="F86">
        <f t="shared" si="7"/>
        <v>1</v>
      </c>
    </row>
    <row r="87" spans="1:6" x14ac:dyDescent="0.25">
      <c r="A87" s="25">
        <v>9</v>
      </c>
      <c r="B87" s="25" t="s">
        <v>67</v>
      </c>
      <c r="C87" s="25" t="s">
        <v>64</v>
      </c>
      <c r="D87" s="25" t="s">
        <v>23</v>
      </c>
      <c r="E87" t="s">
        <v>23</v>
      </c>
      <c r="F87">
        <f t="shared" si="7"/>
        <v>1</v>
      </c>
    </row>
    <row r="88" spans="1:6" x14ac:dyDescent="0.25">
      <c r="A88" s="25">
        <v>9</v>
      </c>
      <c r="B88" s="25" t="s">
        <v>59</v>
      </c>
      <c r="C88" s="25" t="s">
        <v>66</v>
      </c>
      <c r="D88" s="25" t="s">
        <v>23</v>
      </c>
      <c r="E88" t="s">
        <v>23</v>
      </c>
      <c r="F88">
        <f t="shared" si="7"/>
        <v>1</v>
      </c>
    </row>
    <row r="89" spans="1:6" x14ac:dyDescent="0.25">
      <c r="A89" s="25">
        <v>9</v>
      </c>
      <c r="B89" s="25" t="s">
        <v>56</v>
      </c>
      <c r="C89" s="25" t="s">
        <v>55</v>
      </c>
      <c r="D89" s="25" t="s">
        <v>23</v>
      </c>
      <c r="E89" t="s">
        <v>23</v>
      </c>
      <c r="F89">
        <f t="shared" si="7"/>
        <v>1</v>
      </c>
    </row>
    <row r="90" spans="1:6" x14ac:dyDescent="0.25">
      <c r="A90" s="25">
        <v>9</v>
      </c>
      <c r="B90" s="25" t="s">
        <v>52</v>
      </c>
      <c r="C90" s="25" t="s">
        <v>58</v>
      </c>
      <c r="D90" s="25" t="s">
        <v>24</v>
      </c>
      <c r="E90" t="s">
        <v>23</v>
      </c>
      <c r="F90">
        <f t="shared" si="7"/>
        <v>0</v>
      </c>
    </row>
    <row r="91" spans="1:6" x14ac:dyDescent="0.25">
      <c r="A91" s="25">
        <v>9</v>
      </c>
      <c r="B91" s="25" t="s">
        <v>54</v>
      </c>
      <c r="C91" s="25" t="s">
        <v>50</v>
      </c>
      <c r="D91" s="25" t="s">
        <v>24</v>
      </c>
      <c r="E91" t="s">
        <v>23</v>
      </c>
      <c r="F91">
        <f t="shared" si="7"/>
        <v>0</v>
      </c>
    </row>
    <row r="92" spans="1:6" x14ac:dyDescent="0.25">
      <c r="A92" s="25">
        <v>10</v>
      </c>
      <c r="B92" s="25" t="s">
        <v>60</v>
      </c>
      <c r="C92" s="25" t="s">
        <v>67</v>
      </c>
      <c r="D92" s="25" t="s">
        <v>23</v>
      </c>
      <c r="E92" t="s">
        <v>24</v>
      </c>
      <c r="F92">
        <f t="shared" si="7"/>
        <v>0</v>
      </c>
    </row>
    <row r="93" spans="1:6" x14ac:dyDescent="0.25">
      <c r="A93" s="25">
        <v>10</v>
      </c>
      <c r="B93" s="25" t="s">
        <v>50</v>
      </c>
      <c r="C93" s="25" t="s">
        <v>56</v>
      </c>
      <c r="D93" s="25" t="s">
        <v>24</v>
      </c>
      <c r="E93" t="s">
        <v>24</v>
      </c>
      <c r="F93">
        <f t="shared" si="7"/>
        <v>1</v>
      </c>
    </row>
    <row r="94" spans="1:6" x14ac:dyDescent="0.25">
      <c r="A94" s="25">
        <v>10</v>
      </c>
      <c r="B94" s="25" t="s">
        <v>62</v>
      </c>
      <c r="C94" s="25" t="s">
        <v>61</v>
      </c>
      <c r="D94" s="25" t="s">
        <v>25</v>
      </c>
      <c r="E94" t="s">
        <v>25</v>
      </c>
      <c r="F94">
        <f t="shared" si="7"/>
        <v>1</v>
      </c>
    </row>
    <row r="95" spans="1:6" x14ac:dyDescent="0.25">
      <c r="A95" s="25">
        <v>10</v>
      </c>
      <c r="B95" s="25" t="s">
        <v>57</v>
      </c>
      <c r="C95" s="25" t="s">
        <v>55</v>
      </c>
      <c r="D95" s="25" t="s">
        <v>23</v>
      </c>
      <c r="E95" t="s">
        <v>23</v>
      </c>
      <c r="F95">
        <f t="shared" si="7"/>
        <v>1</v>
      </c>
    </row>
    <row r="96" spans="1:6" x14ac:dyDescent="0.25">
      <c r="A96" s="25">
        <v>10</v>
      </c>
      <c r="B96" s="25" t="s">
        <v>63</v>
      </c>
      <c r="C96" s="25" t="s">
        <v>65</v>
      </c>
      <c r="D96" s="25" t="s">
        <v>23</v>
      </c>
      <c r="E96" t="s">
        <v>23</v>
      </c>
      <c r="F96">
        <f t="shared" si="7"/>
        <v>1</v>
      </c>
    </row>
    <row r="97" spans="1:6" x14ac:dyDescent="0.25">
      <c r="A97" s="25">
        <v>10</v>
      </c>
      <c r="B97" s="25" t="s">
        <v>66</v>
      </c>
      <c r="C97" s="25" t="s">
        <v>53</v>
      </c>
      <c r="D97" s="25" t="s">
        <v>23</v>
      </c>
      <c r="E97" t="s">
        <v>23</v>
      </c>
      <c r="F97">
        <f t="shared" si="7"/>
        <v>1</v>
      </c>
    </row>
    <row r="98" spans="1:6" x14ac:dyDescent="0.25">
      <c r="A98" s="25">
        <v>10</v>
      </c>
      <c r="B98" s="25" t="s">
        <v>49</v>
      </c>
      <c r="C98" s="25" t="s">
        <v>51</v>
      </c>
      <c r="D98" s="25" t="s">
        <v>24</v>
      </c>
      <c r="E98" t="s">
        <v>24</v>
      </c>
      <c r="F98">
        <f t="shared" si="7"/>
        <v>1</v>
      </c>
    </row>
    <row r="99" spans="1:6" x14ac:dyDescent="0.25">
      <c r="A99" s="25">
        <v>10</v>
      </c>
      <c r="B99" s="25" t="s">
        <v>52</v>
      </c>
      <c r="C99" s="25" t="s">
        <v>54</v>
      </c>
      <c r="D99" s="25" t="s">
        <v>25</v>
      </c>
      <c r="E99" t="s">
        <v>24</v>
      </c>
      <c r="F99">
        <f t="shared" si="7"/>
        <v>0</v>
      </c>
    </row>
    <row r="100" spans="1:6" x14ac:dyDescent="0.25">
      <c r="A100" s="25">
        <v>10</v>
      </c>
      <c r="B100" s="25" t="s">
        <v>48</v>
      </c>
      <c r="C100" s="25" t="s">
        <v>59</v>
      </c>
      <c r="D100" s="25" t="s">
        <v>23</v>
      </c>
      <c r="E100" t="s">
        <v>23</v>
      </c>
      <c r="F100">
        <f t="shared" si="7"/>
        <v>1</v>
      </c>
    </row>
    <row r="101" spans="1:6" x14ac:dyDescent="0.25">
      <c r="A101" s="25">
        <v>10</v>
      </c>
      <c r="B101" s="25" t="s">
        <v>58</v>
      </c>
      <c r="C101" s="25" t="s">
        <v>64</v>
      </c>
      <c r="D101" s="25" t="s">
        <v>24</v>
      </c>
      <c r="E101" t="s">
        <v>24</v>
      </c>
      <c r="F101">
        <f t="shared" si="7"/>
        <v>1</v>
      </c>
    </row>
    <row r="102" spans="1:6" x14ac:dyDescent="0.25">
      <c r="A102" s="25">
        <v>11</v>
      </c>
      <c r="B102" s="25" t="s">
        <v>62</v>
      </c>
      <c r="C102" s="25" t="s">
        <v>49</v>
      </c>
      <c r="D102" s="25" t="s">
        <v>24</v>
      </c>
      <c r="E102" t="s">
        <v>24</v>
      </c>
      <c r="F102">
        <f t="shared" si="7"/>
        <v>1</v>
      </c>
    </row>
    <row r="103" spans="1:6" x14ac:dyDescent="0.25">
      <c r="A103" s="25">
        <v>11</v>
      </c>
      <c r="B103" s="25" t="s">
        <v>65</v>
      </c>
      <c r="C103" s="25" t="s">
        <v>66</v>
      </c>
      <c r="D103" s="25" t="s">
        <v>25</v>
      </c>
      <c r="E103" t="s">
        <v>25</v>
      </c>
      <c r="F103">
        <f t="shared" si="7"/>
        <v>1</v>
      </c>
    </row>
    <row r="104" spans="1:6" x14ac:dyDescent="0.25">
      <c r="A104" s="25">
        <v>11</v>
      </c>
      <c r="B104" s="25" t="s">
        <v>53</v>
      </c>
      <c r="C104" s="25" t="s">
        <v>60</v>
      </c>
      <c r="D104" s="25" t="s">
        <v>24</v>
      </c>
      <c r="E104" t="s">
        <v>24</v>
      </c>
      <c r="F104">
        <f t="shared" si="7"/>
        <v>1</v>
      </c>
    </row>
    <row r="105" spans="1:6" x14ac:dyDescent="0.25">
      <c r="A105" s="25">
        <v>11</v>
      </c>
      <c r="B105" s="25" t="s">
        <v>67</v>
      </c>
      <c r="C105" s="25" t="s">
        <v>58</v>
      </c>
      <c r="D105" s="25" t="s">
        <v>23</v>
      </c>
      <c r="E105" t="s">
        <v>23</v>
      </c>
      <c r="F105">
        <f t="shared" si="7"/>
        <v>1</v>
      </c>
    </row>
    <row r="106" spans="1:6" x14ac:dyDescent="0.25">
      <c r="A106" s="25">
        <v>11</v>
      </c>
      <c r="B106" s="25" t="s">
        <v>64</v>
      </c>
      <c r="C106" s="25" t="s">
        <v>56</v>
      </c>
      <c r="D106" s="25" t="s">
        <v>23</v>
      </c>
      <c r="E106" t="s">
        <v>24</v>
      </c>
      <c r="F106">
        <f t="shared" si="7"/>
        <v>0</v>
      </c>
    </row>
    <row r="107" spans="1:6" x14ac:dyDescent="0.25">
      <c r="A107" s="25">
        <v>11</v>
      </c>
      <c r="B107" s="25" t="s">
        <v>55</v>
      </c>
      <c r="C107" s="25" t="s">
        <v>59</v>
      </c>
      <c r="D107" s="25" t="s">
        <v>24</v>
      </c>
      <c r="E107" t="s">
        <v>24</v>
      </c>
      <c r="F107">
        <f t="shared" si="7"/>
        <v>1</v>
      </c>
    </row>
    <row r="108" spans="1:6" x14ac:dyDescent="0.25">
      <c r="A108" s="25">
        <v>11</v>
      </c>
      <c r="B108" s="25" t="s">
        <v>51</v>
      </c>
      <c r="C108" s="25" t="s">
        <v>61</v>
      </c>
      <c r="D108" s="25" t="s">
        <v>25</v>
      </c>
      <c r="E108" t="s">
        <v>25</v>
      </c>
      <c r="F108">
        <f t="shared" si="7"/>
        <v>1</v>
      </c>
    </row>
    <row r="109" spans="1:6" x14ac:dyDescent="0.25">
      <c r="A109" s="25">
        <v>11</v>
      </c>
      <c r="B109" s="25" t="s">
        <v>54</v>
      </c>
      <c r="C109" s="25" t="s">
        <v>57</v>
      </c>
      <c r="D109" s="25" t="s">
        <v>24</v>
      </c>
      <c r="E109" t="s">
        <v>24</v>
      </c>
      <c r="F109">
        <f t="shared" si="7"/>
        <v>1</v>
      </c>
    </row>
    <row r="110" spans="1:6" x14ac:dyDescent="0.25">
      <c r="A110" s="25">
        <v>11</v>
      </c>
      <c r="B110" s="25" t="s">
        <v>63</v>
      </c>
      <c r="C110" s="25" t="s">
        <v>48</v>
      </c>
      <c r="D110" s="25" t="s">
        <v>24</v>
      </c>
      <c r="E110" t="s">
        <v>24</v>
      </c>
      <c r="F110">
        <f t="shared" si="7"/>
        <v>1</v>
      </c>
    </row>
    <row r="111" spans="1:6" x14ac:dyDescent="0.25">
      <c r="A111" s="25">
        <v>11</v>
      </c>
      <c r="B111" s="25" t="s">
        <v>50</v>
      </c>
      <c r="C111" s="25" t="s">
        <v>52</v>
      </c>
      <c r="D111" s="25" t="s">
        <v>23</v>
      </c>
      <c r="E111" t="s">
        <v>23</v>
      </c>
      <c r="F111">
        <f t="shared" si="7"/>
        <v>1</v>
      </c>
    </row>
    <row r="112" spans="1:6" x14ac:dyDescent="0.25">
      <c r="A112" s="25">
        <v>12</v>
      </c>
      <c r="B112" s="25" t="s">
        <v>56</v>
      </c>
      <c r="C112" s="25" t="s">
        <v>67</v>
      </c>
      <c r="D112" s="25" t="s">
        <v>24</v>
      </c>
      <c r="E112" t="s">
        <v>24</v>
      </c>
      <c r="F112">
        <f t="shared" si="7"/>
        <v>1</v>
      </c>
    </row>
    <row r="113" spans="1:6" x14ac:dyDescent="0.25">
      <c r="A113" s="25">
        <v>12</v>
      </c>
      <c r="B113" s="25" t="s">
        <v>58</v>
      </c>
      <c r="C113" s="25" t="s">
        <v>50</v>
      </c>
      <c r="D113" s="25" t="s">
        <v>25</v>
      </c>
      <c r="E113" t="s">
        <v>25</v>
      </c>
      <c r="F113">
        <f t="shared" si="7"/>
        <v>1</v>
      </c>
    </row>
    <row r="114" spans="1:6" x14ac:dyDescent="0.25">
      <c r="A114" s="25">
        <v>12</v>
      </c>
      <c r="B114" s="25" t="s">
        <v>49</v>
      </c>
      <c r="C114" s="25" t="s">
        <v>66</v>
      </c>
      <c r="D114" s="25" t="s">
        <v>25</v>
      </c>
      <c r="E114" t="s">
        <v>25</v>
      </c>
      <c r="F114">
        <f t="shared" si="7"/>
        <v>1</v>
      </c>
    </row>
    <row r="115" spans="1:6" x14ac:dyDescent="0.25">
      <c r="A115" s="25">
        <v>12</v>
      </c>
      <c r="B115" s="25" t="s">
        <v>53</v>
      </c>
      <c r="C115" s="25" t="s">
        <v>64</v>
      </c>
      <c r="D115" s="25" t="s">
        <v>23</v>
      </c>
      <c r="E115" t="s">
        <v>23</v>
      </c>
      <c r="F115">
        <f t="shared" si="7"/>
        <v>1</v>
      </c>
    </row>
    <row r="116" spans="1:6" x14ac:dyDescent="0.25">
      <c r="A116" s="25">
        <v>12</v>
      </c>
      <c r="B116" s="25" t="s">
        <v>57</v>
      </c>
      <c r="C116" s="25" t="s">
        <v>63</v>
      </c>
      <c r="D116" s="25" t="s">
        <v>25</v>
      </c>
      <c r="E116" t="s">
        <v>25</v>
      </c>
      <c r="F116">
        <f t="shared" si="7"/>
        <v>1</v>
      </c>
    </row>
    <row r="117" spans="1:6" x14ac:dyDescent="0.25">
      <c r="A117" s="25">
        <v>12</v>
      </c>
      <c r="B117" s="25" t="s">
        <v>59</v>
      </c>
      <c r="C117" s="25" t="s">
        <v>54</v>
      </c>
      <c r="D117" s="25" t="s">
        <v>24</v>
      </c>
      <c r="E117" t="s">
        <v>23</v>
      </c>
      <c r="F117">
        <f t="shared" si="7"/>
        <v>0</v>
      </c>
    </row>
    <row r="118" spans="1:6" x14ac:dyDescent="0.25">
      <c r="A118" s="25">
        <v>12</v>
      </c>
      <c r="B118" s="25" t="s">
        <v>48</v>
      </c>
      <c r="C118" s="25" t="s">
        <v>51</v>
      </c>
      <c r="D118" s="25" t="s">
        <v>23</v>
      </c>
      <c r="E118" t="s">
        <v>23</v>
      </c>
      <c r="F118">
        <f t="shared" si="7"/>
        <v>1</v>
      </c>
    </row>
    <row r="119" spans="1:6" x14ac:dyDescent="0.25">
      <c r="A119" s="25">
        <v>12</v>
      </c>
      <c r="B119" s="25" t="s">
        <v>61</v>
      </c>
      <c r="C119" s="25" t="s">
        <v>55</v>
      </c>
      <c r="D119" s="25" t="s">
        <v>23</v>
      </c>
      <c r="E119" t="s">
        <v>23</v>
      </c>
      <c r="F119">
        <f t="shared" si="7"/>
        <v>1</v>
      </c>
    </row>
    <row r="120" spans="1:6" x14ac:dyDescent="0.25">
      <c r="A120" s="25">
        <v>12</v>
      </c>
      <c r="B120" s="25" t="s">
        <v>52</v>
      </c>
      <c r="C120" s="25" t="s">
        <v>62</v>
      </c>
      <c r="D120" s="25" t="s">
        <v>24</v>
      </c>
      <c r="E120" t="s">
        <v>24</v>
      </c>
      <c r="F120">
        <f t="shared" si="7"/>
        <v>1</v>
      </c>
    </row>
    <row r="121" spans="1:6" x14ac:dyDescent="0.25">
      <c r="A121" s="25">
        <v>12</v>
      </c>
      <c r="B121" s="25" t="s">
        <v>65</v>
      </c>
      <c r="C121" s="25" t="s">
        <v>60</v>
      </c>
      <c r="D121" s="25" t="s">
        <v>24</v>
      </c>
      <c r="E121" t="s">
        <v>24</v>
      </c>
      <c r="F121">
        <f t="shared" si="7"/>
        <v>1</v>
      </c>
    </row>
    <row r="122" spans="1:6" x14ac:dyDescent="0.25">
      <c r="A122" s="25">
        <v>13</v>
      </c>
      <c r="B122" s="25" t="s">
        <v>58</v>
      </c>
      <c r="C122" s="25" t="s">
        <v>53</v>
      </c>
      <c r="D122" s="25" t="s">
        <v>23</v>
      </c>
      <c r="E122" t="s">
        <v>23</v>
      </c>
      <c r="F122">
        <f t="shared" si="7"/>
        <v>1</v>
      </c>
    </row>
    <row r="123" spans="1:6" x14ac:dyDescent="0.25">
      <c r="A123" s="25">
        <v>13</v>
      </c>
      <c r="B123" s="25" t="s">
        <v>64</v>
      </c>
      <c r="C123" s="25" t="s">
        <v>57</v>
      </c>
      <c r="D123" s="25" t="s">
        <v>23</v>
      </c>
      <c r="E123" t="s">
        <v>23</v>
      </c>
      <c r="F123">
        <f t="shared" si="7"/>
        <v>1</v>
      </c>
    </row>
    <row r="124" spans="1:6" x14ac:dyDescent="0.25">
      <c r="A124" s="25">
        <v>13</v>
      </c>
      <c r="B124" s="25" t="s">
        <v>61</v>
      </c>
      <c r="C124" s="25" t="s">
        <v>59</v>
      </c>
      <c r="D124" s="25" t="s">
        <v>23</v>
      </c>
      <c r="E124" t="s">
        <v>23</v>
      </c>
      <c r="F124">
        <f t="shared" si="7"/>
        <v>1</v>
      </c>
    </row>
    <row r="125" spans="1:6" x14ac:dyDescent="0.25">
      <c r="A125" s="25">
        <v>13</v>
      </c>
      <c r="B125" s="25" t="s">
        <v>54</v>
      </c>
      <c r="C125" s="25" t="s">
        <v>49</v>
      </c>
      <c r="D125" s="25" t="s">
        <v>23</v>
      </c>
      <c r="E125" t="s">
        <v>23</v>
      </c>
      <c r="F125">
        <f t="shared" si="7"/>
        <v>1</v>
      </c>
    </row>
    <row r="126" spans="1:6" x14ac:dyDescent="0.25">
      <c r="A126" s="25">
        <v>13</v>
      </c>
      <c r="B126" s="25" t="s">
        <v>63</v>
      </c>
      <c r="C126" s="25" t="s">
        <v>56</v>
      </c>
      <c r="D126" s="25" t="s">
        <v>24</v>
      </c>
      <c r="E126" t="s">
        <v>24</v>
      </c>
      <c r="F126">
        <f t="shared" si="7"/>
        <v>1</v>
      </c>
    </row>
    <row r="127" spans="1:6" x14ac:dyDescent="0.25">
      <c r="A127" s="25">
        <v>13</v>
      </c>
      <c r="B127" s="25" t="s">
        <v>62</v>
      </c>
      <c r="C127" s="25" t="s">
        <v>48</v>
      </c>
      <c r="D127" s="25" t="s">
        <v>23</v>
      </c>
      <c r="E127" t="s">
        <v>23</v>
      </c>
      <c r="F127">
        <f t="shared" si="7"/>
        <v>1</v>
      </c>
    </row>
    <row r="128" spans="1:6" x14ac:dyDescent="0.25">
      <c r="A128" s="25">
        <v>13</v>
      </c>
      <c r="B128" s="25" t="s">
        <v>55</v>
      </c>
      <c r="C128" s="25" t="s">
        <v>51</v>
      </c>
      <c r="D128" s="25" t="s">
        <v>25</v>
      </c>
      <c r="E128" t="s">
        <v>25</v>
      </c>
      <c r="F128">
        <f t="shared" si="7"/>
        <v>1</v>
      </c>
    </row>
    <row r="129" spans="1:6" x14ac:dyDescent="0.25">
      <c r="A129" s="25">
        <v>13</v>
      </c>
      <c r="B129" s="25" t="s">
        <v>67</v>
      </c>
      <c r="C129" s="25" t="s">
        <v>65</v>
      </c>
      <c r="D129" s="25" t="s">
        <v>24</v>
      </c>
      <c r="E129" t="s">
        <v>24</v>
      </c>
      <c r="F129">
        <f t="shared" si="7"/>
        <v>1</v>
      </c>
    </row>
    <row r="130" spans="1:6" x14ac:dyDescent="0.25">
      <c r="A130" s="25">
        <v>13</v>
      </c>
      <c r="B130" s="25" t="s">
        <v>60</v>
      </c>
      <c r="C130" s="25" t="s">
        <v>52</v>
      </c>
      <c r="D130" s="25" t="s">
        <v>24</v>
      </c>
      <c r="E130" t="s">
        <v>24</v>
      </c>
      <c r="F130">
        <f t="shared" si="7"/>
        <v>1</v>
      </c>
    </row>
    <row r="131" spans="1:6" x14ac:dyDescent="0.25">
      <c r="A131" s="25">
        <v>7</v>
      </c>
      <c r="B131" s="25" t="s">
        <v>63</v>
      </c>
      <c r="C131" s="25" t="s">
        <v>59</v>
      </c>
      <c r="D131" s="25" t="s">
        <v>23</v>
      </c>
      <c r="E131" t="s">
        <v>25</v>
      </c>
      <c r="F131">
        <f t="shared" si="7"/>
        <v>0</v>
      </c>
    </row>
    <row r="132" spans="1:6" x14ac:dyDescent="0.25">
      <c r="A132" s="25">
        <v>14</v>
      </c>
      <c r="B132" s="25" t="s">
        <v>48</v>
      </c>
      <c r="C132" s="25" t="s">
        <v>60</v>
      </c>
      <c r="D132" s="25" t="s">
        <v>23</v>
      </c>
      <c r="E132" t="s">
        <v>23</v>
      </c>
      <c r="F132">
        <f t="shared" ref="F132:F195" si="8">IF(D132=E132,1,0)</f>
        <v>1</v>
      </c>
    </row>
    <row r="133" spans="1:6" x14ac:dyDescent="0.25">
      <c r="A133" s="25">
        <v>14</v>
      </c>
      <c r="B133" s="25" t="s">
        <v>50</v>
      </c>
      <c r="C133" s="25" t="s">
        <v>61</v>
      </c>
      <c r="D133" s="25" t="s">
        <v>23</v>
      </c>
      <c r="E133" t="s">
        <v>24</v>
      </c>
      <c r="F133">
        <f t="shared" si="8"/>
        <v>0</v>
      </c>
    </row>
    <row r="134" spans="1:6" x14ac:dyDescent="0.25">
      <c r="A134" s="25">
        <v>14</v>
      </c>
      <c r="B134" s="25" t="s">
        <v>64</v>
      </c>
      <c r="C134" s="25" t="s">
        <v>52</v>
      </c>
      <c r="D134" s="25" t="s">
        <v>23</v>
      </c>
      <c r="E134" t="s">
        <v>23</v>
      </c>
      <c r="F134">
        <f t="shared" si="8"/>
        <v>1</v>
      </c>
    </row>
    <row r="135" spans="1:6" x14ac:dyDescent="0.25">
      <c r="A135" s="25">
        <v>14</v>
      </c>
      <c r="B135" s="25" t="s">
        <v>54</v>
      </c>
      <c r="C135" s="25" t="s">
        <v>58</v>
      </c>
      <c r="D135" s="25" t="s">
        <v>23</v>
      </c>
      <c r="E135" t="s">
        <v>23</v>
      </c>
      <c r="F135">
        <f t="shared" si="8"/>
        <v>1</v>
      </c>
    </row>
    <row r="136" spans="1:6" x14ac:dyDescent="0.25">
      <c r="A136" s="25">
        <v>14</v>
      </c>
      <c r="B136" s="25" t="s">
        <v>56</v>
      </c>
      <c r="C136" s="25" t="s">
        <v>62</v>
      </c>
      <c r="D136" s="25" t="s">
        <v>24</v>
      </c>
      <c r="E136" t="s">
        <v>24</v>
      </c>
      <c r="F136">
        <f t="shared" si="8"/>
        <v>1</v>
      </c>
    </row>
    <row r="137" spans="1:6" x14ac:dyDescent="0.25">
      <c r="A137" s="25">
        <v>14</v>
      </c>
      <c r="B137" s="25" t="s">
        <v>59</v>
      </c>
      <c r="C137" s="25" t="s">
        <v>67</v>
      </c>
      <c r="D137" s="25" t="s">
        <v>25</v>
      </c>
      <c r="E137" t="s">
        <v>25</v>
      </c>
      <c r="F137">
        <f t="shared" si="8"/>
        <v>1</v>
      </c>
    </row>
    <row r="138" spans="1:6" x14ac:dyDescent="0.25">
      <c r="A138" s="25">
        <v>14</v>
      </c>
      <c r="B138" s="25" t="s">
        <v>53</v>
      </c>
      <c r="C138" s="25" t="s">
        <v>63</v>
      </c>
      <c r="D138" s="25" t="s">
        <v>24</v>
      </c>
      <c r="E138" t="s">
        <v>24</v>
      </c>
      <c r="F138">
        <f t="shared" si="8"/>
        <v>1</v>
      </c>
    </row>
    <row r="139" spans="1:6" x14ac:dyDescent="0.25">
      <c r="A139" s="25">
        <v>14</v>
      </c>
      <c r="B139" s="25" t="s">
        <v>51</v>
      </c>
      <c r="C139" s="25" t="s">
        <v>66</v>
      </c>
      <c r="D139" s="25" t="s">
        <v>23</v>
      </c>
      <c r="E139" t="s">
        <v>24</v>
      </c>
      <c r="F139">
        <f t="shared" si="8"/>
        <v>0</v>
      </c>
    </row>
    <row r="140" spans="1:6" x14ac:dyDescent="0.25">
      <c r="A140" s="25">
        <v>14</v>
      </c>
      <c r="B140" s="25" t="s">
        <v>55</v>
      </c>
      <c r="C140" s="25" t="s">
        <v>49</v>
      </c>
      <c r="D140" s="25" t="s">
        <v>24</v>
      </c>
      <c r="E140" t="s">
        <v>24</v>
      </c>
      <c r="F140">
        <f t="shared" si="8"/>
        <v>1</v>
      </c>
    </row>
    <row r="141" spans="1:6" x14ac:dyDescent="0.25">
      <c r="A141" s="25">
        <v>14</v>
      </c>
      <c r="B141" s="25" t="s">
        <v>65</v>
      </c>
      <c r="C141" s="25" t="s">
        <v>57</v>
      </c>
      <c r="D141" s="25" t="s">
        <v>25</v>
      </c>
      <c r="E141" t="s">
        <v>25</v>
      </c>
      <c r="F141">
        <f t="shared" si="8"/>
        <v>1</v>
      </c>
    </row>
    <row r="142" spans="1:6" x14ac:dyDescent="0.25">
      <c r="A142" s="25">
        <v>15</v>
      </c>
      <c r="B142" s="25" t="s">
        <v>60</v>
      </c>
      <c r="C142" s="25" t="s">
        <v>56</v>
      </c>
      <c r="D142" s="25" t="s">
        <v>24</v>
      </c>
      <c r="E142" t="s">
        <v>25</v>
      </c>
      <c r="F142">
        <f t="shared" si="8"/>
        <v>0</v>
      </c>
    </row>
    <row r="143" spans="1:6" x14ac:dyDescent="0.25">
      <c r="A143" s="25">
        <v>15</v>
      </c>
      <c r="B143" s="25" t="s">
        <v>66</v>
      </c>
      <c r="C143" s="25" t="s">
        <v>54</v>
      </c>
      <c r="D143" s="25" t="s">
        <v>23</v>
      </c>
      <c r="E143" t="s">
        <v>23</v>
      </c>
      <c r="F143">
        <f t="shared" si="8"/>
        <v>1</v>
      </c>
    </row>
    <row r="144" spans="1:6" x14ac:dyDescent="0.25">
      <c r="A144" s="25">
        <v>15</v>
      </c>
      <c r="B144" s="25" t="s">
        <v>67</v>
      </c>
      <c r="C144" s="25" t="s">
        <v>48</v>
      </c>
      <c r="D144" s="25" t="s">
        <v>25</v>
      </c>
      <c r="E144" t="s">
        <v>25</v>
      </c>
      <c r="F144">
        <f t="shared" si="8"/>
        <v>1</v>
      </c>
    </row>
    <row r="145" spans="1:6" x14ac:dyDescent="0.25">
      <c r="A145" s="25">
        <v>15</v>
      </c>
      <c r="B145" s="25" t="s">
        <v>63</v>
      </c>
      <c r="C145" s="25" t="s">
        <v>51</v>
      </c>
      <c r="D145" s="25" t="s">
        <v>23</v>
      </c>
      <c r="E145" t="s">
        <v>23</v>
      </c>
      <c r="F145">
        <f t="shared" si="8"/>
        <v>1</v>
      </c>
    </row>
    <row r="146" spans="1:6" x14ac:dyDescent="0.25">
      <c r="A146" s="25">
        <v>15</v>
      </c>
      <c r="B146" s="25" t="s">
        <v>57</v>
      </c>
      <c r="C146" s="25" t="s">
        <v>53</v>
      </c>
      <c r="D146" s="25" t="s">
        <v>25</v>
      </c>
      <c r="E146" t="s">
        <v>25</v>
      </c>
      <c r="F146">
        <f t="shared" si="8"/>
        <v>1</v>
      </c>
    </row>
    <row r="147" spans="1:6" x14ac:dyDescent="0.25">
      <c r="A147" s="25">
        <v>15</v>
      </c>
      <c r="B147" s="25" t="s">
        <v>52</v>
      </c>
      <c r="C147" s="25" t="s">
        <v>55</v>
      </c>
      <c r="D147" s="25" t="s">
        <v>23</v>
      </c>
      <c r="E147" t="s">
        <v>23</v>
      </c>
      <c r="F147">
        <f t="shared" si="8"/>
        <v>1</v>
      </c>
    </row>
    <row r="148" spans="1:6" x14ac:dyDescent="0.25">
      <c r="A148" s="25">
        <v>15</v>
      </c>
      <c r="B148" s="25" t="s">
        <v>58</v>
      </c>
      <c r="C148" s="25" t="s">
        <v>65</v>
      </c>
      <c r="D148" s="25" t="s">
        <v>25</v>
      </c>
      <c r="E148" t="s">
        <v>25</v>
      </c>
      <c r="F148">
        <f t="shared" si="8"/>
        <v>1</v>
      </c>
    </row>
    <row r="149" spans="1:6" x14ac:dyDescent="0.25">
      <c r="A149" s="25">
        <v>15</v>
      </c>
      <c r="B149" s="25" t="s">
        <v>62</v>
      </c>
      <c r="C149" s="25" t="s">
        <v>59</v>
      </c>
      <c r="D149" s="25" t="s">
        <v>24</v>
      </c>
      <c r="E149" t="s">
        <v>24</v>
      </c>
      <c r="F149">
        <f t="shared" si="8"/>
        <v>1</v>
      </c>
    </row>
    <row r="150" spans="1:6" x14ac:dyDescent="0.25">
      <c r="A150" s="25">
        <v>15</v>
      </c>
      <c r="B150" s="25" t="s">
        <v>49</v>
      </c>
      <c r="C150" s="25" t="s">
        <v>61</v>
      </c>
      <c r="D150" s="25" t="s">
        <v>23</v>
      </c>
      <c r="E150" t="s">
        <v>23</v>
      </c>
      <c r="F150">
        <f t="shared" si="8"/>
        <v>1</v>
      </c>
    </row>
    <row r="151" spans="1:6" x14ac:dyDescent="0.25">
      <c r="A151" s="25">
        <v>15</v>
      </c>
      <c r="B151" s="25" t="s">
        <v>50</v>
      </c>
      <c r="C151" s="25" t="s">
        <v>64</v>
      </c>
      <c r="D151" s="25" t="s">
        <v>23</v>
      </c>
      <c r="E151" t="s">
        <v>23</v>
      </c>
      <c r="F151">
        <f t="shared" si="8"/>
        <v>1</v>
      </c>
    </row>
    <row r="152" spans="1:6" x14ac:dyDescent="0.25">
      <c r="A152" s="25">
        <v>13</v>
      </c>
      <c r="B152" s="25" t="s">
        <v>66</v>
      </c>
      <c r="C152" s="25" t="s">
        <v>50</v>
      </c>
      <c r="D152" s="25" t="s">
        <v>25</v>
      </c>
      <c r="E152" t="s">
        <v>24</v>
      </c>
      <c r="F152">
        <f t="shared" si="8"/>
        <v>0</v>
      </c>
    </row>
    <row r="153" spans="1:6" x14ac:dyDescent="0.25">
      <c r="A153" s="25">
        <v>16</v>
      </c>
      <c r="B153" s="25" t="s">
        <v>60</v>
      </c>
      <c r="C153" s="25" t="s">
        <v>66</v>
      </c>
      <c r="D153" s="25" t="s">
        <v>23</v>
      </c>
      <c r="E153" t="s">
        <v>24</v>
      </c>
      <c r="F153">
        <f t="shared" si="8"/>
        <v>0</v>
      </c>
    </row>
    <row r="154" spans="1:6" x14ac:dyDescent="0.25">
      <c r="A154" s="25">
        <v>16</v>
      </c>
      <c r="B154" s="25" t="s">
        <v>54</v>
      </c>
      <c r="C154" s="25" t="s">
        <v>62</v>
      </c>
      <c r="D154" s="25" t="s">
        <v>25</v>
      </c>
      <c r="E154" t="s">
        <v>25</v>
      </c>
      <c r="F154">
        <f t="shared" si="8"/>
        <v>1</v>
      </c>
    </row>
    <row r="155" spans="1:6" x14ac:dyDescent="0.25">
      <c r="A155" s="25">
        <v>16</v>
      </c>
      <c r="B155" s="25" t="s">
        <v>67</v>
      </c>
      <c r="C155" s="25" t="s">
        <v>50</v>
      </c>
      <c r="D155" s="25" t="s">
        <v>23</v>
      </c>
      <c r="E155" t="s">
        <v>23</v>
      </c>
      <c r="F155">
        <f t="shared" si="8"/>
        <v>1</v>
      </c>
    </row>
    <row r="156" spans="1:6" x14ac:dyDescent="0.25">
      <c r="A156" s="25">
        <v>16</v>
      </c>
      <c r="B156" s="25" t="s">
        <v>64</v>
      </c>
      <c r="C156" s="25" t="s">
        <v>48</v>
      </c>
      <c r="D156" s="25" t="s">
        <v>25</v>
      </c>
      <c r="E156" t="s">
        <v>25</v>
      </c>
      <c r="F156">
        <f t="shared" si="8"/>
        <v>1</v>
      </c>
    </row>
    <row r="157" spans="1:6" x14ac:dyDescent="0.25">
      <c r="A157" s="25">
        <v>16</v>
      </c>
      <c r="B157" s="25" t="s">
        <v>55</v>
      </c>
      <c r="C157" s="25" t="s">
        <v>63</v>
      </c>
      <c r="D157" s="25" t="s">
        <v>24</v>
      </c>
      <c r="E157" t="s">
        <v>23</v>
      </c>
      <c r="F157">
        <f t="shared" si="8"/>
        <v>0</v>
      </c>
    </row>
    <row r="158" spans="1:6" x14ac:dyDescent="0.25">
      <c r="A158" s="25">
        <v>16</v>
      </c>
      <c r="B158" s="25" t="s">
        <v>59</v>
      </c>
      <c r="C158" s="25" t="s">
        <v>53</v>
      </c>
      <c r="D158" s="25" t="s">
        <v>23</v>
      </c>
      <c r="E158" t="s">
        <v>23</v>
      </c>
      <c r="F158">
        <f t="shared" si="8"/>
        <v>1</v>
      </c>
    </row>
    <row r="159" spans="1:6" x14ac:dyDescent="0.25">
      <c r="A159" s="25">
        <v>16</v>
      </c>
      <c r="B159" s="25" t="s">
        <v>65</v>
      </c>
      <c r="C159" s="25" t="s">
        <v>49</v>
      </c>
      <c r="D159" s="25" t="s">
        <v>24</v>
      </c>
      <c r="E159" t="s">
        <v>24</v>
      </c>
      <c r="F159">
        <f t="shared" si="8"/>
        <v>1</v>
      </c>
    </row>
    <row r="160" spans="1:6" x14ac:dyDescent="0.25">
      <c r="A160" s="25">
        <v>16</v>
      </c>
      <c r="B160" s="25" t="s">
        <v>61</v>
      </c>
      <c r="C160" s="25" t="s">
        <v>57</v>
      </c>
      <c r="D160" s="25" t="s">
        <v>24</v>
      </c>
      <c r="E160" t="s">
        <v>23</v>
      </c>
      <c r="F160">
        <f t="shared" si="8"/>
        <v>0</v>
      </c>
    </row>
    <row r="161" spans="1:6" x14ac:dyDescent="0.25">
      <c r="A161" s="25">
        <v>16</v>
      </c>
      <c r="B161" s="25" t="s">
        <v>51</v>
      </c>
      <c r="C161" s="25" t="s">
        <v>52</v>
      </c>
      <c r="D161" s="25" t="s">
        <v>24</v>
      </c>
      <c r="E161" t="s">
        <v>24</v>
      </c>
      <c r="F161">
        <f t="shared" si="8"/>
        <v>1</v>
      </c>
    </row>
    <row r="162" spans="1:6" x14ac:dyDescent="0.25">
      <c r="A162" s="25">
        <v>17</v>
      </c>
      <c r="B162" s="25" t="s">
        <v>66</v>
      </c>
      <c r="C162" s="25" t="s">
        <v>64</v>
      </c>
      <c r="D162" s="25" t="s">
        <v>23</v>
      </c>
      <c r="E162" t="s">
        <v>23</v>
      </c>
      <c r="F162">
        <f t="shared" si="8"/>
        <v>1</v>
      </c>
    </row>
    <row r="163" spans="1:6" x14ac:dyDescent="0.25">
      <c r="A163" s="25">
        <v>17</v>
      </c>
      <c r="B163" s="25" t="s">
        <v>52</v>
      </c>
      <c r="C163" s="25" t="s">
        <v>61</v>
      </c>
      <c r="D163" s="25" t="s">
        <v>25</v>
      </c>
      <c r="E163" t="s">
        <v>24</v>
      </c>
      <c r="F163">
        <f t="shared" si="8"/>
        <v>0</v>
      </c>
    </row>
    <row r="164" spans="1:6" x14ac:dyDescent="0.25">
      <c r="A164" s="25">
        <v>17</v>
      </c>
      <c r="B164" s="25" t="s">
        <v>50</v>
      </c>
      <c r="C164" s="25" t="s">
        <v>60</v>
      </c>
      <c r="D164" s="25" t="s">
        <v>24</v>
      </c>
      <c r="E164" t="s">
        <v>24</v>
      </c>
      <c r="F164">
        <f t="shared" si="8"/>
        <v>1</v>
      </c>
    </row>
    <row r="165" spans="1:6" x14ac:dyDescent="0.25">
      <c r="A165" s="25">
        <v>17</v>
      </c>
      <c r="B165" s="25" t="s">
        <v>62</v>
      </c>
      <c r="C165" s="25" t="s">
        <v>65</v>
      </c>
      <c r="D165" s="25" t="s">
        <v>23</v>
      </c>
      <c r="E165" t="s">
        <v>23</v>
      </c>
      <c r="F165">
        <f t="shared" si="8"/>
        <v>1</v>
      </c>
    </row>
    <row r="166" spans="1:6" x14ac:dyDescent="0.25">
      <c r="A166" s="25">
        <v>17</v>
      </c>
      <c r="B166" s="25" t="s">
        <v>53</v>
      </c>
      <c r="C166" s="25" t="s">
        <v>51</v>
      </c>
      <c r="D166" s="25" t="s">
        <v>23</v>
      </c>
      <c r="E166" t="s">
        <v>24</v>
      </c>
      <c r="F166">
        <f t="shared" si="8"/>
        <v>0</v>
      </c>
    </row>
    <row r="167" spans="1:6" x14ac:dyDescent="0.25">
      <c r="A167" s="25">
        <v>17</v>
      </c>
      <c r="B167" s="25" t="s">
        <v>49</v>
      </c>
      <c r="C167" s="25" t="s">
        <v>67</v>
      </c>
      <c r="D167" s="25" t="s">
        <v>23</v>
      </c>
      <c r="E167" t="s">
        <v>23</v>
      </c>
      <c r="F167">
        <f t="shared" si="8"/>
        <v>1</v>
      </c>
    </row>
    <row r="168" spans="1:6" x14ac:dyDescent="0.25">
      <c r="A168" s="25">
        <v>17</v>
      </c>
      <c r="B168" s="25" t="s">
        <v>57</v>
      </c>
      <c r="C168" s="25" t="s">
        <v>59</v>
      </c>
      <c r="D168" s="25" t="s">
        <v>23</v>
      </c>
      <c r="E168" t="s">
        <v>23</v>
      </c>
      <c r="F168">
        <f t="shared" si="8"/>
        <v>1</v>
      </c>
    </row>
    <row r="169" spans="1:6" x14ac:dyDescent="0.25">
      <c r="A169" s="25">
        <v>17</v>
      </c>
      <c r="B169" s="25" t="s">
        <v>48</v>
      </c>
      <c r="C169" s="25" t="s">
        <v>56</v>
      </c>
      <c r="D169" s="25" t="s">
        <v>23</v>
      </c>
      <c r="E169" t="s">
        <v>23</v>
      </c>
      <c r="F169">
        <f t="shared" si="8"/>
        <v>1</v>
      </c>
    </row>
    <row r="170" spans="1:6" x14ac:dyDescent="0.25">
      <c r="A170" s="25">
        <v>17</v>
      </c>
      <c r="B170" s="25" t="s">
        <v>63</v>
      </c>
      <c r="C170" s="25" t="s">
        <v>54</v>
      </c>
      <c r="D170" s="25" t="s">
        <v>23</v>
      </c>
      <c r="E170" t="s">
        <v>23</v>
      </c>
      <c r="F170">
        <f t="shared" si="8"/>
        <v>1</v>
      </c>
    </row>
    <row r="171" spans="1:6" x14ac:dyDescent="0.25">
      <c r="A171" s="25">
        <v>17</v>
      </c>
      <c r="B171" s="25" t="s">
        <v>58</v>
      </c>
      <c r="C171" s="25" t="s">
        <v>55</v>
      </c>
      <c r="D171" s="25" t="s">
        <v>25</v>
      </c>
      <c r="E171" t="s">
        <v>25</v>
      </c>
      <c r="F171">
        <f t="shared" si="8"/>
        <v>1</v>
      </c>
    </row>
    <row r="172" spans="1:6" x14ac:dyDescent="0.25">
      <c r="A172" s="25">
        <v>18</v>
      </c>
      <c r="B172" s="25" t="s">
        <v>67</v>
      </c>
      <c r="C172" s="25" t="s">
        <v>62</v>
      </c>
      <c r="D172" s="25" t="s">
        <v>25</v>
      </c>
      <c r="E172" t="s">
        <v>25</v>
      </c>
      <c r="F172">
        <f t="shared" si="8"/>
        <v>1</v>
      </c>
    </row>
    <row r="173" spans="1:6" x14ac:dyDescent="0.25">
      <c r="A173" s="25">
        <v>18</v>
      </c>
      <c r="B173" s="25" t="s">
        <v>57</v>
      </c>
      <c r="C173" s="25" t="s">
        <v>58</v>
      </c>
      <c r="D173" s="25" t="s">
        <v>25</v>
      </c>
      <c r="E173" t="s">
        <v>25</v>
      </c>
      <c r="F173">
        <f t="shared" si="8"/>
        <v>1</v>
      </c>
    </row>
    <row r="174" spans="1:6" x14ac:dyDescent="0.25">
      <c r="A174" s="25">
        <v>18</v>
      </c>
      <c r="B174" s="25" t="s">
        <v>63</v>
      </c>
      <c r="C174" s="25" t="s">
        <v>64</v>
      </c>
      <c r="D174" s="25" t="s">
        <v>24</v>
      </c>
      <c r="E174" t="s">
        <v>24</v>
      </c>
      <c r="F174">
        <f t="shared" si="8"/>
        <v>1</v>
      </c>
    </row>
    <row r="175" spans="1:6" x14ac:dyDescent="0.25">
      <c r="A175" s="25">
        <v>18</v>
      </c>
      <c r="B175" s="25" t="s">
        <v>53</v>
      </c>
      <c r="C175" s="25" t="s">
        <v>50</v>
      </c>
      <c r="D175" s="25" t="s">
        <v>23</v>
      </c>
      <c r="E175" t="s">
        <v>23</v>
      </c>
      <c r="F175">
        <f t="shared" si="8"/>
        <v>1</v>
      </c>
    </row>
    <row r="176" spans="1:6" x14ac:dyDescent="0.25">
      <c r="A176" s="25">
        <v>18</v>
      </c>
      <c r="B176" s="25" t="s">
        <v>59</v>
      </c>
      <c r="C176" s="25" t="s">
        <v>56</v>
      </c>
      <c r="D176" s="25" t="s">
        <v>25</v>
      </c>
      <c r="E176" t="s">
        <v>24</v>
      </c>
      <c r="F176">
        <f t="shared" si="8"/>
        <v>0</v>
      </c>
    </row>
    <row r="177" spans="1:6" x14ac:dyDescent="0.25">
      <c r="A177" s="25">
        <v>18</v>
      </c>
      <c r="B177" s="25" t="s">
        <v>55</v>
      </c>
      <c r="C177" s="25" t="s">
        <v>48</v>
      </c>
      <c r="D177" s="25" t="s">
        <v>25</v>
      </c>
      <c r="E177" t="s">
        <v>25</v>
      </c>
      <c r="F177">
        <f t="shared" si="8"/>
        <v>1</v>
      </c>
    </row>
    <row r="178" spans="1:6" x14ac:dyDescent="0.25">
      <c r="A178" s="25">
        <v>18</v>
      </c>
      <c r="B178" s="25" t="s">
        <v>61</v>
      </c>
      <c r="C178" s="25" t="s">
        <v>66</v>
      </c>
      <c r="D178" s="25" t="s">
        <v>24</v>
      </c>
      <c r="E178" t="s">
        <v>24</v>
      </c>
      <c r="F178">
        <f t="shared" si="8"/>
        <v>1</v>
      </c>
    </row>
    <row r="179" spans="1:6" x14ac:dyDescent="0.25">
      <c r="A179" s="25">
        <v>18</v>
      </c>
      <c r="B179" s="25" t="s">
        <v>49</v>
      </c>
      <c r="C179" s="25" t="s">
        <v>60</v>
      </c>
      <c r="D179" s="25" t="s">
        <v>25</v>
      </c>
      <c r="E179" t="s">
        <v>25</v>
      </c>
      <c r="F179">
        <f t="shared" si="8"/>
        <v>1</v>
      </c>
    </row>
    <row r="180" spans="1:6" x14ac:dyDescent="0.25">
      <c r="A180" s="25">
        <v>18</v>
      </c>
      <c r="B180" s="25" t="s">
        <v>65</v>
      </c>
      <c r="C180" s="25" t="s">
        <v>52</v>
      </c>
      <c r="D180" s="25" t="s">
        <v>23</v>
      </c>
      <c r="E180" t="s">
        <v>23</v>
      </c>
      <c r="F180">
        <f t="shared" si="8"/>
        <v>1</v>
      </c>
    </row>
    <row r="181" spans="1:6" x14ac:dyDescent="0.25">
      <c r="A181" s="25">
        <v>18</v>
      </c>
      <c r="B181" s="25" t="s">
        <v>51</v>
      </c>
      <c r="C181" s="25" t="s">
        <v>54</v>
      </c>
      <c r="D181" s="25" t="s">
        <v>23</v>
      </c>
      <c r="E181" t="s">
        <v>24</v>
      </c>
      <c r="F181">
        <f t="shared" si="8"/>
        <v>0</v>
      </c>
    </row>
    <row r="182" spans="1:6" x14ac:dyDescent="0.25">
      <c r="A182" s="25">
        <v>16</v>
      </c>
      <c r="B182" s="25" t="s">
        <v>56</v>
      </c>
      <c r="C182" s="25" t="s">
        <v>58</v>
      </c>
      <c r="D182" s="25" t="s">
        <v>23</v>
      </c>
      <c r="E182" t="s">
        <v>23</v>
      </c>
      <c r="F182">
        <f t="shared" si="8"/>
        <v>1</v>
      </c>
    </row>
    <row r="183" spans="1:6" x14ac:dyDescent="0.25">
      <c r="A183" s="25">
        <v>19</v>
      </c>
      <c r="B183" s="25" t="s">
        <v>64</v>
      </c>
      <c r="C183" s="25" t="s">
        <v>51</v>
      </c>
      <c r="D183" s="25" t="s">
        <v>24</v>
      </c>
      <c r="E183" t="s">
        <v>24</v>
      </c>
      <c r="F183">
        <f t="shared" si="8"/>
        <v>1</v>
      </c>
    </row>
    <row r="184" spans="1:6" x14ac:dyDescent="0.25">
      <c r="A184" s="25">
        <v>19</v>
      </c>
      <c r="B184" s="25" t="s">
        <v>56</v>
      </c>
      <c r="C184" s="25" t="s">
        <v>49</v>
      </c>
      <c r="D184" s="25" t="s">
        <v>23</v>
      </c>
      <c r="E184" t="s">
        <v>23</v>
      </c>
      <c r="F184">
        <f t="shared" si="8"/>
        <v>1</v>
      </c>
    </row>
    <row r="185" spans="1:6" x14ac:dyDescent="0.25">
      <c r="A185" s="25">
        <v>19</v>
      </c>
      <c r="B185" s="25" t="s">
        <v>52</v>
      </c>
      <c r="C185" s="25" t="s">
        <v>67</v>
      </c>
      <c r="D185" s="25" t="s">
        <v>25</v>
      </c>
      <c r="E185" t="s">
        <v>24</v>
      </c>
      <c r="F185">
        <f t="shared" si="8"/>
        <v>0</v>
      </c>
    </row>
    <row r="186" spans="1:6" x14ac:dyDescent="0.25">
      <c r="A186" s="25">
        <v>19</v>
      </c>
      <c r="B186" s="25" t="s">
        <v>48</v>
      </c>
      <c r="C186" s="25" t="s">
        <v>61</v>
      </c>
      <c r="D186" s="25" t="s">
        <v>23</v>
      </c>
      <c r="E186" t="s">
        <v>23</v>
      </c>
      <c r="F186">
        <f t="shared" si="8"/>
        <v>1</v>
      </c>
    </row>
    <row r="187" spans="1:6" x14ac:dyDescent="0.25">
      <c r="A187" s="25">
        <v>19</v>
      </c>
      <c r="B187" s="25" t="s">
        <v>62</v>
      </c>
      <c r="C187" s="25" t="s">
        <v>57</v>
      </c>
      <c r="D187" s="25" t="s">
        <v>24</v>
      </c>
      <c r="E187" t="s">
        <v>24</v>
      </c>
      <c r="F187">
        <f t="shared" si="8"/>
        <v>1</v>
      </c>
    </row>
    <row r="188" spans="1:6" x14ac:dyDescent="0.25">
      <c r="A188" s="25">
        <v>19</v>
      </c>
      <c r="B188" s="25" t="s">
        <v>60</v>
      </c>
      <c r="C188" s="25" t="s">
        <v>59</v>
      </c>
      <c r="D188" s="25" t="s">
        <v>23</v>
      </c>
      <c r="E188" t="s">
        <v>23</v>
      </c>
      <c r="F188">
        <f t="shared" si="8"/>
        <v>1</v>
      </c>
    </row>
    <row r="189" spans="1:6" x14ac:dyDescent="0.25">
      <c r="A189" s="25">
        <v>19</v>
      </c>
      <c r="B189" s="25" t="s">
        <v>50</v>
      </c>
      <c r="C189" s="25" t="s">
        <v>65</v>
      </c>
      <c r="D189" s="25" t="s">
        <v>24</v>
      </c>
      <c r="E189" t="s">
        <v>24</v>
      </c>
      <c r="F189">
        <f t="shared" si="8"/>
        <v>1</v>
      </c>
    </row>
    <row r="190" spans="1:6" x14ac:dyDescent="0.25">
      <c r="A190" s="25">
        <v>19</v>
      </c>
      <c r="B190" s="25" t="s">
        <v>54</v>
      </c>
      <c r="C190" s="25" t="s">
        <v>53</v>
      </c>
      <c r="D190" s="25" t="s">
        <v>25</v>
      </c>
      <c r="E190" t="s">
        <v>24</v>
      </c>
      <c r="F190">
        <f t="shared" si="8"/>
        <v>0</v>
      </c>
    </row>
    <row r="191" spans="1:6" x14ac:dyDescent="0.25">
      <c r="A191" s="25">
        <v>19</v>
      </c>
      <c r="B191" s="25" t="s">
        <v>58</v>
      </c>
      <c r="C191" s="25" t="s">
        <v>63</v>
      </c>
      <c r="D191" s="25" t="s">
        <v>23</v>
      </c>
      <c r="E191" t="s">
        <v>24</v>
      </c>
      <c r="F191">
        <f t="shared" si="8"/>
        <v>0</v>
      </c>
    </row>
    <row r="192" spans="1:6" x14ac:dyDescent="0.25">
      <c r="A192" s="25">
        <v>19</v>
      </c>
      <c r="B192" s="25" t="s">
        <v>66</v>
      </c>
      <c r="C192" s="25" t="s">
        <v>55</v>
      </c>
      <c r="D192" s="25" t="s">
        <v>25</v>
      </c>
      <c r="E192" t="s">
        <v>25</v>
      </c>
      <c r="F192">
        <f t="shared" si="8"/>
        <v>1</v>
      </c>
    </row>
    <row r="193" spans="1:6" x14ac:dyDescent="0.25">
      <c r="A193" s="25">
        <v>20</v>
      </c>
      <c r="B193" s="25" t="s">
        <v>51</v>
      </c>
      <c r="C193" s="25" t="s">
        <v>50</v>
      </c>
      <c r="D193" s="25" t="s">
        <v>25</v>
      </c>
      <c r="E193" t="s">
        <v>24</v>
      </c>
      <c r="F193">
        <f t="shared" si="8"/>
        <v>0</v>
      </c>
    </row>
    <row r="194" spans="1:6" x14ac:dyDescent="0.25">
      <c r="A194" s="25">
        <v>20</v>
      </c>
      <c r="B194" s="25" t="s">
        <v>63</v>
      </c>
      <c r="C194" s="25" t="s">
        <v>62</v>
      </c>
      <c r="D194" s="25" t="s">
        <v>23</v>
      </c>
      <c r="E194" t="s">
        <v>23</v>
      </c>
      <c r="F194">
        <f t="shared" si="8"/>
        <v>1</v>
      </c>
    </row>
    <row r="195" spans="1:6" x14ac:dyDescent="0.25">
      <c r="A195" s="25">
        <v>20</v>
      </c>
      <c r="B195" s="25" t="s">
        <v>61</v>
      </c>
      <c r="C195" s="25" t="s">
        <v>60</v>
      </c>
      <c r="D195" s="25" t="s">
        <v>25</v>
      </c>
      <c r="E195" t="s">
        <v>25</v>
      </c>
      <c r="F195">
        <f t="shared" si="8"/>
        <v>1</v>
      </c>
    </row>
    <row r="196" spans="1:6" x14ac:dyDescent="0.25">
      <c r="A196" s="25">
        <v>20</v>
      </c>
      <c r="B196" s="25" t="s">
        <v>49</v>
      </c>
      <c r="C196" s="25" t="s">
        <v>48</v>
      </c>
      <c r="D196" s="25" t="s">
        <v>25</v>
      </c>
      <c r="E196" t="s">
        <v>25</v>
      </c>
      <c r="F196">
        <f t="shared" ref="F196:F259" si="9">IF(D196=E196,1,0)</f>
        <v>1</v>
      </c>
    </row>
    <row r="197" spans="1:6" x14ac:dyDescent="0.25">
      <c r="A197" s="25">
        <v>20</v>
      </c>
      <c r="B197" s="25" t="s">
        <v>67</v>
      </c>
      <c r="C197" s="25" t="s">
        <v>66</v>
      </c>
      <c r="D197" s="25" t="s">
        <v>24</v>
      </c>
      <c r="E197" t="s">
        <v>24</v>
      </c>
      <c r="F197">
        <f t="shared" si="9"/>
        <v>1</v>
      </c>
    </row>
    <row r="198" spans="1:6" x14ac:dyDescent="0.25">
      <c r="A198" s="25">
        <v>20</v>
      </c>
      <c r="B198" s="25" t="s">
        <v>57</v>
      </c>
      <c r="C198" s="25" t="s">
        <v>56</v>
      </c>
      <c r="D198" s="25" t="s">
        <v>25</v>
      </c>
      <c r="E198" t="s">
        <v>25</v>
      </c>
      <c r="F198">
        <f t="shared" si="9"/>
        <v>1</v>
      </c>
    </row>
    <row r="199" spans="1:6" x14ac:dyDescent="0.25">
      <c r="A199" s="25">
        <v>20</v>
      </c>
      <c r="B199" s="25" t="s">
        <v>59</v>
      </c>
      <c r="C199" s="25" t="s">
        <v>58</v>
      </c>
      <c r="D199" s="25" t="s">
        <v>23</v>
      </c>
      <c r="E199" t="s">
        <v>23</v>
      </c>
      <c r="F199">
        <f t="shared" si="9"/>
        <v>1</v>
      </c>
    </row>
    <row r="200" spans="1:6" x14ac:dyDescent="0.25">
      <c r="A200" s="25">
        <v>20</v>
      </c>
      <c r="B200" s="25" t="s">
        <v>53</v>
      </c>
      <c r="C200" s="25" t="s">
        <v>52</v>
      </c>
      <c r="D200" s="25" t="s">
        <v>23</v>
      </c>
      <c r="E200" t="s">
        <v>23</v>
      </c>
      <c r="F200">
        <f t="shared" si="9"/>
        <v>1</v>
      </c>
    </row>
    <row r="201" spans="1:6" x14ac:dyDescent="0.25">
      <c r="A201" s="25">
        <v>20</v>
      </c>
      <c r="B201" s="25" t="s">
        <v>65</v>
      </c>
      <c r="C201" s="25" t="s">
        <v>64</v>
      </c>
      <c r="D201" s="25" t="s">
        <v>23</v>
      </c>
      <c r="E201" t="s">
        <v>23</v>
      </c>
      <c r="F201">
        <f t="shared" si="9"/>
        <v>1</v>
      </c>
    </row>
    <row r="202" spans="1:6" x14ac:dyDescent="0.25">
      <c r="A202" s="25">
        <v>20</v>
      </c>
      <c r="B202" s="25" t="s">
        <v>55</v>
      </c>
      <c r="C202" s="25" t="s">
        <v>54</v>
      </c>
      <c r="D202" s="25" t="s">
        <v>23</v>
      </c>
      <c r="E202" t="s">
        <v>24</v>
      </c>
      <c r="F202">
        <f t="shared" si="9"/>
        <v>0</v>
      </c>
    </row>
    <row r="203" spans="1:6" x14ac:dyDescent="0.25">
      <c r="A203" s="25">
        <v>21</v>
      </c>
      <c r="B203" s="25" t="s">
        <v>50</v>
      </c>
      <c r="C203" s="25" t="s">
        <v>59</v>
      </c>
      <c r="D203" s="25" t="s">
        <v>25</v>
      </c>
      <c r="E203" t="s">
        <v>25</v>
      </c>
      <c r="F203">
        <f t="shared" si="9"/>
        <v>1</v>
      </c>
    </row>
    <row r="204" spans="1:6" x14ac:dyDescent="0.25">
      <c r="A204" s="25">
        <v>21</v>
      </c>
      <c r="B204" s="25" t="s">
        <v>64</v>
      </c>
      <c r="C204" s="25" t="s">
        <v>49</v>
      </c>
      <c r="D204" s="25" t="s">
        <v>24</v>
      </c>
      <c r="E204" t="s">
        <v>24</v>
      </c>
      <c r="F204">
        <f t="shared" si="9"/>
        <v>1</v>
      </c>
    </row>
    <row r="205" spans="1:6" x14ac:dyDescent="0.25">
      <c r="A205" s="25">
        <v>21</v>
      </c>
      <c r="B205" s="25" t="s">
        <v>62</v>
      </c>
      <c r="C205" s="25" t="s">
        <v>51</v>
      </c>
      <c r="D205" s="25" t="s">
        <v>23</v>
      </c>
      <c r="E205" t="s">
        <v>23</v>
      </c>
      <c r="F205">
        <f t="shared" si="9"/>
        <v>1</v>
      </c>
    </row>
    <row r="206" spans="1:6" x14ac:dyDescent="0.25">
      <c r="A206" s="25">
        <v>21</v>
      </c>
      <c r="B206" s="25" t="s">
        <v>48</v>
      </c>
      <c r="C206" s="25" t="s">
        <v>53</v>
      </c>
      <c r="D206" s="25" t="s">
        <v>23</v>
      </c>
      <c r="E206" t="s">
        <v>23</v>
      </c>
      <c r="F206">
        <f t="shared" si="9"/>
        <v>1</v>
      </c>
    </row>
    <row r="207" spans="1:6" x14ac:dyDescent="0.25">
      <c r="A207" s="25">
        <v>21</v>
      </c>
      <c r="B207" s="25" t="s">
        <v>58</v>
      </c>
      <c r="C207" s="25" t="s">
        <v>61</v>
      </c>
      <c r="D207" s="25" t="s">
        <v>24</v>
      </c>
      <c r="E207" t="s">
        <v>23</v>
      </c>
      <c r="F207">
        <f t="shared" si="9"/>
        <v>0</v>
      </c>
    </row>
    <row r="208" spans="1:6" x14ac:dyDescent="0.25">
      <c r="A208" s="25">
        <v>21</v>
      </c>
      <c r="B208" s="25" t="s">
        <v>56</v>
      </c>
      <c r="C208" s="25" t="s">
        <v>65</v>
      </c>
      <c r="D208" s="25" t="s">
        <v>23</v>
      </c>
      <c r="E208" t="s">
        <v>23</v>
      </c>
      <c r="F208">
        <f t="shared" si="9"/>
        <v>1</v>
      </c>
    </row>
    <row r="209" spans="1:6" x14ac:dyDescent="0.25">
      <c r="A209" s="25">
        <v>21</v>
      </c>
      <c r="B209" s="25" t="s">
        <v>60</v>
      </c>
      <c r="C209" s="25" t="s">
        <v>55</v>
      </c>
      <c r="D209" s="25" t="s">
        <v>23</v>
      </c>
      <c r="E209" t="s">
        <v>23</v>
      </c>
      <c r="F209">
        <f t="shared" si="9"/>
        <v>1</v>
      </c>
    </row>
    <row r="210" spans="1:6" x14ac:dyDescent="0.25">
      <c r="A210" s="25">
        <v>21</v>
      </c>
      <c r="B210" s="25" t="s">
        <v>66</v>
      </c>
      <c r="C210" s="25" t="s">
        <v>57</v>
      </c>
      <c r="D210" s="25" t="s">
        <v>23</v>
      </c>
      <c r="E210" t="s">
        <v>23</v>
      </c>
      <c r="F210">
        <f t="shared" si="9"/>
        <v>1</v>
      </c>
    </row>
    <row r="211" spans="1:6" x14ac:dyDescent="0.25">
      <c r="A211" s="25">
        <v>22</v>
      </c>
      <c r="B211" s="25" t="s">
        <v>48</v>
      </c>
      <c r="C211" s="25" t="s">
        <v>50</v>
      </c>
      <c r="D211" s="25" t="s">
        <v>24</v>
      </c>
      <c r="E211" t="s">
        <v>24</v>
      </c>
      <c r="F211">
        <f t="shared" si="9"/>
        <v>1</v>
      </c>
    </row>
    <row r="212" spans="1:6" x14ac:dyDescent="0.25">
      <c r="A212" s="25">
        <v>22</v>
      </c>
      <c r="B212" s="25" t="s">
        <v>66</v>
      </c>
      <c r="C212" s="25" t="s">
        <v>52</v>
      </c>
      <c r="D212" s="25" t="s">
        <v>24</v>
      </c>
      <c r="E212" t="s">
        <v>24</v>
      </c>
      <c r="F212">
        <f t="shared" si="9"/>
        <v>1</v>
      </c>
    </row>
    <row r="213" spans="1:6" x14ac:dyDescent="0.25">
      <c r="A213" s="25">
        <v>22</v>
      </c>
      <c r="B213" s="25" t="s">
        <v>63</v>
      </c>
      <c r="C213" s="25" t="s">
        <v>67</v>
      </c>
      <c r="D213" s="25" t="s">
        <v>23</v>
      </c>
      <c r="E213" t="s">
        <v>23</v>
      </c>
      <c r="F213">
        <f t="shared" si="9"/>
        <v>1</v>
      </c>
    </row>
    <row r="214" spans="1:6" x14ac:dyDescent="0.25">
      <c r="A214" s="25">
        <v>22</v>
      </c>
      <c r="B214" s="25" t="s">
        <v>54</v>
      </c>
      <c r="C214" s="25" t="s">
        <v>64</v>
      </c>
      <c r="D214" s="25" t="s">
        <v>23</v>
      </c>
      <c r="E214" t="s">
        <v>23</v>
      </c>
      <c r="F214">
        <f t="shared" si="9"/>
        <v>1</v>
      </c>
    </row>
    <row r="215" spans="1:6" x14ac:dyDescent="0.25">
      <c r="A215" s="25">
        <v>22</v>
      </c>
      <c r="B215" s="25" t="s">
        <v>58</v>
      </c>
      <c r="C215" s="25" t="s">
        <v>60</v>
      </c>
      <c r="D215" s="25" t="s">
        <v>23</v>
      </c>
      <c r="E215" t="s">
        <v>24</v>
      </c>
      <c r="F215">
        <f t="shared" si="9"/>
        <v>0</v>
      </c>
    </row>
    <row r="216" spans="1:6" x14ac:dyDescent="0.25">
      <c r="A216" s="25">
        <v>22</v>
      </c>
      <c r="B216" s="25" t="s">
        <v>53</v>
      </c>
      <c r="C216" s="25" t="s">
        <v>56</v>
      </c>
      <c r="D216" s="25" t="s">
        <v>24</v>
      </c>
      <c r="E216" t="s">
        <v>24</v>
      </c>
      <c r="F216">
        <f t="shared" si="9"/>
        <v>1</v>
      </c>
    </row>
    <row r="217" spans="1:6" x14ac:dyDescent="0.25">
      <c r="A217" s="25">
        <v>22</v>
      </c>
      <c r="B217" s="25" t="s">
        <v>61</v>
      </c>
      <c r="C217" s="25" t="s">
        <v>65</v>
      </c>
      <c r="D217" s="25" t="s">
        <v>23</v>
      </c>
      <c r="E217" t="s">
        <v>23</v>
      </c>
      <c r="F217">
        <f t="shared" si="9"/>
        <v>1</v>
      </c>
    </row>
    <row r="218" spans="1:6" x14ac:dyDescent="0.25">
      <c r="A218" s="25">
        <v>22</v>
      </c>
      <c r="B218" s="25" t="s">
        <v>55</v>
      </c>
      <c r="C218" s="25" t="s">
        <v>62</v>
      </c>
      <c r="D218" s="25" t="s">
        <v>25</v>
      </c>
      <c r="E218" t="s">
        <v>25</v>
      </c>
      <c r="F218">
        <f t="shared" si="9"/>
        <v>1</v>
      </c>
    </row>
    <row r="219" spans="1:6" x14ac:dyDescent="0.25">
      <c r="A219" s="25">
        <v>22</v>
      </c>
      <c r="B219" s="25" t="s">
        <v>57</v>
      </c>
      <c r="C219" s="25" t="s">
        <v>51</v>
      </c>
      <c r="D219" s="25" t="s">
        <v>23</v>
      </c>
      <c r="E219" t="s">
        <v>23</v>
      </c>
      <c r="F219">
        <f t="shared" si="9"/>
        <v>1</v>
      </c>
    </row>
    <row r="220" spans="1:6" x14ac:dyDescent="0.25">
      <c r="A220" s="25">
        <v>22</v>
      </c>
      <c r="B220" s="25" t="s">
        <v>59</v>
      </c>
      <c r="C220" s="25" t="s">
        <v>49</v>
      </c>
      <c r="D220" s="25" t="s">
        <v>23</v>
      </c>
      <c r="E220" t="s">
        <v>23</v>
      </c>
      <c r="F220">
        <f t="shared" si="9"/>
        <v>1</v>
      </c>
    </row>
    <row r="221" spans="1:6" x14ac:dyDescent="0.25">
      <c r="A221" s="25">
        <v>21</v>
      </c>
      <c r="B221" s="25" t="s">
        <v>52</v>
      </c>
      <c r="C221" s="25" t="s">
        <v>63</v>
      </c>
      <c r="D221" s="25" t="s">
        <v>25</v>
      </c>
      <c r="E221" t="s">
        <v>24</v>
      </c>
      <c r="F221">
        <f t="shared" si="9"/>
        <v>0</v>
      </c>
    </row>
    <row r="222" spans="1:6" x14ac:dyDescent="0.25">
      <c r="A222" s="25">
        <v>21</v>
      </c>
      <c r="B222" s="25" t="s">
        <v>54</v>
      </c>
      <c r="C222" s="25" t="s">
        <v>67</v>
      </c>
      <c r="D222" s="25" t="s">
        <v>25</v>
      </c>
      <c r="E222" t="s">
        <v>24</v>
      </c>
      <c r="F222">
        <f t="shared" si="9"/>
        <v>0</v>
      </c>
    </row>
    <row r="223" spans="1:6" x14ac:dyDescent="0.25">
      <c r="A223" s="25">
        <v>23</v>
      </c>
      <c r="B223" s="25" t="s">
        <v>60</v>
      </c>
      <c r="C223" s="25" t="s">
        <v>63</v>
      </c>
      <c r="D223" s="25" t="s">
        <v>24</v>
      </c>
      <c r="E223" t="s">
        <v>24</v>
      </c>
      <c r="F223">
        <f t="shared" si="9"/>
        <v>1</v>
      </c>
    </row>
    <row r="224" spans="1:6" x14ac:dyDescent="0.25">
      <c r="A224" s="25">
        <v>23</v>
      </c>
      <c r="B224" s="25" t="s">
        <v>62</v>
      </c>
      <c r="C224" s="25" t="s">
        <v>66</v>
      </c>
      <c r="D224" s="25" t="s">
        <v>25</v>
      </c>
      <c r="E224" t="s">
        <v>24</v>
      </c>
      <c r="F224">
        <f t="shared" si="9"/>
        <v>0</v>
      </c>
    </row>
    <row r="225" spans="1:6" x14ac:dyDescent="0.25">
      <c r="A225" s="25">
        <v>23</v>
      </c>
      <c r="B225" s="25" t="s">
        <v>49</v>
      </c>
      <c r="C225" s="25" t="s">
        <v>53</v>
      </c>
      <c r="D225" s="25" t="s">
        <v>24</v>
      </c>
      <c r="E225" t="s">
        <v>25</v>
      </c>
      <c r="F225">
        <f t="shared" si="9"/>
        <v>0</v>
      </c>
    </row>
    <row r="226" spans="1:6" x14ac:dyDescent="0.25">
      <c r="A226" s="25">
        <v>23</v>
      </c>
      <c r="B226" s="25" t="s">
        <v>50</v>
      </c>
      <c r="C226" s="25" t="s">
        <v>57</v>
      </c>
      <c r="D226" s="25" t="s">
        <v>23</v>
      </c>
      <c r="E226" t="s">
        <v>23</v>
      </c>
      <c r="F226">
        <f t="shared" si="9"/>
        <v>1</v>
      </c>
    </row>
    <row r="227" spans="1:6" x14ac:dyDescent="0.25">
      <c r="A227" s="25">
        <v>23</v>
      </c>
      <c r="B227" s="25" t="s">
        <v>67</v>
      </c>
      <c r="C227" s="25" t="s">
        <v>61</v>
      </c>
      <c r="D227" s="25" t="s">
        <v>25</v>
      </c>
      <c r="E227" t="s">
        <v>25</v>
      </c>
      <c r="F227">
        <f t="shared" si="9"/>
        <v>1</v>
      </c>
    </row>
    <row r="228" spans="1:6" x14ac:dyDescent="0.25">
      <c r="A228" s="25">
        <v>23</v>
      </c>
      <c r="B228" s="25" t="s">
        <v>56</v>
      </c>
      <c r="C228" s="25" t="s">
        <v>54</v>
      </c>
      <c r="D228" s="25" t="s">
        <v>24</v>
      </c>
      <c r="E228" t="s">
        <v>23</v>
      </c>
      <c r="F228">
        <f t="shared" si="9"/>
        <v>0</v>
      </c>
    </row>
    <row r="229" spans="1:6" x14ac:dyDescent="0.25">
      <c r="A229" s="25">
        <v>23</v>
      </c>
      <c r="B229" s="25" t="s">
        <v>51</v>
      </c>
      <c r="C229" s="25" t="s">
        <v>58</v>
      </c>
      <c r="D229" s="25" t="s">
        <v>25</v>
      </c>
      <c r="E229" t="s">
        <v>25</v>
      </c>
      <c r="F229">
        <f t="shared" si="9"/>
        <v>1</v>
      </c>
    </row>
    <row r="230" spans="1:6" x14ac:dyDescent="0.25">
      <c r="A230" s="25">
        <v>23</v>
      </c>
      <c r="B230" s="25" t="s">
        <v>65</v>
      </c>
      <c r="C230" s="25" t="s">
        <v>55</v>
      </c>
      <c r="D230" s="25" t="s">
        <v>23</v>
      </c>
      <c r="E230" t="s">
        <v>23</v>
      </c>
      <c r="F230">
        <f t="shared" si="9"/>
        <v>1</v>
      </c>
    </row>
    <row r="231" spans="1:6" x14ac:dyDescent="0.25">
      <c r="A231" s="25">
        <v>23</v>
      </c>
      <c r="B231" s="25" t="s">
        <v>64</v>
      </c>
      <c r="C231" s="25" t="s">
        <v>59</v>
      </c>
      <c r="D231" s="25" t="s">
        <v>25</v>
      </c>
      <c r="E231" t="s">
        <v>25</v>
      </c>
      <c r="F231">
        <f t="shared" si="9"/>
        <v>1</v>
      </c>
    </row>
    <row r="232" spans="1:6" x14ac:dyDescent="0.25">
      <c r="A232" s="25">
        <v>23</v>
      </c>
      <c r="B232" s="25" t="s">
        <v>52</v>
      </c>
      <c r="C232" s="25" t="s">
        <v>48</v>
      </c>
      <c r="D232" s="25" t="s">
        <v>25</v>
      </c>
      <c r="E232" t="s">
        <v>25</v>
      </c>
      <c r="F232">
        <f t="shared" si="9"/>
        <v>1</v>
      </c>
    </row>
    <row r="233" spans="1:6" x14ac:dyDescent="0.25">
      <c r="A233" s="25">
        <v>24</v>
      </c>
      <c r="B233" s="25" t="s">
        <v>61</v>
      </c>
      <c r="C233" s="25" t="s">
        <v>56</v>
      </c>
      <c r="D233" s="25" t="s">
        <v>23</v>
      </c>
      <c r="E233" t="s">
        <v>23</v>
      </c>
      <c r="F233">
        <f t="shared" si="9"/>
        <v>1</v>
      </c>
    </row>
    <row r="234" spans="1:6" x14ac:dyDescent="0.25">
      <c r="A234" s="25">
        <v>24</v>
      </c>
      <c r="B234" s="25" t="s">
        <v>60</v>
      </c>
      <c r="C234" s="25" t="s">
        <v>64</v>
      </c>
      <c r="D234" s="25" t="s">
        <v>23</v>
      </c>
      <c r="E234" t="s">
        <v>23</v>
      </c>
      <c r="F234">
        <f t="shared" si="9"/>
        <v>1</v>
      </c>
    </row>
    <row r="235" spans="1:6" x14ac:dyDescent="0.25">
      <c r="A235" s="25">
        <v>24</v>
      </c>
      <c r="B235" s="25" t="s">
        <v>65</v>
      </c>
      <c r="C235" s="25" t="s">
        <v>53</v>
      </c>
      <c r="D235" s="25" t="s">
        <v>23</v>
      </c>
      <c r="E235" t="s">
        <v>23</v>
      </c>
      <c r="F235">
        <f t="shared" si="9"/>
        <v>1</v>
      </c>
    </row>
    <row r="236" spans="1:6" x14ac:dyDescent="0.25">
      <c r="A236" s="25">
        <v>24</v>
      </c>
      <c r="B236" s="25" t="s">
        <v>57</v>
      </c>
      <c r="C236" s="25" t="s">
        <v>52</v>
      </c>
      <c r="D236" s="25" t="s">
        <v>23</v>
      </c>
      <c r="E236" t="s">
        <v>23</v>
      </c>
      <c r="F236">
        <f t="shared" si="9"/>
        <v>1</v>
      </c>
    </row>
    <row r="237" spans="1:6" x14ac:dyDescent="0.25">
      <c r="A237" s="25">
        <v>24</v>
      </c>
      <c r="B237" s="25" t="s">
        <v>62</v>
      </c>
      <c r="C237" s="25" t="s">
        <v>50</v>
      </c>
      <c r="D237" s="25" t="s">
        <v>24</v>
      </c>
      <c r="E237" t="s">
        <v>24</v>
      </c>
      <c r="F237">
        <f t="shared" si="9"/>
        <v>1</v>
      </c>
    </row>
    <row r="238" spans="1:6" x14ac:dyDescent="0.25">
      <c r="A238" s="25">
        <v>24</v>
      </c>
      <c r="B238" s="25" t="s">
        <v>51</v>
      </c>
      <c r="C238" s="25" t="s">
        <v>59</v>
      </c>
      <c r="D238" s="25" t="s">
        <v>23</v>
      </c>
      <c r="E238" t="s">
        <v>24</v>
      </c>
      <c r="F238">
        <f t="shared" si="9"/>
        <v>0</v>
      </c>
    </row>
    <row r="239" spans="1:6" x14ac:dyDescent="0.25">
      <c r="A239" s="25">
        <v>24</v>
      </c>
      <c r="B239" s="25" t="s">
        <v>49</v>
      </c>
      <c r="C239" s="25" t="s">
        <v>58</v>
      </c>
      <c r="D239" s="25" t="s">
        <v>24</v>
      </c>
      <c r="E239" t="s">
        <v>24</v>
      </c>
      <c r="F239">
        <f t="shared" si="9"/>
        <v>1</v>
      </c>
    </row>
    <row r="240" spans="1:6" x14ac:dyDescent="0.25">
      <c r="A240" s="25">
        <v>24</v>
      </c>
      <c r="B240" s="25" t="s">
        <v>48</v>
      </c>
      <c r="C240" s="25" t="s">
        <v>54</v>
      </c>
      <c r="D240" s="25" t="s">
        <v>23</v>
      </c>
      <c r="E240" t="s">
        <v>23</v>
      </c>
      <c r="F240">
        <f t="shared" si="9"/>
        <v>1</v>
      </c>
    </row>
    <row r="241" spans="1:6" x14ac:dyDescent="0.25">
      <c r="A241" s="25">
        <v>24</v>
      </c>
      <c r="B241" s="25" t="s">
        <v>55</v>
      </c>
      <c r="C241" s="25" t="s">
        <v>67</v>
      </c>
      <c r="D241" s="25" t="s">
        <v>24</v>
      </c>
      <c r="E241" t="s">
        <v>24</v>
      </c>
      <c r="F241">
        <f t="shared" si="9"/>
        <v>1</v>
      </c>
    </row>
    <row r="242" spans="1:6" x14ac:dyDescent="0.25">
      <c r="A242" s="25">
        <v>24</v>
      </c>
      <c r="B242" s="25" t="s">
        <v>63</v>
      </c>
      <c r="C242" s="25" t="s">
        <v>66</v>
      </c>
      <c r="D242" s="25" t="s">
        <v>24</v>
      </c>
      <c r="E242" t="s">
        <v>24</v>
      </c>
      <c r="F242">
        <f t="shared" si="9"/>
        <v>1</v>
      </c>
    </row>
    <row r="243" spans="1:6" x14ac:dyDescent="0.25">
      <c r="A243" s="25">
        <v>25</v>
      </c>
      <c r="B243" s="25" t="s">
        <v>58</v>
      </c>
      <c r="C243" s="25" t="s">
        <v>62</v>
      </c>
      <c r="D243" s="25" t="s">
        <v>23</v>
      </c>
      <c r="E243" t="s">
        <v>23</v>
      </c>
      <c r="F243">
        <f t="shared" si="9"/>
        <v>1</v>
      </c>
    </row>
    <row r="244" spans="1:6" x14ac:dyDescent="0.25">
      <c r="A244" s="25">
        <v>25</v>
      </c>
      <c r="B244" s="25" t="s">
        <v>59</v>
      </c>
      <c r="C244" s="25" t="s">
        <v>65</v>
      </c>
      <c r="D244" s="25" t="s">
        <v>23</v>
      </c>
      <c r="E244" t="s">
        <v>23</v>
      </c>
      <c r="F244">
        <f t="shared" si="9"/>
        <v>1</v>
      </c>
    </row>
    <row r="245" spans="1:6" x14ac:dyDescent="0.25">
      <c r="A245" s="25">
        <v>25</v>
      </c>
      <c r="B245" s="25" t="s">
        <v>56</v>
      </c>
      <c r="C245" s="25" t="s">
        <v>51</v>
      </c>
      <c r="D245" s="25" t="s">
        <v>23</v>
      </c>
      <c r="E245" t="s">
        <v>23</v>
      </c>
      <c r="F245">
        <f t="shared" si="9"/>
        <v>1</v>
      </c>
    </row>
    <row r="246" spans="1:6" x14ac:dyDescent="0.25">
      <c r="A246" s="25">
        <v>25</v>
      </c>
      <c r="B246" s="25" t="s">
        <v>53</v>
      </c>
      <c r="C246" s="25" t="s">
        <v>61</v>
      </c>
      <c r="D246" s="25" t="s">
        <v>24</v>
      </c>
      <c r="E246" t="s">
        <v>24</v>
      </c>
      <c r="F246">
        <f t="shared" si="9"/>
        <v>1</v>
      </c>
    </row>
    <row r="247" spans="1:6" x14ac:dyDescent="0.25">
      <c r="A247" s="25">
        <v>25</v>
      </c>
      <c r="B247" s="25" t="s">
        <v>50</v>
      </c>
      <c r="C247" s="25" t="s">
        <v>63</v>
      </c>
      <c r="D247" s="25" t="s">
        <v>23</v>
      </c>
      <c r="E247" t="s">
        <v>23</v>
      </c>
      <c r="F247">
        <f t="shared" si="9"/>
        <v>1</v>
      </c>
    </row>
    <row r="248" spans="1:6" x14ac:dyDescent="0.25">
      <c r="A248" s="25">
        <v>25</v>
      </c>
      <c r="B248" s="25" t="s">
        <v>52</v>
      </c>
      <c r="C248" s="25" t="s">
        <v>49</v>
      </c>
      <c r="D248" s="25" t="s">
        <v>24</v>
      </c>
      <c r="E248" t="s">
        <v>24</v>
      </c>
      <c r="F248">
        <f t="shared" si="9"/>
        <v>1</v>
      </c>
    </row>
    <row r="249" spans="1:6" x14ac:dyDescent="0.25">
      <c r="A249" s="25">
        <v>25</v>
      </c>
      <c r="B249" s="25" t="s">
        <v>64</v>
      </c>
      <c r="C249" s="25" t="s">
        <v>55</v>
      </c>
      <c r="D249" s="25" t="s">
        <v>23</v>
      </c>
      <c r="E249" t="s">
        <v>23</v>
      </c>
      <c r="F249">
        <f t="shared" si="9"/>
        <v>1</v>
      </c>
    </row>
    <row r="250" spans="1:6" x14ac:dyDescent="0.25">
      <c r="A250" s="25">
        <v>25</v>
      </c>
      <c r="B250" s="25" t="s">
        <v>66</v>
      </c>
      <c r="C250" s="25" t="s">
        <v>48</v>
      </c>
      <c r="D250" s="25" t="s">
        <v>25</v>
      </c>
      <c r="E250" t="s">
        <v>25</v>
      </c>
      <c r="F250">
        <f t="shared" si="9"/>
        <v>1</v>
      </c>
    </row>
    <row r="251" spans="1:6" x14ac:dyDescent="0.25">
      <c r="A251" s="25">
        <v>25</v>
      </c>
      <c r="B251" s="25" t="s">
        <v>67</v>
      </c>
      <c r="C251" s="25" t="s">
        <v>57</v>
      </c>
      <c r="D251" s="25" t="s">
        <v>23</v>
      </c>
      <c r="E251" t="s">
        <v>23</v>
      </c>
      <c r="F251">
        <f t="shared" si="9"/>
        <v>1</v>
      </c>
    </row>
    <row r="252" spans="1:6" x14ac:dyDescent="0.25">
      <c r="A252" s="25">
        <v>25</v>
      </c>
      <c r="B252" s="25" t="s">
        <v>54</v>
      </c>
      <c r="C252" s="25" t="s">
        <v>60</v>
      </c>
      <c r="D252" s="25" t="s">
        <v>25</v>
      </c>
      <c r="E252" t="s">
        <v>25</v>
      </c>
      <c r="F252">
        <f t="shared" si="9"/>
        <v>1</v>
      </c>
    </row>
    <row r="253" spans="1:6" x14ac:dyDescent="0.25">
      <c r="A253" s="25">
        <v>26</v>
      </c>
      <c r="B253" s="25" t="s">
        <v>56</v>
      </c>
      <c r="C253" s="25" t="s">
        <v>52</v>
      </c>
      <c r="D253" s="25" t="s">
        <v>23</v>
      </c>
      <c r="E253" t="s">
        <v>23</v>
      </c>
      <c r="F253">
        <f t="shared" si="9"/>
        <v>1</v>
      </c>
    </row>
    <row r="254" spans="1:6" x14ac:dyDescent="0.25">
      <c r="A254" s="25">
        <v>26</v>
      </c>
      <c r="B254" s="25" t="s">
        <v>59</v>
      </c>
      <c r="C254" s="25" t="s">
        <v>63</v>
      </c>
      <c r="D254" s="25" t="s">
        <v>24</v>
      </c>
      <c r="E254" t="s">
        <v>24</v>
      </c>
      <c r="F254">
        <f t="shared" si="9"/>
        <v>1</v>
      </c>
    </row>
    <row r="255" spans="1:6" x14ac:dyDescent="0.25">
      <c r="A255" s="25">
        <v>26</v>
      </c>
      <c r="B255" s="25" t="s">
        <v>67</v>
      </c>
      <c r="C255" s="25" t="s">
        <v>51</v>
      </c>
      <c r="D255" s="25" t="s">
        <v>23</v>
      </c>
      <c r="E255" t="s">
        <v>23</v>
      </c>
      <c r="F255">
        <f t="shared" si="9"/>
        <v>1</v>
      </c>
    </row>
    <row r="256" spans="1:6" x14ac:dyDescent="0.25">
      <c r="A256" s="25">
        <v>26</v>
      </c>
      <c r="B256" s="25" t="s">
        <v>65</v>
      </c>
      <c r="C256" s="25" t="s">
        <v>54</v>
      </c>
      <c r="D256" s="25" t="s">
        <v>24</v>
      </c>
      <c r="E256" t="s">
        <v>24</v>
      </c>
      <c r="F256">
        <f t="shared" si="9"/>
        <v>1</v>
      </c>
    </row>
    <row r="257" spans="1:6" x14ac:dyDescent="0.25">
      <c r="A257" s="25">
        <v>26</v>
      </c>
      <c r="B257" s="25" t="s">
        <v>60</v>
      </c>
      <c r="C257" s="25" t="s">
        <v>62</v>
      </c>
      <c r="D257" s="25" t="s">
        <v>25</v>
      </c>
      <c r="E257" t="s">
        <v>25</v>
      </c>
      <c r="F257">
        <f t="shared" si="9"/>
        <v>1</v>
      </c>
    </row>
    <row r="258" spans="1:6" x14ac:dyDescent="0.25">
      <c r="A258" s="25">
        <v>26</v>
      </c>
      <c r="B258" s="25" t="s">
        <v>49</v>
      </c>
      <c r="C258" s="25" t="s">
        <v>50</v>
      </c>
      <c r="D258" s="25" t="s">
        <v>23</v>
      </c>
      <c r="E258" t="s">
        <v>23</v>
      </c>
      <c r="F258">
        <f t="shared" si="9"/>
        <v>1</v>
      </c>
    </row>
    <row r="259" spans="1:6" x14ac:dyDescent="0.25">
      <c r="A259" s="25">
        <v>26</v>
      </c>
      <c r="B259" s="25" t="s">
        <v>57</v>
      </c>
      <c r="C259" s="25" t="s">
        <v>48</v>
      </c>
      <c r="D259" s="25" t="s">
        <v>25</v>
      </c>
      <c r="E259" t="s">
        <v>24</v>
      </c>
      <c r="F259">
        <f t="shared" si="9"/>
        <v>0</v>
      </c>
    </row>
    <row r="260" spans="1:6" x14ac:dyDescent="0.25">
      <c r="A260" s="25">
        <v>26</v>
      </c>
      <c r="B260" s="25" t="s">
        <v>55</v>
      </c>
      <c r="C260" s="25" t="s">
        <v>53</v>
      </c>
      <c r="D260" s="25" t="s">
        <v>25</v>
      </c>
      <c r="E260" t="s">
        <v>24</v>
      </c>
      <c r="F260">
        <f t="shared" ref="F260:F323" si="10">IF(D260=E260,1,0)</f>
        <v>0</v>
      </c>
    </row>
    <row r="261" spans="1:6" x14ac:dyDescent="0.25">
      <c r="A261" s="25">
        <v>26</v>
      </c>
      <c r="B261" s="25" t="s">
        <v>61</v>
      </c>
      <c r="C261" s="25" t="s">
        <v>64</v>
      </c>
      <c r="D261" s="25" t="s">
        <v>23</v>
      </c>
      <c r="E261" t="s">
        <v>23</v>
      </c>
      <c r="F261">
        <f t="shared" si="10"/>
        <v>1</v>
      </c>
    </row>
    <row r="262" spans="1:6" x14ac:dyDescent="0.25">
      <c r="A262" s="25">
        <v>26</v>
      </c>
      <c r="B262" s="25" t="s">
        <v>58</v>
      </c>
      <c r="C262" s="25" t="s">
        <v>66</v>
      </c>
      <c r="D262" s="25" t="s">
        <v>25</v>
      </c>
      <c r="E262" t="s">
        <v>24</v>
      </c>
      <c r="F262">
        <f t="shared" si="10"/>
        <v>0</v>
      </c>
    </row>
    <row r="263" spans="1:6" x14ac:dyDescent="0.25">
      <c r="A263" s="25">
        <v>27</v>
      </c>
      <c r="B263" s="25" t="s">
        <v>57</v>
      </c>
      <c r="C263" s="25" t="s">
        <v>60</v>
      </c>
      <c r="D263" s="25" t="s">
        <v>23</v>
      </c>
      <c r="E263" t="s">
        <v>23</v>
      </c>
      <c r="F263">
        <f t="shared" si="10"/>
        <v>1</v>
      </c>
    </row>
    <row r="264" spans="1:6" x14ac:dyDescent="0.25">
      <c r="A264" s="25">
        <v>27</v>
      </c>
      <c r="B264" s="25" t="s">
        <v>63</v>
      </c>
      <c r="C264" s="25" t="s">
        <v>49</v>
      </c>
      <c r="D264" s="25" t="s">
        <v>25</v>
      </c>
      <c r="E264" t="s">
        <v>24</v>
      </c>
      <c r="F264">
        <f t="shared" si="10"/>
        <v>0</v>
      </c>
    </row>
    <row r="265" spans="1:6" x14ac:dyDescent="0.25">
      <c r="A265" s="25">
        <v>27</v>
      </c>
      <c r="B265" s="25" t="s">
        <v>52</v>
      </c>
      <c r="C265" s="25" t="s">
        <v>59</v>
      </c>
      <c r="D265" s="25" t="s">
        <v>24</v>
      </c>
      <c r="E265" t="s">
        <v>24</v>
      </c>
      <c r="F265">
        <f t="shared" si="10"/>
        <v>1</v>
      </c>
    </row>
    <row r="266" spans="1:6" x14ac:dyDescent="0.25">
      <c r="A266" s="25">
        <v>27</v>
      </c>
      <c r="B266" s="25" t="s">
        <v>48</v>
      </c>
      <c r="C266" s="25" t="s">
        <v>58</v>
      </c>
      <c r="D266" s="25" t="s">
        <v>23</v>
      </c>
      <c r="E266" t="s">
        <v>23</v>
      </c>
      <c r="F266">
        <f t="shared" si="10"/>
        <v>1</v>
      </c>
    </row>
    <row r="267" spans="1:6" x14ac:dyDescent="0.25">
      <c r="A267" s="25">
        <v>27</v>
      </c>
      <c r="B267" s="25" t="s">
        <v>54</v>
      </c>
      <c r="C267" s="25" t="s">
        <v>61</v>
      </c>
      <c r="D267" s="25" t="s">
        <v>23</v>
      </c>
      <c r="E267" t="s">
        <v>23</v>
      </c>
      <c r="F267">
        <f t="shared" si="10"/>
        <v>1</v>
      </c>
    </row>
    <row r="268" spans="1:6" x14ac:dyDescent="0.25">
      <c r="A268" s="25">
        <v>27</v>
      </c>
      <c r="B268" s="25" t="s">
        <v>53</v>
      </c>
      <c r="C268" s="25" t="s">
        <v>67</v>
      </c>
      <c r="D268" s="25" t="s">
        <v>25</v>
      </c>
      <c r="E268" t="s">
        <v>24</v>
      </c>
      <c r="F268">
        <f t="shared" si="10"/>
        <v>0</v>
      </c>
    </row>
    <row r="269" spans="1:6" x14ac:dyDescent="0.25">
      <c r="A269" s="25">
        <v>27</v>
      </c>
      <c r="B269" s="25" t="s">
        <v>50</v>
      </c>
      <c r="C269" s="25" t="s">
        <v>55</v>
      </c>
      <c r="D269" s="25" t="s">
        <v>23</v>
      </c>
      <c r="E269" t="s">
        <v>23</v>
      </c>
      <c r="F269">
        <f t="shared" si="10"/>
        <v>1</v>
      </c>
    </row>
    <row r="270" spans="1:6" x14ac:dyDescent="0.25">
      <c r="A270" s="25">
        <v>27</v>
      </c>
      <c r="B270" s="25" t="s">
        <v>66</v>
      </c>
      <c r="C270" s="25" t="s">
        <v>56</v>
      </c>
      <c r="D270" s="25" t="s">
        <v>24</v>
      </c>
      <c r="E270" t="s">
        <v>24</v>
      </c>
      <c r="F270">
        <f t="shared" si="10"/>
        <v>1</v>
      </c>
    </row>
    <row r="271" spans="1:6" x14ac:dyDescent="0.25">
      <c r="A271" s="25">
        <v>27</v>
      </c>
      <c r="B271" s="25" t="s">
        <v>62</v>
      </c>
      <c r="C271" s="25" t="s">
        <v>64</v>
      </c>
      <c r="D271" s="25" t="s">
        <v>25</v>
      </c>
      <c r="E271" t="s">
        <v>24</v>
      </c>
      <c r="F271">
        <f t="shared" si="10"/>
        <v>0</v>
      </c>
    </row>
    <row r="272" spans="1:6" x14ac:dyDescent="0.25">
      <c r="A272" s="25">
        <v>27</v>
      </c>
      <c r="B272" s="25" t="s">
        <v>51</v>
      </c>
      <c r="C272" s="25" t="s">
        <v>65</v>
      </c>
      <c r="D272" s="25" t="s">
        <v>23</v>
      </c>
      <c r="E272" t="s">
        <v>23</v>
      </c>
      <c r="F272">
        <f t="shared" si="10"/>
        <v>1</v>
      </c>
    </row>
    <row r="273" spans="1:6" x14ac:dyDescent="0.25">
      <c r="A273" s="25">
        <v>28</v>
      </c>
      <c r="B273" s="25" t="s">
        <v>64</v>
      </c>
      <c r="C273" s="25" t="s">
        <v>67</v>
      </c>
      <c r="D273" s="25" t="s">
        <v>24</v>
      </c>
      <c r="E273" t="s">
        <v>24</v>
      </c>
      <c r="F273">
        <f t="shared" si="10"/>
        <v>1</v>
      </c>
    </row>
    <row r="274" spans="1:6" x14ac:dyDescent="0.25">
      <c r="A274" s="25">
        <v>28</v>
      </c>
      <c r="B274" s="25" t="s">
        <v>49</v>
      </c>
      <c r="C274" s="25" t="s">
        <v>57</v>
      </c>
      <c r="D274" s="25" t="s">
        <v>24</v>
      </c>
      <c r="E274" t="s">
        <v>24</v>
      </c>
      <c r="F274">
        <f t="shared" si="10"/>
        <v>1</v>
      </c>
    </row>
    <row r="275" spans="1:6" x14ac:dyDescent="0.25">
      <c r="A275" s="25">
        <v>28</v>
      </c>
      <c r="B275" s="25" t="s">
        <v>62</v>
      </c>
      <c r="C275" s="25" t="s">
        <v>53</v>
      </c>
      <c r="D275" s="25" t="s">
        <v>25</v>
      </c>
      <c r="E275" t="s">
        <v>24</v>
      </c>
      <c r="F275">
        <f t="shared" si="10"/>
        <v>0</v>
      </c>
    </row>
    <row r="276" spans="1:6" x14ac:dyDescent="0.25">
      <c r="A276" s="25">
        <v>28</v>
      </c>
      <c r="B276" s="25" t="s">
        <v>58</v>
      </c>
      <c r="C276" s="25" t="s">
        <v>52</v>
      </c>
      <c r="D276" s="25" t="s">
        <v>24</v>
      </c>
      <c r="E276" t="s">
        <v>23</v>
      </c>
      <c r="F276">
        <f t="shared" si="10"/>
        <v>0</v>
      </c>
    </row>
    <row r="277" spans="1:6" x14ac:dyDescent="0.25">
      <c r="A277" s="25">
        <v>28</v>
      </c>
      <c r="B277" s="25" t="s">
        <v>63</v>
      </c>
      <c r="C277" s="25" t="s">
        <v>61</v>
      </c>
      <c r="D277" s="25" t="s">
        <v>24</v>
      </c>
      <c r="E277" t="s">
        <v>24</v>
      </c>
      <c r="F277">
        <f t="shared" si="10"/>
        <v>1</v>
      </c>
    </row>
    <row r="278" spans="1:6" x14ac:dyDescent="0.25">
      <c r="A278" s="25">
        <v>28</v>
      </c>
      <c r="B278" s="25" t="s">
        <v>48</v>
      </c>
      <c r="C278" s="25" t="s">
        <v>65</v>
      </c>
      <c r="D278" s="25" t="s">
        <v>23</v>
      </c>
      <c r="E278" t="s">
        <v>23</v>
      </c>
      <c r="F278">
        <f t="shared" si="10"/>
        <v>1</v>
      </c>
    </row>
    <row r="279" spans="1:6" x14ac:dyDescent="0.25">
      <c r="A279" s="25">
        <v>28</v>
      </c>
      <c r="B279" s="25" t="s">
        <v>66</v>
      </c>
      <c r="C279" s="25" t="s">
        <v>59</v>
      </c>
      <c r="D279" s="25" t="s">
        <v>23</v>
      </c>
      <c r="E279" t="s">
        <v>23</v>
      </c>
      <c r="F279">
        <f t="shared" si="10"/>
        <v>1</v>
      </c>
    </row>
    <row r="280" spans="1:6" x14ac:dyDescent="0.25">
      <c r="A280" s="25">
        <v>28</v>
      </c>
      <c r="B280" s="25" t="s">
        <v>50</v>
      </c>
      <c r="C280" s="25" t="s">
        <v>54</v>
      </c>
      <c r="D280" s="25" t="s">
        <v>23</v>
      </c>
      <c r="E280" t="s">
        <v>23</v>
      </c>
      <c r="F280">
        <f t="shared" si="10"/>
        <v>1</v>
      </c>
    </row>
    <row r="281" spans="1:6" x14ac:dyDescent="0.25">
      <c r="A281" s="25">
        <v>28</v>
      </c>
      <c r="B281" s="25" t="s">
        <v>60</v>
      </c>
      <c r="C281" s="25" t="s">
        <v>51</v>
      </c>
      <c r="D281" s="25" t="s">
        <v>23</v>
      </c>
      <c r="E281" t="s">
        <v>23</v>
      </c>
      <c r="F281">
        <f t="shared" si="10"/>
        <v>1</v>
      </c>
    </row>
    <row r="282" spans="1:6" x14ac:dyDescent="0.25">
      <c r="A282" s="25">
        <v>28</v>
      </c>
      <c r="B282" s="25" t="s">
        <v>55</v>
      </c>
      <c r="C282" s="25" t="s">
        <v>56</v>
      </c>
      <c r="D282" s="25" t="s">
        <v>25</v>
      </c>
      <c r="E282" t="s">
        <v>24</v>
      </c>
      <c r="F282">
        <f t="shared" si="10"/>
        <v>0</v>
      </c>
    </row>
    <row r="283" spans="1:6" x14ac:dyDescent="0.25">
      <c r="A283" s="25">
        <v>29</v>
      </c>
      <c r="B283" s="25" t="s">
        <v>65</v>
      </c>
      <c r="C283" s="25" t="s">
        <v>63</v>
      </c>
      <c r="D283" s="25" t="s">
        <v>23</v>
      </c>
      <c r="E283" t="s">
        <v>24</v>
      </c>
      <c r="F283">
        <f t="shared" si="10"/>
        <v>0</v>
      </c>
    </row>
    <row r="284" spans="1:6" x14ac:dyDescent="0.25">
      <c r="A284" s="25">
        <v>29</v>
      </c>
      <c r="B284" s="25" t="s">
        <v>67</v>
      </c>
      <c r="C284" s="25" t="s">
        <v>60</v>
      </c>
      <c r="D284" s="25" t="s">
        <v>25</v>
      </c>
      <c r="E284" t="s">
        <v>25</v>
      </c>
      <c r="F284">
        <f t="shared" si="10"/>
        <v>1</v>
      </c>
    </row>
    <row r="285" spans="1:6" x14ac:dyDescent="0.25">
      <c r="A285" s="25">
        <v>29</v>
      </c>
      <c r="B285" s="25" t="s">
        <v>56</v>
      </c>
      <c r="C285" s="25" t="s">
        <v>50</v>
      </c>
      <c r="D285" s="25" t="s">
        <v>23</v>
      </c>
      <c r="E285" t="s">
        <v>23</v>
      </c>
      <c r="F285">
        <f t="shared" si="10"/>
        <v>1</v>
      </c>
    </row>
    <row r="286" spans="1:6" x14ac:dyDescent="0.25">
      <c r="A286" s="25">
        <v>29</v>
      </c>
      <c r="B286" s="25" t="s">
        <v>64</v>
      </c>
      <c r="C286" s="25" t="s">
        <v>58</v>
      </c>
      <c r="D286" s="25" t="s">
        <v>23</v>
      </c>
      <c r="E286" t="s">
        <v>23</v>
      </c>
      <c r="F286">
        <f t="shared" si="10"/>
        <v>1</v>
      </c>
    </row>
    <row r="287" spans="1:6" x14ac:dyDescent="0.25">
      <c r="A287" s="25">
        <v>29</v>
      </c>
      <c r="B287" s="25" t="s">
        <v>55</v>
      </c>
      <c r="C287" s="25" t="s">
        <v>57</v>
      </c>
      <c r="D287" s="25" t="s">
        <v>25</v>
      </c>
      <c r="E287" t="s">
        <v>25</v>
      </c>
      <c r="F287">
        <f t="shared" si="10"/>
        <v>1</v>
      </c>
    </row>
    <row r="288" spans="1:6" x14ac:dyDescent="0.25">
      <c r="A288" s="25">
        <v>29</v>
      </c>
      <c r="B288" s="25" t="s">
        <v>54</v>
      </c>
      <c r="C288" s="25" t="s">
        <v>52</v>
      </c>
      <c r="D288" s="25" t="s">
        <v>25</v>
      </c>
      <c r="E288" t="s">
        <v>25</v>
      </c>
      <c r="F288">
        <f t="shared" si="10"/>
        <v>1</v>
      </c>
    </row>
    <row r="289" spans="1:6" x14ac:dyDescent="0.25">
      <c r="A289" s="25">
        <v>29</v>
      </c>
      <c r="B289" s="25" t="s">
        <v>53</v>
      </c>
      <c r="C289" s="25" t="s">
        <v>66</v>
      </c>
      <c r="D289" s="25" t="s">
        <v>24</v>
      </c>
      <c r="E289" t="s">
        <v>24</v>
      </c>
      <c r="F289">
        <f t="shared" si="10"/>
        <v>1</v>
      </c>
    </row>
    <row r="290" spans="1:6" x14ac:dyDescent="0.25">
      <c r="A290" s="25">
        <v>29</v>
      </c>
      <c r="B290" s="25" t="s">
        <v>59</v>
      </c>
      <c r="C290" s="25" t="s">
        <v>48</v>
      </c>
      <c r="D290" s="25" t="s">
        <v>24</v>
      </c>
      <c r="E290" t="s">
        <v>24</v>
      </c>
      <c r="F290">
        <f t="shared" si="10"/>
        <v>1</v>
      </c>
    </row>
    <row r="291" spans="1:6" x14ac:dyDescent="0.25">
      <c r="A291" s="25">
        <v>29</v>
      </c>
      <c r="B291" s="25" t="s">
        <v>61</v>
      </c>
      <c r="C291" s="25" t="s">
        <v>62</v>
      </c>
      <c r="D291" s="25" t="s">
        <v>23</v>
      </c>
      <c r="E291" t="s">
        <v>23</v>
      </c>
      <c r="F291">
        <f t="shared" si="10"/>
        <v>1</v>
      </c>
    </row>
    <row r="292" spans="1:6" x14ac:dyDescent="0.25">
      <c r="A292" s="25">
        <v>29</v>
      </c>
      <c r="B292" s="25" t="s">
        <v>51</v>
      </c>
      <c r="C292" s="25" t="s">
        <v>49</v>
      </c>
      <c r="D292" s="25" t="s">
        <v>25</v>
      </c>
      <c r="E292" t="s">
        <v>25</v>
      </c>
      <c r="F292">
        <f t="shared" si="10"/>
        <v>1</v>
      </c>
    </row>
    <row r="293" spans="1:6" x14ac:dyDescent="0.25">
      <c r="A293" s="25">
        <v>30</v>
      </c>
      <c r="B293" s="25" t="s">
        <v>52</v>
      </c>
      <c r="C293" s="25" t="s">
        <v>50</v>
      </c>
      <c r="D293" s="25" t="s">
        <v>25</v>
      </c>
      <c r="E293" t="s">
        <v>25</v>
      </c>
      <c r="F293">
        <f t="shared" si="10"/>
        <v>1</v>
      </c>
    </row>
    <row r="294" spans="1:6" x14ac:dyDescent="0.25">
      <c r="A294" s="25">
        <v>30</v>
      </c>
      <c r="B294" s="25" t="s">
        <v>58</v>
      </c>
      <c r="C294" s="25" t="s">
        <v>67</v>
      </c>
      <c r="D294" s="25" t="s">
        <v>24</v>
      </c>
      <c r="E294" t="s">
        <v>24</v>
      </c>
      <c r="F294">
        <f t="shared" si="10"/>
        <v>1</v>
      </c>
    </row>
    <row r="295" spans="1:6" x14ac:dyDescent="0.25">
      <c r="A295" s="25">
        <v>30</v>
      </c>
      <c r="B295" s="25" t="s">
        <v>57</v>
      </c>
      <c r="C295" s="25" t="s">
        <v>54</v>
      </c>
      <c r="D295" s="25" t="s">
        <v>24</v>
      </c>
      <c r="E295" t="s">
        <v>23</v>
      </c>
      <c r="F295">
        <f t="shared" si="10"/>
        <v>0</v>
      </c>
    </row>
    <row r="296" spans="1:6" x14ac:dyDescent="0.25">
      <c r="A296" s="25">
        <v>30</v>
      </c>
      <c r="B296" s="25" t="s">
        <v>56</v>
      </c>
      <c r="C296" s="25" t="s">
        <v>64</v>
      </c>
      <c r="D296" s="25" t="s">
        <v>23</v>
      </c>
      <c r="E296" t="s">
        <v>23</v>
      </c>
      <c r="F296">
        <f t="shared" si="10"/>
        <v>1</v>
      </c>
    </row>
    <row r="297" spans="1:6" x14ac:dyDescent="0.25">
      <c r="A297" s="25">
        <v>30</v>
      </c>
      <c r="B297" s="25" t="s">
        <v>49</v>
      </c>
      <c r="C297" s="25" t="s">
        <v>62</v>
      </c>
      <c r="D297" s="25" t="s">
        <v>24</v>
      </c>
      <c r="E297" t="s">
        <v>24</v>
      </c>
      <c r="F297">
        <f t="shared" si="10"/>
        <v>1</v>
      </c>
    </row>
    <row r="298" spans="1:6" x14ac:dyDescent="0.25">
      <c r="A298" s="25">
        <v>30</v>
      </c>
      <c r="B298" s="25" t="s">
        <v>48</v>
      </c>
      <c r="C298" s="25" t="s">
        <v>63</v>
      </c>
      <c r="D298" s="25" t="s">
        <v>23</v>
      </c>
      <c r="E298" t="s">
        <v>23</v>
      </c>
      <c r="F298">
        <f t="shared" si="10"/>
        <v>1</v>
      </c>
    </row>
    <row r="299" spans="1:6" x14ac:dyDescent="0.25">
      <c r="A299" s="25">
        <v>30</v>
      </c>
      <c r="B299" s="25" t="s">
        <v>59</v>
      </c>
      <c r="C299" s="25" t="s">
        <v>55</v>
      </c>
      <c r="D299" s="25" t="s">
        <v>23</v>
      </c>
      <c r="E299" t="s">
        <v>23</v>
      </c>
      <c r="F299">
        <f t="shared" si="10"/>
        <v>1</v>
      </c>
    </row>
    <row r="300" spans="1:6" x14ac:dyDescent="0.25">
      <c r="A300" s="25">
        <v>30</v>
      </c>
      <c r="B300" s="25" t="s">
        <v>60</v>
      </c>
      <c r="C300" s="25" t="s">
        <v>53</v>
      </c>
      <c r="D300" s="25" t="s">
        <v>23</v>
      </c>
      <c r="E300" t="s">
        <v>23</v>
      </c>
      <c r="F300">
        <f t="shared" si="10"/>
        <v>1</v>
      </c>
    </row>
    <row r="301" spans="1:6" x14ac:dyDescent="0.25">
      <c r="A301" s="25">
        <v>30</v>
      </c>
      <c r="B301" s="25" t="s">
        <v>66</v>
      </c>
      <c r="C301" s="25" t="s">
        <v>65</v>
      </c>
      <c r="D301" s="25" t="s">
        <v>23</v>
      </c>
      <c r="E301" t="s">
        <v>23</v>
      </c>
      <c r="F301">
        <f t="shared" si="10"/>
        <v>1</v>
      </c>
    </row>
    <row r="302" spans="1:6" x14ac:dyDescent="0.25">
      <c r="A302" s="25">
        <v>30</v>
      </c>
      <c r="B302" s="25" t="s">
        <v>61</v>
      </c>
      <c r="C302" s="25" t="s">
        <v>51</v>
      </c>
      <c r="D302" s="25" t="s">
        <v>23</v>
      </c>
      <c r="E302" t="s">
        <v>24</v>
      </c>
      <c r="F302">
        <f t="shared" si="10"/>
        <v>0</v>
      </c>
    </row>
    <row r="303" spans="1:6" x14ac:dyDescent="0.25">
      <c r="A303" s="25">
        <v>31</v>
      </c>
      <c r="B303" s="25" t="s">
        <v>66</v>
      </c>
      <c r="C303" s="25" t="s">
        <v>49</v>
      </c>
      <c r="D303" s="25" t="s">
        <v>24</v>
      </c>
      <c r="E303" t="s">
        <v>24</v>
      </c>
      <c r="F303">
        <f t="shared" si="10"/>
        <v>1</v>
      </c>
    </row>
    <row r="304" spans="1:6" x14ac:dyDescent="0.25">
      <c r="A304" s="25">
        <v>31</v>
      </c>
      <c r="B304" s="25" t="s">
        <v>63</v>
      </c>
      <c r="C304" s="25" t="s">
        <v>57</v>
      </c>
      <c r="D304" s="25" t="s">
        <v>23</v>
      </c>
      <c r="E304" t="s">
        <v>24</v>
      </c>
      <c r="F304">
        <f t="shared" si="10"/>
        <v>0</v>
      </c>
    </row>
    <row r="305" spans="1:6" x14ac:dyDescent="0.25">
      <c r="A305" s="25">
        <v>31</v>
      </c>
      <c r="B305" s="25" t="s">
        <v>67</v>
      </c>
      <c r="C305" s="25" t="s">
        <v>56</v>
      </c>
      <c r="D305" s="25" t="s">
        <v>25</v>
      </c>
      <c r="E305" t="s">
        <v>24</v>
      </c>
      <c r="F305">
        <f t="shared" si="10"/>
        <v>0</v>
      </c>
    </row>
    <row r="306" spans="1:6" x14ac:dyDescent="0.25">
      <c r="A306" s="25">
        <v>31</v>
      </c>
      <c r="B306" s="25" t="s">
        <v>62</v>
      </c>
      <c r="C306" s="25" t="s">
        <v>52</v>
      </c>
      <c r="D306" s="25" t="s">
        <v>24</v>
      </c>
      <c r="E306" t="s">
        <v>23</v>
      </c>
      <c r="F306">
        <f t="shared" si="10"/>
        <v>0</v>
      </c>
    </row>
    <row r="307" spans="1:6" x14ac:dyDescent="0.25">
      <c r="A307" s="25">
        <v>31</v>
      </c>
      <c r="B307" s="25" t="s">
        <v>54</v>
      </c>
      <c r="C307" s="25" t="s">
        <v>59</v>
      </c>
      <c r="D307" s="25" t="s">
        <v>23</v>
      </c>
      <c r="E307" t="s">
        <v>23</v>
      </c>
      <c r="F307">
        <f t="shared" si="10"/>
        <v>1</v>
      </c>
    </row>
    <row r="308" spans="1:6" x14ac:dyDescent="0.25">
      <c r="A308" s="25">
        <v>31</v>
      </c>
      <c r="B308" s="25" t="s">
        <v>55</v>
      </c>
      <c r="C308" s="25" t="s">
        <v>61</v>
      </c>
      <c r="D308" s="25" t="s">
        <v>25</v>
      </c>
      <c r="E308" t="s">
        <v>25</v>
      </c>
      <c r="F308">
        <f t="shared" si="10"/>
        <v>1</v>
      </c>
    </row>
    <row r="309" spans="1:6" x14ac:dyDescent="0.25">
      <c r="A309" s="25">
        <v>31</v>
      </c>
      <c r="B309" s="25" t="s">
        <v>51</v>
      </c>
      <c r="C309" s="25" t="s">
        <v>48</v>
      </c>
      <c r="D309" s="25" t="s">
        <v>25</v>
      </c>
      <c r="E309" t="s">
        <v>25</v>
      </c>
      <c r="F309">
        <f t="shared" si="10"/>
        <v>1</v>
      </c>
    </row>
    <row r="310" spans="1:6" x14ac:dyDescent="0.25">
      <c r="A310" s="25">
        <v>31</v>
      </c>
      <c r="B310" s="25" t="s">
        <v>60</v>
      </c>
      <c r="C310" s="25" t="s">
        <v>65</v>
      </c>
      <c r="D310" s="25" t="s">
        <v>23</v>
      </c>
      <c r="E310" t="s">
        <v>24</v>
      </c>
      <c r="F310">
        <f t="shared" si="10"/>
        <v>0</v>
      </c>
    </row>
    <row r="311" spans="1:6" x14ac:dyDescent="0.25">
      <c r="A311" s="25">
        <v>31</v>
      </c>
      <c r="B311" s="25" t="s">
        <v>50</v>
      </c>
      <c r="C311" s="25" t="s">
        <v>58</v>
      </c>
      <c r="D311" s="25" t="s">
        <v>25</v>
      </c>
      <c r="E311" t="s">
        <v>25</v>
      </c>
      <c r="F311">
        <f t="shared" si="10"/>
        <v>1</v>
      </c>
    </row>
    <row r="312" spans="1:6" x14ac:dyDescent="0.25">
      <c r="A312" s="25">
        <v>31</v>
      </c>
      <c r="B312" s="25" t="s">
        <v>64</v>
      </c>
      <c r="C312" s="25" t="s">
        <v>53</v>
      </c>
      <c r="D312" s="25" t="s">
        <v>23</v>
      </c>
      <c r="E312" t="s">
        <v>23</v>
      </c>
      <c r="F312">
        <f t="shared" si="10"/>
        <v>1</v>
      </c>
    </row>
    <row r="313" spans="1:6" x14ac:dyDescent="0.25">
      <c r="A313" s="25">
        <v>32</v>
      </c>
      <c r="B313" s="25" t="s">
        <v>59</v>
      </c>
      <c r="C313" s="25" t="s">
        <v>61</v>
      </c>
      <c r="D313" s="25" t="s">
        <v>25</v>
      </c>
      <c r="E313" t="s">
        <v>25</v>
      </c>
      <c r="F313">
        <f t="shared" si="10"/>
        <v>1</v>
      </c>
    </row>
    <row r="314" spans="1:6" x14ac:dyDescent="0.25">
      <c r="A314" s="25">
        <v>32</v>
      </c>
      <c r="B314" s="25" t="s">
        <v>56</v>
      </c>
      <c r="C314" s="25" t="s">
        <v>63</v>
      </c>
      <c r="D314" s="25" t="s">
        <v>24</v>
      </c>
      <c r="E314" t="s">
        <v>24</v>
      </c>
      <c r="F314">
        <f t="shared" si="10"/>
        <v>1</v>
      </c>
    </row>
    <row r="315" spans="1:6" x14ac:dyDescent="0.25">
      <c r="A315" s="25">
        <v>32</v>
      </c>
      <c r="B315" s="25" t="s">
        <v>48</v>
      </c>
      <c r="C315" s="25" t="s">
        <v>62</v>
      </c>
      <c r="D315" s="25" t="s">
        <v>23</v>
      </c>
      <c r="E315" t="s">
        <v>23</v>
      </c>
      <c r="F315">
        <f t="shared" si="10"/>
        <v>1</v>
      </c>
    </row>
    <row r="316" spans="1:6" x14ac:dyDescent="0.25">
      <c r="A316" s="25">
        <v>32</v>
      </c>
      <c r="B316" s="25" t="s">
        <v>57</v>
      </c>
      <c r="C316" s="25" t="s">
        <v>64</v>
      </c>
      <c r="D316" s="25" t="s">
        <v>23</v>
      </c>
      <c r="E316" t="s">
        <v>23</v>
      </c>
      <c r="F316">
        <f t="shared" si="10"/>
        <v>1</v>
      </c>
    </row>
    <row r="317" spans="1:6" x14ac:dyDescent="0.25">
      <c r="A317" s="25">
        <v>32</v>
      </c>
      <c r="B317" s="25" t="s">
        <v>50</v>
      </c>
      <c r="C317" s="25" t="s">
        <v>66</v>
      </c>
      <c r="D317" s="25" t="s">
        <v>25</v>
      </c>
      <c r="E317" t="s">
        <v>25</v>
      </c>
      <c r="F317">
        <f t="shared" si="10"/>
        <v>1</v>
      </c>
    </row>
    <row r="318" spans="1:6" x14ac:dyDescent="0.25">
      <c r="A318" s="25">
        <v>32</v>
      </c>
      <c r="B318" s="25" t="s">
        <v>65</v>
      </c>
      <c r="C318" s="25" t="s">
        <v>67</v>
      </c>
      <c r="D318" s="25" t="s">
        <v>25</v>
      </c>
      <c r="E318" t="s">
        <v>25</v>
      </c>
      <c r="F318">
        <f t="shared" si="10"/>
        <v>1</v>
      </c>
    </row>
    <row r="319" spans="1:6" x14ac:dyDescent="0.25">
      <c r="A319" s="25">
        <v>32</v>
      </c>
      <c r="B319" s="25" t="s">
        <v>53</v>
      </c>
      <c r="C319" s="25" t="s">
        <v>58</v>
      </c>
      <c r="D319" s="25" t="s">
        <v>23</v>
      </c>
      <c r="E319" t="s">
        <v>23</v>
      </c>
      <c r="F319">
        <f t="shared" si="10"/>
        <v>1</v>
      </c>
    </row>
    <row r="320" spans="1:6" x14ac:dyDescent="0.25">
      <c r="A320" s="25">
        <v>32</v>
      </c>
      <c r="B320" s="25" t="s">
        <v>52</v>
      </c>
      <c r="C320" s="25" t="s">
        <v>60</v>
      </c>
      <c r="D320" s="25" t="s">
        <v>25</v>
      </c>
      <c r="E320" t="s">
        <v>25</v>
      </c>
      <c r="F320">
        <f t="shared" si="10"/>
        <v>1</v>
      </c>
    </row>
    <row r="321" spans="1:6" x14ac:dyDescent="0.25">
      <c r="A321" s="25">
        <v>32</v>
      </c>
      <c r="B321" s="25" t="s">
        <v>49</v>
      </c>
      <c r="C321" s="25" t="s">
        <v>54</v>
      </c>
      <c r="D321" s="25" t="s">
        <v>24</v>
      </c>
      <c r="E321" t="s">
        <v>23</v>
      </c>
      <c r="F321">
        <f t="shared" si="10"/>
        <v>0</v>
      </c>
    </row>
    <row r="322" spans="1:6" x14ac:dyDescent="0.25">
      <c r="A322" s="25">
        <v>32</v>
      </c>
      <c r="B322" s="25" t="s">
        <v>51</v>
      </c>
      <c r="C322" s="25" t="s">
        <v>55</v>
      </c>
      <c r="D322" s="25" t="s">
        <v>23</v>
      </c>
      <c r="E322" t="s">
        <v>23</v>
      </c>
      <c r="F322">
        <f t="shared" si="10"/>
        <v>1</v>
      </c>
    </row>
    <row r="323" spans="1:6" x14ac:dyDescent="0.25">
      <c r="A323" s="25">
        <v>34</v>
      </c>
      <c r="B323" s="25" t="s">
        <v>48</v>
      </c>
      <c r="C323" s="25" t="s">
        <v>67</v>
      </c>
      <c r="D323" s="25" t="s">
        <v>24</v>
      </c>
      <c r="E323" t="s">
        <v>23</v>
      </c>
      <c r="F323">
        <f t="shared" si="10"/>
        <v>0</v>
      </c>
    </row>
    <row r="324" spans="1:6" x14ac:dyDescent="0.25">
      <c r="A324" s="25">
        <v>33</v>
      </c>
      <c r="B324" s="25" t="s">
        <v>61</v>
      </c>
      <c r="C324" s="25" t="s">
        <v>50</v>
      </c>
      <c r="D324" s="25" t="s">
        <v>24</v>
      </c>
      <c r="E324" t="s">
        <v>23</v>
      </c>
      <c r="F324">
        <f t="shared" ref="F324:F382" si="11">IF(D324=E324,1,0)</f>
        <v>0</v>
      </c>
    </row>
    <row r="325" spans="1:6" x14ac:dyDescent="0.25">
      <c r="A325" s="25">
        <v>33</v>
      </c>
      <c r="B325" s="25" t="s">
        <v>58</v>
      </c>
      <c r="C325" s="25" t="s">
        <v>54</v>
      </c>
      <c r="D325" s="25" t="s">
        <v>24</v>
      </c>
      <c r="E325" t="s">
        <v>25</v>
      </c>
      <c r="F325">
        <f t="shared" si="11"/>
        <v>0</v>
      </c>
    </row>
    <row r="326" spans="1:6" x14ac:dyDescent="0.25">
      <c r="A326" s="25">
        <v>33</v>
      </c>
      <c r="B326" s="25" t="s">
        <v>57</v>
      </c>
      <c r="C326" s="25" t="s">
        <v>65</v>
      </c>
      <c r="D326" s="25" t="s">
        <v>23</v>
      </c>
      <c r="E326" t="s">
        <v>23</v>
      </c>
      <c r="F326">
        <f t="shared" si="11"/>
        <v>1</v>
      </c>
    </row>
    <row r="327" spans="1:6" x14ac:dyDescent="0.25">
      <c r="A327" s="25">
        <v>33</v>
      </c>
      <c r="B327" s="25" t="s">
        <v>66</v>
      </c>
      <c r="C327" s="25" t="s">
        <v>51</v>
      </c>
      <c r="D327" s="25" t="s">
        <v>23</v>
      </c>
      <c r="E327" t="s">
        <v>23</v>
      </c>
      <c r="F327">
        <f t="shared" si="11"/>
        <v>1</v>
      </c>
    </row>
    <row r="328" spans="1:6" x14ac:dyDescent="0.25">
      <c r="A328" s="25">
        <v>33</v>
      </c>
      <c r="B328" s="25" t="s">
        <v>62</v>
      </c>
      <c r="C328" s="25" t="s">
        <v>56</v>
      </c>
      <c r="D328" s="25" t="s">
        <v>24</v>
      </c>
      <c r="E328" t="s">
        <v>25</v>
      </c>
      <c r="F328">
        <f t="shared" si="11"/>
        <v>0</v>
      </c>
    </row>
    <row r="329" spans="1:6" x14ac:dyDescent="0.25">
      <c r="A329" s="25">
        <v>33</v>
      </c>
      <c r="B329" s="25" t="s">
        <v>63</v>
      </c>
      <c r="C329" s="25" t="s">
        <v>53</v>
      </c>
      <c r="D329" s="25" t="s">
        <v>24</v>
      </c>
      <c r="E329" t="s">
        <v>24</v>
      </c>
      <c r="F329">
        <f t="shared" si="11"/>
        <v>1</v>
      </c>
    </row>
    <row r="330" spans="1:6" x14ac:dyDescent="0.25">
      <c r="A330" s="25">
        <v>33</v>
      </c>
      <c r="B330" s="25" t="s">
        <v>52</v>
      </c>
      <c r="C330" s="25" t="s">
        <v>64</v>
      </c>
      <c r="D330" s="25" t="s">
        <v>23</v>
      </c>
      <c r="E330" t="s">
        <v>23</v>
      </c>
      <c r="F330">
        <f t="shared" si="11"/>
        <v>1</v>
      </c>
    </row>
    <row r="331" spans="1:6" x14ac:dyDescent="0.25">
      <c r="A331" s="25">
        <v>33</v>
      </c>
      <c r="B331" s="25" t="s">
        <v>60</v>
      </c>
      <c r="C331" s="25" t="s">
        <v>48</v>
      </c>
      <c r="D331" s="25" t="s">
        <v>25</v>
      </c>
      <c r="E331" t="s">
        <v>25</v>
      </c>
      <c r="F331">
        <f t="shared" si="11"/>
        <v>1</v>
      </c>
    </row>
    <row r="332" spans="1:6" x14ac:dyDescent="0.25">
      <c r="A332" s="25">
        <v>33</v>
      </c>
      <c r="B332" s="25" t="s">
        <v>49</v>
      </c>
      <c r="C332" s="25" t="s">
        <v>55</v>
      </c>
      <c r="D332" s="25" t="s">
        <v>24</v>
      </c>
      <c r="E332" t="s">
        <v>24</v>
      </c>
      <c r="F332">
        <f t="shared" si="11"/>
        <v>1</v>
      </c>
    </row>
    <row r="333" spans="1:6" x14ac:dyDescent="0.25">
      <c r="A333" s="25">
        <v>33</v>
      </c>
      <c r="B333" s="25" t="s">
        <v>67</v>
      </c>
      <c r="C333" s="25" t="s">
        <v>59</v>
      </c>
      <c r="D333" s="25" t="s">
        <v>24</v>
      </c>
      <c r="E333" t="s">
        <v>24</v>
      </c>
      <c r="F333">
        <f t="shared" si="11"/>
        <v>1</v>
      </c>
    </row>
    <row r="334" spans="1:6" x14ac:dyDescent="0.25">
      <c r="A334" s="25">
        <v>34</v>
      </c>
      <c r="B334" s="25" t="s">
        <v>61</v>
      </c>
      <c r="C334" s="25" t="s">
        <v>49</v>
      </c>
      <c r="D334" s="25" t="s">
        <v>23</v>
      </c>
      <c r="E334" t="s">
        <v>23</v>
      </c>
      <c r="F334">
        <f t="shared" si="11"/>
        <v>1</v>
      </c>
    </row>
    <row r="335" spans="1:6" x14ac:dyDescent="0.25">
      <c r="A335" s="25">
        <v>34</v>
      </c>
      <c r="B335" s="25" t="s">
        <v>51</v>
      </c>
      <c r="C335" s="25" t="s">
        <v>63</v>
      </c>
      <c r="D335" s="25" t="s">
        <v>23</v>
      </c>
      <c r="E335" t="s">
        <v>23</v>
      </c>
      <c r="F335">
        <f t="shared" si="11"/>
        <v>1</v>
      </c>
    </row>
    <row r="336" spans="1:6" x14ac:dyDescent="0.25">
      <c r="A336" s="25">
        <v>34</v>
      </c>
      <c r="B336" s="25" t="s">
        <v>55</v>
      </c>
      <c r="C336" s="25" t="s">
        <v>52</v>
      </c>
      <c r="D336" s="25" t="s">
        <v>25</v>
      </c>
      <c r="E336" t="s">
        <v>25</v>
      </c>
      <c r="F336">
        <f t="shared" si="11"/>
        <v>1</v>
      </c>
    </row>
    <row r="337" spans="1:6" x14ac:dyDescent="0.25">
      <c r="A337" s="25">
        <v>34</v>
      </c>
      <c r="B337" s="25" t="s">
        <v>64</v>
      </c>
      <c r="C337" s="25" t="s">
        <v>50</v>
      </c>
      <c r="D337" s="25" t="s">
        <v>24</v>
      </c>
      <c r="E337" t="s">
        <v>24</v>
      </c>
      <c r="F337">
        <f t="shared" si="11"/>
        <v>1</v>
      </c>
    </row>
    <row r="338" spans="1:6" x14ac:dyDescent="0.25">
      <c r="A338" s="25">
        <v>34</v>
      </c>
      <c r="B338" s="25" t="s">
        <v>59</v>
      </c>
      <c r="C338" s="25" t="s">
        <v>62</v>
      </c>
      <c r="D338" s="25" t="s">
        <v>23</v>
      </c>
      <c r="E338" t="s">
        <v>24</v>
      </c>
      <c r="F338">
        <f t="shared" si="11"/>
        <v>0</v>
      </c>
    </row>
    <row r="339" spans="1:6" x14ac:dyDescent="0.25">
      <c r="A339" s="25">
        <v>34</v>
      </c>
      <c r="B339" s="25" t="s">
        <v>54</v>
      </c>
      <c r="C339" s="25" t="s">
        <v>66</v>
      </c>
      <c r="D339" s="25" t="s">
        <v>25</v>
      </c>
      <c r="E339" t="s">
        <v>25</v>
      </c>
      <c r="F339">
        <f t="shared" si="11"/>
        <v>1</v>
      </c>
    </row>
    <row r="340" spans="1:6" x14ac:dyDescent="0.25">
      <c r="A340" s="25">
        <v>34</v>
      </c>
      <c r="B340" s="25" t="s">
        <v>56</v>
      </c>
      <c r="C340" s="25" t="s">
        <v>60</v>
      </c>
      <c r="D340" s="25" t="s">
        <v>25</v>
      </c>
      <c r="E340" t="s">
        <v>25</v>
      </c>
      <c r="F340">
        <f t="shared" si="11"/>
        <v>1</v>
      </c>
    </row>
    <row r="341" spans="1:6" x14ac:dyDescent="0.25">
      <c r="A341" s="25">
        <v>34</v>
      </c>
      <c r="B341" s="25" t="s">
        <v>53</v>
      </c>
      <c r="C341" s="25" t="s">
        <v>57</v>
      </c>
      <c r="D341" s="25" t="s">
        <v>24</v>
      </c>
      <c r="E341" t="s">
        <v>24</v>
      </c>
      <c r="F341">
        <f t="shared" si="11"/>
        <v>1</v>
      </c>
    </row>
    <row r="342" spans="1:6" x14ac:dyDescent="0.25">
      <c r="A342" s="25">
        <v>34</v>
      </c>
      <c r="B342" s="25" t="s">
        <v>65</v>
      </c>
      <c r="C342" s="25" t="s">
        <v>58</v>
      </c>
      <c r="D342" s="25" t="s">
        <v>25</v>
      </c>
      <c r="E342" t="s">
        <v>25</v>
      </c>
      <c r="F342">
        <f t="shared" si="11"/>
        <v>1</v>
      </c>
    </row>
    <row r="343" spans="1:6" x14ac:dyDescent="0.25">
      <c r="A343" s="25">
        <v>35</v>
      </c>
      <c r="B343" s="25" t="s">
        <v>63</v>
      </c>
      <c r="C343" s="25" t="s">
        <v>55</v>
      </c>
      <c r="D343" s="25" t="s">
        <v>23</v>
      </c>
      <c r="E343" t="s">
        <v>23</v>
      </c>
      <c r="F343">
        <f t="shared" si="11"/>
        <v>1</v>
      </c>
    </row>
    <row r="344" spans="1:6" x14ac:dyDescent="0.25">
      <c r="A344" s="25">
        <v>35</v>
      </c>
      <c r="B344" s="25" t="s">
        <v>62</v>
      </c>
      <c r="C344" s="25" t="s">
        <v>54</v>
      </c>
      <c r="D344" s="25" t="s">
        <v>24</v>
      </c>
      <c r="E344" t="s">
        <v>24</v>
      </c>
      <c r="F344">
        <f t="shared" si="11"/>
        <v>1</v>
      </c>
    </row>
    <row r="345" spans="1:6" x14ac:dyDescent="0.25">
      <c r="A345" s="25">
        <v>35</v>
      </c>
      <c r="B345" s="25" t="s">
        <v>53</v>
      </c>
      <c r="C345" s="25" t="s">
        <v>59</v>
      </c>
      <c r="D345" s="25" t="s">
        <v>25</v>
      </c>
      <c r="E345" t="s">
        <v>24</v>
      </c>
      <c r="F345">
        <f t="shared" si="11"/>
        <v>0</v>
      </c>
    </row>
    <row r="346" spans="1:6" x14ac:dyDescent="0.25">
      <c r="A346" s="25">
        <v>35</v>
      </c>
      <c r="B346" s="25" t="s">
        <v>48</v>
      </c>
      <c r="C346" s="25" t="s">
        <v>64</v>
      </c>
      <c r="D346" s="25" t="s">
        <v>23</v>
      </c>
      <c r="E346" t="s">
        <v>23</v>
      </c>
      <c r="F346">
        <f t="shared" si="11"/>
        <v>1</v>
      </c>
    </row>
    <row r="347" spans="1:6" x14ac:dyDescent="0.25">
      <c r="A347" s="25">
        <v>35</v>
      </c>
      <c r="B347" s="25" t="s">
        <v>66</v>
      </c>
      <c r="C347" s="25" t="s">
        <v>60</v>
      </c>
      <c r="D347" s="25" t="s">
        <v>23</v>
      </c>
      <c r="E347" t="s">
        <v>23</v>
      </c>
      <c r="F347">
        <f t="shared" si="11"/>
        <v>1</v>
      </c>
    </row>
    <row r="348" spans="1:6" x14ac:dyDescent="0.25">
      <c r="A348" s="25">
        <v>35</v>
      </c>
      <c r="B348" s="25" t="s">
        <v>52</v>
      </c>
      <c r="C348" s="25" t="s">
        <v>51</v>
      </c>
      <c r="D348" s="25" t="s">
        <v>25</v>
      </c>
      <c r="E348" t="s">
        <v>25</v>
      </c>
      <c r="F348">
        <f t="shared" si="11"/>
        <v>1</v>
      </c>
    </row>
    <row r="349" spans="1:6" x14ac:dyDescent="0.25">
      <c r="A349" s="25">
        <v>35</v>
      </c>
      <c r="B349" s="25" t="s">
        <v>50</v>
      </c>
      <c r="C349" s="25" t="s">
        <v>67</v>
      </c>
      <c r="D349" s="25" t="s">
        <v>23</v>
      </c>
      <c r="E349" t="s">
        <v>23</v>
      </c>
      <c r="F349">
        <f t="shared" si="11"/>
        <v>1</v>
      </c>
    </row>
    <row r="350" spans="1:6" x14ac:dyDescent="0.25">
      <c r="A350" s="25">
        <v>35</v>
      </c>
      <c r="B350" s="25" t="s">
        <v>49</v>
      </c>
      <c r="C350" s="25" t="s">
        <v>65</v>
      </c>
      <c r="D350" s="25" t="s">
        <v>25</v>
      </c>
      <c r="E350" t="s">
        <v>25</v>
      </c>
      <c r="F350">
        <f t="shared" si="11"/>
        <v>1</v>
      </c>
    </row>
    <row r="351" spans="1:6" x14ac:dyDescent="0.25">
      <c r="A351" s="25">
        <v>35</v>
      </c>
      <c r="B351" s="25" t="s">
        <v>58</v>
      </c>
      <c r="C351" s="25" t="s">
        <v>56</v>
      </c>
      <c r="D351" s="25" t="s">
        <v>23</v>
      </c>
      <c r="E351" t="s">
        <v>23</v>
      </c>
      <c r="F351">
        <f t="shared" si="11"/>
        <v>1</v>
      </c>
    </row>
    <row r="352" spans="1:6" x14ac:dyDescent="0.25">
      <c r="A352" s="25">
        <v>35</v>
      </c>
      <c r="B352" s="25" t="s">
        <v>57</v>
      </c>
      <c r="C352" s="25" t="s">
        <v>61</v>
      </c>
      <c r="D352" s="25" t="s">
        <v>23</v>
      </c>
      <c r="E352" t="s">
        <v>23</v>
      </c>
      <c r="F352">
        <f t="shared" si="11"/>
        <v>1</v>
      </c>
    </row>
    <row r="353" spans="1:6" x14ac:dyDescent="0.25">
      <c r="A353" s="25">
        <v>36</v>
      </c>
      <c r="B353" s="25" t="s">
        <v>64</v>
      </c>
      <c r="C353" s="25" t="s">
        <v>66</v>
      </c>
      <c r="D353" s="25" t="s">
        <v>24</v>
      </c>
      <c r="E353" t="s">
        <v>24</v>
      </c>
      <c r="F353">
        <f t="shared" si="11"/>
        <v>1</v>
      </c>
    </row>
    <row r="354" spans="1:6" x14ac:dyDescent="0.25">
      <c r="A354" s="25">
        <v>36</v>
      </c>
      <c r="B354" s="25" t="s">
        <v>51</v>
      </c>
      <c r="C354" s="25" t="s">
        <v>53</v>
      </c>
      <c r="D354" s="25" t="s">
        <v>25</v>
      </c>
      <c r="E354" t="s">
        <v>25</v>
      </c>
      <c r="F354">
        <f t="shared" si="11"/>
        <v>1</v>
      </c>
    </row>
    <row r="355" spans="1:6" x14ac:dyDescent="0.25">
      <c r="A355" s="25">
        <v>36</v>
      </c>
      <c r="B355" s="25" t="s">
        <v>55</v>
      </c>
      <c r="C355" s="25" t="s">
        <v>58</v>
      </c>
      <c r="D355" s="25" t="s">
        <v>24</v>
      </c>
      <c r="E355" t="s">
        <v>25</v>
      </c>
      <c r="F355">
        <f t="shared" si="11"/>
        <v>0</v>
      </c>
    </row>
    <row r="356" spans="1:6" x14ac:dyDescent="0.25">
      <c r="A356" s="25">
        <v>36</v>
      </c>
      <c r="B356" s="25" t="s">
        <v>56</v>
      </c>
      <c r="C356" s="25" t="s">
        <v>48</v>
      </c>
      <c r="D356" s="25" t="s">
        <v>25</v>
      </c>
      <c r="E356" t="s">
        <v>24</v>
      </c>
      <c r="F356">
        <f t="shared" si="11"/>
        <v>0</v>
      </c>
    </row>
    <row r="357" spans="1:6" x14ac:dyDescent="0.25">
      <c r="A357" s="25">
        <v>36</v>
      </c>
      <c r="B357" s="25" t="s">
        <v>60</v>
      </c>
      <c r="C357" s="25" t="s">
        <v>50</v>
      </c>
      <c r="D357" s="25" t="s">
        <v>23</v>
      </c>
      <c r="E357" t="s">
        <v>23</v>
      </c>
      <c r="F357">
        <f t="shared" si="11"/>
        <v>1</v>
      </c>
    </row>
    <row r="358" spans="1:6" x14ac:dyDescent="0.25">
      <c r="A358" s="25">
        <v>36</v>
      </c>
      <c r="B358" s="25" t="s">
        <v>65</v>
      </c>
      <c r="C358" s="25" t="s">
        <v>62</v>
      </c>
      <c r="D358" s="25" t="s">
        <v>25</v>
      </c>
      <c r="E358" t="s">
        <v>24</v>
      </c>
      <c r="F358">
        <f t="shared" si="11"/>
        <v>0</v>
      </c>
    </row>
    <row r="359" spans="1:6" x14ac:dyDescent="0.25">
      <c r="A359" s="25">
        <v>36</v>
      </c>
      <c r="B359" s="25" t="s">
        <v>61</v>
      </c>
      <c r="C359" s="25" t="s">
        <v>52</v>
      </c>
      <c r="D359" s="25" t="s">
        <v>23</v>
      </c>
      <c r="E359" t="s">
        <v>23</v>
      </c>
      <c r="F359">
        <f t="shared" si="11"/>
        <v>1</v>
      </c>
    </row>
    <row r="360" spans="1:6" x14ac:dyDescent="0.25">
      <c r="A360" s="25">
        <v>36</v>
      </c>
      <c r="B360" s="25" t="s">
        <v>54</v>
      </c>
      <c r="C360" s="25" t="s">
        <v>63</v>
      </c>
      <c r="D360" s="25" t="s">
        <v>23</v>
      </c>
      <c r="E360" t="s">
        <v>24</v>
      </c>
      <c r="F360">
        <f t="shared" si="11"/>
        <v>0</v>
      </c>
    </row>
    <row r="361" spans="1:6" x14ac:dyDescent="0.25">
      <c r="A361" s="25">
        <v>36</v>
      </c>
      <c r="B361" s="25" t="s">
        <v>59</v>
      </c>
      <c r="C361" s="25" t="s">
        <v>57</v>
      </c>
      <c r="D361" s="25" t="s">
        <v>25</v>
      </c>
      <c r="E361" t="s">
        <v>23</v>
      </c>
      <c r="F361">
        <f t="shared" si="11"/>
        <v>0</v>
      </c>
    </row>
    <row r="362" spans="1:6" x14ac:dyDescent="0.25">
      <c r="A362" s="25">
        <v>36</v>
      </c>
      <c r="B362" s="25" t="s">
        <v>67</v>
      </c>
      <c r="C362" s="25" t="s">
        <v>49</v>
      </c>
      <c r="D362" s="25" t="s">
        <v>23</v>
      </c>
      <c r="E362" t="s">
        <v>23</v>
      </c>
      <c r="F362">
        <f t="shared" si="11"/>
        <v>1</v>
      </c>
    </row>
    <row r="363" spans="1:6" x14ac:dyDescent="0.25">
      <c r="A363" s="25">
        <v>37</v>
      </c>
      <c r="B363" s="25" t="s">
        <v>54</v>
      </c>
      <c r="C363" s="25" t="s">
        <v>51</v>
      </c>
      <c r="D363" s="25" t="s">
        <v>23</v>
      </c>
      <c r="E363" t="s">
        <v>23</v>
      </c>
      <c r="F363">
        <f t="shared" si="11"/>
        <v>1</v>
      </c>
    </row>
    <row r="364" spans="1:6" x14ac:dyDescent="0.25">
      <c r="A364" s="25">
        <v>37</v>
      </c>
      <c r="B364" s="25" t="s">
        <v>66</v>
      </c>
      <c r="C364" s="25" t="s">
        <v>61</v>
      </c>
      <c r="D364" s="25" t="s">
        <v>23</v>
      </c>
      <c r="E364" t="s">
        <v>23</v>
      </c>
      <c r="F364">
        <f t="shared" si="11"/>
        <v>1</v>
      </c>
    </row>
    <row r="365" spans="1:6" x14ac:dyDescent="0.25">
      <c r="A365" s="25">
        <v>37</v>
      </c>
      <c r="B365" s="25" t="s">
        <v>64</v>
      </c>
      <c r="C365" s="25" t="s">
        <v>63</v>
      </c>
      <c r="D365" s="25" t="s">
        <v>25</v>
      </c>
      <c r="E365" t="s">
        <v>25</v>
      </c>
      <c r="F365">
        <f t="shared" si="11"/>
        <v>1</v>
      </c>
    </row>
    <row r="366" spans="1:6" x14ac:dyDescent="0.25">
      <c r="A366" s="25">
        <v>37</v>
      </c>
      <c r="B366" s="25" t="s">
        <v>50</v>
      </c>
      <c r="C366" s="25" t="s">
        <v>53</v>
      </c>
      <c r="D366" s="25" t="s">
        <v>23</v>
      </c>
      <c r="E366" t="s">
        <v>23</v>
      </c>
      <c r="F366">
        <f t="shared" si="11"/>
        <v>1</v>
      </c>
    </row>
    <row r="367" spans="1:6" x14ac:dyDescent="0.25">
      <c r="A367" s="25">
        <v>37</v>
      </c>
      <c r="B367" s="25" t="s">
        <v>58</v>
      </c>
      <c r="C367" s="25" t="s">
        <v>57</v>
      </c>
      <c r="D367" s="25" t="s">
        <v>24</v>
      </c>
      <c r="E367" t="s">
        <v>25</v>
      </c>
      <c r="F367">
        <f t="shared" si="11"/>
        <v>0</v>
      </c>
    </row>
    <row r="368" spans="1:6" x14ac:dyDescent="0.25">
      <c r="A368" s="25">
        <v>37</v>
      </c>
      <c r="B368" s="25" t="s">
        <v>52</v>
      </c>
      <c r="C368" s="25" t="s">
        <v>65</v>
      </c>
      <c r="D368" s="25" t="s">
        <v>23</v>
      </c>
      <c r="E368" t="s">
        <v>23</v>
      </c>
      <c r="F368">
        <f t="shared" si="11"/>
        <v>1</v>
      </c>
    </row>
    <row r="369" spans="1:6" x14ac:dyDescent="0.25">
      <c r="A369" s="25">
        <v>37</v>
      </c>
      <c r="B369" s="25" t="s">
        <v>48</v>
      </c>
      <c r="C369" s="25" t="s">
        <v>55</v>
      </c>
      <c r="D369" s="25" t="s">
        <v>23</v>
      </c>
      <c r="E369" t="s">
        <v>23</v>
      </c>
      <c r="F369">
        <f t="shared" si="11"/>
        <v>1</v>
      </c>
    </row>
    <row r="370" spans="1:6" x14ac:dyDescent="0.25">
      <c r="A370" s="25">
        <v>37</v>
      </c>
      <c r="B370" s="25" t="s">
        <v>56</v>
      </c>
      <c r="C370" s="25" t="s">
        <v>59</v>
      </c>
      <c r="D370" s="25" t="s">
        <v>23</v>
      </c>
      <c r="E370" t="s">
        <v>23</v>
      </c>
      <c r="F370">
        <f t="shared" si="11"/>
        <v>1</v>
      </c>
    </row>
    <row r="371" spans="1:6" x14ac:dyDescent="0.25">
      <c r="A371" s="25">
        <v>37</v>
      </c>
      <c r="B371" s="25" t="s">
        <v>60</v>
      </c>
      <c r="C371" s="25" t="s">
        <v>49</v>
      </c>
      <c r="D371" s="25" t="s">
        <v>23</v>
      </c>
      <c r="E371" t="s">
        <v>23</v>
      </c>
      <c r="F371">
        <f t="shared" si="11"/>
        <v>1</v>
      </c>
    </row>
    <row r="372" spans="1:6" x14ac:dyDescent="0.25">
      <c r="A372" s="25">
        <v>37</v>
      </c>
      <c r="B372" s="25" t="s">
        <v>62</v>
      </c>
      <c r="C372" s="25" t="s">
        <v>67</v>
      </c>
      <c r="D372" s="25" t="s">
        <v>24</v>
      </c>
      <c r="E372" t="s">
        <v>24</v>
      </c>
      <c r="F372">
        <f t="shared" si="11"/>
        <v>1</v>
      </c>
    </row>
    <row r="373" spans="1:6" x14ac:dyDescent="0.25">
      <c r="A373" s="25">
        <v>38</v>
      </c>
      <c r="B373" s="25" t="s">
        <v>55</v>
      </c>
      <c r="C373" s="25" t="s">
        <v>66</v>
      </c>
      <c r="D373" s="25" t="s">
        <v>24</v>
      </c>
      <c r="E373" t="s">
        <v>24</v>
      </c>
      <c r="F373">
        <f t="shared" si="11"/>
        <v>1</v>
      </c>
    </row>
    <row r="374" spans="1:6" x14ac:dyDescent="0.25">
      <c r="A374" s="25">
        <v>38</v>
      </c>
      <c r="B374" s="25" t="s">
        <v>61</v>
      </c>
      <c r="C374" s="25" t="s">
        <v>48</v>
      </c>
      <c r="D374" s="25" t="s">
        <v>23</v>
      </c>
      <c r="E374" t="s">
        <v>23</v>
      </c>
      <c r="F374">
        <f t="shared" si="11"/>
        <v>1</v>
      </c>
    </row>
    <row r="375" spans="1:6" x14ac:dyDescent="0.25">
      <c r="A375" s="25">
        <v>38</v>
      </c>
      <c r="B375" s="25" t="s">
        <v>57</v>
      </c>
      <c r="C375" s="25" t="s">
        <v>62</v>
      </c>
      <c r="D375" s="25" t="s">
        <v>23</v>
      </c>
      <c r="E375" t="s">
        <v>24</v>
      </c>
      <c r="F375">
        <f t="shared" si="11"/>
        <v>0</v>
      </c>
    </row>
    <row r="376" spans="1:6" x14ac:dyDescent="0.25">
      <c r="A376" s="25">
        <v>38</v>
      </c>
      <c r="B376" s="25" t="s">
        <v>53</v>
      </c>
      <c r="C376" s="25" t="s">
        <v>54</v>
      </c>
      <c r="D376" s="25" t="s">
        <v>23</v>
      </c>
      <c r="E376" t="s">
        <v>24</v>
      </c>
      <c r="F376">
        <f t="shared" si="11"/>
        <v>0</v>
      </c>
    </row>
    <row r="377" spans="1:6" x14ac:dyDescent="0.25">
      <c r="A377" s="25">
        <v>38</v>
      </c>
      <c r="B377" s="25" t="s">
        <v>49</v>
      </c>
      <c r="C377" s="25" t="s">
        <v>56</v>
      </c>
      <c r="D377" s="25" t="s">
        <v>25</v>
      </c>
      <c r="E377" t="s">
        <v>25</v>
      </c>
      <c r="F377">
        <f t="shared" si="11"/>
        <v>1</v>
      </c>
    </row>
    <row r="378" spans="1:6" x14ac:dyDescent="0.25">
      <c r="A378" s="25">
        <v>38</v>
      </c>
      <c r="B378" s="25" t="s">
        <v>51</v>
      </c>
      <c r="C378" s="25" t="s">
        <v>64</v>
      </c>
      <c r="D378" s="25" t="s">
        <v>24</v>
      </c>
      <c r="E378" t="s">
        <v>23</v>
      </c>
      <c r="F378">
        <f t="shared" si="11"/>
        <v>0</v>
      </c>
    </row>
    <row r="379" spans="1:6" x14ac:dyDescent="0.25">
      <c r="A379" s="25">
        <v>38</v>
      </c>
      <c r="B379" s="25" t="s">
        <v>63</v>
      </c>
      <c r="C379" s="25" t="s">
        <v>58</v>
      </c>
      <c r="D379" s="25" t="s">
        <v>25</v>
      </c>
      <c r="E379" t="s">
        <v>25</v>
      </c>
      <c r="F379">
        <f t="shared" si="11"/>
        <v>1</v>
      </c>
    </row>
    <row r="380" spans="1:6" x14ac:dyDescent="0.25">
      <c r="A380" s="25">
        <v>38</v>
      </c>
      <c r="B380" s="25" t="s">
        <v>59</v>
      </c>
      <c r="C380" s="25" t="s">
        <v>60</v>
      </c>
      <c r="D380" s="25" t="s">
        <v>23</v>
      </c>
      <c r="E380" t="s">
        <v>24</v>
      </c>
      <c r="F380">
        <f t="shared" si="11"/>
        <v>0</v>
      </c>
    </row>
    <row r="381" spans="1:6" x14ac:dyDescent="0.25">
      <c r="A381" s="25">
        <v>38</v>
      </c>
      <c r="B381" s="25" t="s">
        <v>65</v>
      </c>
      <c r="C381" s="25" t="s">
        <v>50</v>
      </c>
      <c r="D381" s="25" t="s">
        <v>25</v>
      </c>
      <c r="E381" t="s">
        <v>23</v>
      </c>
      <c r="F381">
        <f t="shared" si="11"/>
        <v>0</v>
      </c>
    </row>
    <row r="382" spans="1:6" x14ac:dyDescent="0.25">
      <c r="A382" s="25">
        <v>38</v>
      </c>
      <c r="B382" s="25" t="s">
        <v>67</v>
      </c>
      <c r="C382" s="25" t="s">
        <v>52</v>
      </c>
      <c r="D382" s="25" t="s">
        <v>24</v>
      </c>
      <c r="E382" t="s">
        <v>24</v>
      </c>
      <c r="F382">
        <f t="shared" si="11"/>
        <v>1</v>
      </c>
    </row>
  </sheetData>
  <autoFilter ref="A2:F382"/>
  <sortState ref="X3:Z22">
    <sortCondition descending="1" ref="Z3:Z22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2"/>
  <sheetViews>
    <sheetView showGridLines="0" topLeftCell="U1" workbookViewId="0">
      <selection activeCell="AM2" sqref="AM2"/>
    </sheetView>
  </sheetViews>
  <sheetFormatPr defaultRowHeight="15" x14ac:dyDescent="0.25"/>
  <cols>
    <col min="6" max="6" width="12.42578125" bestFit="1" customWidth="1"/>
    <col min="7" max="7" width="13.42578125" bestFit="1" customWidth="1"/>
    <col min="8" max="8" width="16.140625" bestFit="1" customWidth="1"/>
    <col min="9" max="9" width="16.140625" customWidth="1"/>
    <col min="10" max="13" width="16.140625" hidden="1" customWidth="1"/>
    <col min="14" max="15" width="16.140625" customWidth="1"/>
    <col min="16" max="16" width="2.85546875" customWidth="1"/>
    <col min="17" max="17" width="7.5703125" bestFit="1" customWidth="1"/>
    <col min="20" max="20" width="12.5703125" customWidth="1"/>
    <col min="22" max="22" width="9.140625" style="25"/>
    <col min="25" max="25" width="14" bestFit="1" customWidth="1"/>
    <col min="32" max="32" width="12.7109375" bestFit="1" customWidth="1"/>
    <col min="33" max="33" width="11" customWidth="1"/>
    <col min="34" max="34" width="10" customWidth="1"/>
    <col min="35" max="35" width="10.140625" customWidth="1"/>
    <col min="36" max="36" width="11.28515625" customWidth="1"/>
  </cols>
  <sheetData>
    <row r="1" spans="1:37" ht="15.75" thickBot="1" x14ac:dyDescent="0.3"/>
    <row r="2" spans="1:37" ht="15.75" thickBot="1" x14ac:dyDescent="0.3">
      <c r="A2" s="25" t="s">
        <v>68</v>
      </c>
      <c r="B2" s="25" t="s">
        <v>69</v>
      </c>
      <c r="C2" s="25" t="s">
        <v>70</v>
      </c>
      <c r="D2" s="37" t="s">
        <v>71</v>
      </c>
      <c r="E2" s="25" t="s">
        <v>22</v>
      </c>
      <c r="F2" s="25" t="s">
        <v>80</v>
      </c>
      <c r="G2" s="25" t="s">
        <v>81</v>
      </c>
      <c r="H2" s="25" t="s">
        <v>82</v>
      </c>
      <c r="I2" s="25" t="s">
        <v>85</v>
      </c>
      <c r="J2" s="25" t="s">
        <v>22</v>
      </c>
      <c r="K2" s="25" t="s">
        <v>80</v>
      </c>
      <c r="L2" s="25" t="s">
        <v>81</v>
      </c>
      <c r="M2" s="25" t="s">
        <v>82</v>
      </c>
      <c r="N2" s="25" t="s">
        <v>95</v>
      </c>
      <c r="O2" s="25"/>
      <c r="P2" s="25"/>
      <c r="Q2" t="s">
        <v>75</v>
      </c>
      <c r="R2" s="57" t="s">
        <v>91</v>
      </c>
      <c r="S2" s="57" t="s">
        <v>92</v>
      </c>
      <c r="T2" s="57" t="s">
        <v>93</v>
      </c>
      <c r="U2" s="57" t="s">
        <v>94</v>
      </c>
      <c r="V2" s="25" t="s">
        <v>86</v>
      </c>
      <c r="X2" t="s">
        <v>83</v>
      </c>
      <c r="Y2" s="57" t="s">
        <v>83</v>
      </c>
      <c r="Z2" s="57" t="s">
        <v>90</v>
      </c>
      <c r="AA2" s="57" t="s">
        <v>91</v>
      </c>
      <c r="AB2" s="57" t="s">
        <v>92</v>
      </c>
      <c r="AC2" s="57" t="s">
        <v>93</v>
      </c>
      <c r="AD2" s="57" t="s">
        <v>94</v>
      </c>
      <c r="AF2" s="66" t="s">
        <v>78</v>
      </c>
      <c r="AG2" s="67" t="s">
        <v>91</v>
      </c>
      <c r="AH2" s="67" t="s">
        <v>92</v>
      </c>
      <c r="AI2" s="67" t="s">
        <v>93</v>
      </c>
      <c r="AJ2" s="67" t="s">
        <v>94</v>
      </c>
      <c r="AK2" s="68" t="s">
        <v>98</v>
      </c>
    </row>
    <row r="3" spans="1:37" x14ac:dyDescent="0.25">
      <c r="A3" s="25">
        <v>1</v>
      </c>
      <c r="B3" s="25" t="s">
        <v>48</v>
      </c>
      <c r="C3" s="25" t="s">
        <v>49</v>
      </c>
      <c r="D3" s="37" t="s">
        <v>23</v>
      </c>
      <c r="E3" t="str">
        <f>randowFlorest!E3</f>
        <v>M</v>
      </c>
      <c r="F3" t="str">
        <f>NaiveBayes!E3</f>
        <v>M</v>
      </c>
      <c r="G3" t="str">
        <f>redesNeurais!E3</f>
        <v>M</v>
      </c>
      <c r="H3" t="str">
        <f>GradientBoosted!E3</f>
        <v>M</v>
      </c>
      <c r="I3">
        <f>IF(D3=E3,1,IF(F3=D3,1,IF(G3=D3,1,IF(H3=D3,1,0))))</f>
        <v>1</v>
      </c>
      <c r="J3">
        <f>IF(E3=$D3,1,0)</f>
        <v>1</v>
      </c>
      <c r="K3">
        <f t="shared" ref="K3:M3" si="0">IF(F3=$D3,1,0)</f>
        <v>1</v>
      </c>
      <c r="L3">
        <f t="shared" si="0"/>
        <v>1</v>
      </c>
      <c r="M3">
        <f t="shared" si="0"/>
        <v>1</v>
      </c>
      <c r="N3">
        <f>SUM(J3:M3)</f>
        <v>4</v>
      </c>
      <c r="Q3" s="23">
        <v>1</v>
      </c>
      <c r="R3" s="38">
        <f>randowFlorest!J3</f>
        <v>0.9</v>
      </c>
      <c r="S3" s="24">
        <f>NaiveBayes!J3</f>
        <v>0.8</v>
      </c>
      <c r="T3" s="24">
        <f>redesNeurais!J3</f>
        <v>0.8</v>
      </c>
      <c r="U3" s="24">
        <f>GradientBoosted!J3</f>
        <v>0.7</v>
      </c>
      <c r="V3" s="39">
        <f>COUNTIFS($A$3:$A$382,Q3,$D$3:$D$382,$X$5)/10</f>
        <v>0</v>
      </c>
      <c r="X3" t="s">
        <v>23</v>
      </c>
      <c r="Y3" t="s">
        <v>87</v>
      </c>
      <c r="Z3" s="37">
        <f>COUNTIF($D$3:$D$382,X3)</f>
        <v>184</v>
      </c>
      <c r="AA3">
        <f>randowFlorest!N3</f>
        <v>165</v>
      </c>
      <c r="AB3">
        <f>NaiveBayes!N3</f>
        <v>155</v>
      </c>
      <c r="AC3" s="22">
        <f>redesNeurais!N3</f>
        <v>175</v>
      </c>
      <c r="AD3">
        <f>GradientBoosted!N3</f>
        <v>154</v>
      </c>
      <c r="AF3" s="64" t="s">
        <v>66</v>
      </c>
      <c r="AG3" s="36">
        <f>VLOOKUP(AF3,randowFlorest!$X$3:$Z$22,3,FALSE)</f>
        <v>0.81578947368421051</v>
      </c>
      <c r="AH3" s="36">
        <f>VLOOKUP(AF3,NaiveBayes!$X$3:$Z$22,3,FALSE)</f>
        <v>0.71052631578947367</v>
      </c>
      <c r="AI3" s="36">
        <f>VLOOKUP(AF3,redesNeurais!$X$3:$Z$22,3,FALSE)</f>
        <v>0.71052631578947367</v>
      </c>
      <c r="AJ3" s="36">
        <f>VLOOKUP(AF3,GradientBoosted!$X$3:$Z$22,3,FALSE)</f>
        <v>0.86842105263157898</v>
      </c>
      <c r="AK3" s="65">
        <f>AVERAGE(AG3:AJ3)</f>
        <v>0.77631578947368407</v>
      </c>
    </row>
    <row r="4" spans="1:37" x14ac:dyDescent="0.25">
      <c r="A4" s="25">
        <v>1</v>
      </c>
      <c r="B4" s="25" t="s">
        <v>50</v>
      </c>
      <c r="C4" s="25" t="s">
        <v>51</v>
      </c>
      <c r="D4" s="37" t="s">
        <v>23</v>
      </c>
      <c r="E4" t="str">
        <f>randowFlorest!E4</f>
        <v>M</v>
      </c>
      <c r="F4" t="str">
        <f>NaiveBayes!E4</f>
        <v>M</v>
      </c>
      <c r="G4" t="str">
        <f>redesNeurais!E4</f>
        <v>M</v>
      </c>
      <c r="H4" t="str">
        <f>GradientBoosted!E4</f>
        <v>M</v>
      </c>
      <c r="I4">
        <f t="shared" ref="I4:I67" si="1">IF(D4=E4,1,IF(F4=D4,1,IF(G4=D4,1,IF(H4=D4,1,0))))</f>
        <v>1</v>
      </c>
      <c r="J4">
        <f t="shared" ref="J4:J67" si="2">IF(E4=$D4,1,0)</f>
        <v>1</v>
      </c>
      <c r="K4">
        <f t="shared" ref="K4:K67" si="3">IF(F4=$D4,1,0)</f>
        <v>1</v>
      </c>
      <c r="L4">
        <f t="shared" ref="L4:L67" si="4">IF(G4=$D4,1,0)</f>
        <v>1</v>
      </c>
      <c r="M4">
        <f t="shared" ref="M4:M67" si="5">IF(H4=$D4,1,0)</f>
        <v>1</v>
      </c>
      <c r="N4">
        <f t="shared" ref="N4:N67" si="6">SUM(J4:M4)</f>
        <v>4</v>
      </c>
      <c r="Q4" s="23">
        <v>2</v>
      </c>
      <c r="R4" s="24">
        <f>randowFlorest!J4</f>
        <v>0.7</v>
      </c>
      <c r="S4" s="24">
        <f>NaiveBayes!J4</f>
        <v>0.6</v>
      </c>
      <c r="T4" s="38">
        <f>redesNeurais!J4</f>
        <v>0.8</v>
      </c>
      <c r="U4" s="24">
        <f>GradientBoosted!J4</f>
        <v>0.6</v>
      </c>
      <c r="V4" s="39">
        <f>COUNTIFS($A$3:$A$382,Q4,$D$3:$D$382,$X$5)/10</f>
        <v>0.2</v>
      </c>
      <c r="X4" t="s">
        <v>25</v>
      </c>
      <c r="Y4" t="s">
        <v>88</v>
      </c>
      <c r="Z4" s="37">
        <f t="shared" ref="Z4:Z5" si="7">COUNTIF($D$3:$D$382,X4)</f>
        <v>98</v>
      </c>
      <c r="AA4">
        <f>randowFlorest!N4</f>
        <v>68</v>
      </c>
      <c r="AB4">
        <f>NaiveBayes!N4</f>
        <v>58</v>
      </c>
      <c r="AC4">
        <f>redesNeurais!N4</f>
        <v>69</v>
      </c>
      <c r="AD4">
        <f>GradientBoosted!N4</f>
        <v>67</v>
      </c>
      <c r="AF4" s="58" t="s">
        <v>54</v>
      </c>
      <c r="AG4" s="29">
        <f>VLOOKUP(AF4,randowFlorest!$X$3:$Z$22,3,FALSE)</f>
        <v>0.73684210526315785</v>
      </c>
      <c r="AH4" s="29">
        <f>VLOOKUP(AF4,NaiveBayes!$X$3:$Z$22,3,FALSE)</f>
        <v>0.65789473684210531</v>
      </c>
      <c r="AI4" s="29">
        <f>VLOOKUP(AF4,redesNeurais!$X$3:$Z$22,3,FALSE)</f>
        <v>0.68421052631578949</v>
      </c>
      <c r="AJ4" s="29">
        <f>VLOOKUP(AF4,GradientBoosted!$X$3:$Z$22,3,FALSE)</f>
        <v>0.57894736842105265</v>
      </c>
      <c r="AK4" s="59">
        <f t="shared" ref="AK4:AK22" si="8">AVERAGE(AG4:AJ4)</f>
        <v>0.66447368421052633</v>
      </c>
    </row>
    <row r="5" spans="1:37" x14ac:dyDescent="0.25">
      <c r="A5" s="25">
        <v>1</v>
      </c>
      <c r="B5" s="25" t="s">
        <v>52</v>
      </c>
      <c r="C5" s="25" t="s">
        <v>53</v>
      </c>
      <c r="D5" s="37" t="s">
        <v>23</v>
      </c>
      <c r="E5" t="str">
        <f>randowFlorest!E5</f>
        <v>M</v>
      </c>
      <c r="F5" t="str">
        <f>NaiveBayes!E5</f>
        <v>M</v>
      </c>
      <c r="G5" t="str">
        <f>redesNeurais!E5</f>
        <v>M</v>
      </c>
      <c r="H5" t="str">
        <f>GradientBoosted!E5</f>
        <v>M</v>
      </c>
      <c r="I5">
        <f t="shared" si="1"/>
        <v>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  <c r="N5">
        <f t="shared" si="6"/>
        <v>4</v>
      </c>
      <c r="Q5" s="23">
        <v>3</v>
      </c>
      <c r="R5" s="24">
        <f>randowFlorest!J5</f>
        <v>0.8</v>
      </c>
      <c r="S5" s="24">
        <f>NaiveBayes!J5</f>
        <v>0.5</v>
      </c>
      <c r="T5" s="24">
        <f>redesNeurais!J5</f>
        <v>0.5</v>
      </c>
      <c r="U5" s="38">
        <f>GradientBoosted!J5</f>
        <v>0.9</v>
      </c>
      <c r="V5" s="39">
        <f t="shared" ref="V5:V40" si="9">COUNTIFS($A$3:$A$382,Q5,$D$3:$D$382,$X$5)/10</f>
        <v>0.4</v>
      </c>
      <c r="X5" t="s">
        <v>24</v>
      </c>
      <c r="Y5" t="s">
        <v>89</v>
      </c>
      <c r="Z5" s="37">
        <f t="shared" si="7"/>
        <v>98</v>
      </c>
      <c r="AA5">
        <f>randowFlorest!N5</f>
        <v>61</v>
      </c>
      <c r="AB5">
        <f>NaiveBayes!N5</f>
        <v>48</v>
      </c>
      <c r="AC5">
        <f>redesNeurais!N5</f>
        <v>18</v>
      </c>
      <c r="AD5" s="22">
        <f>GradientBoosted!N5</f>
        <v>74</v>
      </c>
      <c r="AF5" s="58" t="s">
        <v>55</v>
      </c>
      <c r="AG5" s="29">
        <f>VLOOKUP(AF5,randowFlorest!$X$3:$Z$22,3,FALSE)</f>
        <v>0.76315789473684215</v>
      </c>
      <c r="AH5" s="29">
        <f>VLOOKUP(AF5,NaiveBayes!$X$3:$Z$22,3,FALSE)</f>
        <v>0.68421052631578949</v>
      </c>
      <c r="AI5" s="29">
        <f>VLOOKUP(AF5,redesNeurais!$X$3:$Z$22,3,FALSE)</f>
        <v>0.81578947368421051</v>
      </c>
      <c r="AJ5" s="29">
        <f>VLOOKUP(AF5,GradientBoosted!$X$3:$Z$22,3,FALSE)</f>
        <v>0.76315789473684215</v>
      </c>
      <c r="AK5" s="59">
        <f t="shared" si="8"/>
        <v>0.75657894736842102</v>
      </c>
    </row>
    <row r="6" spans="1:37" x14ac:dyDescent="0.25">
      <c r="A6" s="25">
        <v>1</v>
      </c>
      <c r="B6" s="25" t="s">
        <v>54</v>
      </c>
      <c r="C6" s="25" t="s">
        <v>55</v>
      </c>
      <c r="D6" s="37" t="s">
        <v>23</v>
      </c>
      <c r="E6" t="str">
        <f>randowFlorest!E6</f>
        <v>M</v>
      </c>
      <c r="F6" t="str">
        <f>NaiveBayes!E6</f>
        <v>M</v>
      </c>
      <c r="G6" t="str">
        <f>redesNeurais!E6</f>
        <v>M</v>
      </c>
      <c r="H6" t="str">
        <f>GradientBoosted!E6</f>
        <v>M</v>
      </c>
      <c r="I6">
        <f t="shared" si="1"/>
        <v>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  <c r="N6">
        <f t="shared" si="6"/>
        <v>4</v>
      </c>
      <c r="Q6" s="23">
        <v>4</v>
      </c>
      <c r="R6" s="38">
        <f>randowFlorest!J6</f>
        <v>0.8</v>
      </c>
      <c r="S6" s="24">
        <f>NaiveBayes!J6</f>
        <v>0.7</v>
      </c>
      <c r="T6" s="38">
        <f>redesNeurais!J6</f>
        <v>0.8</v>
      </c>
      <c r="U6" s="24">
        <f>GradientBoosted!J6</f>
        <v>0.7</v>
      </c>
      <c r="V6" s="39">
        <f t="shared" si="9"/>
        <v>0.2</v>
      </c>
      <c r="AF6" s="58" t="s">
        <v>62</v>
      </c>
      <c r="AG6" s="29">
        <f>VLOOKUP(AF6,randowFlorest!$X$3:$Z$22,3,FALSE)</f>
        <v>0.68421052631578949</v>
      </c>
      <c r="AH6" s="29">
        <f>VLOOKUP(AF6,NaiveBayes!$X$3:$Z$22,3,FALSE)</f>
        <v>0.63157894736842102</v>
      </c>
      <c r="AI6" s="29">
        <f>VLOOKUP(AF6,redesNeurais!$X$3:$Z$22,3,FALSE)</f>
        <v>0.60526315789473684</v>
      </c>
      <c r="AJ6" s="29">
        <f>VLOOKUP(AF6,GradientBoosted!$X$3:$Z$22,3,FALSE)</f>
        <v>0.73684210526315785</v>
      </c>
      <c r="AK6" s="59">
        <f t="shared" si="8"/>
        <v>0.66447368421052633</v>
      </c>
    </row>
    <row r="7" spans="1:37" x14ac:dyDescent="0.25">
      <c r="A7" s="25">
        <v>1</v>
      </c>
      <c r="B7" s="25" t="s">
        <v>56</v>
      </c>
      <c r="C7" s="25" t="s">
        <v>57</v>
      </c>
      <c r="D7" s="37" t="s">
        <v>23</v>
      </c>
      <c r="E7" t="str">
        <f>randowFlorest!E7</f>
        <v>M</v>
      </c>
      <c r="F7" t="str">
        <f>NaiveBayes!E7</f>
        <v>M</v>
      </c>
      <c r="G7" t="str">
        <f>redesNeurais!E7</f>
        <v>V</v>
      </c>
      <c r="H7" t="str">
        <f>GradientBoosted!E7</f>
        <v>V</v>
      </c>
      <c r="I7">
        <f t="shared" si="1"/>
        <v>1</v>
      </c>
      <c r="J7">
        <f t="shared" si="2"/>
        <v>1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2</v>
      </c>
      <c r="Q7" s="23">
        <v>5</v>
      </c>
      <c r="R7" s="38">
        <f>randowFlorest!J7</f>
        <v>0.7</v>
      </c>
      <c r="S7" s="24">
        <f>NaiveBayes!J7</f>
        <v>0.6</v>
      </c>
      <c r="T7" s="38">
        <f>redesNeurais!J7</f>
        <v>0.7</v>
      </c>
      <c r="U7" s="38">
        <f>GradientBoosted!J7</f>
        <v>0.7</v>
      </c>
      <c r="V7" s="39">
        <f t="shared" si="9"/>
        <v>0.2</v>
      </c>
      <c r="AF7" s="58" t="s">
        <v>51</v>
      </c>
      <c r="AG7" s="29">
        <f>VLOOKUP(AF7,randowFlorest!$X$3:$Z$22,3,FALSE)</f>
        <v>0.84210526315789469</v>
      </c>
      <c r="AH7" s="29">
        <f>VLOOKUP(AF7,NaiveBayes!$X$3:$Z$22,3,FALSE)</f>
        <v>0.81578947368421051</v>
      </c>
      <c r="AI7" s="29">
        <f>VLOOKUP(AF7,redesNeurais!$X$3:$Z$22,3,FALSE)</f>
        <v>0.84210526315789469</v>
      </c>
      <c r="AJ7" s="29">
        <f>VLOOKUP(AF7,GradientBoosted!$X$3:$Z$22,3,FALSE)</f>
        <v>0.76315789473684215</v>
      </c>
      <c r="AK7" s="59">
        <f t="shared" si="8"/>
        <v>0.81578947368421051</v>
      </c>
    </row>
    <row r="8" spans="1:37" x14ac:dyDescent="0.25">
      <c r="A8" s="25">
        <v>1</v>
      </c>
      <c r="B8" s="25" t="s">
        <v>58</v>
      </c>
      <c r="C8" s="25" t="s">
        <v>59</v>
      </c>
      <c r="D8" s="37" t="s">
        <v>25</v>
      </c>
      <c r="E8" t="str">
        <f>randowFlorest!E8</f>
        <v>V</v>
      </c>
      <c r="F8" t="str">
        <f>NaiveBayes!E8</f>
        <v>V</v>
      </c>
      <c r="G8" t="str">
        <f>redesNeurais!E8</f>
        <v>V</v>
      </c>
      <c r="H8" t="str">
        <f>GradientBoosted!E8</f>
        <v>V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1</v>
      </c>
      <c r="N8">
        <f t="shared" si="6"/>
        <v>4</v>
      </c>
      <c r="Q8" s="23">
        <v>6</v>
      </c>
      <c r="R8" s="24">
        <f>randowFlorest!J8</f>
        <v>0.7</v>
      </c>
      <c r="S8" s="24">
        <f>NaiveBayes!J8</f>
        <v>0.7</v>
      </c>
      <c r="T8" s="24">
        <f>redesNeurais!J8</f>
        <v>0.6</v>
      </c>
      <c r="U8" s="38">
        <f>GradientBoosted!J8</f>
        <v>0.8</v>
      </c>
      <c r="V8" s="39">
        <f t="shared" si="9"/>
        <v>0.2</v>
      </c>
      <c r="AF8" s="60" t="s">
        <v>64</v>
      </c>
      <c r="AG8" s="29">
        <f>VLOOKUP(AF8,randowFlorest!$X$3:$Z$22,3,FALSE)</f>
        <v>0.89473684210526316</v>
      </c>
      <c r="AH8" s="29">
        <f>VLOOKUP(AF8,NaiveBayes!$X$3:$Z$22,3,FALSE)</f>
        <v>0.78947368421052633</v>
      </c>
      <c r="AI8" s="29">
        <f>VLOOKUP(AF8,redesNeurais!$X$3:$Z$22,3,FALSE)</f>
        <v>0.71052631578947367</v>
      </c>
      <c r="AJ8" s="29">
        <f>VLOOKUP(AF8,GradientBoosted!$X$3:$Z$22,3,FALSE)</f>
        <v>0.84210526315789469</v>
      </c>
      <c r="AK8" s="59">
        <f t="shared" si="8"/>
        <v>0.80921052631578938</v>
      </c>
    </row>
    <row r="9" spans="1:37" x14ac:dyDescent="0.25">
      <c r="A9" s="25">
        <v>1</v>
      </c>
      <c r="B9" s="25" t="s">
        <v>60</v>
      </c>
      <c r="C9" s="25" t="s">
        <v>61</v>
      </c>
      <c r="D9" s="37" t="s">
        <v>25</v>
      </c>
      <c r="E9" t="str">
        <f>randowFlorest!E9</f>
        <v>E</v>
      </c>
      <c r="F9" t="str">
        <f>NaiveBayes!E9</f>
        <v>E</v>
      </c>
      <c r="G9" t="str">
        <f>redesNeurais!E9</f>
        <v>M</v>
      </c>
      <c r="H9" t="str">
        <f>GradientBoosted!E9</f>
        <v>E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Q9" s="23">
        <v>7</v>
      </c>
      <c r="R9" s="24">
        <f>randowFlorest!J9</f>
        <v>0.7</v>
      </c>
      <c r="S9" s="24">
        <f>NaiveBayes!J9</f>
        <v>0.7</v>
      </c>
      <c r="T9" s="38">
        <f>redesNeurais!J9</f>
        <v>0.8</v>
      </c>
      <c r="U9" s="24">
        <f>GradientBoosted!J9</f>
        <v>0.7</v>
      </c>
      <c r="V9" s="39">
        <f t="shared" si="9"/>
        <v>0.1</v>
      </c>
      <c r="AF9" s="58" t="s">
        <v>52</v>
      </c>
      <c r="AG9" s="29">
        <f>VLOOKUP(AF9,randowFlorest!$X$3:$Z$22,3,FALSE)</f>
        <v>0.76315789473684215</v>
      </c>
      <c r="AH9" s="29">
        <f>VLOOKUP(AF9,NaiveBayes!$X$3:$Z$22,3,FALSE)</f>
        <v>0.65789473684210531</v>
      </c>
      <c r="AI9" s="29">
        <f>VLOOKUP(AF9,redesNeurais!$X$3:$Z$22,3,FALSE)</f>
        <v>0.55263157894736847</v>
      </c>
      <c r="AJ9" s="29">
        <f>VLOOKUP(AF9,GradientBoosted!$X$3:$Z$22,3,FALSE)</f>
        <v>0.73684210526315785</v>
      </c>
      <c r="AK9" s="59">
        <f t="shared" si="8"/>
        <v>0.67763157894736847</v>
      </c>
    </row>
    <row r="10" spans="1:37" x14ac:dyDescent="0.25">
      <c r="A10" s="25">
        <v>1</v>
      </c>
      <c r="B10" s="25" t="s">
        <v>62</v>
      </c>
      <c r="C10" s="25" t="s">
        <v>63</v>
      </c>
      <c r="D10" s="37" t="s">
        <v>23</v>
      </c>
      <c r="E10" t="str">
        <f>randowFlorest!E10</f>
        <v>M</v>
      </c>
      <c r="F10" t="str">
        <f>NaiveBayes!E10</f>
        <v>E</v>
      </c>
      <c r="G10" t="str">
        <f>redesNeurais!E10</f>
        <v>M</v>
      </c>
      <c r="H10" t="str">
        <f>GradientBoosted!E10</f>
        <v>E</v>
      </c>
      <c r="I10">
        <f t="shared" si="1"/>
        <v>1</v>
      </c>
      <c r="J10">
        <f t="shared" si="2"/>
        <v>1</v>
      </c>
      <c r="K10">
        <f t="shared" si="3"/>
        <v>0</v>
      </c>
      <c r="L10">
        <f t="shared" si="4"/>
        <v>1</v>
      </c>
      <c r="M10">
        <f t="shared" si="5"/>
        <v>0</v>
      </c>
      <c r="N10">
        <f t="shared" si="6"/>
        <v>2</v>
      </c>
      <c r="Q10" s="23">
        <v>8</v>
      </c>
      <c r="R10" s="24">
        <f>randowFlorest!J10</f>
        <v>0.8</v>
      </c>
      <c r="S10" s="38">
        <f>NaiveBayes!J10</f>
        <v>0.9</v>
      </c>
      <c r="T10" s="24">
        <f>redesNeurais!J10</f>
        <v>0.8</v>
      </c>
      <c r="U10" s="24">
        <f>GradientBoosted!J10</f>
        <v>0.8</v>
      </c>
      <c r="V10" s="39">
        <f t="shared" si="9"/>
        <v>0.4</v>
      </c>
      <c r="AF10" s="58" t="s">
        <v>63</v>
      </c>
      <c r="AG10" s="29">
        <f>VLOOKUP(AF10,randowFlorest!$X$3:$Z$22,3,FALSE)</f>
        <v>0.71052631578947367</v>
      </c>
      <c r="AH10" s="29">
        <f>VLOOKUP(AF10,NaiveBayes!$X$3:$Z$22,3,FALSE)</f>
        <v>0.63157894736842102</v>
      </c>
      <c r="AI10" s="29">
        <f>VLOOKUP(AF10,redesNeurais!$X$3:$Z$22,3,FALSE)</f>
        <v>0.52631578947368418</v>
      </c>
      <c r="AJ10" s="29">
        <f>VLOOKUP(AF10,GradientBoosted!$X$3:$Z$22,3,FALSE)</f>
        <v>0.76315789473684215</v>
      </c>
      <c r="AK10" s="59">
        <f t="shared" si="8"/>
        <v>0.6578947368421052</v>
      </c>
    </row>
    <row r="11" spans="1:37" x14ac:dyDescent="0.25">
      <c r="A11" s="25">
        <v>1</v>
      </c>
      <c r="B11" s="25" t="s">
        <v>64</v>
      </c>
      <c r="C11" s="25" t="s">
        <v>65</v>
      </c>
      <c r="D11" s="37" t="s">
        <v>23</v>
      </c>
      <c r="E11" t="str">
        <f>randowFlorest!E11</f>
        <v>M</v>
      </c>
      <c r="F11" t="str">
        <f>NaiveBayes!E11</f>
        <v>M</v>
      </c>
      <c r="G11" t="str">
        <f>redesNeurais!E11</f>
        <v>M</v>
      </c>
      <c r="H11" t="str">
        <f>GradientBoosted!E11</f>
        <v>M</v>
      </c>
      <c r="I11">
        <f t="shared" si="1"/>
        <v>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  <c r="N11">
        <f t="shared" si="6"/>
        <v>4</v>
      </c>
      <c r="Q11" s="23">
        <v>9</v>
      </c>
      <c r="R11" s="38">
        <f>randowFlorest!J11</f>
        <v>0.8</v>
      </c>
      <c r="S11" s="24">
        <f>NaiveBayes!J11</f>
        <v>0.6</v>
      </c>
      <c r="T11" s="38">
        <f>redesNeurais!J11</f>
        <v>0.8</v>
      </c>
      <c r="U11" s="38">
        <f>GradientBoosted!J11</f>
        <v>0.8</v>
      </c>
      <c r="V11" s="39">
        <f t="shared" si="9"/>
        <v>0.2</v>
      </c>
      <c r="X11" s="21">
        <f>33/380</f>
        <v>8.6842105263157901E-2</v>
      </c>
      <c r="Y11" s="21"/>
      <c r="Z11" s="21">
        <f>AA5/Z5</f>
        <v>0.62244897959183676</v>
      </c>
      <c r="AF11" s="58" t="s">
        <v>49</v>
      </c>
      <c r="AG11" s="29">
        <f>VLOOKUP(AF11,randowFlorest!$X$3:$Z$22,3,FALSE)</f>
        <v>0.86842105263157898</v>
      </c>
      <c r="AH11" s="29">
        <f>VLOOKUP(AF11,NaiveBayes!$X$3:$Z$22,3,FALSE)</f>
        <v>0.63157894736842102</v>
      </c>
      <c r="AI11" s="29">
        <f>VLOOKUP(AF11,redesNeurais!$X$3:$Z$22,3,FALSE)</f>
        <v>0.55263157894736847</v>
      </c>
      <c r="AJ11" s="29">
        <f>VLOOKUP(AF11,GradientBoosted!$X$3:$Z$22,3,FALSE)</f>
        <v>0.89473684210526316</v>
      </c>
      <c r="AK11" s="59">
        <f t="shared" si="8"/>
        <v>0.73684210526315796</v>
      </c>
    </row>
    <row r="12" spans="1:37" x14ac:dyDescent="0.25">
      <c r="A12" s="25">
        <v>1</v>
      </c>
      <c r="B12" s="25" t="s">
        <v>66</v>
      </c>
      <c r="C12" s="25" t="s">
        <v>67</v>
      </c>
      <c r="D12" s="37" t="s">
        <v>23</v>
      </c>
      <c r="E12" t="str">
        <f>randowFlorest!E12</f>
        <v>M</v>
      </c>
      <c r="F12" t="str">
        <f>NaiveBayes!E12</f>
        <v>M</v>
      </c>
      <c r="G12" t="str">
        <f>redesNeurais!E12</f>
        <v>M</v>
      </c>
      <c r="H12" t="str">
        <f>GradientBoosted!E12</f>
        <v>M</v>
      </c>
      <c r="I12">
        <f t="shared" si="1"/>
        <v>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  <c r="N12">
        <f t="shared" si="6"/>
        <v>4</v>
      </c>
      <c r="Q12" s="23">
        <v>10</v>
      </c>
      <c r="R12" s="24">
        <f>randowFlorest!J12</f>
        <v>0.8</v>
      </c>
      <c r="S12" s="38">
        <f>NaiveBayes!J12</f>
        <v>0.9</v>
      </c>
      <c r="T12" s="24">
        <f>redesNeurais!J12</f>
        <v>0.6</v>
      </c>
      <c r="U12" s="24">
        <f>GradientBoosted!J12</f>
        <v>0.8</v>
      </c>
      <c r="V12" s="39">
        <f t="shared" si="9"/>
        <v>0.3</v>
      </c>
      <c r="AF12" s="58" t="s">
        <v>65</v>
      </c>
      <c r="AG12" s="29">
        <f>VLOOKUP(AF12,randowFlorest!$X$3:$Z$22,3,FALSE)</f>
        <v>0.84210526315789469</v>
      </c>
      <c r="AH12" s="29">
        <f>VLOOKUP(AF12,NaiveBayes!$X$3:$Z$22,3,FALSE)</f>
        <v>0.60526315789473684</v>
      </c>
      <c r="AI12" s="29">
        <f>VLOOKUP(AF12,redesNeurais!$X$3:$Z$22,3,FALSE)</f>
        <v>0.84210526315789469</v>
      </c>
      <c r="AJ12" s="29">
        <f>VLOOKUP(AF12,GradientBoosted!$X$3:$Z$22,3,FALSE)</f>
        <v>0.86842105263157898</v>
      </c>
      <c r="AK12" s="59">
        <f t="shared" si="8"/>
        <v>0.78947368421052633</v>
      </c>
    </row>
    <row r="13" spans="1:37" x14ac:dyDescent="0.25">
      <c r="A13" s="25">
        <v>2</v>
      </c>
      <c r="B13" s="25" t="s">
        <v>65</v>
      </c>
      <c r="C13" s="25" t="s">
        <v>56</v>
      </c>
      <c r="D13" s="37" t="s">
        <v>24</v>
      </c>
      <c r="E13" t="str">
        <f>randowFlorest!E13</f>
        <v>E</v>
      </c>
      <c r="F13" t="str">
        <f>NaiveBayes!E13</f>
        <v>V</v>
      </c>
      <c r="G13" t="str">
        <f>redesNeurais!E13</f>
        <v>M</v>
      </c>
      <c r="H13" t="str">
        <f>GradientBoosted!E13</f>
        <v>M</v>
      </c>
      <c r="I13">
        <f t="shared" si="1"/>
        <v>1</v>
      </c>
      <c r="J13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Q13" s="23">
        <v>11</v>
      </c>
      <c r="R13" s="38">
        <f>randowFlorest!J13</f>
        <v>0.9</v>
      </c>
      <c r="S13" s="24">
        <f>NaiveBayes!J13</f>
        <v>0.6</v>
      </c>
      <c r="T13" s="24">
        <f>redesNeurais!J13</f>
        <v>0.4</v>
      </c>
      <c r="U13" s="38">
        <f>GradientBoosted!J13</f>
        <v>0.9</v>
      </c>
      <c r="V13" s="39">
        <f t="shared" si="9"/>
        <v>0.5</v>
      </c>
      <c r="AF13" s="58" t="s">
        <v>48</v>
      </c>
      <c r="AG13" s="29">
        <f>VLOOKUP(AF13,randowFlorest!$X$3:$Z$22,3,FALSE)</f>
        <v>0.81578947368421051</v>
      </c>
      <c r="AH13" s="29">
        <f>VLOOKUP(AF13,NaiveBayes!$X$3:$Z$22,3,FALSE)</f>
        <v>0.76315789473684215</v>
      </c>
      <c r="AI13" s="29">
        <f>VLOOKUP(AF13,redesNeurais!$X$3:$Z$22,3,FALSE)</f>
        <v>0.84210526315789469</v>
      </c>
      <c r="AJ13" s="29">
        <f>VLOOKUP(AF13,GradientBoosted!$X$3:$Z$22,3,FALSE)</f>
        <v>0.86842105263157898</v>
      </c>
      <c r="AK13" s="59">
        <f t="shared" si="8"/>
        <v>0.82236842105263164</v>
      </c>
    </row>
    <row r="14" spans="1:37" x14ac:dyDescent="0.25">
      <c r="A14" s="25">
        <v>2</v>
      </c>
      <c r="B14" s="25" t="s">
        <v>49</v>
      </c>
      <c r="C14" s="25" t="s">
        <v>64</v>
      </c>
      <c r="D14" s="37" t="s">
        <v>23</v>
      </c>
      <c r="E14" t="str">
        <f>randowFlorest!E14</f>
        <v>M</v>
      </c>
      <c r="F14" t="str">
        <f>NaiveBayes!E14</f>
        <v>M</v>
      </c>
      <c r="G14" t="str">
        <f>redesNeurais!E14</f>
        <v>M</v>
      </c>
      <c r="H14" t="str">
        <f>GradientBoosted!E14</f>
        <v>M</v>
      </c>
      <c r="I14">
        <f t="shared" si="1"/>
        <v>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  <c r="N14">
        <f t="shared" si="6"/>
        <v>4</v>
      </c>
      <c r="Q14" s="23">
        <v>12</v>
      </c>
      <c r="R14" s="38">
        <f>randowFlorest!J14</f>
        <v>0.9</v>
      </c>
      <c r="S14" s="24">
        <f>NaiveBayes!J14</f>
        <v>0.8</v>
      </c>
      <c r="T14" s="24">
        <f>redesNeurais!J14</f>
        <v>0.7</v>
      </c>
      <c r="U14" s="38">
        <f>GradientBoosted!J14</f>
        <v>0.9</v>
      </c>
      <c r="V14" s="39">
        <f t="shared" si="9"/>
        <v>0.4</v>
      </c>
      <c r="AF14" s="58" t="s">
        <v>58</v>
      </c>
      <c r="AG14" s="29">
        <f>VLOOKUP(AF14,randowFlorest!$X$3:$Z$22,3,FALSE)</f>
        <v>0.78947368421052633</v>
      </c>
      <c r="AH14" s="29">
        <f>VLOOKUP(AF14,NaiveBayes!$X$3:$Z$22,3,FALSE)</f>
        <v>0.71052631578947367</v>
      </c>
      <c r="AI14" s="29">
        <f>VLOOKUP(AF14,redesNeurais!$X$3:$Z$22,3,FALSE)</f>
        <v>0.68421052631578949</v>
      </c>
      <c r="AJ14" s="29">
        <f>VLOOKUP(AF14,GradientBoosted!$X$3:$Z$22,3,FALSE)</f>
        <v>0.76315789473684215</v>
      </c>
      <c r="AK14" s="59">
        <f t="shared" si="8"/>
        <v>0.73684210526315785</v>
      </c>
    </row>
    <row r="15" spans="1:37" x14ac:dyDescent="0.25">
      <c r="A15" s="25">
        <v>2</v>
      </c>
      <c r="B15" s="25" t="s">
        <v>53</v>
      </c>
      <c r="C15" s="25" t="s">
        <v>48</v>
      </c>
      <c r="D15" s="37" t="s">
        <v>23</v>
      </c>
      <c r="E15" t="str">
        <f>randowFlorest!E15</f>
        <v>M</v>
      </c>
      <c r="F15" t="str">
        <f>NaiveBayes!E15</f>
        <v>M</v>
      </c>
      <c r="G15" t="str">
        <f>redesNeurais!E15</f>
        <v>M</v>
      </c>
      <c r="H15" t="str">
        <f>GradientBoosted!E15</f>
        <v>M</v>
      </c>
      <c r="I15">
        <f t="shared" si="1"/>
        <v>1</v>
      </c>
      <c r="J15">
        <f t="shared" si="2"/>
        <v>1</v>
      </c>
      <c r="K15">
        <f t="shared" si="3"/>
        <v>1</v>
      </c>
      <c r="L15">
        <f t="shared" si="4"/>
        <v>1</v>
      </c>
      <c r="M15">
        <f t="shared" si="5"/>
        <v>1</v>
      </c>
      <c r="N15">
        <f t="shared" si="6"/>
        <v>4</v>
      </c>
      <c r="Q15" s="23">
        <v>13</v>
      </c>
      <c r="R15" s="24">
        <f>randowFlorest!J15</f>
        <v>0.8</v>
      </c>
      <c r="S15" s="24">
        <f>NaiveBayes!J15</f>
        <v>0.8</v>
      </c>
      <c r="T15" s="24">
        <f>redesNeurais!J15</f>
        <v>0.6</v>
      </c>
      <c r="U15" s="38">
        <f>GradientBoosted!J15</f>
        <v>0.9</v>
      </c>
      <c r="V15" s="39">
        <f t="shared" si="9"/>
        <v>0.3</v>
      </c>
      <c r="AF15" s="58" t="s">
        <v>57</v>
      </c>
      <c r="AG15" s="29">
        <f>VLOOKUP(AF15,randowFlorest!$X$3:$Z$22,3,FALSE)</f>
        <v>0.81578947368421051</v>
      </c>
      <c r="AH15" s="29">
        <f>VLOOKUP(AF15,NaiveBayes!$X$3:$Z$22,3,FALSE)</f>
        <v>0.73684210526315785</v>
      </c>
      <c r="AI15" s="29">
        <f>VLOOKUP(AF15,redesNeurais!$X$3:$Z$22,3,FALSE)</f>
        <v>0.68421052631578949</v>
      </c>
      <c r="AJ15" s="29">
        <f>VLOOKUP(AF15,GradientBoosted!$X$3:$Z$22,3,FALSE)</f>
        <v>0.76315789473684215</v>
      </c>
      <c r="AK15" s="59">
        <f t="shared" si="8"/>
        <v>0.75</v>
      </c>
    </row>
    <row r="16" spans="1:37" x14ac:dyDescent="0.25">
      <c r="A16" s="25">
        <v>2</v>
      </c>
      <c r="B16" s="25" t="s">
        <v>63</v>
      </c>
      <c r="C16" s="25" t="s">
        <v>52</v>
      </c>
      <c r="D16" s="37" t="s">
        <v>23</v>
      </c>
      <c r="E16" t="str">
        <f>randowFlorest!E16</f>
        <v>M</v>
      </c>
      <c r="F16" t="str">
        <f>NaiveBayes!E16</f>
        <v>M</v>
      </c>
      <c r="G16" t="str">
        <f>redesNeurais!E16</f>
        <v>M</v>
      </c>
      <c r="H16" t="str">
        <f>GradientBoosted!E16</f>
        <v>M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  <c r="N16">
        <f t="shared" si="6"/>
        <v>4</v>
      </c>
      <c r="Q16" s="23">
        <v>14</v>
      </c>
      <c r="R16" s="24">
        <f>randowFlorest!J16</f>
        <v>0.7</v>
      </c>
      <c r="S16" s="24">
        <f>NaiveBayes!J16</f>
        <v>0.6</v>
      </c>
      <c r="T16" s="24">
        <f>redesNeurais!J16</f>
        <v>0.7</v>
      </c>
      <c r="U16" s="38">
        <f>GradientBoosted!J16</f>
        <v>0.8</v>
      </c>
      <c r="V16" s="39">
        <f t="shared" si="9"/>
        <v>0.3</v>
      </c>
      <c r="AF16" s="58" t="s">
        <v>59</v>
      </c>
      <c r="AG16" s="29">
        <f>VLOOKUP(AF16,randowFlorest!$X$3:$Z$22,3,FALSE)</f>
        <v>0.71052631578947367</v>
      </c>
      <c r="AH16" s="29">
        <f>VLOOKUP(AF16,NaiveBayes!$X$3:$Z$22,3,FALSE)</f>
        <v>0.71052631578947367</v>
      </c>
      <c r="AI16" s="29">
        <f>VLOOKUP(AF16,redesNeurais!$X$3:$Z$22,3,FALSE)</f>
        <v>0.71052631578947367</v>
      </c>
      <c r="AJ16" s="29">
        <f>VLOOKUP(AF16,GradientBoosted!$X$3:$Z$22,3,FALSE)</f>
        <v>0.76315789473684215</v>
      </c>
      <c r="AK16" s="59">
        <f t="shared" si="8"/>
        <v>0.72368421052631582</v>
      </c>
    </row>
    <row r="17" spans="1:38" x14ac:dyDescent="0.25">
      <c r="A17" s="25">
        <v>2</v>
      </c>
      <c r="B17" s="25" t="s">
        <v>67</v>
      </c>
      <c r="C17" s="25" t="s">
        <v>54</v>
      </c>
      <c r="D17" s="37" t="s">
        <v>25</v>
      </c>
      <c r="E17" t="str">
        <f>randowFlorest!E17</f>
        <v>V</v>
      </c>
      <c r="F17" t="str">
        <f>NaiveBayes!E17</f>
        <v>V</v>
      </c>
      <c r="G17" t="str">
        <f>redesNeurais!E17</f>
        <v>V</v>
      </c>
      <c r="H17" t="str">
        <f>GradientBoosted!E17</f>
        <v>E</v>
      </c>
      <c r="I17">
        <f t="shared" si="1"/>
        <v>1</v>
      </c>
      <c r="J17">
        <f t="shared" si="2"/>
        <v>1</v>
      </c>
      <c r="K17">
        <f t="shared" si="3"/>
        <v>1</v>
      </c>
      <c r="L17">
        <f t="shared" si="4"/>
        <v>1</v>
      </c>
      <c r="M17">
        <f t="shared" si="5"/>
        <v>0</v>
      </c>
      <c r="N17">
        <f t="shared" si="6"/>
        <v>3</v>
      </c>
      <c r="Q17" s="23">
        <v>15</v>
      </c>
      <c r="R17" s="24">
        <f>randowFlorest!J17</f>
        <v>0.8</v>
      </c>
      <c r="S17" s="24">
        <f>NaiveBayes!J17</f>
        <v>0.8</v>
      </c>
      <c r="T17" s="24">
        <f>redesNeurais!J17</f>
        <v>0.8</v>
      </c>
      <c r="U17" s="38">
        <f>GradientBoosted!J17</f>
        <v>0.9</v>
      </c>
      <c r="V17" s="39">
        <f t="shared" si="9"/>
        <v>0.2</v>
      </c>
      <c r="AF17" s="58" t="s">
        <v>60</v>
      </c>
      <c r="AG17" s="29">
        <f>VLOOKUP(AF17,randowFlorest!$X$3:$Z$22,3,FALSE)</f>
        <v>0.76315789473684215</v>
      </c>
      <c r="AH17" s="29">
        <f>VLOOKUP(AF17,NaiveBayes!$X$3:$Z$22,3,FALSE)</f>
        <v>0.63157894736842102</v>
      </c>
      <c r="AI17" s="29">
        <f>VLOOKUP(AF17,redesNeurais!$X$3:$Z$22,3,FALSE)</f>
        <v>0.71052631578947367</v>
      </c>
      <c r="AJ17" s="29">
        <f>VLOOKUP(AF17,GradientBoosted!$X$3:$Z$22,3,FALSE)</f>
        <v>0.78947368421052633</v>
      </c>
      <c r="AK17" s="59">
        <f t="shared" si="8"/>
        <v>0.72368421052631593</v>
      </c>
    </row>
    <row r="18" spans="1:38" x14ac:dyDescent="0.25">
      <c r="A18" s="25">
        <v>2</v>
      </c>
      <c r="B18" s="25" t="s">
        <v>55</v>
      </c>
      <c r="C18" s="25" t="s">
        <v>60</v>
      </c>
      <c r="D18" s="37" t="s">
        <v>24</v>
      </c>
      <c r="E18" t="str">
        <f>randowFlorest!E18</f>
        <v>M</v>
      </c>
      <c r="F18" t="str">
        <f>NaiveBayes!E18</f>
        <v>V</v>
      </c>
      <c r="G18" t="str">
        <f>redesNeurais!E18</f>
        <v>E</v>
      </c>
      <c r="H18" t="str">
        <f>GradientBoosted!E18</f>
        <v>M</v>
      </c>
      <c r="I18">
        <f t="shared" si="1"/>
        <v>1</v>
      </c>
      <c r="J18">
        <f t="shared" si="2"/>
        <v>0</v>
      </c>
      <c r="K18">
        <f t="shared" si="3"/>
        <v>0</v>
      </c>
      <c r="L18">
        <f t="shared" si="4"/>
        <v>1</v>
      </c>
      <c r="M18">
        <f t="shared" si="5"/>
        <v>0</v>
      </c>
      <c r="N18">
        <f t="shared" si="6"/>
        <v>1</v>
      </c>
      <c r="Q18" s="23">
        <v>16</v>
      </c>
      <c r="R18" s="24">
        <f>randowFlorest!J18</f>
        <v>0.7</v>
      </c>
      <c r="S18" s="24">
        <f>NaiveBayes!J18</f>
        <v>0.5</v>
      </c>
      <c r="T18" s="38">
        <f>redesNeurais!J18</f>
        <v>0.8</v>
      </c>
      <c r="U18" s="24">
        <f>GradientBoosted!J18</f>
        <v>0.7</v>
      </c>
      <c r="V18" s="39">
        <f t="shared" si="9"/>
        <v>0.4</v>
      </c>
      <c r="AF18" s="58" t="s">
        <v>53</v>
      </c>
      <c r="AG18" s="29">
        <f>VLOOKUP(AF18,randowFlorest!$X$3:$Z$22,3,FALSE)</f>
        <v>0.78947368421052633</v>
      </c>
      <c r="AH18" s="29">
        <f>VLOOKUP(AF18,NaiveBayes!$X$3:$Z$22,3,FALSE)</f>
        <v>0.71052631578947367</v>
      </c>
      <c r="AI18" s="29">
        <f>VLOOKUP(AF18,redesNeurais!$X$3:$Z$22,3,FALSE)</f>
        <v>0.68421052631578949</v>
      </c>
      <c r="AJ18" s="29">
        <f>VLOOKUP(AF18,GradientBoosted!$X$3:$Z$22,3,FALSE)</f>
        <v>0.76315789473684215</v>
      </c>
      <c r="AK18" s="59">
        <f t="shared" si="8"/>
        <v>0.73684210526315785</v>
      </c>
    </row>
    <row r="19" spans="1:38" x14ac:dyDescent="0.25">
      <c r="A19" s="25">
        <v>2</v>
      </c>
      <c r="B19" s="25" t="s">
        <v>59</v>
      </c>
      <c r="C19" s="25" t="s">
        <v>50</v>
      </c>
      <c r="D19" s="37" t="s">
        <v>25</v>
      </c>
      <c r="E19" t="str">
        <f>randowFlorest!E19</f>
        <v>V</v>
      </c>
      <c r="F19" t="str">
        <f>NaiveBayes!E19</f>
        <v>V</v>
      </c>
      <c r="G19" t="str">
        <f>redesNeurais!E19</f>
        <v>V</v>
      </c>
      <c r="H19" t="str">
        <f>GradientBoosted!E19</f>
        <v>V</v>
      </c>
      <c r="I19">
        <f t="shared" si="1"/>
        <v>1</v>
      </c>
      <c r="J19">
        <f t="shared" si="2"/>
        <v>1</v>
      </c>
      <c r="K19">
        <f t="shared" si="3"/>
        <v>1</v>
      </c>
      <c r="L19">
        <f t="shared" si="4"/>
        <v>1</v>
      </c>
      <c r="M19">
        <f t="shared" si="5"/>
        <v>1</v>
      </c>
      <c r="N19">
        <f t="shared" si="6"/>
        <v>4</v>
      </c>
      <c r="Q19" s="23">
        <v>17</v>
      </c>
      <c r="R19" s="38">
        <f>randowFlorest!J19</f>
        <v>0.9</v>
      </c>
      <c r="S19" s="24">
        <f>NaiveBayes!J19</f>
        <v>0.7</v>
      </c>
      <c r="T19" s="24">
        <f>redesNeurais!J19</f>
        <v>0.8</v>
      </c>
      <c r="U19" s="24">
        <f>GradientBoosted!J19</f>
        <v>0.8</v>
      </c>
      <c r="V19" s="39">
        <f t="shared" si="9"/>
        <v>0.1</v>
      </c>
      <c r="AF19" s="60" t="s">
        <v>56</v>
      </c>
      <c r="AG19" s="29">
        <f>VLOOKUP(AF19,randowFlorest!$X$3:$Z$22,3,FALSE)</f>
        <v>0.65789473684210531</v>
      </c>
      <c r="AH19" s="29">
        <f>VLOOKUP(AF19,NaiveBayes!$X$3:$Z$22,3,FALSE)</f>
        <v>0.60526315789473684</v>
      </c>
      <c r="AI19" s="29">
        <f>VLOOKUP(AF19,redesNeurais!$X$3:$Z$22,3,FALSE)</f>
        <v>0.55263157894736847</v>
      </c>
      <c r="AJ19" s="29">
        <f>VLOOKUP(AF19,GradientBoosted!$X$3:$Z$22,3,FALSE)</f>
        <v>0.65789473684210531</v>
      </c>
      <c r="AK19" s="59">
        <f t="shared" si="8"/>
        <v>0.61842105263157898</v>
      </c>
    </row>
    <row r="20" spans="1:38" x14ac:dyDescent="0.25">
      <c r="A20" s="25">
        <v>2</v>
      </c>
      <c r="B20" s="25" t="s">
        <v>57</v>
      </c>
      <c r="C20" s="25" t="s">
        <v>66</v>
      </c>
      <c r="D20" s="37" t="s">
        <v>23</v>
      </c>
      <c r="E20" t="str">
        <f>randowFlorest!E20</f>
        <v>E</v>
      </c>
      <c r="F20" t="str">
        <f>NaiveBayes!E20</f>
        <v>V</v>
      </c>
      <c r="G20" t="str">
        <f>redesNeurais!E20</f>
        <v>M</v>
      </c>
      <c r="H20" t="str">
        <f>GradientBoosted!E20</f>
        <v>M</v>
      </c>
      <c r="I20">
        <f t="shared" si="1"/>
        <v>1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1</v>
      </c>
      <c r="N20">
        <f t="shared" si="6"/>
        <v>2</v>
      </c>
      <c r="Q20" s="23">
        <v>18</v>
      </c>
      <c r="R20" s="38">
        <f>randowFlorest!J20</f>
        <v>0.8</v>
      </c>
      <c r="S20" s="24">
        <f>NaiveBayes!J20</f>
        <v>0.5</v>
      </c>
      <c r="T20" s="24">
        <f>redesNeurais!J20</f>
        <v>0.6</v>
      </c>
      <c r="U20" s="38">
        <f>GradientBoosted!J20</f>
        <v>0.8</v>
      </c>
      <c r="V20" s="39">
        <f t="shared" si="9"/>
        <v>0.2</v>
      </c>
      <c r="AF20" s="58" t="s">
        <v>61</v>
      </c>
      <c r="AG20" s="29">
        <f>VLOOKUP(AF20,randowFlorest!$X$3:$Z$22,3,FALSE)</f>
        <v>0.76315789473684215</v>
      </c>
      <c r="AH20" s="29">
        <f>VLOOKUP(AF20,NaiveBayes!$X$3:$Z$22,3,FALSE)</f>
        <v>0.76315789473684215</v>
      </c>
      <c r="AI20" s="29">
        <f>VLOOKUP(AF20,redesNeurais!$X$3:$Z$22,3,FALSE)</f>
        <v>0.78947368421052633</v>
      </c>
      <c r="AJ20" s="29">
        <f>VLOOKUP(AF20,GradientBoosted!$X$3:$Z$22,3,FALSE)</f>
        <v>0.76315789473684215</v>
      </c>
      <c r="AK20" s="59">
        <f t="shared" si="8"/>
        <v>0.76973684210526316</v>
      </c>
    </row>
    <row r="21" spans="1:38" x14ac:dyDescent="0.25">
      <c r="A21" s="25">
        <v>2</v>
      </c>
      <c r="B21" s="25" t="s">
        <v>61</v>
      </c>
      <c r="C21" s="25" t="s">
        <v>58</v>
      </c>
      <c r="D21" s="37" t="s">
        <v>23</v>
      </c>
      <c r="E21" t="str">
        <f>randowFlorest!E21</f>
        <v>M</v>
      </c>
      <c r="F21" t="str">
        <f>NaiveBayes!E21</f>
        <v>M</v>
      </c>
      <c r="G21" t="str">
        <f>redesNeurais!E21</f>
        <v>M</v>
      </c>
      <c r="H21" t="str">
        <f>GradientBoosted!E21</f>
        <v>M</v>
      </c>
      <c r="I21">
        <f t="shared" si="1"/>
        <v>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4</v>
      </c>
      <c r="Q21" s="23">
        <v>19</v>
      </c>
      <c r="R21" s="38">
        <f>randowFlorest!J21</f>
        <v>0.8</v>
      </c>
      <c r="S21" s="24">
        <f>NaiveBayes!J21</f>
        <v>0.5</v>
      </c>
      <c r="T21" s="24">
        <f>redesNeurais!J21</f>
        <v>0.4</v>
      </c>
      <c r="U21" s="24">
        <f>GradientBoosted!J21</f>
        <v>0.7</v>
      </c>
      <c r="V21" s="39">
        <f t="shared" si="9"/>
        <v>0.3</v>
      </c>
      <c r="AF21" s="58" t="s">
        <v>50</v>
      </c>
      <c r="AG21" s="29">
        <f>VLOOKUP(AF21,randowFlorest!$X$3:$Z$22,3,FALSE)</f>
        <v>0.73684210526315785</v>
      </c>
      <c r="AH21" s="29">
        <f>VLOOKUP(AF21,NaiveBayes!$X$3:$Z$22,3,FALSE)</f>
        <v>0.68421052631578949</v>
      </c>
      <c r="AI21" s="29">
        <f>VLOOKUP(AF21,redesNeurais!$X$3:$Z$22,3,FALSE)</f>
        <v>0.60526315789473684</v>
      </c>
      <c r="AJ21" s="29">
        <f>VLOOKUP(AF21,GradientBoosted!$X$3:$Z$22,3,FALSE)</f>
        <v>0.81578947368421051</v>
      </c>
      <c r="AK21" s="59">
        <f t="shared" si="8"/>
        <v>0.71052631578947367</v>
      </c>
    </row>
    <row r="22" spans="1:38" ht="15.75" thickBot="1" x14ac:dyDescent="0.3">
      <c r="A22" s="25">
        <v>2</v>
      </c>
      <c r="B22" s="25" t="s">
        <v>51</v>
      </c>
      <c r="C22" s="25" t="s">
        <v>62</v>
      </c>
      <c r="D22" s="37" t="s">
        <v>23</v>
      </c>
      <c r="E22" t="str">
        <f>randowFlorest!E22</f>
        <v>E</v>
      </c>
      <c r="F22" t="str">
        <f>NaiveBayes!E22</f>
        <v>E</v>
      </c>
      <c r="G22" t="str">
        <f>redesNeurais!E22</f>
        <v>V</v>
      </c>
      <c r="H22" t="str">
        <f>GradientBoosted!E22</f>
        <v>E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Q22" s="23">
        <v>20</v>
      </c>
      <c r="R22" s="38">
        <f>randowFlorest!J22</f>
        <v>1</v>
      </c>
      <c r="S22" s="24">
        <f>NaiveBayes!J22</f>
        <v>0.5</v>
      </c>
      <c r="T22" s="24">
        <f>redesNeurais!J22</f>
        <v>0.9</v>
      </c>
      <c r="U22" s="24">
        <f>GradientBoosted!J22</f>
        <v>0.8</v>
      </c>
      <c r="V22" s="39">
        <f t="shared" si="9"/>
        <v>0.1</v>
      </c>
      <c r="AF22" s="61" t="s">
        <v>67</v>
      </c>
      <c r="AG22" s="62">
        <f>VLOOKUP(AF22,randowFlorest!$X$3:$Z$22,3,FALSE)</f>
        <v>0.71052631578947367</v>
      </c>
      <c r="AH22" s="62">
        <f>VLOOKUP(AF22,NaiveBayes!$X$3:$Z$22,3,FALSE)</f>
        <v>0.60526315789473684</v>
      </c>
      <c r="AI22" s="62">
        <f>VLOOKUP(AF22,redesNeurais!$X$3:$Z$22,3,FALSE)</f>
        <v>0.68421052631578949</v>
      </c>
      <c r="AJ22" s="62">
        <f>VLOOKUP(AF22,GradientBoosted!$X$3:$Z$22,3,FALSE)</f>
        <v>0.76315789473684215</v>
      </c>
      <c r="AK22" s="63">
        <f t="shared" si="8"/>
        <v>0.69078947368421051</v>
      </c>
    </row>
    <row r="23" spans="1:38" x14ac:dyDescent="0.25">
      <c r="A23" s="25">
        <v>3</v>
      </c>
      <c r="B23" s="25" t="s">
        <v>67</v>
      </c>
      <c r="C23" s="25" t="s">
        <v>63</v>
      </c>
      <c r="D23" s="37" t="s">
        <v>24</v>
      </c>
      <c r="E23" t="str">
        <f>randowFlorest!E23</f>
        <v>M</v>
      </c>
      <c r="F23" t="str">
        <f>NaiveBayes!E23</f>
        <v>V</v>
      </c>
      <c r="G23" t="str">
        <f>redesNeurais!E23</f>
        <v>M</v>
      </c>
      <c r="H23" t="str">
        <f>GradientBoosted!E23</f>
        <v>E</v>
      </c>
      <c r="I23">
        <f t="shared" si="1"/>
        <v>1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1</v>
      </c>
      <c r="N23">
        <f t="shared" si="6"/>
        <v>1</v>
      </c>
      <c r="Q23" s="23">
        <v>21</v>
      </c>
      <c r="R23" s="24">
        <f>randowFlorest!J23</f>
        <v>0.7</v>
      </c>
      <c r="S23" s="38">
        <f>NaiveBayes!J23</f>
        <v>0.9</v>
      </c>
      <c r="T23" s="24">
        <f>redesNeurais!J23</f>
        <v>0.7</v>
      </c>
      <c r="U23" s="24">
        <f>GradientBoosted!J23</f>
        <v>0.7</v>
      </c>
      <c r="V23" s="39">
        <f t="shared" si="9"/>
        <v>0.2</v>
      </c>
    </row>
    <row r="24" spans="1:38" x14ac:dyDescent="0.25">
      <c r="A24" s="25">
        <v>3</v>
      </c>
      <c r="B24" s="25" t="s">
        <v>56</v>
      </c>
      <c r="C24" s="25" t="s">
        <v>53</v>
      </c>
      <c r="D24" s="37" t="s">
        <v>23</v>
      </c>
      <c r="E24" t="str">
        <f>randowFlorest!E24</f>
        <v>M</v>
      </c>
      <c r="F24" t="str">
        <f>NaiveBayes!E24</f>
        <v>V</v>
      </c>
      <c r="G24" t="str">
        <f>redesNeurais!E24</f>
        <v>V</v>
      </c>
      <c r="H24" t="str">
        <f>GradientBoosted!E24</f>
        <v>M</v>
      </c>
      <c r="I24">
        <f t="shared" si="1"/>
        <v>1</v>
      </c>
      <c r="J24">
        <f t="shared" si="2"/>
        <v>1</v>
      </c>
      <c r="K24">
        <f t="shared" si="3"/>
        <v>0</v>
      </c>
      <c r="L24">
        <f t="shared" si="4"/>
        <v>0</v>
      </c>
      <c r="M24">
        <f t="shared" si="5"/>
        <v>1</v>
      </c>
      <c r="N24">
        <f t="shared" si="6"/>
        <v>2</v>
      </c>
      <c r="Q24" s="23">
        <v>22</v>
      </c>
      <c r="R24" s="24">
        <f>randowFlorest!J24</f>
        <v>0.8</v>
      </c>
      <c r="S24" s="24">
        <f>NaiveBayes!J24</f>
        <v>0.6</v>
      </c>
      <c r="T24" s="24">
        <f>redesNeurais!J24</f>
        <v>0.7</v>
      </c>
      <c r="U24" s="38">
        <f>GradientBoosted!J24</f>
        <v>0.9</v>
      </c>
      <c r="V24" s="39">
        <f t="shared" si="9"/>
        <v>0.3</v>
      </c>
    </row>
    <row r="25" spans="1:38" x14ac:dyDescent="0.25">
      <c r="A25" s="25">
        <v>3</v>
      </c>
      <c r="B25" s="25" t="s">
        <v>64</v>
      </c>
      <c r="C25" s="25" t="s">
        <v>54</v>
      </c>
      <c r="D25" s="37" t="s">
        <v>25</v>
      </c>
      <c r="E25" t="str">
        <f>randowFlorest!E25</f>
        <v>V</v>
      </c>
      <c r="F25" t="str">
        <f>NaiveBayes!E25</f>
        <v>V</v>
      </c>
      <c r="G25" t="str">
        <f>redesNeurais!E25</f>
        <v>V</v>
      </c>
      <c r="H25" t="str">
        <f>GradientBoosted!E25</f>
        <v>V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  <c r="N25">
        <f t="shared" si="6"/>
        <v>4</v>
      </c>
      <c r="Q25" s="23">
        <v>23</v>
      </c>
      <c r="R25" s="38">
        <f>randowFlorest!J25</f>
        <v>0.7</v>
      </c>
      <c r="S25" s="24">
        <f>NaiveBayes!J25</f>
        <v>0.6</v>
      </c>
      <c r="T25" s="24">
        <f>redesNeurais!J25</f>
        <v>0.6</v>
      </c>
      <c r="U25" s="38">
        <f>GradientBoosted!J25</f>
        <v>0.7</v>
      </c>
      <c r="V25" s="39">
        <f t="shared" si="9"/>
        <v>0.3</v>
      </c>
      <c r="AG25" s="24">
        <f>MAX(AG3:AG22)</f>
        <v>0.89473684210526316</v>
      </c>
      <c r="AH25" s="24">
        <f t="shared" ref="AH25:AL25" si="10">MAX(AH3:AH22)</f>
        <v>0.81578947368421051</v>
      </c>
      <c r="AI25" s="24">
        <f t="shared" si="10"/>
        <v>0.84210526315789469</v>
      </c>
      <c r="AJ25" s="24">
        <f t="shared" si="10"/>
        <v>0.89473684210526316</v>
      </c>
      <c r="AK25" s="24">
        <f t="shared" ref="AK25" si="11">MAX(AK3:AK22)</f>
        <v>0.82236842105263164</v>
      </c>
      <c r="AL25" s="24"/>
    </row>
    <row r="26" spans="1:38" x14ac:dyDescent="0.25">
      <c r="A26" s="25">
        <v>3</v>
      </c>
      <c r="B26" s="25" t="s">
        <v>50</v>
      </c>
      <c r="C26" s="25" t="s">
        <v>48</v>
      </c>
      <c r="D26" s="37" t="s">
        <v>24</v>
      </c>
      <c r="E26" t="str">
        <f>randowFlorest!E26</f>
        <v>E</v>
      </c>
      <c r="F26" t="str">
        <f>NaiveBayes!E26</f>
        <v>M</v>
      </c>
      <c r="G26" t="str">
        <f>redesNeurais!E26</f>
        <v>M</v>
      </c>
      <c r="H26" t="str">
        <f>GradientBoosted!E26</f>
        <v>E</v>
      </c>
      <c r="I26">
        <f t="shared" si="1"/>
        <v>1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2</v>
      </c>
      <c r="Q26" s="23">
        <v>24</v>
      </c>
      <c r="R26" s="24">
        <f>randowFlorest!J26</f>
        <v>0.7</v>
      </c>
      <c r="S26" s="24">
        <f>NaiveBayes!J26</f>
        <v>0.8</v>
      </c>
      <c r="T26" s="24">
        <f>redesNeurais!J26</f>
        <v>0.7</v>
      </c>
      <c r="U26" s="38">
        <f>GradientBoosted!J26</f>
        <v>0.9</v>
      </c>
      <c r="V26" s="39">
        <f t="shared" si="9"/>
        <v>0.4</v>
      </c>
      <c r="AG26" s="24">
        <f>MIN(AG3:AG22)</f>
        <v>0.65789473684210531</v>
      </c>
      <c r="AH26" s="24">
        <f t="shared" ref="AH26:AL26" si="12">MIN(AH3:AH22)</f>
        <v>0.60526315789473684</v>
      </c>
      <c r="AI26" s="24">
        <f t="shared" si="12"/>
        <v>0.52631578947368418</v>
      </c>
      <c r="AJ26" s="24">
        <f t="shared" si="12"/>
        <v>0.57894736842105265</v>
      </c>
      <c r="AK26" s="24">
        <f t="shared" ref="AK26" si="13">MIN(AK3:AK22)</f>
        <v>0.61842105263157898</v>
      </c>
      <c r="AL26" s="24"/>
    </row>
    <row r="27" spans="1:38" x14ac:dyDescent="0.25">
      <c r="A27" s="25">
        <v>3</v>
      </c>
      <c r="B27" s="25" t="s">
        <v>51</v>
      </c>
      <c r="C27" s="25" t="s">
        <v>57</v>
      </c>
      <c r="D27" s="37" t="s">
        <v>23</v>
      </c>
      <c r="E27" t="str">
        <f>randowFlorest!E27</f>
        <v>M</v>
      </c>
      <c r="F27" t="str">
        <f>NaiveBayes!E27</f>
        <v>M</v>
      </c>
      <c r="G27" t="str">
        <f>redesNeurais!E27</f>
        <v>M</v>
      </c>
      <c r="H27" t="str">
        <f>GradientBoosted!E27</f>
        <v>E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0</v>
      </c>
      <c r="N27">
        <f t="shared" si="6"/>
        <v>3</v>
      </c>
      <c r="Q27" s="23">
        <v>25</v>
      </c>
      <c r="R27" s="39">
        <f>randowFlorest!J27</f>
        <v>0.9</v>
      </c>
      <c r="S27" s="24">
        <f>NaiveBayes!J27</f>
        <v>0.9</v>
      </c>
      <c r="T27" s="24">
        <f>redesNeurais!J27</f>
        <v>0.8</v>
      </c>
      <c r="U27" s="38">
        <f>GradientBoosted!J27</f>
        <v>1</v>
      </c>
      <c r="V27" s="39">
        <f t="shared" si="9"/>
        <v>0.2</v>
      </c>
    </row>
    <row r="28" spans="1:38" x14ac:dyDescent="0.25">
      <c r="A28" s="25">
        <v>3</v>
      </c>
      <c r="B28" s="25" t="s">
        <v>60</v>
      </c>
      <c r="C28" s="25" t="s">
        <v>58</v>
      </c>
      <c r="D28" s="37" t="s">
        <v>25</v>
      </c>
      <c r="E28" t="str">
        <f>randowFlorest!E28</f>
        <v>E</v>
      </c>
      <c r="F28" t="str">
        <f>NaiveBayes!E28</f>
        <v>M</v>
      </c>
      <c r="G28" t="str">
        <f>redesNeurais!E28</f>
        <v>M</v>
      </c>
      <c r="H28" t="str">
        <f>GradientBoosted!E28</f>
        <v>V</v>
      </c>
      <c r="I28">
        <f t="shared" si="1"/>
        <v>1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1</v>
      </c>
      <c r="N28">
        <f t="shared" si="6"/>
        <v>1</v>
      </c>
      <c r="Q28" s="23">
        <v>26</v>
      </c>
      <c r="R28" s="38">
        <f>randowFlorest!J28</f>
        <v>0.7</v>
      </c>
      <c r="S28" s="24">
        <f>NaiveBayes!J28</f>
        <v>0.5</v>
      </c>
      <c r="T28" s="38">
        <f>redesNeurais!J28</f>
        <v>0.7</v>
      </c>
      <c r="U28" s="38">
        <f>GradientBoosted!J28</f>
        <v>0.7</v>
      </c>
      <c r="V28" s="39">
        <f t="shared" si="9"/>
        <v>0.2</v>
      </c>
    </row>
    <row r="29" spans="1:38" x14ac:dyDescent="0.25">
      <c r="A29" s="25">
        <v>3</v>
      </c>
      <c r="B29" s="25" t="s">
        <v>65</v>
      </c>
      <c r="C29" s="25" t="s">
        <v>61</v>
      </c>
      <c r="D29" s="37" t="s">
        <v>24</v>
      </c>
      <c r="E29" t="str">
        <f>randowFlorest!E29</f>
        <v>E</v>
      </c>
      <c r="F29" t="str">
        <f>NaiveBayes!E29</f>
        <v>V</v>
      </c>
      <c r="G29" t="str">
        <f>redesNeurais!E29</f>
        <v>E</v>
      </c>
      <c r="H29" t="str">
        <f>GradientBoosted!E29</f>
        <v>E</v>
      </c>
      <c r="I29">
        <f t="shared" si="1"/>
        <v>1</v>
      </c>
      <c r="J29">
        <f t="shared" si="2"/>
        <v>1</v>
      </c>
      <c r="K29">
        <f t="shared" si="3"/>
        <v>0</v>
      </c>
      <c r="L29">
        <f t="shared" si="4"/>
        <v>1</v>
      </c>
      <c r="M29">
        <f t="shared" si="5"/>
        <v>1</v>
      </c>
      <c r="N29">
        <f t="shared" si="6"/>
        <v>3</v>
      </c>
      <c r="Q29" s="23">
        <v>27</v>
      </c>
      <c r="R29" s="38">
        <f>randowFlorest!J29</f>
        <v>0.8</v>
      </c>
      <c r="S29" s="24">
        <f>NaiveBayes!J29</f>
        <v>0.6</v>
      </c>
      <c r="T29" s="24">
        <f>redesNeurais!J29</f>
        <v>0.7</v>
      </c>
      <c r="U29" s="24">
        <f>GradientBoosted!J29</f>
        <v>0.7</v>
      </c>
      <c r="V29" s="39">
        <f t="shared" si="9"/>
        <v>0.2</v>
      </c>
    </row>
    <row r="30" spans="1:38" x14ac:dyDescent="0.25">
      <c r="A30" s="25">
        <v>3</v>
      </c>
      <c r="B30" s="25" t="s">
        <v>52</v>
      </c>
      <c r="C30" s="25" t="s">
        <v>66</v>
      </c>
      <c r="D30" s="37" t="s">
        <v>24</v>
      </c>
      <c r="E30" t="str">
        <f>randowFlorest!E30</f>
        <v>E</v>
      </c>
      <c r="F30" t="str">
        <f>NaiveBayes!E30</f>
        <v>E</v>
      </c>
      <c r="G30" t="str">
        <f>redesNeurais!E30</f>
        <v>M</v>
      </c>
      <c r="H30" t="str">
        <f>GradientBoosted!E30</f>
        <v>E</v>
      </c>
      <c r="I30">
        <f t="shared" si="1"/>
        <v>1</v>
      </c>
      <c r="J30">
        <f t="shared" si="2"/>
        <v>1</v>
      </c>
      <c r="K30">
        <f t="shared" si="3"/>
        <v>1</v>
      </c>
      <c r="L30">
        <f t="shared" si="4"/>
        <v>0</v>
      </c>
      <c r="M30">
        <f t="shared" si="5"/>
        <v>1</v>
      </c>
      <c r="N30">
        <f t="shared" si="6"/>
        <v>3</v>
      </c>
      <c r="Q30" s="23">
        <v>28</v>
      </c>
      <c r="R30" s="24">
        <f>randowFlorest!J30</f>
        <v>0.6</v>
      </c>
      <c r="S30" s="38">
        <f>NaiveBayes!J30</f>
        <v>0.7</v>
      </c>
      <c r="T30" s="24">
        <f>redesNeurais!J30</f>
        <v>0.5</v>
      </c>
      <c r="U30" s="38">
        <f>GradientBoosted!J30</f>
        <v>0.7</v>
      </c>
      <c r="V30" s="39">
        <f t="shared" si="9"/>
        <v>0.4</v>
      </c>
    </row>
    <row r="31" spans="1:38" x14ac:dyDescent="0.25">
      <c r="A31" s="25">
        <v>3</v>
      </c>
      <c r="B31" s="25" t="s">
        <v>49</v>
      </c>
      <c r="C31" s="25" t="s">
        <v>59</v>
      </c>
      <c r="D31" s="37" t="s">
        <v>23</v>
      </c>
      <c r="E31" t="str">
        <f>randowFlorest!E31</f>
        <v>M</v>
      </c>
      <c r="F31" t="str">
        <f>NaiveBayes!E31</f>
        <v>M</v>
      </c>
      <c r="G31" t="str">
        <f>redesNeurais!E31</f>
        <v>M</v>
      </c>
      <c r="H31" t="str">
        <f>GradientBoosted!E31</f>
        <v>M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  <c r="N31">
        <f t="shared" si="6"/>
        <v>4</v>
      </c>
      <c r="Q31" s="23">
        <v>29</v>
      </c>
      <c r="R31" s="24">
        <f>randowFlorest!J31</f>
        <v>0.8</v>
      </c>
      <c r="S31" s="24">
        <f>NaiveBayes!J31</f>
        <v>0.8</v>
      </c>
      <c r="T31" s="24">
        <f>redesNeurais!J31</f>
        <v>0.7</v>
      </c>
      <c r="U31" s="38">
        <f>GradientBoosted!J31</f>
        <v>0.9</v>
      </c>
      <c r="V31" s="39">
        <f t="shared" si="9"/>
        <v>0.2</v>
      </c>
    </row>
    <row r="32" spans="1:38" x14ac:dyDescent="0.25">
      <c r="A32" s="25">
        <v>3</v>
      </c>
      <c r="B32" s="25" t="s">
        <v>62</v>
      </c>
      <c r="C32" s="25" t="s">
        <v>55</v>
      </c>
      <c r="D32" s="37" t="s">
        <v>23</v>
      </c>
      <c r="E32" t="str">
        <f>randowFlorest!E32</f>
        <v>M</v>
      </c>
      <c r="F32" t="str">
        <f>NaiveBayes!E32</f>
        <v>M</v>
      </c>
      <c r="G32" t="str">
        <f>redesNeurais!E32</f>
        <v>M</v>
      </c>
      <c r="H32" t="str">
        <f>GradientBoosted!E32</f>
        <v>M</v>
      </c>
      <c r="I32">
        <f t="shared" si="1"/>
        <v>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  <c r="N32">
        <f t="shared" si="6"/>
        <v>4</v>
      </c>
      <c r="Q32" s="23">
        <v>30</v>
      </c>
      <c r="R32" s="38">
        <f>randowFlorest!J32</f>
        <v>1</v>
      </c>
      <c r="S32" s="24">
        <f>NaiveBayes!J32</f>
        <v>0.8</v>
      </c>
      <c r="T32" s="24">
        <f>redesNeurais!J32</f>
        <v>0.8</v>
      </c>
      <c r="U32" s="24">
        <f>GradientBoosted!J32</f>
        <v>0.8</v>
      </c>
      <c r="V32" s="39">
        <f t="shared" si="9"/>
        <v>0.3</v>
      </c>
    </row>
    <row r="33" spans="1:22" x14ac:dyDescent="0.25">
      <c r="A33" s="25">
        <v>4</v>
      </c>
      <c r="B33" s="25" t="s">
        <v>59</v>
      </c>
      <c r="C33" s="25" t="s">
        <v>64</v>
      </c>
      <c r="D33" s="37" t="s">
        <v>23</v>
      </c>
      <c r="E33" t="str">
        <f>randowFlorest!E33</f>
        <v>M</v>
      </c>
      <c r="F33" t="str">
        <f>NaiveBayes!E33</f>
        <v>M</v>
      </c>
      <c r="G33" t="str">
        <f>redesNeurais!E33</f>
        <v>M</v>
      </c>
      <c r="H33" t="str">
        <f>GradientBoosted!E33</f>
        <v>E</v>
      </c>
      <c r="I33">
        <f t="shared" si="1"/>
        <v>1</v>
      </c>
      <c r="J33">
        <f t="shared" si="2"/>
        <v>1</v>
      </c>
      <c r="K33">
        <f t="shared" si="3"/>
        <v>1</v>
      </c>
      <c r="L33">
        <f t="shared" si="4"/>
        <v>1</v>
      </c>
      <c r="M33">
        <f t="shared" si="5"/>
        <v>0</v>
      </c>
      <c r="N33">
        <f t="shared" si="6"/>
        <v>3</v>
      </c>
      <c r="Q33" s="23">
        <v>31</v>
      </c>
      <c r="R33" s="38">
        <f>randowFlorest!J33</f>
        <v>0.9</v>
      </c>
      <c r="S33" s="38">
        <f>NaiveBayes!J33</f>
        <v>0.9</v>
      </c>
      <c r="T33" s="24">
        <f>redesNeurais!J33</f>
        <v>0.8</v>
      </c>
      <c r="U33" s="24">
        <f>GradientBoosted!J33</f>
        <v>0.6</v>
      </c>
      <c r="V33" s="39">
        <f t="shared" si="9"/>
        <v>0.2</v>
      </c>
    </row>
    <row r="34" spans="1:22" x14ac:dyDescent="0.25">
      <c r="A34" s="25">
        <v>4</v>
      </c>
      <c r="B34" s="25" t="s">
        <v>58</v>
      </c>
      <c r="C34" s="25" t="s">
        <v>51</v>
      </c>
      <c r="D34" s="37" t="s">
        <v>25</v>
      </c>
      <c r="E34" t="str">
        <f>randowFlorest!E34</f>
        <v>V</v>
      </c>
      <c r="F34" t="str">
        <f>NaiveBayes!E34</f>
        <v>V</v>
      </c>
      <c r="G34" t="str">
        <f>redesNeurais!E34</f>
        <v>V</v>
      </c>
      <c r="H34" t="str">
        <f>GradientBoosted!E34</f>
        <v>V</v>
      </c>
      <c r="I34">
        <f t="shared" si="1"/>
        <v>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  <c r="N34">
        <f t="shared" si="6"/>
        <v>4</v>
      </c>
      <c r="Q34" s="23">
        <v>32</v>
      </c>
      <c r="R34" s="24">
        <f>randowFlorest!J34</f>
        <v>0.7</v>
      </c>
      <c r="S34" s="24">
        <f>NaiveBayes!J34</f>
        <v>0.8</v>
      </c>
      <c r="T34" s="24">
        <f>redesNeurais!J34</f>
        <v>0.8</v>
      </c>
      <c r="U34" s="38">
        <f>GradientBoosted!J34</f>
        <v>0.9</v>
      </c>
      <c r="V34" s="39">
        <f t="shared" si="9"/>
        <v>0.2</v>
      </c>
    </row>
    <row r="35" spans="1:22" x14ac:dyDescent="0.25">
      <c r="A35" s="25">
        <v>4</v>
      </c>
      <c r="B35" s="25" t="s">
        <v>63</v>
      </c>
      <c r="C35" s="25" t="s">
        <v>60</v>
      </c>
      <c r="D35" s="37" t="s">
        <v>24</v>
      </c>
      <c r="E35" t="str">
        <f>randowFlorest!E35</f>
        <v>E</v>
      </c>
      <c r="F35" t="str">
        <f>NaiveBayes!E35</f>
        <v>E</v>
      </c>
      <c r="G35" t="str">
        <f>redesNeurais!E35</f>
        <v>M</v>
      </c>
      <c r="H35" t="str">
        <f>GradientBoosted!E35</f>
        <v>E</v>
      </c>
      <c r="I35">
        <f t="shared" si="1"/>
        <v>1</v>
      </c>
      <c r="J35">
        <f t="shared" si="2"/>
        <v>1</v>
      </c>
      <c r="K35">
        <f t="shared" si="3"/>
        <v>1</v>
      </c>
      <c r="L35">
        <f t="shared" si="4"/>
        <v>0</v>
      </c>
      <c r="M35">
        <f t="shared" si="5"/>
        <v>1</v>
      </c>
      <c r="N35">
        <f t="shared" si="6"/>
        <v>3</v>
      </c>
      <c r="Q35" s="23">
        <v>33</v>
      </c>
      <c r="R35" s="24">
        <f>randowFlorest!J35</f>
        <v>0.5</v>
      </c>
      <c r="S35" s="24">
        <f>NaiveBayes!J35</f>
        <v>0.4</v>
      </c>
      <c r="T35" s="24">
        <f>redesNeurais!J35</f>
        <v>0.5</v>
      </c>
      <c r="U35" s="38">
        <f>GradientBoosted!J35</f>
        <v>0.7</v>
      </c>
      <c r="V35" s="39">
        <f t="shared" si="9"/>
        <v>0.6</v>
      </c>
    </row>
    <row r="36" spans="1:22" x14ac:dyDescent="0.25">
      <c r="A36" s="25">
        <v>4</v>
      </c>
      <c r="B36" s="25" t="s">
        <v>61</v>
      </c>
      <c r="C36" s="25" t="s">
        <v>67</v>
      </c>
      <c r="D36" s="37" t="s">
        <v>23</v>
      </c>
      <c r="E36" t="str">
        <f>randowFlorest!E36</f>
        <v>M</v>
      </c>
      <c r="F36" t="str">
        <f>NaiveBayes!E36</f>
        <v>M</v>
      </c>
      <c r="G36" t="str">
        <f>redesNeurais!E36</f>
        <v>M</v>
      </c>
      <c r="H36" t="str">
        <f>GradientBoosted!E36</f>
        <v>M</v>
      </c>
      <c r="I36">
        <f t="shared" si="1"/>
        <v>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  <c r="N36">
        <f t="shared" si="6"/>
        <v>4</v>
      </c>
      <c r="Q36" s="23">
        <v>34</v>
      </c>
      <c r="R36" s="24">
        <f>randowFlorest!J36</f>
        <v>0.7</v>
      </c>
      <c r="S36" s="24">
        <f>NaiveBayes!J36</f>
        <v>0.6</v>
      </c>
      <c r="T36" s="24">
        <f>redesNeurais!J36</f>
        <v>0.7</v>
      </c>
      <c r="U36" s="38">
        <f>GradientBoosted!J36</f>
        <v>0.8</v>
      </c>
      <c r="V36" s="39">
        <f t="shared" si="9"/>
        <v>0.3</v>
      </c>
    </row>
    <row r="37" spans="1:22" x14ac:dyDescent="0.25">
      <c r="A37" s="25">
        <v>4</v>
      </c>
      <c r="B37" s="25" t="s">
        <v>54</v>
      </c>
      <c r="C37" s="25" t="s">
        <v>56</v>
      </c>
      <c r="D37" s="37" t="s">
        <v>25</v>
      </c>
      <c r="E37" t="str">
        <f>randowFlorest!E37</f>
        <v>E</v>
      </c>
      <c r="F37" t="str">
        <f>NaiveBayes!E37</f>
        <v>M</v>
      </c>
      <c r="G37" t="str">
        <f>redesNeurais!E37</f>
        <v>M</v>
      </c>
      <c r="H37" t="str">
        <f>GradientBoosted!E37</f>
        <v>M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0</v>
      </c>
      <c r="Q37" s="23">
        <v>35</v>
      </c>
      <c r="R37" s="38">
        <f>randowFlorest!J37</f>
        <v>0.9</v>
      </c>
      <c r="S37" s="24">
        <f>NaiveBayes!J37</f>
        <v>0.8</v>
      </c>
      <c r="T37" s="24">
        <f>redesNeurais!J37</f>
        <v>0.7</v>
      </c>
      <c r="U37" s="38">
        <f>GradientBoosted!J37</f>
        <v>0.9</v>
      </c>
      <c r="V37" s="39">
        <f t="shared" si="9"/>
        <v>0.1</v>
      </c>
    </row>
    <row r="38" spans="1:22" x14ac:dyDescent="0.25">
      <c r="A38" s="25">
        <v>4</v>
      </c>
      <c r="B38" s="25" t="s">
        <v>48</v>
      </c>
      <c r="C38" s="25" t="s">
        <v>52</v>
      </c>
      <c r="D38" s="37" t="s">
        <v>23</v>
      </c>
      <c r="E38" t="str">
        <f>randowFlorest!E38</f>
        <v>E</v>
      </c>
      <c r="F38" t="str">
        <f>NaiveBayes!E38</f>
        <v>E</v>
      </c>
      <c r="G38" t="str">
        <f>redesNeurais!E38</f>
        <v>M</v>
      </c>
      <c r="H38" t="str">
        <f>GradientBoosted!E38</f>
        <v>E</v>
      </c>
      <c r="I38">
        <f t="shared" si="1"/>
        <v>1</v>
      </c>
      <c r="J38">
        <f t="shared" si="2"/>
        <v>0</v>
      </c>
      <c r="K38">
        <f t="shared" si="3"/>
        <v>0</v>
      </c>
      <c r="L38">
        <f t="shared" si="4"/>
        <v>1</v>
      </c>
      <c r="M38">
        <f t="shared" si="5"/>
        <v>0</v>
      </c>
      <c r="N38">
        <f t="shared" si="6"/>
        <v>1</v>
      </c>
      <c r="Q38" s="23">
        <v>36</v>
      </c>
      <c r="R38" s="38">
        <f>randowFlorest!J38</f>
        <v>0.6</v>
      </c>
      <c r="S38" s="24">
        <f>NaiveBayes!J38</f>
        <v>0.5</v>
      </c>
      <c r="T38" s="38">
        <f>redesNeurais!J38</f>
        <v>0.6</v>
      </c>
      <c r="U38" s="24">
        <f>GradientBoosted!J38</f>
        <v>0.5</v>
      </c>
      <c r="V38" s="39">
        <f t="shared" si="9"/>
        <v>0.2</v>
      </c>
    </row>
    <row r="39" spans="1:22" x14ac:dyDescent="0.25">
      <c r="A39" s="25">
        <v>4</v>
      </c>
      <c r="B39" s="25" t="s">
        <v>53</v>
      </c>
      <c r="C39" s="25" t="s">
        <v>49</v>
      </c>
      <c r="D39" s="37" t="s">
        <v>23</v>
      </c>
      <c r="E39" t="str">
        <f>randowFlorest!E39</f>
        <v>M</v>
      </c>
      <c r="F39" t="str">
        <f>NaiveBayes!E39</f>
        <v>M</v>
      </c>
      <c r="G39" t="str">
        <f>redesNeurais!E39</f>
        <v>M</v>
      </c>
      <c r="H39" t="str">
        <f>GradientBoosted!E39</f>
        <v>M</v>
      </c>
      <c r="I39">
        <f t="shared" si="1"/>
        <v>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1</v>
      </c>
      <c r="N39">
        <f t="shared" si="6"/>
        <v>4</v>
      </c>
      <c r="Q39" s="23">
        <v>37</v>
      </c>
      <c r="R39" s="38">
        <f>randowFlorest!J39</f>
        <v>0.9</v>
      </c>
      <c r="S39" s="38">
        <f>NaiveBayes!J39</f>
        <v>0.9</v>
      </c>
      <c r="T39" s="24">
        <f>redesNeurais!J39</f>
        <v>0.8</v>
      </c>
      <c r="U39" s="38">
        <f>GradientBoosted!J39</f>
        <v>0.9</v>
      </c>
      <c r="V39" s="39">
        <f t="shared" si="9"/>
        <v>0.2</v>
      </c>
    </row>
    <row r="40" spans="1:22" x14ac:dyDescent="0.25">
      <c r="A40" s="25">
        <v>4</v>
      </c>
      <c r="B40" s="25" t="s">
        <v>55</v>
      </c>
      <c r="C40" s="25" t="s">
        <v>65</v>
      </c>
      <c r="D40" s="37" t="s">
        <v>24</v>
      </c>
      <c r="E40" t="str">
        <f>randowFlorest!E40</f>
        <v>E</v>
      </c>
      <c r="F40" t="str">
        <f>NaiveBayes!E40</f>
        <v>M</v>
      </c>
      <c r="G40" t="str">
        <f>redesNeurais!E40</f>
        <v>E</v>
      </c>
      <c r="H40" t="str">
        <f>GradientBoosted!E40</f>
        <v>E</v>
      </c>
      <c r="I40">
        <f t="shared" si="1"/>
        <v>1</v>
      </c>
      <c r="J40">
        <f t="shared" si="2"/>
        <v>1</v>
      </c>
      <c r="K40">
        <f t="shared" si="3"/>
        <v>0</v>
      </c>
      <c r="L40">
        <f t="shared" si="4"/>
        <v>1</v>
      </c>
      <c r="M40">
        <f t="shared" si="5"/>
        <v>1</v>
      </c>
      <c r="N40">
        <f t="shared" si="6"/>
        <v>3</v>
      </c>
      <c r="Q40" s="23">
        <v>38</v>
      </c>
      <c r="R40" s="24">
        <f>randowFlorest!J40</f>
        <v>0.5</v>
      </c>
      <c r="S40" s="38">
        <f>NaiveBayes!J40</f>
        <v>0.7</v>
      </c>
      <c r="T40" s="24">
        <f>redesNeurais!J40</f>
        <v>0.5</v>
      </c>
      <c r="U40" s="24">
        <f>GradientBoosted!J40</f>
        <v>0.5</v>
      </c>
      <c r="V40" s="39">
        <f t="shared" si="9"/>
        <v>0.3</v>
      </c>
    </row>
    <row r="41" spans="1:22" x14ac:dyDescent="0.25">
      <c r="A41" s="25">
        <v>4</v>
      </c>
      <c r="B41" s="25" t="s">
        <v>66</v>
      </c>
      <c r="C41" s="25" t="s">
        <v>62</v>
      </c>
      <c r="D41" s="37" t="s">
        <v>23</v>
      </c>
      <c r="E41" t="str">
        <f>randowFlorest!E41</f>
        <v>M</v>
      </c>
      <c r="F41" t="str">
        <f>NaiveBayes!E41</f>
        <v>M</v>
      </c>
      <c r="G41" t="str">
        <f>redesNeurais!E41</f>
        <v>M</v>
      </c>
      <c r="H41" t="str">
        <f>GradientBoosted!E41</f>
        <v>M</v>
      </c>
      <c r="I41">
        <f t="shared" si="1"/>
        <v>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1</v>
      </c>
      <c r="N41">
        <f t="shared" si="6"/>
        <v>4</v>
      </c>
    </row>
    <row r="42" spans="1:22" x14ac:dyDescent="0.25">
      <c r="A42" s="25">
        <v>4</v>
      </c>
      <c r="B42" s="25" t="s">
        <v>57</v>
      </c>
      <c r="C42" s="25" t="s">
        <v>50</v>
      </c>
      <c r="D42" s="37" t="s">
        <v>25</v>
      </c>
      <c r="E42" t="str">
        <f>randowFlorest!E42</f>
        <v>V</v>
      </c>
      <c r="F42" t="str">
        <f>NaiveBayes!E42</f>
        <v>V</v>
      </c>
      <c r="G42" t="str">
        <f>redesNeurais!E42</f>
        <v>V</v>
      </c>
      <c r="H42" t="str">
        <f>GradientBoosted!E42</f>
        <v>V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  <c r="N42">
        <f t="shared" si="6"/>
        <v>4</v>
      </c>
    </row>
    <row r="43" spans="1:22" x14ac:dyDescent="0.25">
      <c r="A43" s="25">
        <v>5</v>
      </c>
      <c r="B43" s="25" t="s">
        <v>58</v>
      </c>
      <c r="C43" s="25" t="s">
        <v>49</v>
      </c>
      <c r="D43" s="37" t="s">
        <v>23</v>
      </c>
      <c r="E43" t="str">
        <f>randowFlorest!E43</f>
        <v>M</v>
      </c>
      <c r="F43" t="str">
        <f>NaiveBayes!E43</f>
        <v>M</v>
      </c>
      <c r="G43" t="str">
        <f>redesNeurais!E43</f>
        <v>M</v>
      </c>
      <c r="H43" t="str">
        <f>GradientBoosted!E43</f>
        <v>M</v>
      </c>
      <c r="I43">
        <f t="shared" si="1"/>
        <v>1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1</v>
      </c>
      <c r="N43">
        <f t="shared" si="6"/>
        <v>4</v>
      </c>
    </row>
    <row r="44" spans="1:22" x14ac:dyDescent="0.25">
      <c r="A44" s="25">
        <v>5</v>
      </c>
      <c r="B44" s="25" t="s">
        <v>54</v>
      </c>
      <c r="C44" s="25" t="s">
        <v>48</v>
      </c>
      <c r="D44" s="37" t="s">
        <v>23</v>
      </c>
      <c r="E44" t="str">
        <f>randowFlorest!E44</f>
        <v>E</v>
      </c>
      <c r="F44" t="str">
        <f>NaiveBayes!E44</f>
        <v>E</v>
      </c>
      <c r="G44" t="str">
        <f>redesNeurais!E44</f>
        <v>M</v>
      </c>
      <c r="H44" t="str">
        <f>GradientBoosted!E44</f>
        <v>E</v>
      </c>
      <c r="I44">
        <f t="shared" si="1"/>
        <v>1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1</v>
      </c>
      <c r="T44" t="s">
        <v>83</v>
      </c>
      <c r="U44" t="s">
        <v>84</v>
      </c>
    </row>
    <row r="45" spans="1:22" x14ac:dyDescent="0.25">
      <c r="A45" s="25">
        <v>5</v>
      </c>
      <c r="B45" s="25" t="s">
        <v>56</v>
      </c>
      <c r="C45" s="25" t="s">
        <v>61</v>
      </c>
      <c r="D45" s="37" t="s">
        <v>23</v>
      </c>
      <c r="E45" t="str">
        <f>randowFlorest!E45</f>
        <v>M</v>
      </c>
      <c r="F45" t="str">
        <f>NaiveBayes!E45</f>
        <v>M</v>
      </c>
      <c r="G45" t="str">
        <f>redesNeurais!E45</f>
        <v>M</v>
      </c>
      <c r="H45" t="str">
        <f>GradientBoosted!E45</f>
        <v>V</v>
      </c>
      <c r="I45">
        <f t="shared" si="1"/>
        <v>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  <c r="N45">
        <f t="shared" si="6"/>
        <v>3</v>
      </c>
      <c r="T45" t="s">
        <v>87</v>
      </c>
      <c r="U45">
        <v>140</v>
      </c>
    </row>
    <row r="46" spans="1:22" x14ac:dyDescent="0.25">
      <c r="A46" s="25">
        <v>5</v>
      </c>
      <c r="B46" s="25" t="s">
        <v>52</v>
      </c>
      <c r="C46" s="25" t="s">
        <v>57</v>
      </c>
      <c r="D46" s="37" t="s">
        <v>25</v>
      </c>
      <c r="E46" t="str">
        <f>randowFlorest!E46</f>
        <v>V</v>
      </c>
      <c r="F46" t="str">
        <f>NaiveBayes!E46</f>
        <v>M</v>
      </c>
      <c r="G46" t="str">
        <f>redesNeurais!E46</f>
        <v>E</v>
      </c>
      <c r="H46" t="str">
        <f>GradientBoosted!E46</f>
        <v>V</v>
      </c>
      <c r="I46">
        <f t="shared" si="1"/>
        <v>1</v>
      </c>
      <c r="J46">
        <f t="shared" si="2"/>
        <v>1</v>
      </c>
      <c r="K46">
        <f t="shared" si="3"/>
        <v>0</v>
      </c>
      <c r="L46">
        <f t="shared" si="4"/>
        <v>0</v>
      </c>
      <c r="M46">
        <f t="shared" si="5"/>
        <v>1</v>
      </c>
      <c r="N46">
        <f t="shared" si="6"/>
        <v>2</v>
      </c>
      <c r="T46" t="s">
        <v>88</v>
      </c>
      <c r="U46">
        <v>48</v>
      </c>
    </row>
    <row r="47" spans="1:22" x14ac:dyDescent="0.25">
      <c r="A47" s="25">
        <v>5</v>
      </c>
      <c r="B47" s="25" t="s">
        <v>59</v>
      </c>
      <c r="C47" s="25" t="s">
        <v>51</v>
      </c>
      <c r="D47" s="37" t="s">
        <v>23</v>
      </c>
      <c r="E47" t="str">
        <f>randowFlorest!E47</f>
        <v>M</v>
      </c>
      <c r="F47" t="str">
        <f>NaiveBayes!E47</f>
        <v>M</v>
      </c>
      <c r="G47" t="str">
        <f>redesNeurais!E47</f>
        <v>M</v>
      </c>
      <c r="H47" t="str">
        <f>GradientBoosted!E47</f>
        <v>M</v>
      </c>
      <c r="I47">
        <f t="shared" si="1"/>
        <v>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  <c r="N47">
        <f t="shared" si="6"/>
        <v>4</v>
      </c>
      <c r="T47" t="s">
        <v>89</v>
      </c>
      <c r="U47">
        <v>8</v>
      </c>
    </row>
    <row r="48" spans="1:22" x14ac:dyDescent="0.25">
      <c r="A48" s="25">
        <v>5</v>
      </c>
      <c r="B48" s="25" t="s">
        <v>67</v>
      </c>
      <c r="C48" s="25" t="s">
        <v>55</v>
      </c>
      <c r="D48" s="37" t="s">
        <v>24</v>
      </c>
      <c r="E48" t="str">
        <f>randowFlorest!E48</f>
        <v>M</v>
      </c>
      <c r="F48" t="str">
        <f>NaiveBayes!E48</f>
        <v>M</v>
      </c>
      <c r="G48" t="str">
        <f>redesNeurais!E48</f>
        <v>M</v>
      </c>
      <c r="H48" t="str">
        <f>GradientBoosted!E48</f>
        <v>M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</row>
    <row r="49" spans="1:21" x14ac:dyDescent="0.25">
      <c r="A49" s="25">
        <v>5</v>
      </c>
      <c r="B49" s="25" t="s">
        <v>66</v>
      </c>
      <c r="C49" s="25" t="s">
        <v>63</v>
      </c>
      <c r="D49" s="37" t="s">
        <v>25</v>
      </c>
      <c r="E49" t="str">
        <f>randowFlorest!E49</f>
        <v>V</v>
      </c>
      <c r="F49" t="str">
        <f>NaiveBayes!E49</f>
        <v>V</v>
      </c>
      <c r="G49" t="str">
        <f>redesNeurais!E49</f>
        <v>V</v>
      </c>
      <c r="H49" t="str">
        <f>GradientBoosted!E49</f>
        <v>V</v>
      </c>
      <c r="I49">
        <f t="shared" si="1"/>
        <v>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  <c r="N49">
        <f t="shared" si="6"/>
        <v>4</v>
      </c>
    </row>
    <row r="50" spans="1:21" x14ac:dyDescent="0.25">
      <c r="A50" s="25">
        <v>5</v>
      </c>
      <c r="B50" s="25" t="s">
        <v>64</v>
      </c>
      <c r="C50" s="25" t="s">
        <v>60</v>
      </c>
      <c r="D50" s="37" t="s">
        <v>23</v>
      </c>
      <c r="E50" t="str">
        <f>randowFlorest!E50</f>
        <v>M</v>
      </c>
      <c r="F50" t="str">
        <f>NaiveBayes!E50</f>
        <v>E</v>
      </c>
      <c r="G50" t="str">
        <f>redesNeurais!E50</f>
        <v>M</v>
      </c>
      <c r="H50" t="str">
        <f>GradientBoosted!E50</f>
        <v>M</v>
      </c>
      <c r="I50">
        <f t="shared" si="1"/>
        <v>1</v>
      </c>
      <c r="J50">
        <f t="shared" si="2"/>
        <v>1</v>
      </c>
      <c r="K50">
        <f t="shared" si="3"/>
        <v>0</v>
      </c>
      <c r="L50">
        <f t="shared" si="4"/>
        <v>1</v>
      </c>
      <c r="M50">
        <f t="shared" si="5"/>
        <v>1</v>
      </c>
      <c r="N50">
        <f t="shared" si="6"/>
        <v>3</v>
      </c>
    </row>
    <row r="51" spans="1:21" x14ac:dyDescent="0.25">
      <c r="A51" s="25">
        <v>5</v>
      </c>
      <c r="B51" s="25" t="s">
        <v>50</v>
      </c>
      <c r="C51" s="25" t="s">
        <v>62</v>
      </c>
      <c r="D51" s="37" t="s">
        <v>24</v>
      </c>
      <c r="E51" t="str">
        <f>randowFlorest!E51</f>
        <v>V</v>
      </c>
      <c r="F51" t="str">
        <f>NaiveBayes!E51</f>
        <v>E</v>
      </c>
      <c r="G51" t="str">
        <f>redesNeurais!E51</f>
        <v>V</v>
      </c>
      <c r="H51" t="str">
        <f>GradientBoosted!E51</f>
        <v>E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0</v>
      </c>
      <c r="M51">
        <f t="shared" si="5"/>
        <v>1</v>
      </c>
      <c r="N51">
        <f t="shared" si="6"/>
        <v>2</v>
      </c>
      <c r="T51" t="s">
        <v>96</v>
      </c>
      <c r="U51" t="s">
        <v>97</v>
      </c>
    </row>
    <row r="52" spans="1:21" x14ac:dyDescent="0.25">
      <c r="A52" s="25">
        <v>5</v>
      </c>
      <c r="B52" s="25" t="s">
        <v>53</v>
      </c>
      <c r="C52" s="25" t="s">
        <v>65</v>
      </c>
      <c r="D52" s="37" t="s">
        <v>23</v>
      </c>
      <c r="E52" t="str">
        <f>randowFlorest!E52</f>
        <v>M</v>
      </c>
      <c r="F52" t="str">
        <f>NaiveBayes!E52</f>
        <v>M</v>
      </c>
      <c r="G52" t="str">
        <f>redesNeurais!E52</f>
        <v>M</v>
      </c>
      <c r="H52" t="str">
        <f>GradientBoosted!E52</f>
        <v>M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  <c r="N52">
        <f t="shared" si="6"/>
        <v>4</v>
      </c>
      <c r="T52">
        <v>0</v>
      </c>
      <c r="U52" s="21">
        <f>33/380</f>
        <v>8.6842105263157901E-2</v>
      </c>
    </row>
    <row r="53" spans="1:21" x14ac:dyDescent="0.25">
      <c r="A53" s="25">
        <v>6</v>
      </c>
      <c r="B53" s="25" t="s">
        <v>51</v>
      </c>
      <c r="C53" s="25" t="s">
        <v>56</v>
      </c>
      <c r="D53" s="37" t="s">
        <v>25</v>
      </c>
      <c r="E53" t="str">
        <f>randowFlorest!E53</f>
        <v>V</v>
      </c>
      <c r="F53" t="str">
        <f>NaiveBayes!E53</f>
        <v>V</v>
      </c>
      <c r="G53" t="str">
        <f>redesNeurais!E53</f>
        <v>V</v>
      </c>
      <c r="H53" t="str">
        <f>GradientBoosted!E53</f>
        <v>V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  <c r="N53">
        <f t="shared" si="6"/>
        <v>4</v>
      </c>
      <c r="T53">
        <v>1</v>
      </c>
      <c r="U53" s="21">
        <f>38/380</f>
        <v>0.1</v>
      </c>
    </row>
    <row r="54" spans="1:21" x14ac:dyDescent="0.25">
      <c r="A54" s="25">
        <v>6</v>
      </c>
      <c r="B54" s="25" t="s">
        <v>60</v>
      </c>
      <c r="C54" s="25" t="s">
        <v>54</v>
      </c>
      <c r="D54" s="37" t="s">
        <v>23</v>
      </c>
      <c r="E54" t="str">
        <f>randowFlorest!E54</f>
        <v>M</v>
      </c>
      <c r="F54" t="str">
        <f>NaiveBayes!E54</f>
        <v>M</v>
      </c>
      <c r="G54" t="str">
        <f>redesNeurais!E54</f>
        <v>M</v>
      </c>
      <c r="H54" t="str">
        <f>GradientBoosted!E54</f>
        <v>M</v>
      </c>
      <c r="I54">
        <f t="shared" si="1"/>
        <v>1</v>
      </c>
      <c r="J54">
        <f t="shared" si="2"/>
        <v>1</v>
      </c>
      <c r="K54">
        <f t="shared" si="3"/>
        <v>1</v>
      </c>
      <c r="L54">
        <f t="shared" si="4"/>
        <v>1</v>
      </c>
      <c r="M54">
        <f t="shared" si="5"/>
        <v>1</v>
      </c>
      <c r="N54">
        <f t="shared" si="6"/>
        <v>4</v>
      </c>
      <c r="T54">
        <v>2</v>
      </c>
      <c r="U54" s="21">
        <f>98/380</f>
        <v>0.25789473684210529</v>
      </c>
    </row>
    <row r="55" spans="1:21" x14ac:dyDescent="0.25">
      <c r="A55" s="25">
        <v>6</v>
      </c>
      <c r="B55" s="25" t="s">
        <v>48</v>
      </c>
      <c r="C55" s="25" t="s">
        <v>66</v>
      </c>
      <c r="D55" s="37" t="s">
        <v>23</v>
      </c>
      <c r="E55" t="str">
        <f>randowFlorest!E55</f>
        <v>M</v>
      </c>
      <c r="F55" t="str">
        <f>NaiveBayes!E55</f>
        <v>M</v>
      </c>
      <c r="G55" t="str">
        <f>redesNeurais!E55</f>
        <v>M</v>
      </c>
      <c r="H55" t="str">
        <f>GradientBoosted!E55</f>
        <v>M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  <c r="N55">
        <f t="shared" si="6"/>
        <v>4</v>
      </c>
      <c r="T55">
        <v>3</v>
      </c>
      <c r="U55" s="21">
        <f>192/380</f>
        <v>0.50526315789473686</v>
      </c>
    </row>
    <row r="56" spans="1:21" x14ac:dyDescent="0.25">
      <c r="A56" s="25">
        <v>6</v>
      </c>
      <c r="B56" s="25" t="s">
        <v>57</v>
      </c>
      <c r="C56" s="25" t="s">
        <v>67</v>
      </c>
      <c r="D56" s="37" t="s">
        <v>24</v>
      </c>
      <c r="E56" t="str">
        <f>randowFlorest!E56</f>
        <v>M</v>
      </c>
      <c r="F56" t="str">
        <f>NaiveBayes!E56</f>
        <v>V</v>
      </c>
      <c r="G56" t="str">
        <f>redesNeurais!E56</f>
        <v>M</v>
      </c>
      <c r="H56" t="str">
        <f>GradientBoosted!E56</f>
        <v>E</v>
      </c>
      <c r="I56">
        <f t="shared" si="1"/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1</v>
      </c>
      <c r="T56">
        <v>4</v>
      </c>
      <c r="U56" s="21">
        <f>196/380</f>
        <v>0.51578947368421058</v>
      </c>
    </row>
    <row r="57" spans="1:21" x14ac:dyDescent="0.25">
      <c r="A57" s="25">
        <v>6</v>
      </c>
      <c r="B57" s="25" t="s">
        <v>62</v>
      </c>
      <c r="C57" s="25" t="s">
        <v>58</v>
      </c>
      <c r="D57" s="37" t="s">
        <v>23</v>
      </c>
      <c r="E57" t="str">
        <f>randowFlorest!E57</f>
        <v>M</v>
      </c>
      <c r="F57" t="str">
        <f>NaiveBayes!E57</f>
        <v>M</v>
      </c>
      <c r="G57" t="str">
        <f>redesNeurais!E57</f>
        <v>M</v>
      </c>
      <c r="H57" t="str">
        <f>GradientBoosted!E57</f>
        <v>M</v>
      </c>
      <c r="I57">
        <f t="shared" si="1"/>
        <v>1</v>
      </c>
      <c r="J57">
        <f t="shared" si="2"/>
        <v>1</v>
      </c>
      <c r="K57">
        <f t="shared" si="3"/>
        <v>1</v>
      </c>
      <c r="L57">
        <f t="shared" si="4"/>
        <v>1</v>
      </c>
      <c r="M57">
        <f t="shared" si="5"/>
        <v>1</v>
      </c>
      <c r="N57">
        <f t="shared" si="6"/>
        <v>4</v>
      </c>
    </row>
    <row r="58" spans="1:21" x14ac:dyDescent="0.25">
      <c r="A58" s="25">
        <v>6</v>
      </c>
      <c r="B58" s="25" t="s">
        <v>63</v>
      </c>
      <c r="C58" s="25" t="s">
        <v>50</v>
      </c>
      <c r="D58" s="37" t="s">
        <v>23</v>
      </c>
      <c r="E58" t="str">
        <f>randowFlorest!E58</f>
        <v>M</v>
      </c>
      <c r="F58" t="str">
        <f>NaiveBayes!E58</f>
        <v>M</v>
      </c>
      <c r="G58" t="str">
        <f>redesNeurais!E58</f>
        <v>M</v>
      </c>
      <c r="H58" t="str">
        <f>GradientBoosted!E58</f>
        <v>M</v>
      </c>
      <c r="I58">
        <f t="shared" si="1"/>
        <v>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  <c r="N58">
        <f t="shared" si="6"/>
        <v>4</v>
      </c>
    </row>
    <row r="59" spans="1:21" x14ac:dyDescent="0.25">
      <c r="A59" s="25">
        <v>6</v>
      </c>
      <c r="B59" s="25" t="s">
        <v>49</v>
      </c>
      <c r="C59" s="25" t="s">
        <v>52</v>
      </c>
      <c r="D59" s="37" t="s">
        <v>25</v>
      </c>
      <c r="E59" t="str">
        <f>randowFlorest!E59</f>
        <v>E</v>
      </c>
      <c r="F59" t="str">
        <f>NaiveBayes!E59</f>
        <v>E</v>
      </c>
      <c r="G59" t="str">
        <f>redesNeurais!E59</f>
        <v>M</v>
      </c>
      <c r="H59" t="str">
        <f>GradientBoosted!E59</f>
        <v>E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</row>
    <row r="60" spans="1:21" x14ac:dyDescent="0.25">
      <c r="A60" s="25">
        <v>6</v>
      </c>
      <c r="B60" s="25" t="s">
        <v>61</v>
      </c>
      <c r="C60" s="25" t="s">
        <v>53</v>
      </c>
      <c r="D60" s="37" t="s">
        <v>24</v>
      </c>
      <c r="E60" t="str">
        <f>randowFlorest!E60</f>
        <v>E</v>
      </c>
      <c r="F60" t="str">
        <f>NaiveBayes!E60</f>
        <v>E</v>
      </c>
      <c r="G60" t="str">
        <f>redesNeurais!E60</f>
        <v>M</v>
      </c>
      <c r="H60" t="str">
        <f>GradientBoosted!E60</f>
        <v>E</v>
      </c>
      <c r="I60">
        <f t="shared" si="1"/>
        <v>1</v>
      </c>
      <c r="J60">
        <f t="shared" si="2"/>
        <v>1</v>
      </c>
      <c r="K60">
        <f t="shared" si="3"/>
        <v>1</v>
      </c>
      <c r="L60">
        <f t="shared" si="4"/>
        <v>0</v>
      </c>
      <c r="M60">
        <f t="shared" si="5"/>
        <v>1</v>
      </c>
      <c r="N60">
        <f t="shared" si="6"/>
        <v>3</v>
      </c>
    </row>
    <row r="61" spans="1:21" x14ac:dyDescent="0.25">
      <c r="A61" s="25">
        <v>6</v>
      </c>
      <c r="B61" s="25" t="s">
        <v>65</v>
      </c>
      <c r="C61" s="25" t="s">
        <v>59</v>
      </c>
      <c r="D61" s="37" t="s">
        <v>23</v>
      </c>
      <c r="E61" t="str">
        <f>randowFlorest!E61</f>
        <v>M</v>
      </c>
      <c r="F61" t="str">
        <f>NaiveBayes!E61</f>
        <v>V</v>
      </c>
      <c r="G61" t="str">
        <f>redesNeurais!E61</f>
        <v>M</v>
      </c>
      <c r="H61" t="str">
        <f>GradientBoosted!E61</f>
        <v>M</v>
      </c>
      <c r="I61">
        <f t="shared" si="1"/>
        <v>1</v>
      </c>
      <c r="J61">
        <f t="shared" si="2"/>
        <v>1</v>
      </c>
      <c r="K61">
        <f t="shared" si="3"/>
        <v>0</v>
      </c>
      <c r="L61">
        <f t="shared" si="4"/>
        <v>1</v>
      </c>
      <c r="M61">
        <f t="shared" si="5"/>
        <v>1</v>
      </c>
      <c r="N61">
        <f t="shared" si="6"/>
        <v>3</v>
      </c>
    </row>
    <row r="62" spans="1:21" x14ac:dyDescent="0.25">
      <c r="A62" s="25">
        <v>6</v>
      </c>
      <c r="B62" s="25" t="s">
        <v>55</v>
      </c>
      <c r="C62" s="25" t="s">
        <v>64</v>
      </c>
      <c r="D62" s="37" t="s">
        <v>25</v>
      </c>
      <c r="E62" t="str">
        <f>randowFlorest!E62</f>
        <v>E</v>
      </c>
      <c r="F62" t="str">
        <f>NaiveBayes!E62</f>
        <v>V</v>
      </c>
      <c r="G62" t="str">
        <f>redesNeurais!E62</f>
        <v>E</v>
      </c>
      <c r="H62" t="str">
        <f>GradientBoosted!E62</f>
        <v>E</v>
      </c>
      <c r="I62">
        <f t="shared" si="1"/>
        <v>1</v>
      </c>
      <c r="J62">
        <f t="shared" si="2"/>
        <v>0</v>
      </c>
      <c r="K62">
        <f t="shared" si="3"/>
        <v>1</v>
      </c>
      <c r="L62">
        <f t="shared" si="4"/>
        <v>0</v>
      </c>
      <c r="M62">
        <f t="shared" si="5"/>
        <v>0</v>
      </c>
      <c r="N62">
        <f t="shared" si="6"/>
        <v>1</v>
      </c>
    </row>
    <row r="63" spans="1:21" x14ac:dyDescent="0.25">
      <c r="A63" s="25">
        <v>7</v>
      </c>
      <c r="B63" s="25" t="s">
        <v>48</v>
      </c>
      <c r="C63" s="25" t="s">
        <v>57</v>
      </c>
      <c r="D63" s="37" t="s">
        <v>23</v>
      </c>
      <c r="E63" t="str">
        <f>randowFlorest!E63</f>
        <v>M</v>
      </c>
      <c r="F63" t="str">
        <f>NaiveBayes!E63</f>
        <v>M</v>
      </c>
      <c r="G63" t="str">
        <f>redesNeurais!E63</f>
        <v>M</v>
      </c>
      <c r="H63" t="str">
        <f>GradientBoosted!E63</f>
        <v>M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  <c r="N63">
        <f t="shared" si="6"/>
        <v>4</v>
      </c>
    </row>
    <row r="64" spans="1:21" x14ac:dyDescent="0.25">
      <c r="A64" s="25">
        <v>7</v>
      </c>
      <c r="B64" s="25" t="s">
        <v>62</v>
      </c>
      <c r="C64" s="25" t="s">
        <v>60</v>
      </c>
      <c r="D64" s="37" t="s">
        <v>23</v>
      </c>
      <c r="E64" t="str">
        <f>randowFlorest!E64</f>
        <v>M</v>
      </c>
      <c r="F64" t="str">
        <f>NaiveBayes!E64</f>
        <v>M</v>
      </c>
      <c r="G64" t="str">
        <f>redesNeurais!E64</f>
        <v>M</v>
      </c>
      <c r="H64" t="str">
        <f>GradientBoosted!E64</f>
        <v>M</v>
      </c>
      <c r="I64">
        <f t="shared" si="1"/>
        <v>1</v>
      </c>
      <c r="J64">
        <f t="shared" si="2"/>
        <v>1</v>
      </c>
      <c r="K64">
        <f t="shared" si="3"/>
        <v>1</v>
      </c>
      <c r="L64">
        <f t="shared" si="4"/>
        <v>1</v>
      </c>
      <c r="M64">
        <f t="shared" si="5"/>
        <v>1</v>
      </c>
      <c r="N64">
        <f t="shared" si="6"/>
        <v>4</v>
      </c>
    </row>
    <row r="65" spans="1:14" x14ac:dyDescent="0.25">
      <c r="A65" s="25">
        <v>7</v>
      </c>
      <c r="B65" s="25" t="s">
        <v>53</v>
      </c>
      <c r="C65" s="25" t="s">
        <v>55</v>
      </c>
      <c r="D65" s="37" t="s">
        <v>23</v>
      </c>
      <c r="E65" t="str">
        <f>randowFlorest!E65</f>
        <v>M</v>
      </c>
      <c r="F65" t="str">
        <f>NaiveBayes!E65</f>
        <v>M</v>
      </c>
      <c r="G65" t="str">
        <f>redesNeurais!E65</f>
        <v>M</v>
      </c>
      <c r="H65" t="str">
        <f>GradientBoosted!E65</f>
        <v>M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1</v>
      </c>
      <c r="N65">
        <f t="shared" si="6"/>
        <v>4</v>
      </c>
    </row>
    <row r="66" spans="1:14" x14ac:dyDescent="0.25">
      <c r="A66" s="25">
        <v>7</v>
      </c>
      <c r="B66" s="25" t="s">
        <v>66</v>
      </c>
      <c r="C66" s="25" t="s">
        <v>58</v>
      </c>
      <c r="D66" s="37" t="s">
        <v>23</v>
      </c>
      <c r="E66" t="str">
        <f>randowFlorest!E66</f>
        <v>M</v>
      </c>
      <c r="F66" t="str">
        <f>NaiveBayes!E66</f>
        <v>M</v>
      </c>
      <c r="G66" t="str">
        <f>redesNeurais!E66</f>
        <v>M</v>
      </c>
      <c r="H66" t="str">
        <f>GradientBoosted!E66</f>
        <v>M</v>
      </c>
      <c r="I66">
        <f t="shared" si="1"/>
        <v>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  <c r="N66">
        <f t="shared" si="6"/>
        <v>4</v>
      </c>
    </row>
    <row r="67" spans="1:14" x14ac:dyDescent="0.25">
      <c r="A67" s="25">
        <v>7</v>
      </c>
      <c r="B67" s="25" t="s">
        <v>51</v>
      </c>
      <c r="C67" s="25" t="s">
        <v>67</v>
      </c>
      <c r="D67" s="37" t="s">
        <v>23</v>
      </c>
      <c r="E67" t="str">
        <f>randowFlorest!E67</f>
        <v>M</v>
      </c>
      <c r="F67" t="str">
        <f>NaiveBayes!E67</f>
        <v>M</v>
      </c>
      <c r="G67" t="str">
        <f>redesNeurais!E67</f>
        <v>M</v>
      </c>
      <c r="H67" t="str">
        <f>GradientBoosted!E67</f>
        <v>M</v>
      </c>
      <c r="I67">
        <f t="shared" si="1"/>
        <v>1</v>
      </c>
      <c r="J67">
        <f t="shared" si="2"/>
        <v>1</v>
      </c>
      <c r="K67">
        <f t="shared" si="3"/>
        <v>1</v>
      </c>
      <c r="L67">
        <f t="shared" si="4"/>
        <v>1</v>
      </c>
      <c r="M67">
        <f t="shared" si="5"/>
        <v>1</v>
      </c>
      <c r="N67">
        <f t="shared" si="6"/>
        <v>4</v>
      </c>
    </row>
    <row r="68" spans="1:14" x14ac:dyDescent="0.25">
      <c r="A68" s="25">
        <v>7</v>
      </c>
      <c r="B68" s="25" t="s">
        <v>64</v>
      </c>
      <c r="C68" s="25" t="s">
        <v>61</v>
      </c>
      <c r="D68" s="37" t="s">
        <v>25</v>
      </c>
      <c r="E68" t="str">
        <f>randowFlorest!E68</f>
        <v>E</v>
      </c>
      <c r="F68" t="str">
        <f>NaiveBayes!E68</f>
        <v>E</v>
      </c>
      <c r="G68" t="str">
        <f>redesNeurais!E68</f>
        <v>V</v>
      </c>
      <c r="H68" t="str">
        <f>GradientBoosted!E68</f>
        <v>E</v>
      </c>
      <c r="I68">
        <f t="shared" ref="I68:I131" si="14">IF(D68=E68,1,IF(F68=D68,1,IF(G68=D68,1,IF(H68=D68,1,0))))</f>
        <v>1</v>
      </c>
      <c r="J68">
        <f t="shared" ref="J68:J131" si="15">IF(E68=$D68,1,0)</f>
        <v>0</v>
      </c>
      <c r="K68">
        <f t="shared" ref="K68:K131" si="16">IF(F68=$D68,1,0)</f>
        <v>0</v>
      </c>
      <c r="L68">
        <f t="shared" ref="L68:L131" si="17">IF(G68=$D68,1,0)</f>
        <v>1</v>
      </c>
      <c r="M68">
        <f t="shared" ref="M68:M131" si="18">IF(H68=$D68,1,0)</f>
        <v>0</v>
      </c>
      <c r="N68">
        <f t="shared" ref="N68:N131" si="19">SUM(J68:M68)</f>
        <v>1</v>
      </c>
    </row>
    <row r="69" spans="1:14" x14ac:dyDescent="0.25">
      <c r="A69" s="25">
        <v>7</v>
      </c>
      <c r="B69" s="25" t="s">
        <v>52</v>
      </c>
      <c r="C69" s="25" t="s">
        <v>56</v>
      </c>
      <c r="D69" s="37" t="s">
        <v>25</v>
      </c>
      <c r="E69" t="str">
        <f>randowFlorest!E69</f>
        <v>E</v>
      </c>
      <c r="F69" t="str">
        <f>NaiveBayes!E69</f>
        <v>E</v>
      </c>
      <c r="G69" t="str">
        <f>redesNeurais!E69</f>
        <v>E</v>
      </c>
      <c r="H69" t="str">
        <f>GradientBoosted!E69</f>
        <v>E</v>
      </c>
      <c r="I69">
        <f t="shared" si="14"/>
        <v>0</v>
      </c>
      <c r="J69">
        <f t="shared" si="15"/>
        <v>0</v>
      </c>
      <c r="K69">
        <f t="shared" si="16"/>
        <v>0</v>
      </c>
      <c r="L69">
        <f t="shared" si="17"/>
        <v>0</v>
      </c>
      <c r="M69">
        <f t="shared" si="18"/>
        <v>0</v>
      </c>
      <c r="N69">
        <f t="shared" si="19"/>
        <v>0</v>
      </c>
    </row>
    <row r="70" spans="1:14" x14ac:dyDescent="0.25">
      <c r="A70" s="25">
        <v>7</v>
      </c>
      <c r="B70" s="25" t="s">
        <v>54</v>
      </c>
      <c r="C70" s="25" t="s">
        <v>65</v>
      </c>
      <c r="D70" s="37" t="s">
        <v>23</v>
      </c>
      <c r="E70" t="str">
        <f>randowFlorest!E70</f>
        <v>M</v>
      </c>
      <c r="F70" t="str">
        <f>NaiveBayes!E70</f>
        <v>M</v>
      </c>
      <c r="G70" t="str">
        <f>redesNeurais!E70</f>
        <v>M</v>
      </c>
      <c r="H70" t="str">
        <f>GradientBoosted!E70</f>
        <v>M</v>
      </c>
      <c r="I70">
        <f t="shared" si="14"/>
        <v>1</v>
      </c>
      <c r="J70">
        <f t="shared" si="15"/>
        <v>1</v>
      </c>
      <c r="K70">
        <f t="shared" si="16"/>
        <v>1</v>
      </c>
      <c r="L70">
        <f t="shared" si="17"/>
        <v>1</v>
      </c>
      <c r="M70">
        <f t="shared" si="18"/>
        <v>1</v>
      </c>
      <c r="N70">
        <f t="shared" si="19"/>
        <v>4</v>
      </c>
    </row>
    <row r="71" spans="1:14" x14ac:dyDescent="0.25">
      <c r="A71" s="25">
        <v>7</v>
      </c>
      <c r="B71" s="25" t="s">
        <v>50</v>
      </c>
      <c r="C71" s="25" t="s">
        <v>49</v>
      </c>
      <c r="D71" s="37" t="s">
        <v>24</v>
      </c>
      <c r="E71" t="str">
        <f>randowFlorest!E71</f>
        <v>E</v>
      </c>
      <c r="F71" t="str">
        <f>NaiveBayes!E71</f>
        <v>M</v>
      </c>
      <c r="G71" t="str">
        <f>redesNeurais!E71</f>
        <v>M</v>
      </c>
      <c r="H71" t="str">
        <f>GradientBoosted!E71</f>
        <v>E</v>
      </c>
      <c r="I71">
        <f t="shared" si="14"/>
        <v>1</v>
      </c>
      <c r="J71">
        <f t="shared" si="15"/>
        <v>1</v>
      </c>
      <c r="K71">
        <f t="shared" si="16"/>
        <v>0</v>
      </c>
      <c r="L71">
        <f t="shared" si="17"/>
        <v>0</v>
      </c>
      <c r="M71">
        <f t="shared" si="18"/>
        <v>1</v>
      </c>
      <c r="N71">
        <f t="shared" si="19"/>
        <v>2</v>
      </c>
    </row>
    <row r="72" spans="1:14" x14ac:dyDescent="0.25">
      <c r="A72" s="25">
        <v>8</v>
      </c>
      <c r="B72" s="25" t="s">
        <v>67</v>
      </c>
      <c r="C72" s="25" t="s">
        <v>53</v>
      </c>
      <c r="D72" s="37" t="s">
        <v>23</v>
      </c>
      <c r="E72" t="str">
        <f>randowFlorest!E72</f>
        <v>M</v>
      </c>
      <c r="F72" t="str">
        <f>NaiveBayes!E72</f>
        <v>E</v>
      </c>
      <c r="G72" t="str">
        <f>redesNeurais!E72</f>
        <v>M</v>
      </c>
      <c r="H72" t="str">
        <f>GradientBoosted!E72</f>
        <v>E</v>
      </c>
      <c r="I72">
        <f t="shared" si="14"/>
        <v>1</v>
      </c>
      <c r="J72">
        <f t="shared" si="15"/>
        <v>1</v>
      </c>
      <c r="K72">
        <f t="shared" si="16"/>
        <v>0</v>
      </c>
      <c r="L72">
        <f t="shared" si="17"/>
        <v>1</v>
      </c>
      <c r="M72">
        <f t="shared" si="18"/>
        <v>0</v>
      </c>
      <c r="N72">
        <f t="shared" si="19"/>
        <v>2</v>
      </c>
    </row>
    <row r="73" spans="1:14" x14ac:dyDescent="0.25">
      <c r="A73" s="25">
        <v>8</v>
      </c>
      <c r="B73" s="25" t="s">
        <v>55</v>
      </c>
      <c r="C73" s="25" t="s">
        <v>50</v>
      </c>
      <c r="D73" s="37" t="s">
        <v>24</v>
      </c>
      <c r="E73" t="str">
        <f>randowFlorest!E73</f>
        <v>M</v>
      </c>
      <c r="F73" t="str">
        <f>NaiveBayes!E73</f>
        <v>E</v>
      </c>
      <c r="G73" t="str">
        <f>redesNeurais!E73</f>
        <v>M</v>
      </c>
      <c r="H73" t="str">
        <f>GradientBoosted!E73</f>
        <v>M</v>
      </c>
      <c r="I73">
        <f t="shared" si="14"/>
        <v>1</v>
      </c>
      <c r="J73">
        <f t="shared" si="15"/>
        <v>0</v>
      </c>
      <c r="K73">
        <f t="shared" si="16"/>
        <v>1</v>
      </c>
      <c r="L73">
        <f t="shared" si="17"/>
        <v>0</v>
      </c>
      <c r="M73">
        <f t="shared" si="18"/>
        <v>0</v>
      </c>
      <c r="N73">
        <f t="shared" si="19"/>
        <v>1</v>
      </c>
    </row>
    <row r="74" spans="1:14" x14ac:dyDescent="0.25">
      <c r="A74" s="25">
        <v>8</v>
      </c>
      <c r="B74" s="25" t="s">
        <v>49</v>
      </c>
      <c r="C74" s="25" t="s">
        <v>63</v>
      </c>
      <c r="D74" s="37" t="s">
        <v>24</v>
      </c>
      <c r="E74" t="str">
        <f>randowFlorest!E74</f>
        <v>E</v>
      </c>
      <c r="F74" t="str">
        <f>NaiveBayes!E74</f>
        <v>E</v>
      </c>
      <c r="G74" t="str">
        <f>redesNeurais!E74</f>
        <v>V</v>
      </c>
      <c r="H74" t="str">
        <f>GradientBoosted!E74</f>
        <v>E</v>
      </c>
      <c r="I74">
        <f t="shared" si="14"/>
        <v>1</v>
      </c>
      <c r="J74">
        <f t="shared" si="15"/>
        <v>1</v>
      </c>
      <c r="K74">
        <f t="shared" si="16"/>
        <v>1</v>
      </c>
      <c r="L74">
        <f t="shared" si="17"/>
        <v>0</v>
      </c>
      <c r="M74">
        <f t="shared" si="18"/>
        <v>1</v>
      </c>
      <c r="N74">
        <f t="shared" si="19"/>
        <v>3</v>
      </c>
    </row>
    <row r="75" spans="1:14" x14ac:dyDescent="0.25">
      <c r="A75" s="25">
        <v>8</v>
      </c>
      <c r="B75" s="25" t="s">
        <v>64</v>
      </c>
      <c r="C75" s="25" t="s">
        <v>62</v>
      </c>
      <c r="D75" s="37" t="s">
        <v>24</v>
      </c>
      <c r="E75" t="str">
        <f>randowFlorest!E75</f>
        <v>E</v>
      </c>
      <c r="F75" t="str">
        <f>NaiveBayes!E75</f>
        <v>E</v>
      </c>
      <c r="G75" t="str">
        <f>redesNeurais!E75</f>
        <v>E</v>
      </c>
      <c r="H75" t="str">
        <f>GradientBoosted!E75</f>
        <v>E</v>
      </c>
      <c r="I75">
        <f t="shared" si="14"/>
        <v>1</v>
      </c>
      <c r="J75">
        <f t="shared" si="15"/>
        <v>1</v>
      </c>
      <c r="K75">
        <f t="shared" si="16"/>
        <v>1</v>
      </c>
      <c r="L75">
        <f t="shared" si="17"/>
        <v>1</v>
      </c>
      <c r="M75">
        <f t="shared" si="18"/>
        <v>1</v>
      </c>
      <c r="N75">
        <f t="shared" si="19"/>
        <v>4</v>
      </c>
    </row>
    <row r="76" spans="1:14" x14ac:dyDescent="0.25">
      <c r="A76" s="25">
        <v>8</v>
      </c>
      <c r="B76" s="25" t="s">
        <v>56</v>
      </c>
      <c r="C76" s="25" t="s">
        <v>66</v>
      </c>
      <c r="D76" s="37" t="s">
        <v>23</v>
      </c>
      <c r="E76" t="str">
        <f>randowFlorest!E76</f>
        <v>M</v>
      </c>
      <c r="F76" t="str">
        <f>NaiveBayes!E76</f>
        <v>M</v>
      </c>
      <c r="G76" t="str">
        <f>redesNeurais!E76</f>
        <v>M</v>
      </c>
      <c r="H76" t="str">
        <f>GradientBoosted!E76</f>
        <v>M</v>
      </c>
      <c r="I76">
        <f t="shared" si="14"/>
        <v>1</v>
      </c>
      <c r="J76">
        <f t="shared" si="15"/>
        <v>1</v>
      </c>
      <c r="K76">
        <f t="shared" si="16"/>
        <v>1</v>
      </c>
      <c r="L76">
        <f t="shared" si="17"/>
        <v>1</v>
      </c>
      <c r="M76">
        <f t="shared" si="18"/>
        <v>1</v>
      </c>
      <c r="N76">
        <f t="shared" si="19"/>
        <v>4</v>
      </c>
    </row>
    <row r="77" spans="1:14" x14ac:dyDescent="0.25">
      <c r="A77" s="25">
        <v>8</v>
      </c>
      <c r="B77" s="25" t="s">
        <v>60</v>
      </c>
      <c r="C77" s="25" t="s">
        <v>57</v>
      </c>
      <c r="D77" s="37" t="s">
        <v>23</v>
      </c>
      <c r="E77" t="str">
        <f>randowFlorest!E77</f>
        <v>M</v>
      </c>
      <c r="F77" t="str">
        <f>NaiveBayes!E77</f>
        <v>M</v>
      </c>
      <c r="G77" t="str">
        <f>redesNeurais!E77</f>
        <v>M</v>
      </c>
      <c r="H77" t="str">
        <f>GradientBoosted!E77</f>
        <v>M</v>
      </c>
      <c r="I77">
        <f t="shared" si="14"/>
        <v>1</v>
      </c>
      <c r="J77">
        <f t="shared" si="15"/>
        <v>1</v>
      </c>
      <c r="K77">
        <f t="shared" si="16"/>
        <v>1</v>
      </c>
      <c r="L77">
        <f t="shared" si="17"/>
        <v>1</v>
      </c>
      <c r="M77">
        <f t="shared" si="18"/>
        <v>1</v>
      </c>
      <c r="N77">
        <f t="shared" si="19"/>
        <v>4</v>
      </c>
    </row>
    <row r="78" spans="1:14" x14ac:dyDescent="0.25">
      <c r="A78" s="25">
        <v>8</v>
      </c>
      <c r="B78" s="25" t="s">
        <v>58</v>
      </c>
      <c r="C78" s="25" t="s">
        <v>48</v>
      </c>
      <c r="D78" s="37" t="s">
        <v>24</v>
      </c>
      <c r="E78" t="str">
        <f>randowFlorest!E78</f>
        <v>E</v>
      </c>
      <c r="F78" t="str">
        <f>NaiveBayes!E78</f>
        <v>E</v>
      </c>
      <c r="G78" t="str">
        <f>redesNeurais!E78</f>
        <v>E</v>
      </c>
      <c r="H78" t="str">
        <f>GradientBoosted!E78</f>
        <v>E</v>
      </c>
      <c r="I78">
        <f t="shared" si="14"/>
        <v>1</v>
      </c>
      <c r="J78">
        <f t="shared" si="15"/>
        <v>1</v>
      </c>
      <c r="K78">
        <f t="shared" si="16"/>
        <v>1</v>
      </c>
      <c r="L78">
        <f t="shared" si="17"/>
        <v>1</v>
      </c>
      <c r="M78">
        <f t="shared" si="18"/>
        <v>1</v>
      </c>
      <c r="N78">
        <f t="shared" si="19"/>
        <v>4</v>
      </c>
    </row>
    <row r="79" spans="1:14" x14ac:dyDescent="0.25">
      <c r="A79" s="25">
        <v>8</v>
      </c>
      <c r="B79" s="25" t="s">
        <v>65</v>
      </c>
      <c r="C79" s="25" t="s">
        <v>51</v>
      </c>
      <c r="D79" s="37" t="s">
        <v>25</v>
      </c>
      <c r="E79" t="str">
        <f>randowFlorest!E79</f>
        <v>E</v>
      </c>
      <c r="F79" t="str">
        <f>NaiveBayes!E79</f>
        <v>V</v>
      </c>
      <c r="G79" t="str">
        <f>redesNeurais!E79</f>
        <v>V</v>
      </c>
      <c r="H79" t="str">
        <f>GradientBoosted!E79</f>
        <v>V</v>
      </c>
      <c r="I79">
        <f t="shared" si="14"/>
        <v>1</v>
      </c>
      <c r="J79">
        <f t="shared" si="15"/>
        <v>0</v>
      </c>
      <c r="K79">
        <f t="shared" si="16"/>
        <v>1</v>
      </c>
      <c r="L79">
        <f t="shared" si="17"/>
        <v>1</v>
      </c>
      <c r="M79">
        <f t="shared" si="18"/>
        <v>1</v>
      </c>
      <c r="N79">
        <f t="shared" si="19"/>
        <v>3</v>
      </c>
    </row>
    <row r="80" spans="1:14" x14ac:dyDescent="0.25">
      <c r="A80" s="25">
        <v>8</v>
      </c>
      <c r="B80" s="25" t="s">
        <v>61</v>
      </c>
      <c r="C80" s="25" t="s">
        <v>54</v>
      </c>
      <c r="D80" s="37" t="s">
        <v>23</v>
      </c>
      <c r="E80" t="str">
        <f>randowFlorest!E80</f>
        <v>M</v>
      </c>
      <c r="F80" t="str">
        <f>NaiveBayes!E80</f>
        <v>M</v>
      </c>
      <c r="G80" t="str">
        <f>redesNeurais!E80</f>
        <v>M</v>
      </c>
      <c r="H80" t="str">
        <f>GradientBoosted!E80</f>
        <v>M</v>
      </c>
      <c r="I80">
        <f t="shared" si="14"/>
        <v>1</v>
      </c>
      <c r="J80">
        <f t="shared" si="15"/>
        <v>1</v>
      </c>
      <c r="K80">
        <f t="shared" si="16"/>
        <v>1</v>
      </c>
      <c r="L80">
        <f t="shared" si="17"/>
        <v>1</v>
      </c>
      <c r="M80">
        <f t="shared" si="18"/>
        <v>1</v>
      </c>
      <c r="N80">
        <f t="shared" si="19"/>
        <v>4</v>
      </c>
    </row>
    <row r="81" spans="1:14" x14ac:dyDescent="0.25">
      <c r="A81" s="25">
        <v>8</v>
      </c>
      <c r="B81" s="25" t="s">
        <v>59</v>
      </c>
      <c r="C81" s="25" t="s">
        <v>52</v>
      </c>
      <c r="D81" s="37" t="s">
        <v>23</v>
      </c>
      <c r="E81" t="str">
        <f>randowFlorest!E81</f>
        <v>M</v>
      </c>
      <c r="F81" t="str">
        <f>NaiveBayes!E81</f>
        <v>M</v>
      </c>
      <c r="G81" t="str">
        <f>redesNeurais!E81</f>
        <v>M</v>
      </c>
      <c r="H81" t="str">
        <f>GradientBoosted!E81</f>
        <v>M</v>
      </c>
      <c r="I81">
        <f t="shared" si="14"/>
        <v>1</v>
      </c>
      <c r="J81">
        <f t="shared" si="15"/>
        <v>1</v>
      </c>
      <c r="K81">
        <f t="shared" si="16"/>
        <v>1</v>
      </c>
      <c r="L81">
        <f t="shared" si="17"/>
        <v>1</v>
      </c>
      <c r="M81">
        <f t="shared" si="18"/>
        <v>1</v>
      </c>
      <c r="N81">
        <f t="shared" si="19"/>
        <v>4</v>
      </c>
    </row>
    <row r="82" spans="1:14" x14ac:dyDescent="0.25">
      <c r="A82" s="25">
        <v>9</v>
      </c>
      <c r="B82" s="25" t="s">
        <v>53</v>
      </c>
      <c r="C82" s="25" t="s">
        <v>62</v>
      </c>
      <c r="D82" s="37" t="s">
        <v>23</v>
      </c>
      <c r="E82" t="str">
        <f>randowFlorest!E82</f>
        <v>M</v>
      </c>
      <c r="F82" t="str">
        <f>NaiveBayes!E82</f>
        <v>M</v>
      </c>
      <c r="G82" t="str">
        <f>redesNeurais!E82</f>
        <v>M</v>
      </c>
      <c r="H82" t="str">
        <f>GradientBoosted!E82</f>
        <v>M</v>
      </c>
      <c r="I82">
        <f t="shared" si="14"/>
        <v>1</v>
      </c>
      <c r="J82">
        <f t="shared" si="15"/>
        <v>1</v>
      </c>
      <c r="K82">
        <f t="shared" si="16"/>
        <v>1</v>
      </c>
      <c r="L82">
        <f t="shared" si="17"/>
        <v>1</v>
      </c>
      <c r="M82">
        <f t="shared" si="18"/>
        <v>1</v>
      </c>
      <c r="N82">
        <f t="shared" si="19"/>
        <v>4</v>
      </c>
    </row>
    <row r="83" spans="1:14" x14ac:dyDescent="0.25">
      <c r="A83" s="25">
        <v>9</v>
      </c>
      <c r="B83" s="25" t="s">
        <v>61</v>
      </c>
      <c r="C83" s="25" t="s">
        <v>63</v>
      </c>
      <c r="D83" s="37" t="s">
        <v>23</v>
      </c>
      <c r="E83" t="str">
        <f>randowFlorest!E83</f>
        <v>M</v>
      </c>
      <c r="F83" t="str">
        <f>NaiveBayes!E83</f>
        <v>M</v>
      </c>
      <c r="G83" t="str">
        <f>redesNeurais!E83</f>
        <v>M</v>
      </c>
      <c r="H83" t="str">
        <f>GradientBoosted!E83</f>
        <v>M</v>
      </c>
      <c r="I83">
        <f t="shared" si="14"/>
        <v>1</v>
      </c>
      <c r="J83">
        <f t="shared" si="15"/>
        <v>1</v>
      </c>
      <c r="K83">
        <f t="shared" si="16"/>
        <v>1</v>
      </c>
      <c r="L83">
        <f t="shared" si="17"/>
        <v>1</v>
      </c>
      <c r="M83">
        <f t="shared" si="18"/>
        <v>1</v>
      </c>
      <c r="N83">
        <f t="shared" si="19"/>
        <v>4</v>
      </c>
    </row>
    <row r="84" spans="1:14" x14ac:dyDescent="0.25">
      <c r="A84" s="25">
        <v>9</v>
      </c>
      <c r="B84" s="25" t="s">
        <v>65</v>
      </c>
      <c r="C84" s="25" t="s">
        <v>48</v>
      </c>
      <c r="D84" s="37" t="s">
        <v>25</v>
      </c>
      <c r="E84" t="str">
        <f>randowFlorest!E84</f>
        <v>V</v>
      </c>
      <c r="F84" t="str">
        <f>NaiveBayes!E84</f>
        <v>V</v>
      </c>
      <c r="G84" t="str">
        <f>redesNeurais!E84</f>
        <v>V</v>
      </c>
      <c r="H84" t="str">
        <f>GradientBoosted!E84</f>
        <v>V</v>
      </c>
      <c r="I84">
        <f t="shared" si="14"/>
        <v>1</v>
      </c>
      <c r="J84">
        <f t="shared" si="15"/>
        <v>1</v>
      </c>
      <c r="K84">
        <f t="shared" si="16"/>
        <v>1</v>
      </c>
      <c r="L84">
        <f t="shared" si="17"/>
        <v>1</v>
      </c>
      <c r="M84">
        <f t="shared" si="18"/>
        <v>1</v>
      </c>
      <c r="N84">
        <f t="shared" si="19"/>
        <v>4</v>
      </c>
    </row>
    <row r="85" spans="1:14" x14ac:dyDescent="0.25">
      <c r="A85" s="25">
        <v>9</v>
      </c>
      <c r="B85" s="25" t="s">
        <v>57</v>
      </c>
      <c r="C85" s="25" t="s">
        <v>49</v>
      </c>
      <c r="D85" s="37" t="s">
        <v>23</v>
      </c>
      <c r="E85" t="str">
        <f>randowFlorest!E85</f>
        <v>M</v>
      </c>
      <c r="F85" t="str">
        <f>NaiveBayes!E85</f>
        <v>V</v>
      </c>
      <c r="G85" t="str">
        <f>redesNeurais!E85</f>
        <v>M</v>
      </c>
      <c r="H85" t="str">
        <f>GradientBoosted!E85</f>
        <v>M</v>
      </c>
      <c r="I85">
        <f t="shared" si="14"/>
        <v>1</v>
      </c>
      <c r="J85">
        <f t="shared" si="15"/>
        <v>1</v>
      </c>
      <c r="K85">
        <f t="shared" si="16"/>
        <v>0</v>
      </c>
      <c r="L85">
        <f t="shared" si="17"/>
        <v>1</v>
      </c>
      <c r="M85">
        <f t="shared" si="18"/>
        <v>1</v>
      </c>
      <c r="N85">
        <f t="shared" si="19"/>
        <v>3</v>
      </c>
    </row>
    <row r="86" spans="1:14" x14ac:dyDescent="0.25">
      <c r="A86" s="25">
        <v>9</v>
      </c>
      <c r="B86" s="25" t="s">
        <v>51</v>
      </c>
      <c r="C86" s="25" t="s">
        <v>60</v>
      </c>
      <c r="D86" s="37" t="s">
        <v>25</v>
      </c>
      <c r="E86" t="str">
        <f>randowFlorest!E86</f>
        <v>V</v>
      </c>
      <c r="F86" t="str">
        <f>NaiveBayes!E86</f>
        <v>V</v>
      </c>
      <c r="G86" t="str">
        <f>redesNeurais!E86</f>
        <v>V</v>
      </c>
      <c r="H86" t="str">
        <f>GradientBoosted!E86</f>
        <v>V</v>
      </c>
      <c r="I86">
        <f t="shared" si="14"/>
        <v>1</v>
      </c>
      <c r="J86">
        <f t="shared" si="15"/>
        <v>1</v>
      </c>
      <c r="K86">
        <f t="shared" si="16"/>
        <v>1</v>
      </c>
      <c r="L86">
        <f t="shared" si="17"/>
        <v>1</v>
      </c>
      <c r="M86">
        <f t="shared" si="18"/>
        <v>1</v>
      </c>
      <c r="N86">
        <f t="shared" si="19"/>
        <v>4</v>
      </c>
    </row>
    <row r="87" spans="1:14" x14ac:dyDescent="0.25">
      <c r="A87" s="25">
        <v>9</v>
      </c>
      <c r="B87" s="25" t="s">
        <v>67</v>
      </c>
      <c r="C87" s="25" t="s">
        <v>64</v>
      </c>
      <c r="D87" s="37" t="s">
        <v>23</v>
      </c>
      <c r="E87" t="str">
        <f>randowFlorest!E87</f>
        <v>M</v>
      </c>
      <c r="F87" t="str">
        <f>NaiveBayes!E87</f>
        <v>E</v>
      </c>
      <c r="G87" t="str">
        <f>redesNeurais!E87</f>
        <v>M</v>
      </c>
      <c r="H87" t="str">
        <f>GradientBoosted!E87</f>
        <v>M</v>
      </c>
      <c r="I87">
        <f t="shared" si="14"/>
        <v>1</v>
      </c>
      <c r="J87">
        <f t="shared" si="15"/>
        <v>1</v>
      </c>
      <c r="K87">
        <f t="shared" si="16"/>
        <v>0</v>
      </c>
      <c r="L87">
        <f t="shared" si="17"/>
        <v>1</v>
      </c>
      <c r="M87">
        <f t="shared" si="18"/>
        <v>1</v>
      </c>
      <c r="N87">
        <f t="shared" si="19"/>
        <v>3</v>
      </c>
    </row>
    <row r="88" spans="1:14" x14ac:dyDescent="0.25">
      <c r="A88" s="25">
        <v>9</v>
      </c>
      <c r="B88" s="25" t="s">
        <v>59</v>
      </c>
      <c r="C88" s="25" t="s">
        <v>66</v>
      </c>
      <c r="D88" s="37" t="s">
        <v>23</v>
      </c>
      <c r="E88" t="str">
        <f>randowFlorest!E88</f>
        <v>M</v>
      </c>
      <c r="F88" t="str">
        <f>NaiveBayes!E88</f>
        <v>M</v>
      </c>
      <c r="G88" t="str">
        <f>redesNeurais!E88</f>
        <v>M</v>
      </c>
      <c r="H88" t="str">
        <f>GradientBoosted!E88</f>
        <v>M</v>
      </c>
      <c r="I88">
        <f t="shared" si="14"/>
        <v>1</v>
      </c>
      <c r="J88">
        <f t="shared" si="15"/>
        <v>1</v>
      </c>
      <c r="K88">
        <f t="shared" si="16"/>
        <v>1</v>
      </c>
      <c r="L88">
        <f t="shared" si="17"/>
        <v>1</v>
      </c>
      <c r="M88">
        <f t="shared" si="18"/>
        <v>1</v>
      </c>
      <c r="N88">
        <f t="shared" si="19"/>
        <v>4</v>
      </c>
    </row>
    <row r="89" spans="1:14" x14ac:dyDescent="0.25">
      <c r="A89" s="25">
        <v>9</v>
      </c>
      <c r="B89" s="25" t="s">
        <v>56</v>
      </c>
      <c r="C89" s="25" t="s">
        <v>55</v>
      </c>
      <c r="D89" s="37" t="s">
        <v>23</v>
      </c>
      <c r="E89" t="str">
        <f>randowFlorest!E89</f>
        <v>M</v>
      </c>
      <c r="F89" t="str">
        <f>NaiveBayes!E89</f>
        <v>M</v>
      </c>
      <c r="G89" t="str">
        <f>redesNeurais!E89</f>
        <v>M</v>
      </c>
      <c r="H89" t="str">
        <f>GradientBoosted!E89</f>
        <v>M</v>
      </c>
      <c r="I89">
        <f t="shared" si="14"/>
        <v>1</v>
      </c>
      <c r="J89">
        <f t="shared" si="15"/>
        <v>1</v>
      </c>
      <c r="K89">
        <f t="shared" si="16"/>
        <v>1</v>
      </c>
      <c r="L89">
        <f t="shared" si="17"/>
        <v>1</v>
      </c>
      <c r="M89">
        <f t="shared" si="18"/>
        <v>1</v>
      </c>
      <c r="N89">
        <f t="shared" si="19"/>
        <v>4</v>
      </c>
    </row>
    <row r="90" spans="1:14" x14ac:dyDescent="0.25">
      <c r="A90" s="25">
        <v>9</v>
      </c>
      <c r="B90" s="25" t="s">
        <v>52</v>
      </c>
      <c r="C90" s="25" t="s">
        <v>58</v>
      </c>
      <c r="D90" s="37" t="s">
        <v>24</v>
      </c>
      <c r="E90" t="str">
        <f>randowFlorest!E90</f>
        <v>M</v>
      </c>
      <c r="F90" t="str">
        <f>NaiveBayes!E90</f>
        <v>M</v>
      </c>
      <c r="G90" t="str">
        <f>redesNeurais!E90</f>
        <v>M</v>
      </c>
      <c r="H90" t="str">
        <f>GradientBoosted!E90</f>
        <v>M</v>
      </c>
      <c r="I90">
        <f t="shared" si="14"/>
        <v>0</v>
      </c>
      <c r="J90">
        <f t="shared" si="15"/>
        <v>0</v>
      </c>
      <c r="K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0</v>
      </c>
    </row>
    <row r="91" spans="1:14" x14ac:dyDescent="0.25">
      <c r="A91" s="25">
        <v>9</v>
      </c>
      <c r="B91" s="25" t="s">
        <v>54</v>
      </c>
      <c r="C91" s="25" t="s">
        <v>50</v>
      </c>
      <c r="D91" s="37" t="s">
        <v>24</v>
      </c>
      <c r="E91" t="str">
        <f>randowFlorest!E91</f>
        <v>M</v>
      </c>
      <c r="F91" t="str">
        <f>NaiveBayes!E91</f>
        <v>M</v>
      </c>
      <c r="G91" t="str">
        <f>redesNeurais!E91</f>
        <v>M</v>
      </c>
      <c r="H91" t="str">
        <f>GradientBoosted!E91</f>
        <v>M</v>
      </c>
      <c r="I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</row>
    <row r="92" spans="1:14" x14ac:dyDescent="0.25">
      <c r="A92" s="25">
        <v>10</v>
      </c>
      <c r="B92" s="25" t="s">
        <v>60</v>
      </c>
      <c r="C92" s="25" t="s">
        <v>67</v>
      </c>
      <c r="D92" s="37" t="s">
        <v>23</v>
      </c>
      <c r="E92" t="str">
        <f>randowFlorest!E92</f>
        <v>E</v>
      </c>
      <c r="F92" t="str">
        <f>NaiveBayes!E92</f>
        <v>M</v>
      </c>
      <c r="G92" t="str">
        <f>redesNeurais!E92</f>
        <v>M</v>
      </c>
      <c r="H92" t="str">
        <f>GradientBoosted!E92</f>
        <v>E</v>
      </c>
      <c r="I92">
        <f t="shared" si="14"/>
        <v>1</v>
      </c>
      <c r="J92">
        <f t="shared" si="15"/>
        <v>0</v>
      </c>
      <c r="K92">
        <f t="shared" si="16"/>
        <v>1</v>
      </c>
      <c r="L92">
        <f t="shared" si="17"/>
        <v>1</v>
      </c>
      <c r="M92">
        <f t="shared" si="18"/>
        <v>0</v>
      </c>
      <c r="N92">
        <f t="shared" si="19"/>
        <v>2</v>
      </c>
    </row>
    <row r="93" spans="1:14" x14ac:dyDescent="0.25">
      <c r="A93" s="25">
        <v>10</v>
      </c>
      <c r="B93" s="25" t="s">
        <v>50</v>
      </c>
      <c r="C93" s="25" t="s">
        <v>56</v>
      </c>
      <c r="D93" s="37" t="s">
        <v>24</v>
      </c>
      <c r="E93" t="str">
        <f>randowFlorest!E93</f>
        <v>E</v>
      </c>
      <c r="F93" t="str">
        <f>NaiveBayes!E93</f>
        <v>E</v>
      </c>
      <c r="G93" t="str">
        <f>redesNeurais!E93</f>
        <v>V</v>
      </c>
      <c r="H93" t="str">
        <f>GradientBoosted!E93</f>
        <v>E</v>
      </c>
      <c r="I93">
        <f t="shared" si="14"/>
        <v>1</v>
      </c>
      <c r="J93">
        <f t="shared" si="15"/>
        <v>1</v>
      </c>
      <c r="K93">
        <f t="shared" si="16"/>
        <v>1</v>
      </c>
      <c r="L93">
        <f t="shared" si="17"/>
        <v>0</v>
      </c>
      <c r="M93">
        <f t="shared" si="18"/>
        <v>1</v>
      </c>
      <c r="N93">
        <f t="shared" si="19"/>
        <v>3</v>
      </c>
    </row>
    <row r="94" spans="1:14" x14ac:dyDescent="0.25">
      <c r="A94" s="25">
        <v>10</v>
      </c>
      <c r="B94" s="25" t="s">
        <v>62</v>
      </c>
      <c r="C94" s="25" t="s">
        <v>61</v>
      </c>
      <c r="D94" s="37" t="s">
        <v>25</v>
      </c>
      <c r="E94" t="str">
        <f>randowFlorest!E94</f>
        <v>V</v>
      </c>
      <c r="F94" t="str">
        <f>NaiveBayes!E94</f>
        <v>V</v>
      </c>
      <c r="G94" t="str">
        <f>redesNeurais!E94</f>
        <v>V</v>
      </c>
      <c r="H94" t="str">
        <f>GradientBoosted!E94</f>
        <v>V</v>
      </c>
      <c r="I94">
        <f t="shared" si="14"/>
        <v>1</v>
      </c>
      <c r="J94">
        <f t="shared" si="15"/>
        <v>1</v>
      </c>
      <c r="K94">
        <f t="shared" si="16"/>
        <v>1</v>
      </c>
      <c r="L94">
        <f t="shared" si="17"/>
        <v>1</v>
      </c>
      <c r="M94">
        <f t="shared" si="18"/>
        <v>1</v>
      </c>
      <c r="N94">
        <f t="shared" si="19"/>
        <v>4</v>
      </c>
    </row>
    <row r="95" spans="1:14" x14ac:dyDescent="0.25">
      <c r="A95" s="25">
        <v>10</v>
      </c>
      <c r="B95" s="25" t="s">
        <v>57</v>
      </c>
      <c r="C95" s="25" t="s">
        <v>55</v>
      </c>
      <c r="D95" s="37" t="s">
        <v>23</v>
      </c>
      <c r="E95" t="str">
        <f>randowFlorest!E95</f>
        <v>M</v>
      </c>
      <c r="F95" t="str">
        <f>NaiveBayes!E95</f>
        <v>M</v>
      </c>
      <c r="G95" t="str">
        <f>redesNeurais!E95</f>
        <v>M</v>
      </c>
      <c r="H95" t="str">
        <f>GradientBoosted!E95</f>
        <v>M</v>
      </c>
      <c r="I95">
        <f t="shared" si="14"/>
        <v>1</v>
      </c>
      <c r="J95">
        <f t="shared" si="15"/>
        <v>1</v>
      </c>
      <c r="K95">
        <f t="shared" si="16"/>
        <v>1</v>
      </c>
      <c r="L95">
        <f t="shared" si="17"/>
        <v>1</v>
      </c>
      <c r="M95">
        <f t="shared" si="18"/>
        <v>1</v>
      </c>
      <c r="N95">
        <f t="shared" si="19"/>
        <v>4</v>
      </c>
    </row>
    <row r="96" spans="1:14" x14ac:dyDescent="0.25">
      <c r="A96" s="25">
        <v>10</v>
      </c>
      <c r="B96" s="25" t="s">
        <v>63</v>
      </c>
      <c r="C96" s="25" t="s">
        <v>65</v>
      </c>
      <c r="D96" s="37" t="s">
        <v>23</v>
      </c>
      <c r="E96" t="str">
        <f>randowFlorest!E96</f>
        <v>M</v>
      </c>
      <c r="F96" t="str">
        <f>NaiveBayes!E96</f>
        <v>M</v>
      </c>
      <c r="G96" t="str">
        <f>redesNeurais!E96</f>
        <v>M</v>
      </c>
      <c r="H96" t="str">
        <f>GradientBoosted!E96</f>
        <v>M</v>
      </c>
      <c r="I96">
        <f t="shared" si="14"/>
        <v>1</v>
      </c>
      <c r="J96">
        <f t="shared" si="15"/>
        <v>1</v>
      </c>
      <c r="K96">
        <f t="shared" si="16"/>
        <v>1</v>
      </c>
      <c r="L96">
        <f t="shared" si="17"/>
        <v>1</v>
      </c>
      <c r="M96">
        <f t="shared" si="18"/>
        <v>1</v>
      </c>
      <c r="N96">
        <f t="shared" si="19"/>
        <v>4</v>
      </c>
    </row>
    <row r="97" spans="1:14" x14ac:dyDescent="0.25">
      <c r="A97" s="25">
        <v>10</v>
      </c>
      <c r="B97" s="25" t="s">
        <v>66</v>
      </c>
      <c r="C97" s="25" t="s">
        <v>53</v>
      </c>
      <c r="D97" s="37" t="s">
        <v>23</v>
      </c>
      <c r="E97" t="str">
        <f>randowFlorest!E97</f>
        <v>M</v>
      </c>
      <c r="F97" t="str">
        <f>NaiveBayes!E97</f>
        <v>M</v>
      </c>
      <c r="G97" t="str">
        <f>redesNeurais!E97</f>
        <v>M</v>
      </c>
      <c r="H97" t="str">
        <f>GradientBoosted!E97</f>
        <v>M</v>
      </c>
      <c r="I97">
        <f t="shared" si="14"/>
        <v>1</v>
      </c>
      <c r="J97">
        <f t="shared" si="15"/>
        <v>1</v>
      </c>
      <c r="K97">
        <f t="shared" si="16"/>
        <v>1</v>
      </c>
      <c r="L97">
        <f t="shared" si="17"/>
        <v>1</v>
      </c>
      <c r="M97">
        <f t="shared" si="18"/>
        <v>1</v>
      </c>
      <c r="N97">
        <f t="shared" si="19"/>
        <v>4</v>
      </c>
    </row>
    <row r="98" spans="1:14" x14ac:dyDescent="0.25">
      <c r="A98" s="25">
        <v>10</v>
      </c>
      <c r="B98" s="25" t="s">
        <v>49</v>
      </c>
      <c r="C98" s="25" t="s">
        <v>51</v>
      </c>
      <c r="D98" s="37" t="s">
        <v>24</v>
      </c>
      <c r="E98" t="str">
        <f>randowFlorest!E98</f>
        <v>E</v>
      </c>
      <c r="F98" t="str">
        <f>NaiveBayes!E98</f>
        <v>E</v>
      </c>
      <c r="G98" t="str">
        <f>redesNeurais!E98</f>
        <v>M</v>
      </c>
      <c r="H98" t="str">
        <f>GradientBoosted!E98</f>
        <v>E</v>
      </c>
      <c r="I98">
        <f t="shared" si="14"/>
        <v>1</v>
      </c>
      <c r="J98">
        <f t="shared" si="15"/>
        <v>1</v>
      </c>
      <c r="K98">
        <f t="shared" si="16"/>
        <v>1</v>
      </c>
      <c r="L98">
        <f t="shared" si="17"/>
        <v>0</v>
      </c>
      <c r="M98">
        <f t="shared" si="18"/>
        <v>1</v>
      </c>
      <c r="N98">
        <f t="shared" si="19"/>
        <v>3</v>
      </c>
    </row>
    <row r="99" spans="1:14" x14ac:dyDescent="0.25">
      <c r="A99" s="25">
        <v>10</v>
      </c>
      <c r="B99" s="25" t="s">
        <v>52</v>
      </c>
      <c r="C99" s="25" t="s">
        <v>54</v>
      </c>
      <c r="D99" s="37" t="s">
        <v>25</v>
      </c>
      <c r="E99" t="str">
        <f>randowFlorest!E99</f>
        <v>M</v>
      </c>
      <c r="F99" t="str">
        <f>NaiveBayes!E99</f>
        <v>E</v>
      </c>
      <c r="G99" t="str">
        <f>redesNeurais!E99</f>
        <v>E</v>
      </c>
      <c r="H99" t="str">
        <f>GradientBoosted!E99</f>
        <v>E</v>
      </c>
      <c r="I99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</row>
    <row r="100" spans="1:14" x14ac:dyDescent="0.25">
      <c r="A100" s="25">
        <v>10</v>
      </c>
      <c r="B100" s="25" t="s">
        <v>48</v>
      </c>
      <c r="C100" s="25" t="s">
        <v>59</v>
      </c>
      <c r="D100" s="37" t="s">
        <v>23</v>
      </c>
      <c r="E100" t="str">
        <f>randowFlorest!E100</f>
        <v>M</v>
      </c>
      <c r="F100" t="str">
        <f>NaiveBayes!E100</f>
        <v>M</v>
      </c>
      <c r="G100" t="str">
        <f>redesNeurais!E100</f>
        <v>M</v>
      </c>
      <c r="H100" t="str">
        <f>GradientBoosted!E100</f>
        <v>M</v>
      </c>
      <c r="I100">
        <f t="shared" si="14"/>
        <v>1</v>
      </c>
      <c r="J100">
        <f t="shared" si="15"/>
        <v>1</v>
      </c>
      <c r="K100">
        <f t="shared" si="16"/>
        <v>1</v>
      </c>
      <c r="L100">
        <f t="shared" si="17"/>
        <v>1</v>
      </c>
      <c r="M100">
        <f t="shared" si="18"/>
        <v>1</v>
      </c>
      <c r="N100">
        <f t="shared" si="19"/>
        <v>4</v>
      </c>
    </row>
    <row r="101" spans="1:14" x14ac:dyDescent="0.25">
      <c r="A101" s="25">
        <v>10</v>
      </c>
      <c r="B101" s="25" t="s">
        <v>58</v>
      </c>
      <c r="C101" s="25" t="s">
        <v>64</v>
      </c>
      <c r="D101" s="37" t="s">
        <v>24</v>
      </c>
      <c r="E101" t="str">
        <f>randowFlorest!E101</f>
        <v>E</v>
      </c>
      <c r="F101" t="str">
        <f>NaiveBayes!E101</f>
        <v>E</v>
      </c>
      <c r="G101" t="str">
        <f>redesNeurais!E101</f>
        <v>M</v>
      </c>
      <c r="H101" t="str">
        <f>GradientBoosted!E101</f>
        <v>E</v>
      </c>
      <c r="I101">
        <f t="shared" si="14"/>
        <v>1</v>
      </c>
      <c r="J101">
        <f t="shared" si="15"/>
        <v>1</v>
      </c>
      <c r="K101">
        <f t="shared" si="16"/>
        <v>1</v>
      </c>
      <c r="L101">
        <f t="shared" si="17"/>
        <v>0</v>
      </c>
      <c r="M101">
        <f t="shared" si="18"/>
        <v>1</v>
      </c>
      <c r="N101">
        <f t="shared" si="19"/>
        <v>3</v>
      </c>
    </row>
    <row r="102" spans="1:14" x14ac:dyDescent="0.25">
      <c r="A102" s="25">
        <v>11</v>
      </c>
      <c r="B102" s="25" t="s">
        <v>62</v>
      </c>
      <c r="C102" s="25" t="s">
        <v>49</v>
      </c>
      <c r="D102" s="37" t="s">
        <v>24</v>
      </c>
      <c r="E102" t="str">
        <f>randowFlorest!E102</f>
        <v>E</v>
      </c>
      <c r="F102" t="str">
        <f>NaiveBayes!E102</f>
        <v>V</v>
      </c>
      <c r="G102" t="str">
        <f>redesNeurais!E102</f>
        <v>M</v>
      </c>
      <c r="H102" t="str">
        <f>GradientBoosted!E102</f>
        <v>E</v>
      </c>
      <c r="I102">
        <f t="shared" si="14"/>
        <v>1</v>
      </c>
      <c r="J102">
        <f t="shared" si="15"/>
        <v>1</v>
      </c>
      <c r="K102">
        <f t="shared" si="16"/>
        <v>0</v>
      </c>
      <c r="L102">
        <f t="shared" si="17"/>
        <v>0</v>
      </c>
      <c r="M102">
        <f t="shared" si="18"/>
        <v>1</v>
      </c>
      <c r="N102">
        <f t="shared" si="19"/>
        <v>2</v>
      </c>
    </row>
    <row r="103" spans="1:14" x14ac:dyDescent="0.25">
      <c r="A103" s="25">
        <v>11</v>
      </c>
      <c r="B103" s="25" t="s">
        <v>65</v>
      </c>
      <c r="C103" s="25" t="s">
        <v>66</v>
      </c>
      <c r="D103" s="37" t="s">
        <v>25</v>
      </c>
      <c r="E103" t="str">
        <f>randowFlorest!E103</f>
        <v>V</v>
      </c>
      <c r="F103" t="str">
        <f>NaiveBayes!E103</f>
        <v>V</v>
      </c>
      <c r="G103" t="str">
        <f>redesNeurais!E103</f>
        <v>V</v>
      </c>
      <c r="H103" t="str">
        <f>GradientBoosted!E103</f>
        <v>V</v>
      </c>
      <c r="I103">
        <f t="shared" si="14"/>
        <v>1</v>
      </c>
      <c r="J103">
        <f t="shared" si="15"/>
        <v>1</v>
      </c>
      <c r="K103">
        <f t="shared" si="16"/>
        <v>1</v>
      </c>
      <c r="L103">
        <f t="shared" si="17"/>
        <v>1</v>
      </c>
      <c r="M103">
        <f t="shared" si="18"/>
        <v>1</v>
      </c>
      <c r="N103">
        <f t="shared" si="19"/>
        <v>4</v>
      </c>
    </row>
    <row r="104" spans="1:14" x14ac:dyDescent="0.25">
      <c r="A104" s="25">
        <v>11</v>
      </c>
      <c r="B104" s="25" t="s">
        <v>53</v>
      </c>
      <c r="C104" s="25" t="s">
        <v>60</v>
      </c>
      <c r="D104" s="37" t="s">
        <v>24</v>
      </c>
      <c r="E104" t="str">
        <f>randowFlorest!E104</f>
        <v>E</v>
      </c>
      <c r="F104" t="str">
        <f>NaiveBayes!E104</f>
        <v>E</v>
      </c>
      <c r="G104" t="str">
        <f>redesNeurais!E104</f>
        <v>M</v>
      </c>
      <c r="H104" t="str">
        <f>GradientBoosted!E104</f>
        <v>E</v>
      </c>
      <c r="I104">
        <f t="shared" si="14"/>
        <v>1</v>
      </c>
      <c r="J104">
        <f t="shared" si="15"/>
        <v>1</v>
      </c>
      <c r="K104">
        <f t="shared" si="16"/>
        <v>1</v>
      </c>
      <c r="L104">
        <f t="shared" si="17"/>
        <v>0</v>
      </c>
      <c r="M104">
        <f t="shared" si="18"/>
        <v>1</v>
      </c>
      <c r="N104">
        <f t="shared" si="19"/>
        <v>3</v>
      </c>
    </row>
    <row r="105" spans="1:14" x14ac:dyDescent="0.25">
      <c r="A105" s="25">
        <v>11</v>
      </c>
      <c r="B105" s="25" t="s">
        <v>67</v>
      </c>
      <c r="C105" s="25" t="s">
        <v>58</v>
      </c>
      <c r="D105" s="37" t="s">
        <v>23</v>
      </c>
      <c r="E105" t="str">
        <f>randowFlorest!E105</f>
        <v>M</v>
      </c>
      <c r="F105" t="str">
        <f>NaiveBayes!E105</f>
        <v>M</v>
      </c>
      <c r="G105" t="str">
        <f>redesNeurais!E105</f>
        <v>M</v>
      </c>
      <c r="H105" t="str">
        <f>GradientBoosted!E105</f>
        <v>M</v>
      </c>
      <c r="I105">
        <f t="shared" si="14"/>
        <v>1</v>
      </c>
      <c r="J105">
        <f t="shared" si="15"/>
        <v>1</v>
      </c>
      <c r="K105">
        <f t="shared" si="16"/>
        <v>1</v>
      </c>
      <c r="L105">
        <f t="shared" si="17"/>
        <v>1</v>
      </c>
      <c r="M105">
        <f t="shared" si="18"/>
        <v>1</v>
      </c>
      <c r="N105">
        <f t="shared" si="19"/>
        <v>4</v>
      </c>
    </row>
    <row r="106" spans="1:14" x14ac:dyDescent="0.25">
      <c r="A106" s="25">
        <v>11</v>
      </c>
      <c r="B106" s="25" t="s">
        <v>64</v>
      </c>
      <c r="C106" s="25" t="s">
        <v>56</v>
      </c>
      <c r="D106" s="37" t="s">
        <v>23</v>
      </c>
      <c r="E106" t="str">
        <f>randowFlorest!E106</f>
        <v>M</v>
      </c>
      <c r="F106" t="str">
        <f>NaiveBayes!E106</f>
        <v>E</v>
      </c>
      <c r="G106" t="str">
        <f>redesNeurais!E106</f>
        <v>E</v>
      </c>
      <c r="H106" t="str">
        <f>GradientBoosted!E106</f>
        <v>E</v>
      </c>
      <c r="I106">
        <f t="shared" si="14"/>
        <v>1</v>
      </c>
      <c r="J106">
        <f t="shared" si="15"/>
        <v>1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1</v>
      </c>
    </row>
    <row r="107" spans="1:14" x14ac:dyDescent="0.25">
      <c r="A107" s="25">
        <v>11</v>
      </c>
      <c r="B107" s="25" t="s">
        <v>55</v>
      </c>
      <c r="C107" s="25" t="s">
        <v>59</v>
      </c>
      <c r="D107" s="37" t="s">
        <v>24</v>
      </c>
      <c r="E107" t="str">
        <f>randowFlorest!E107</f>
        <v>V</v>
      </c>
      <c r="F107" t="str">
        <f>NaiveBayes!E107</f>
        <v>V</v>
      </c>
      <c r="G107" t="str">
        <f>redesNeurais!E107</f>
        <v>V</v>
      </c>
      <c r="H107" t="str">
        <f>GradientBoosted!E107</f>
        <v>E</v>
      </c>
      <c r="I107">
        <f t="shared" si="14"/>
        <v>1</v>
      </c>
      <c r="J107">
        <f t="shared" si="15"/>
        <v>0</v>
      </c>
      <c r="K107">
        <f t="shared" si="16"/>
        <v>0</v>
      </c>
      <c r="L107">
        <f t="shared" si="17"/>
        <v>0</v>
      </c>
      <c r="M107">
        <f t="shared" si="18"/>
        <v>1</v>
      </c>
      <c r="N107">
        <f t="shared" si="19"/>
        <v>1</v>
      </c>
    </row>
    <row r="108" spans="1:14" x14ac:dyDescent="0.25">
      <c r="A108" s="25">
        <v>11</v>
      </c>
      <c r="B108" s="25" t="s">
        <v>51</v>
      </c>
      <c r="C108" s="25" t="s">
        <v>61</v>
      </c>
      <c r="D108" s="37" t="s">
        <v>25</v>
      </c>
      <c r="E108" t="str">
        <f>randowFlorest!E108</f>
        <v>V</v>
      </c>
      <c r="F108" t="str">
        <f>NaiveBayes!E108</f>
        <v>V</v>
      </c>
      <c r="G108" t="str">
        <f>redesNeurais!E108</f>
        <v>V</v>
      </c>
      <c r="H108" t="str">
        <f>GradientBoosted!E108</f>
        <v>V</v>
      </c>
      <c r="I108">
        <f t="shared" si="14"/>
        <v>1</v>
      </c>
      <c r="J108">
        <f t="shared" si="15"/>
        <v>1</v>
      </c>
      <c r="K108">
        <f t="shared" si="16"/>
        <v>1</v>
      </c>
      <c r="L108">
        <f t="shared" si="17"/>
        <v>1</v>
      </c>
      <c r="M108">
        <f t="shared" si="18"/>
        <v>1</v>
      </c>
      <c r="N108">
        <f t="shared" si="19"/>
        <v>4</v>
      </c>
    </row>
    <row r="109" spans="1:14" x14ac:dyDescent="0.25">
      <c r="A109" s="25">
        <v>11</v>
      </c>
      <c r="B109" s="25" t="s">
        <v>54</v>
      </c>
      <c r="C109" s="25" t="s">
        <v>57</v>
      </c>
      <c r="D109" s="37" t="s">
        <v>24</v>
      </c>
      <c r="E109" t="str">
        <f>randowFlorest!E109</f>
        <v>E</v>
      </c>
      <c r="F109" t="str">
        <f>NaiveBayes!E109</f>
        <v>E</v>
      </c>
      <c r="G109" t="str">
        <f>redesNeurais!E109</f>
        <v>M</v>
      </c>
      <c r="H109" t="str">
        <f>GradientBoosted!E109</f>
        <v>E</v>
      </c>
      <c r="I109">
        <f t="shared" si="14"/>
        <v>1</v>
      </c>
      <c r="J109">
        <f t="shared" si="15"/>
        <v>1</v>
      </c>
      <c r="K109">
        <f t="shared" si="16"/>
        <v>1</v>
      </c>
      <c r="L109">
        <f t="shared" si="17"/>
        <v>0</v>
      </c>
      <c r="M109">
        <f t="shared" si="18"/>
        <v>1</v>
      </c>
      <c r="N109">
        <f t="shared" si="19"/>
        <v>3</v>
      </c>
    </row>
    <row r="110" spans="1:14" x14ac:dyDescent="0.25">
      <c r="A110" s="25">
        <v>11</v>
      </c>
      <c r="B110" s="25" t="s">
        <v>63</v>
      </c>
      <c r="C110" s="25" t="s">
        <v>48</v>
      </c>
      <c r="D110" s="37" t="s">
        <v>24</v>
      </c>
      <c r="E110" t="str">
        <f>randowFlorest!E110</f>
        <v>E</v>
      </c>
      <c r="F110" t="str">
        <f>NaiveBayes!E110</f>
        <v>M</v>
      </c>
      <c r="G110" t="str">
        <f>redesNeurais!E110</f>
        <v>M</v>
      </c>
      <c r="H110" t="str">
        <f>GradientBoosted!E110</f>
        <v>E</v>
      </c>
      <c r="I110">
        <f t="shared" si="14"/>
        <v>1</v>
      </c>
      <c r="J110">
        <f t="shared" si="15"/>
        <v>1</v>
      </c>
      <c r="K110">
        <f t="shared" si="16"/>
        <v>0</v>
      </c>
      <c r="L110">
        <f t="shared" si="17"/>
        <v>0</v>
      </c>
      <c r="M110">
        <f t="shared" si="18"/>
        <v>1</v>
      </c>
      <c r="N110">
        <f t="shared" si="19"/>
        <v>2</v>
      </c>
    </row>
    <row r="111" spans="1:14" x14ac:dyDescent="0.25">
      <c r="A111" s="25">
        <v>11</v>
      </c>
      <c r="B111" s="25" t="s">
        <v>50</v>
      </c>
      <c r="C111" s="25" t="s">
        <v>52</v>
      </c>
      <c r="D111" s="37" t="s">
        <v>23</v>
      </c>
      <c r="E111" t="str">
        <f>randowFlorest!E111</f>
        <v>M</v>
      </c>
      <c r="F111" t="str">
        <f>NaiveBayes!E111</f>
        <v>M</v>
      </c>
      <c r="G111" t="str">
        <f>redesNeurais!E111</f>
        <v>M</v>
      </c>
      <c r="H111" t="str">
        <f>GradientBoosted!E111</f>
        <v>M</v>
      </c>
      <c r="I111">
        <f t="shared" si="14"/>
        <v>1</v>
      </c>
      <c r="J111">
        <f t="shared" si="15"/>
        <v>1</v>
      </c>
      <c r="K111">
        <f t="shared" si="16"/>
        <v>1</v>
      </c>
      <c r="L111">
        <f t="shared" si="17"/>
        <v>1</v>
      </c>
      <c r="M111">
        <f t="shared" si="18"/>
        <v>1</v>
      </c>
      <c r="N111">
        <f t="shared" si="19"/>
        <v>4</v>
      </c>
    </row>
    <row r="112" spans="1:14" x14ac:dyDescent="0.25">
      <c r="A112" s="25">
        <v>12</v>
      </c>
      <c r="B112" s="25" t="s">
        <v>56</v>
      </c>
      <c r="C112" s="25" t="s">
        <v>67</v>
      </c>
      <c r="D112" s="37" t="s">
        <v>24</v>
      </c>
      <c r="E112" t="str">
        <f>randowFlorest!E112</f>
        <v>M</v>
      </c>
      <c r="F112" t="str">
        <f>NaiveBayes!E112</f>
        <v>M</v>
      </c>
      <c r="G112" t="str">
        <f>redesNeurais!E112</f>
        <v>M</v>
      </c>
      <c r="H112" t="str">
        <f>GradientBoosted!E112</f>
        <v>E</v>
      </c>
      <c r="I112">
        <f t="shared" si="14"/>
        <v>1</v>
      </c>
      <c r="J112">
        <f t="shared" si="15"/>
        <v>0</v>
      </c>
      <c r="K112">
        <f t="shared" si="16"/>
        <v>0</v>
      </c>
      <c r="L112">
        <f t="shared" si="17"/>
        <v>0</v>
      </c>
      <c r="M112">
        <f t="shared" si="18"/>
        <v>1</v>
      </c>
      <c r="N112">
        <f t="shared" si="19"/>
        <v>1</v>
      </c>
    </row>
    <row r="113" spans="1:14" x14ac:dyDescent="0.25">
      <c r="A113" s="25">
        <v>12</v>
      </c>
      <c r="B113" s="25" t="s">
        <v>58</v>
      </c>
      <c r="C113" s="25" t="s">
        <v>50</v>
      </c>
      <c r="D113" s="37" t="s">
        <v>25</v>
      </c>
      <c r="E113" t="str">
        <f>randowFlorest!E113</f>
        <v>V</v>
      </c>
      <c r="F113" t="str">
        <f>NaiveBayes!E113</f>
        <v>V</v>
      </c>
      <c r="G113" t="str">
        <f>redesNeurais!E113</f>
        <v>E</v>
      </c>
      <c r="H113" t="str">
        <f>GradientBoosted!E113</f>
        <v>V</v>
      </c>
      <c r="I113">
        <f t="shared" si="14"/>
        <v>1</v>
      </c>
      <c r="J113">
        <f t="shared" si="15"/>
        <v>1</v>
      </c>
      <c r="K113">
        <f t="shared" si="16"/>
        <v>1</v>
      </c>
      <c r="L113">
        <f t="shared" si="17"/>
        <v>0</v>
      </c>
      <c r="M113">
        <f t="shared" si="18"/>
        <v>1</v>
      </c>
      <c r="N113">
        <f t="shared" si="19"/>
        <v>3</v>
      </c>
    </row>
    <row r="114" spans="1:14" x14ac:dyDescent="0.25">
      <c r="A114" s="25">
        <v>12</v>
      </c>
      <c r="B114" s="25" t="s">
        <v>49</v>
      </c>
      <c r="C114" s="25" t="s">
        <v>66</v>
      </c>
      <c r="D114" s="37" t="s">
        <v>25</v>
      </c>
      <c r="E114" t="str">
        <f>randowFlorest!E114</f>
        <v>V</v>
      </c>
      <c r="F114" t="str">
        <f>NaiveBayes!E114</f>
        <v>V</v>
      </c>
      <c r="G114" t="str">
        <f>redesNeurais!E114</f>
        <v>V</v>
      </c>
      <c r="H114" t="str">
        <f>GradientBoosted!E114</f>
        <v>V</v>
      </c>
      <c r="I114">
        <f t="shared" si="14"/>
        <v>1</v>
      </c>
      <c r="J114">
        <f t="shared" si="15"/>
        <v>1</v>
      </c>
      <c r="K114">
        <f t="shared" si="16"/>
        <v>1</v>
      </c>
      <c r="L114">
        <f t="shared" si="17"/>
        <v>1</v>
      </c>
      <c r="M114">
        <f t="shared" si="18"/>
        <v>1</v>
      </c>
      <c r="N114">
        <f t="shared" si="19"/>
        <v>4</v>
      </c>
    </row>
    <row r="115" spans="1:14" x14ac:dyDescent="0.25">
      <c r="A115" s="25">
        <v>12</v>
      </c>
      <c r="B115" s="25" t="s">
        <v>53</v>
      </c>
      <c r="C115" s="25" t="s">
        <v>64</v>
      </c>
      <c r="D115" s="37" t="s">
        <v>23</v>
      </c>
      <c r="E115" t="str">
        <f>randowFlorest!E115</f>
        <v>M</v>
      </c>
      <c r="F115" t="str">
        <f>NaiveBayes!E115</f>
        <v>M</v>
      </c>
      <c r="G115" t="str">
        <f>redesNeurais!E115</f>
        <v>M</v>
      </c>
      <c r="H115" t="str">
        <f>GradientBoosted!E115</f>
        <v>M</v>
      </c>
      <c r="I115">
        <f t="shared" si="14"/>
        <v>1</v>
      </c>
      <c r="J115">
        <f t="shared" si="15"/>
        <v>1</v>
      </c>
      <c r="K115">
        <f t="shared" si="16"/>
        <v>1</v>
      </c>
      <c r="L115">
        <f t="shared" si="17"/>
        <v>1</v>
      </c>
      <c r="M115">
        <f t="shared" si="18"/>
        <v>1</v>
      </c>
      <c r="N115">
        <f t="shared" si="19"/>
        <v>4</v>
      </c>
    </row>
    <row r="116" spans="1:14" x14ac:dyDescent="0.25">
      <c r="A116" s="25">
        <v>12</v>
      </c>
      <c r="B116" s="25" t="s">
        <v>57</v>
      </c>
      <c r="C116" s="25" t="s">
        <v>63</v>
      </c>
      <c r="D116" s="37" t="s">
        <v>25</v>
      </c>
      <c r="E116" t="str">
        <f>randowFlorest!E116</f>
        <v>V</v>
      </c>
      <c r="F116" t="str">
        <f>NaiveBayes!E116</f>
        <v>V</v>
      </c>
      <c r="G116" t="str">
        <f>redesNeurais!E116</f>
        <v>V</v>
      </c>
      <c r="H116" t="str">
        <f>GradientBoosted!E116</f>
        <v>V</v>
      </c>
      <c r="I116">
        <f t="shared" si="14"/>
        <v>1</v>
      </c>
      <c r="J116">
        <f t="shared" si="15"/>
        <v>1</v>
      </c>
      <c r="K116">
        <f t="shared" si="16"/>
        <v>1</v>
      </c>
      <c r="L116">
        <f t="shared" si="17"/>
        <v>1</v>
      </c>
      <c r="M116">
        <f t="shared" si="18"/>
        <v>1</v>
      </c>
      <c r="N116">
        <f t="shared" si="19"/>
        <v>4</v>
      </c>
    </row>
    <row r="117" spans="1:14" x14ac:dyDescent="0.25">
      <c r="A117" s="25">
        <v>12</v>
      </c>
      <c r="B117" s="25" t="s">
        <v>59</v>
      </c>
      <c r="C117" s="25" t="s">
        <v>54</v>
      </c>
      <c r="D117" s="37" t="s">
        <v>24</v>
      </c>
      <c r="E117" t="str">
        <f>randowFlorest!E117</f>
        <v>E</v>
      </c>
      <c r="F117" t="str">
        <f>NaiveBayes!E117</f>
        <v>E</v>
      </c>
      <c r="G117" t="str">
        <f>redesNeurais!E117</f>
        <v>M</v>
      </c>
      <c r="H117" t="str">
        <f>GradientBoosted!E117</f>
        <v>M</v>
      </c>
      <c r="I117">
        <f t="shared" si="14"/>
        <v>1</v>
      </c>
      <c r="J117">
        <f t="shared" si="15"/>
        <v>1</v>
      </c>
      <c r="K117">
        <f t="shared" si="16"/>
        <v>1</v>
      </c>
      <c r="L117">
        <f t="shared" si="17"/>
        <v>0</v>
      </c>
      <c r="M117">
        <f t="shared" si="18"/>
        <v>0</v>
      </c>
      <c r="N117">
        <f t="shared" si="19"/>
        <v>2</v>
      </c>
    </row>
    <row r="118" spans="1:14" x14ac:dyDescent="0.25">
      <c r="A118" s="25">
        <v>12</v>
      </c>
      <c r="B118" s="25" t="s">
        <v>48</v>
      </c>
      <c r="C118" s="25" t="s">
        <v>51</v>
      </c>
      <c r="D118" s="37" t="s">
        <v>23</v>
      </c>
      <c r="E118" t="str">
        <f>randowFlorest!E118</f>
        <v>M</v>
      </c>
      <c r="F118" t="str">
        <f>NaiveBayes!E118</f>
        <v>M</v>
      </c>
      <c r="G118" t="str">
        <f>redesNeurais!E118</f>
        <v>M</v>
      </c>
      <c r="H118" t="str">
        <f>GradientBoosted!E118</f>
        <v>M</v>
      </c>
      <c r="I118">
        <f t="shared" si="14"/>
        <v>1</v>
      </c>
      <c r="J118">
        <f t="shared" si="15"/>
        <v>1</v>
      </c>
      <c r="K118">
        <f t="shared" si="16"/>
        <v>1</v>
      </c>
      <c r="L118">
        <f t="shared" si="17"/>
        <v>1</v>
      </c>
      <c r="M118">
        <f t="shared" si="18"/>
        <v>1</v>
      </c>
      <c r="N118">
        <f t="shared" si="19"/>
        <v>4</v>
      </c>
    </row>
    <row r="119" spans="1:14" x14ac:dyDescent="0.25">
      <c r="A119" s="25">
        <v>12</v>
      </c>
      <c r="B119" s="25" t="s">
        <v>61</v>
      </c>
      <c r="C119" s="25" t="s">
        <v>55</v>
      </c>
      <c r="D119" s="37" t="s">
        <v>23</v>
      </c>
      <c r="E119" t="str">
        <f>randowFlorest!E119</f>
        <v>M</v>
      </c>
      <c r="F119" t="str">
        <f>NaiveBayes!E119</f>
        <v>M</v>
      </c>
      <c r="G119" t="str">
        <f>redesNeurais!E119</f>
        <v>M</v>
      </c>
      <c r="H119" t="str">
        <f>GradientBoosted!E119</f>
        <v>M</v>
      </c>
      <c r="I119">
        <f t="shared" si="14"/>
        <v>1</v>
      </c>
      <c r="J119">
        <f t="shared" si="15"/>
        <v>1</v>
      </c>
      <c r="K119">
        <f t="shared" si="16"/>
        <v>1</v>
      </c>
      <c r="L119">
        <f t="shared" si="17"/>
        <v>1</v>
      </c>
      <c r="M119">
        <f t="shared" si="18"/>
        <v>1</v>
      </c>
      <c r="N119">
        <f t="shared" si="19"/>
        <v>4</v>
      </c>
    </row>
    <row r="120" spans="1:14" x14ac:dyDescent="0.25">
      <c r="A120" s="25">
        <v>12</v>
      </c>
      <c r="B120" s="25" t="s">
        <v>52</v>
      </c>
      <c r="C120" s="25" t="s">
        <v>62</v>
      </c>
      <c r="D120" s="37" t="s">
        <v>24</v>
      </c>
      <c r="E120" t="str">
        <f>randowFlorest!E120</f>
        <v>E</v>
      </c>
      <c r="F120" t="str">
        <f>NaiveBayes!E120</f>
        <v>E</v>
      </c>
      <c r="G120" t="str">
        <f>redesNeurais!E120</f>
        <v>E</v>
      </c>
      <c r="H120" t="str">
        <f>GradientBoosted!E120</f>
        <v>E</v>
      </c>
      <c r="I120">
        <f t="shared" si="14"/>
        <v>1</v>
      </c>
      <c r="J120">
        <f t="shared" si="15"/>
        <v>1</v>
      </c>
      <c r="K120">
        <f t="shared" si="16"/>
        <v>1</v>
      </c>
      <c r="L120">
        <f t="shared" si="17"/>
        <v>1</v>
      </c>
      <c r="M120">
        <f t="shared" si="18"/>
        <v>1</v>
      </c>
      <c r="N120">
        <f t="shared" si="19"/>
        <v>4</v>
      </c>
    </row>
    <row r="121" spans="1:14" x14ac:dyDescent="0.25">
      <c r="A121" s="25">
        <v>12</v>
      </c>
      <c r="B121" s="25" t="s">
        <v>65</v>
      </c>
      <c r="C121" s="25" t="s">
        <v>60</v>
      </c>
      <c r="D121" s="37" t="s">
        <v>24</v>
      </c>
      <c r="E121" t="str">
        <f>randowFlorest!E121</f>
        <v>E</v>
      </c>
      <c r="F121" t="str">
        <f>NaiveBayes!E121</f>
        <v>V</v>
      </c>
      <c r="G121" t="str">
        <f>redesNeurais!E121</f>
        <v>E</v>
      </c>
      <c r="H121" t="str">
        <f>GradientBoosted!E121</f>
        <v>E</v>
      </c>
      <c r="I121">
        <f t="shared" si="14"/>
        <v>1</v>
      </c>
      <c r="J121">
        <f t="shared" si="15"/>
        <v>1</v>
      </c>
      <c r="K121">
        <f t="shared" si="16"/>
        <v>0</v>
      </c>
      <c r="L121">
        <f t="shared" si="17"/>
        <v>1</v>
      </c>
      <c r="M121">
        <f t="shared" si="18"/>
        <v>1</v>
      </c>
      <c r="N121">
        <f t="shared" si="19"/>
        <v>3</v>
      </c>
    </row>
    <row r="122" spans="1:14" x14ac:dyDescent="0.25">
      <c r="A122" s="25">
        <v>13</v>
      </c>
      <c r="B122" s="25" t="s">
        <v>58</v>
      </c>
      <c r="C122" s="25" t="s">
        <v>53</v>
      </c>
      <c r="D122" s="37" t="s">
        <v>23</v>
      </c>
      <c r="E122" t="str">
        <f>randowFlorest!E122</f>
        <v>M</v>
      </c>
      <c r="F122" t="str">
        <f>NaiveBayes!E122</f>
        <v>M</v>
      </c>
      <c r="G122" t="str">
        <f>redesNeurais!E122</f>
        <v>M</v>
      </c>
      <c r="H122" t="str">
        <f>GradientBoosted!E122</f>
        <v>M</v>
      </c>
      <c r="I122">
        <f t="shared" si="14"/>
        <v>1</v>
      </c>
      <c r="J122">
        <f t="shared" si="15"/>
        <v>1</v>
      </c>
      <c r="K122">
        <f t="shared" si="16"/>
        <v>1</v>
      </c>
      <c r="L122">
        <f t="shared" si="17"/>
        <v>1</v>
      </c>
      <c r="M122">
        <f t="shared" si="18"/>
        <v>1</v>
      </c>
      <c r="N122">
        <f t="shared" si="19"/>
        <v>4</v>
      </c>
    </row>
    <row r="123" spans="1:14" x14ac:dyDescent="0.25">
      <c r="A123" s="25">
        <v>13</v>
      </c>
      <c r="B123" s="25" t="s">
        <v>64</v>
      </c>
      <c r="C123" s="25" t="s">
        <v>57</v>
      </c>
      <c r="D123" s="37" t="s">
        <v>23</v>
      </c>
      <c r="E123" t="str">
        <f>randowFlorest!E123</f>
        <v>M</v>
      </c>
      <c r="F123" t="str">
        <f>NaiveBayes!E123</f>
        <v>M</v>
      </c>
      <c r="G123" t="str">
        <f>redesNeurais!E123</f>
        <v>M</v>
      </c>
      <c r="H123" t="str">
        <f>GradientBoosted!E123</f>
        <v>M</v>
      </c>
      <c r="I123">
        <f t="shared" si="14"/>
        <v>1</v>
      </c>
      <c r="J123">
        <f t="shared" si="15"/>
        <v>1</v>
      </c>
      <c r="K123">
        <f t="shared" si="16"/>
        <v>1</v>
      </c>
      <c r="L123">
        <f t="shared" si="17"/>
        <v>1</v>
      </c>
      <c r="M123">
        <f t="shared" si="18"/>
        <v>1</v>
      </c>
      <c r="N123">
        <f t="shared" si="19"/>
        <v>4</v>
      </c>
    </row>
    <row r="124" spans="1:14" x14ac:dyDescent="0.25">
      <c r="A124" s="25">
        <v>13</v>
      </c>
      <c r="B124" s="25" t="s">
        <v>61</v>
      </c>
      <c r="C124" s="25" t="s">
        <v>59</v>
      </c>
      <c r="D124" s="37" t="s">
        <v>23</v>
      </c>
      <c r="E124" t="str">
        <f>randowFlorest!E124</f>
        <v>M</v>
      </c>
      <c r="F124" t="str">
        <f>NaiveBayes!E124</f>
        <v>M</v>
      </c>
      <c r="G124" t="str">
        <f>redesNeurais!E124</f>
        <v>M</v>
      </c>
      <c r="H124" t="str">
        <f>GradientBoosted!E124</f>
        <v>M</v>
      </c>
      <c r="I124">
        <f t="shared" si="14"/>
        <v>1</v>
      </c>
      <c r="J124">
        <f t="shared" si="15"/>
        <v>1</v>
      </c>
      <c r="K124">
        <f t="shared" si="16"/>
        <v>1</v>
      </c>
      <c r="L124">
        <f t="shared" si="17"/>
        <v>1</v>
      </c>
      <c r="M124">
        <f t="shared" si="18"/>
        <v>1</v>
      </c>
      <c r="N124">
        <f t="shared" si="19"/>
        <v>4</v>
      </c>
    </row>
    <row r="125" spans="1:14" x14ac:dyDescent="0.25">
      <c r="A125" s="25">
        <v>13</v>
      </c>
      <c r="B125" s="25" t="s">
        <v>54</v>
      </c>
      <c r="C125" s="25" t="s">
        <v>49</v>
      </c>
      <c r="D125" s="37" t="s">
        <v>23</v>
      </c>
      <c r="E125" t="str">
        <f>randowFlorest!E125</f>
        <v>M</v>
      </c>
      <c r="F125" t="str">
        <f>NaiveBayes!E125</f>
        <v>M</v>
      </c>
      <c r="G125" t="str">
        <f>redesNeurais!E125</f>
        <v>M</v>
      </c>
      <c r="H125" t="str">
        <f>GradientBoosted!E125</f>
        <v>M</v>
      </c>
      <c r="I125">
        <f t="shared" si="14"/>
        <v>1</v>
      </c>
      <c r="J125">
        <f t="shared" si="15"/>
        <v>1</v>
      </c>
      <c r="K125">
        <f t="shared" si="16"/>
        <v>1</v>
      </c>
      <c r="L125">
        <f t="shared" si="17"/>
        <v>1</v>
      </c>
      <c r="M125">
        <f t="shared" si="18"/>
        <v>1</v>
      </c>
      <c r="N125">
        <f t="shared" si="19"/>
        <v>4</v>
      </c>
    </row>
    <row r="126" spans="1:14" x14ac:dyDescent="0.25">
      <c r="A126" s="25">
        <v>13</v>
      </c>
      <c r="B126" s="25" t="s">
        <v>63</v>
      </c>
      <c r="C126" s="25" t="s">
        <v>56</v>
      </c>
      <c r="D126" s="37" t="s">
        <v>24</v>
      </c>
      <c r="E126" t="str">
        <f>randowFlorest!E126</f>
        <v>E</v>
      </c>
      <c r="F126" t="str">
        <f>NaiveBayes!E126</f>
        <v>M</v>
      </c>
      <c r="G126" t="str">
        <f>redesNeurais!E126</f>
        <v>M</v>
      </c>
      <c r="H126" t="str">
        <f>GradientBoosted!E126</f>
        <v>E</v>
      </c>
      <c r="I126">
        <f t="shared" si="14"/>
        <v>1</v>
      </c>
      <c r="J126">
        <f t="shared" si="15"/>
        <v>1</v>
      </c>
      <c r="K126">
        <f t="shared" si="16"/>
        <v>0</v>
      </c>
      <c r="L126">
        <f t="shared" si="17"/>
        <v>0</v>
      </c>
      <c r="M126">
        <f t="shared" si="18"/>
        <v>1</v>
      </c>
      <c r="N126">
        <f t="shared" si="19"/>
        <v>2</v>
      </c>
    </row>
    <row r="127" spans="1:14" x14ac:dyDescent="0.25">
      <c r="A127" s="25">
        <v>13</v>
      </c>
      <c r="B127" s="25" t="s">
        <v>62</v>
      </c>
      <c r="C127" s="25" t="s">
        <v>48</v>
      </c>
      <c r="D127" s="37" t="s">
        <v>23</v>
      </c>
      <c r="E127" t="str">
        <f>randowFlorest!E127</f>
        <v>M</v>
      </c>
      <c r="F127" t="str">
        <f>NaiveBayes!E127</f>
        <v>M</v>
      </c>
      <c r="G127" t="str">
        <f>redesNeurais!E127</f>
        <v>M</v>
      </c>
      <c r="H127" t="str">
        <f>GradientBoosted!E127</f>
        <v>M</v>
      </c>
      <c r="I127">
        <f t="shared" si="14"/>
        <v>1</v>
      </c>
      <c r="J127">
        <f t="shared" si="15"/>
        <v>1</v>
      </c>
      <c r="K127">
        <f t="shared" si="16"/>
        <v>1</v>
      </c>
      <c r="L127">
        <f t="shared" si="17"/>
        <v>1</v>
      </c>
      <c r="M127">
        <f t="shared" si="18"/>
        <v>1</v>
      </c>
      <c r="N127">
        <f t="shared" si="19"/>
        <v>4</v>
      </c>
    </row>
    <row r="128" spans="1:14" x14ac:dyDescent="0.25">
      <c r="A128" s="25">
        <v>13</v>
      </c>
      <c r="B128" s="25" t="s">
        <v>55</v>
      </c>
      <c r="C128" s="25" t="s">
        <v>51</v>
      </c>
      <c r="D128" s="37" t="s">
        <v>25</v>
      </c>
      <c r="E128" t="str">
        <f>randowFlorest!E128</f>
        <v>V</v>
      </c>
      <c r="F128" t="str">
        <f>NaiveBayes!E128</f>
        <v>V</v>
      </c>
      <c r="G128" t="str">
        <f>redesNeurais!E128</f>
        <v>V</v>
      </c>
      <c r="H128" t="str">
        <f>GradientBoosted!E128</f>
        <v>V</v>
      </c>
      <c r="I128">
        <f t="shared" si="14"/>
        <v>1</v>
      </c>
      <c r="J128">
        <f t="shared" si="15"/>
        <v>1</v>
      </c>
      <c r="K128">
        <f t="shared" si="16"/>
        <v>1</v>
      </c>
      <c r="L128">
        <f t="shared" si="17"/>
        <v>1</v>
      </c>
      <c r="M128">
        <f t="shared" si="18"/>
        <v>1</v>
      </c>
      <c r="N128">
        <f t="shared" si="19"/>
        <v>4</v>
      </c>
    </row>
    <row r="129" spans="1:14" x14ac:dyDescent="0.25">
      <c r="A129" s="25">
        <v>13</v>
      </c>
      <c r="B129" s="25" t="s">
        <v>67</v>
      </c>
      <c r="C129" s="25" t="s">
        <v>65</v>
      </c>
      <c r="D129" s="37" t="s">
        <v>24</v>
      </c>
      <c r="E129" t="str">
        <f>randowFlorest!E129</f>
        <v>M</v>
      </c>
      <c r="F129" t="str">
        <f>NaiveBayes!E129</f>
        <v>E</v>
      </c>
      <c r="G129" t="str">
        <f>redesNeurais!E129</f>
        <v>M</v>
      </c>
      <c r="H129" t="str">
        <f>GradientBoosted!E129</f>
        <v>E</v>
      </c>
      <c r="I129">
        <f t="shared" si="14"/>
        <v>1</v>
      </c>
      <c r="J129">
        <f t="shared" si="15"/>
        <v>0</v>
      </c>
      <c r="K129">
        <f t="shared" si="16"/>
        <v>1</v>
      </c>
      <c r="L129">
        <f t="shared" si="17"/>
        <v>0</v>
      </c>
      <c r="M129">
        <f t="shared" si="18"/>
        <v>1</v>
      </c>
      <c r="N129">
        <f t="shared" si="19"/>
        <v>2</v>
      </c>
    </row>
    <row r="130" spans="1:14" x14ac:dyDescent="0.25">
      <c r="A130" s="25">
        <v>13</v>
      </c>
      <c r="B130" s="25" t="s">
        <v>60</v>
      </c>
      <c r="C130" s="25" t="s">
        <v>52</v>
      </c>
      <c r="D130" s="37" t="s">
        <v>24</v>
      </c>
      <c r="E130" t="str">
        <f>randowFlorest!E130</f>
        <v>E</v>
      </c>
      <c r="F130" t="str">
        <f>NaiveBayes!E130</f>
        <v>E</v>
      </c>
      <c r="G130" t="str">
        <f>redesNeurais!E130</f>
        <v>M</v>
      </c>
      <c r="H130" t="str">
        <f>GradientBoosted!E130</f>
        <v>E</v>
      </c>
      <c r="I130">
        <f t="shared" si="14"/>
        <v>1</v>
      </c>
      <c r="J130">
        <f t="shared" si="15"/>
        <v>1</v>
      </c>
      <c r="K130">
        <f t="shared" si="16"/>
        <v>1</v>
      </c>
      <c r="L130">
        <f t="shared" si="17"/>
        <v>0</v>
      </c>
      <c r="M130">
        <f t="shared" si="18"/>
        <v>1</v>
      </c>
      <c r="N130">
        <f t="shared" si="19"/>
        <v>3</v>
      </c>
    </row>
    <row r="131" spans="1:14" x14ac:dyDescent="0.25">
      <c r="A131" s="25">
        <v>7</v>
      </c>
      <c r="B131" s="25" t="s">
        <v>63</v>
      </c>
      <c r="C131" s="25" t="s">
        <v>59</v>
      </c>
      <c r="D131" s="37" t="s">
        <v>23</v>
      </c>
      <c r="E131" t="str">
        <f>randowFlorest!E131</f>
        <v>E</v>
      </c>
      <c r="F131" t="str">
        <f>NaiveBayes!E131</f>
        <v>M</v>
      </c>
      <c r="G131" t="str">
        <f>redesNeurais!E131</f>
        <v>M</v>
      </c>
      <c r="H131" t="str">
        <f>GradientBoosted!E131</f>
        <v>V</v>
      </c>
      <c r="I131">
        <f t="shared" si="14"/>
        <v>1</v>
      </c>
      <c r="J131">
        <f t="shared" si="15"/>
        <v>0</v>
      </c>
      <c r="K131">
        <f t="shared" si="16"/>
        <v>1</v>
      </c>
      <c r="L131">
        <f t="shared" si="17"/>
        <v>1</v>
      </c>
      <c r="M131">
        <f t="shared" si="18"/>
        <v>0</v>
      </c>
      <c r="N131">
        <f t="shared" si="19"/>
        <v>2</v>
      </c>
    </row>
    <row r="132" spans="1:14" x14ac:dyDescent="0.25">
      <c r="A132" s="25">
        <v>14</v>
      </c>
      <c r="B132" s="25" t="s">
        <v>48</v>
      </c>
      <c r="C132" s="25" t="s">
        <v>60</v>
      </c>
      <c r="D132" s="37" t="s">
        <v>23</v>
      </c>
      <c r="E132" t="str">
        <f>randowFlorest!E132</f>
        <v>M</v>
      </c>
      <c r="F132" t="str">
        <f>NaiveBayes!E132</f>
        <v>M</v>
      </c>
      <c r="G132" t="str">
        <f>redesNeurais!E132</f>
        <v>M</v>
      </c>
      <c r="H132" t="str">
        <f>GradientBoosted!E132</f>
        <v>M</v>
      </c>
      <c r="I132">
        <f t="shared" ref="I132:I195" si="20">IF(D132=E132,1,IF(F132=D132,1,IF(G132=D132,1,IF(H132=D132,1,0))))</f>
        <v>1</v>
      </c>
      <c r="J132">
        <f t="shared" ref="J132:J195" si="21">IF(E132=$D132,1,0)</f>
        <v>1</v>
      </c>
      <c r="K132">
        <f t="shared" ref="K132:K195" si="22">IF(F132=$D132,1,0)</f>
        <v>1</v>
      </c>
      <c r="L132">
        <f t="shared" ref="L132:L195" si="23">IF(G132=$D132,1,0)</f>
        <v>1</v>
      </c>
      <c r="M132">
        <f t="shared" ref="M132:M195" si="24">IF(H132=$D132,1,0)</f>
        <v>1</v>
      </c>
      <c r="N132">
        <f t="shared" ref="N132:N195" si="25">SUM(J132:M132)</f>
        <v>4</v>
      </c>
    </row>
    <row r="133" spans="1:14" x14ac:dyDescent="0.25">
      <c r="A133" s="25">
        <v>14</v>
      </c>
      <c r="B133" s="25" t="s">
        <v>50</v>
      </c>
      <c r="C133" s="25" t="s">
        <v>61</v>
      </c>
      <c r="D133" s="37" t="s">
        <v>23</v>
      </c>
      <c r="E133" t="str">
        <f>randowFlorest!E133</f>
        <v>E</v>
      </c>
      <c r="F133" t="str">
        <f>NaiveBayes!E133</f>
        <v>E</v>
      </c>
      <c r="G133" t="str">
        <f>redesNeurais!E133</f>
        <v>M</v>
      </c>
      <c r="H133" t="str">
        <f>GradientBoosted!E133</f>
        <v>E</v>
      </c>
      <c r="I133">
        <f t="shared" si="20"/>
        <v>1</v>
      </c>
      <c r="J133">
        <f t="shared" si="21"/>
        <v>0</v>
      </c>
      <c r="K133">
        <f t="shared" si="22"/>
        <v>0</v>
      </c>
      <c r="L133">
        <f t="shared" si="23"/>
        <v>1</v>
      </c>
      <c r="M133">
        <f t="shared" si="24"/>
        <v>0</v>
      </c>
      <c r="N133">
        <f t="shared" si="25"/>
        <v>1</v>
      </c>
    </row>
    <row r="134" spans="1:14" x14ac:dyDescent="0.25">
      <c r="A134" s="25">
        <v>14</v>
      </c>
      <c r="B134" s="25" t="s">
        <v>64</v>
      </c>
      <c r="C134" s="25" t="s">
        <v>52</v>
      </c>
      <c r="D134" s="37" t="s">
        <v>23</v>
      </c>
      <c r="E134" t="str">
        <f>randowFlorest!E134</f>
        <v>M</v>
      </c>
      <c r="F134" t="str">
        <f>NaiveBayes!E134</f>
        <v>M</v>
      </c>
      <c r="G134" t="str">
        <f>redesNeurais!E134</f>
        <v>M</v>
      </c>
      <c r="H134" t="str">
        <f>GradientBoosted!E134</f>
        <v>M</v>
      </c>
      <c r="I134">
        <f t="shared" si="20"/>
        <v>1</v>
      </c>
      <c r="J134">
        <f t="shared" si="21"/>
        <v>1</v>
      </c>
      <c r="K134">
        <f t="shared" si="22"/>
        <v>1</v>
      </c>
      <c r="L134">
        <f t="shared" si="23"/>
        <v>1</v>
      </c>
      <c r="M134">
        <f t="shared" si="24"/>
        <v>1</v>
      </c>
      <c r="N134">
        <f t="shared" si="25"/>
        <v>4</v>
      </c>
    </row>
    <row r="135" spans="1:14" x14ac:dyDescent="0.25">
      <c r="A135" s="25">
        <v>14</v>
      </c>
      <c r="B135" s="25" t="s">
        <v>54</v>
      </c>
      <c r="C135" s="25" t="s">
        <v>58</v>
      </c>
      <c r="D135" s="37" t="s">
        <v>23</v>
      </c>
      <c r="E135" t="str">
        <f>randowFlorest!E135</f>
        <v>M</v>
      </c>
      <c r="F135" t="str">
        <f>NaiveBayes!E135</f>
        <v>M</v>
      </c>
      <c r="G135" t="str">
        <f>redesNeurais!E135</f>
        <v>M</v>
      </c>
      <c r="H135" t="str">
        <f>GradientBoosted!E135</f>
        <v>M</v>
      </c>
      <c r="I135">
        <f t="shared" si="20"/>
        <v>1</v>
      </c>
      <c r="J135">
        <f t="shared" si="21"/>
        <v>1</v>
      </c>
      <c r="K135">
        <f t="shared" si="22"/>
        <v>1</v>
      </c>
      <c r="L135">
        <f t="shared" si="23"/>
        <v>1</v>
      </c>
      <c r="M135">
        <f t="shared" si="24"/>
        <v>1</v>
      </c>
      <c r="N135">
        <f t="shared" si="25"/>
        <v>4</v>
      </c>
    </row>
    <row r="136" spans="1:14" x14ac:dyDescent="0.25">
      <c r="A136" s="25">
        <v>14</v>
      </c>
      <c r="B136" s="25" t="s">
        <v>56</v>
      </c>
      <c r="C136" s="25" t="s">
        <v>62</v>
      </c>
      <c r="D136" s="37" t="s">
        <v>24</v>
      </c>
      <c r="E136" t="str">
        <f>randowFlorest!E136</f>
        <v>M</v>
      </c>
      <c r="F136" t="str">
        <f>NaiveBayes!E136</f>
        <v>M</v>
      </c>
      <c r="G136" t="str">
        <f>redesNeurais!E136</f>
        <v>M</v>
      </c>
      <c r="H136" t="str">
        <f>GradientBoosted!E136</f>
        <v>E</v>
      </c>
      <c r="I136">
        <f t="shared" si="20"/>
        <v>1</v>
      </c>
      <c r="J136">
        <f t="shared" si="21"/>
        <v>0</v>
      </c>
      <c r="K136">
        <f t="shared" si="22"/>
        <v>0</v>
      </c>
      <c r="L136">
        <f t="shared" si="23"/>
        <v>0</v>
      </c>
      <c r="M136">
        <f t="shared" si="24"/>
        <v>1</v>
      </c>
      <c r="N136">
        <f t="shared" si="25"/>
        <v>1</v>
      </c>
    </row>
    <row r="137" spans="1:14" x14ac:dyDescent="0.25">
      <c r="A137" s="25">
        <v>14</v>
      </c>
      <c r="B137" s="25" t="s">
        <v>59</v>
      </c>
      <c r="C137" s="25" t="s">
        <v>67</v>
      </c>
      <c r="D137" s="37" t="s">
        <v>25</v>
      </c>
      <c r="E137" t="str">
        <f>randowFlorest!E137</f>
        <v>V</v>
      </c>
      <c r="F137" t="str">
        <f>NaiveBayes!E137</f>
        <v>E</v>
      </c>
      <c r="G137" t="str">
        <f>redesNeurais!E137</f>
        <v>V</v>
      </c>
      <c r="H137" t="str">
        <f>GradientBoosted!E137</f>
        <v>V</v>
      </c>
      <c r="I137">
        <f t="shared" si="20"/>
        <v>1</v>
      </c>
      <c r="J137">
        <f t="shared" si="21"/>
        <v>1</v>
      </c>
      <c r="K137">
        <f t="shared" si="22"/>
        <v>0</v>
      </c>
      <c r="L137">
        <f t="shared" si="23"/>
        <v>1</v>
      </c>
      <c r="M137">
        <f t="shared" si="24"/>
        <v>1</v>
      </c>
      <c r="N137">
        <f t="shared" si="25"/>
        <v>3</v>
      </c>
    </row>
    <row r="138" spans="1:14" x14ac:dyDescent="0.25">
      <c r="A138" s="25">
        <v>14</v>
      </c>
      <c r="B138" s="25" t="s">
        <v>53</v>
      </c>
      <c r="C138" s="25" t="s">
        <v>63</v>
      </c>
      <c r="D138" s="37" t="s">
        <v>24</v>
      </c>
      <c r="E138" t="str">
        <f>randowFlorest!E138</f>
        <v>E</v>
      </c>
      <c r="F138" t="str">
        <f>NaiveBayes!E138</f>
        <v>E</v>
      </c>
      <c r="G138" t="str">
        <f>redesNeurais!E138</f>
        <v>M</v>
      </c>
      <c r="H138" t="str">
        <f>GradientBoosted!E138</f>
        <v>E</v>
      </c>
      <c r="I138">
        <f t="shared" si="20"/>
        <v>1</v>
      </c>
      <c r="J138">
        <f t="shared" si="21"/>
        <v>1</v>
      </c>
      <c r="K138">
        <f t="shared" si="22"/>
        <v>1</v>
      </c>
      <c r="L138">
        <f t="shared" si="23"/>
        <v>0</v>
      </c>
      <c r="M138">
        <f t="shared" si="24"/>
        <v>1</v>
      </c>
      <c r="N138">
        <f t="shared" si="25"/>
        <v>3</v>
      </c>
    </row>
    <row r="139" spans="1:14" x14ac:dyDescent="0.25">
      <c r="A139" s="25">
        <v>14</v>
      </c>
      <c r="B139" s="25" t="s">
        <v>51</v>
      </c>
      <c r="C139" s="25" t="s">
        <v>66</v>
      </c>
      <c r="D139" s="37" t="s">
        <v>23</v>
      </c>
      <c r="E139" t="str">
        <f>randowFlorest!E139</f>
        <v>E</v>
      </c>
      <c r="F139" t="str">
        <f>NaiveBayes!E139</f>
        <v>M</v>
      </c>
      <c r="G139" t="str">
        <f>redesNeurais!E139</f>
        <v>M</v>
      </c>
      <c r="H139" t="str">
        <f>GradientBoosted!E139</f>
        <v>E</v>
      </c>
      <c r="I139">
        <f t="shared" si="20"/>
        <v>1</v>
      </c>
      <c r="J139">
        <f t="shared" si="21"/>
        <v>0</v>
      </c>
      <c r="K139">
        <f t="shared" si="22"/>
        <v>1</v>
      </c>
      <c r="L139">
        <f t="shared" si="23"/>
        <v>1</v>
      </c>
      <c r="M139">
        <f t="shared" si="24"/>
        <v>0</v>
      </c>
      <c r="N139">
        <f t="shared" si="25"/>
        <v>2</v>
      </c>
    </row>
    <row r="140" spans="1:14" x14ac:dyDescent="0.25">
      <c r="A140" s="25">
        <v>14</v>
      </c>
      <c r="B140" s="25" t="s">
        <v>55</v>
      </c>
      <c r="C140" s="25" t="s">
        <v>49</v>
      </c>
      <c r="D140" s="37" t="s">
        <v>24</v>
      </c>
      <c r="E140" t="str">
        <f>randowFlorest!E140</f>
        <v>E</v>
      </c>
      <c r="F140" t="str">
        <f>NaiveBayes!E140</f>
        <v>V</v>
      </c>
      <c r="G140" t="str">
        <f>redesNeurais!E140</f>
        <v>M</v>
      </c>
      <c r="H140" t="str">
        <f>GradientBoosted!E140</f>
        <v>E</v>
      </c>
      <c r="I140">
        <f t="shared" si="20"/>
        <v>1</v>
      </c>
      <c r="J140">
        <f t="shared" si="21"/>
        <v>1</v>
      </c>
      <c r="K140">
        <f t="shared" si="22"/>
        <v>0</v>
      </c>
      <c r="L140">
        <f t="shared" si="23"/>
        <v>0</v>
      </c>
      <c r="M140">
        <f t="shared" si="24"/>
        <v>1</v>
      </c>
      <c r="N140">
        <f t="shared" si="25"/>
        <v>2</v>
      </c>
    </row>
    <row r="141" spans="1:14" x14ac:dyDescent="0.25">
      <c r="A141" s="25">
        <v>14</v>
      </c>
      <c r="B141" s="25" t="s">
        <v>65</v>
      </c>
      <c r="C141" s="25" t="s">
        <v>57</v>
      </c>
      <c r="D141" s="37" t="s">
        <v>25</v>
      </c>
      <c r="E141" t="str">
        <f>randowFlorest!E141</f>
        <v>V</v>
      </c>
      <c r="F141" t="str">
        <f>NaiveBayes!E141</f>
        <v>V</v>
      </c>
      <c r="G141" t="str">
        <f>redesNeurais!E141</f>
        <v>V</v>
      </c>
      <c r="H141" t="str">
        <f>GradientBoosted!E141</f>
        <v>V</v>
      </c>
      <c r="I141">
        <f t="shared" si="20"/>
        <v>1</v>
      </c>
      <c r="J141">
        <f t="shared" si="21"/>
        <v>1</v>
      </c>
      <c r="K141">
        <f t="shared" si="22"/>
        <v>1</v>
      </c>
      <c r="L141">
        <f t="shared" si="23"/>
        <v>1</v>
      </c>
      <c r="M141">
        <f t="shared" si="24"/>
        <v>1</v>
      </c>
      <c r="N141">
        <f t="shared" si="25"/>
        <v>4</v>
      </c>
    </row>
    <row r="142" spans="1:14" x14ac:dyDescent="0.25">
      <c r="A142" s="25">
        <v>15</v>
      </c>
      <c r="B142" s="25" t="s">
        <v>60</v>
      </c>
      <c r="C142" s="25" t="s">
        <v>56</v>
      </c>
      <c r="D142" s="37" t="s">
        <v>24</v>
      </c>
      <c r="E142" t="str">
        <f>randowFlorest!E142</f>
        <v>V</v>
      </c>
      <c r="F142" t="str">
        <f>NaiveBayes!E142</f>
        <v>E</v>
      </c>
      <c r="G142" t="str">
        <f>redesNeurais!E142</f>
        <v>V</v>
      </c>
      <c r="H142" t="str">
        <f>GradientBoosted!E142</f>
        <v>V</v>
      </c>
      <c r="I142">
        <f t="shared" si="20"/>
        <v>1</v>
      </c>
      <c r="J142">
        <f t="shared" si="21"/>
        <v>0</v>
      </c>
      <c r="K142">
        <f t="shared" si="22"/>
        <v>1</v>
      </c>
      <c r="L142">
        <f t="shared" si="23"/>
        <v>0</v>
      </c>
      <c r="M142">
        <f t="shared" si="24"/>
        <v>0</v>
      </c>
      <c r="N142">
        <f t="shared" si="25"/>
        <v>1</v>
      </c>
    </row>
    <row r="143" spans="1:14" x14ac:dyDescent="0.25">
      <c r="A143" s="25">
        <v>15</v>
      </c>
      <c r="B143" s="25" t="s">
        <v>66</v>
      </c>
      <c r="C143" s="25" t="s">
        <v>54</v>
      </c>
      <c r="D143" s="37" t="s">
        <v>23</v>
      </c>
      <c r="E143" t="str">
        <f>randowFlorest!E143</f>
        <v>M</v>
      </c>
      <c r="F143" t="str">
        <f>NaiveBayes!E143</f>
        <v>M</v>
      </c>
      <c r="G143" t="str">
        <f>redesNeurais!E143</f>
        <v>M</v>
      </c>
      <c r="H143" t="str">
        <f>GradientBoosted!E143</f>
        <v>M</v>
      </c>
      <c r="I143">
        <f t="shared" si="20"/>
        <v>1</v>
      </c>
      <c r="J143">
        <f t="shared" si="21"/>
        <v>1</v>
      </c>
      <c r="K143">
        <f t="shared" si="22"/>
        <v>1</v>
      </c>
      <c r="L143">
        <f t="shared" si="23"/>
        <v>1</v>
      </c>
      <c r="M143">
        <f t="shared" si="24"/>
        <v>1</v>
      </c>
      <c r="N143">
        <f t="shared" si="25"/>
        <v>4</v>
      </c>
    </row>
    <row r="144" spans="1:14" x14ac:dyDescent="0.25">
      <c r="A144" s="25">
        <v>15</v>
      </c>
      <c r="B144" s="25" t="s">
        <v>67</v>
      </c>
      <c r="C144" s="25" t="s">
        <v>48</v>
      </c>
      <c r="D144" s="37" t="s">
        <v>25</v>
      </c>
      <c r="E144" t="str">
        <f>randowFlorest!E144</f>
        <v>V</v>
      </c>
      <c r="F144" t="str">
        <f>NaiveBayes!E144</f>
        <v>V</v>
      </c>
      <c r="G144" t="str">
        <f>redesNeurais!E144</f>
        <v>V</v>
      </c>
      <c r="H144" t="str">
        <f>GradientBoosted!E144</f>
        <v>V</v>
      </c>
      <c r="I144">
        <f t="shared" si="20"/>
        <v>1</v>
      </c>
      <c r="J144">
        <f t="shared" si="21"/>
        <v>1</v>
      </c>
      <c r="K144">
        <f t="shared" si="22"/>
        <v>1</v>
      </c>
      <c r="L144">
        <f t="shared" si="23"/>
        <v>1</v>
      </c>
      <c r="M144">
        <f t="shared" si="24"/>
        <v>1</v>
      </c>
      <c r="N144">
        <f t="shared" si="25"/>
        <v>4</v>
      </c>
    </row>
    <row r="145" spans="1:14" x14ac:dyDescent="0.25">
      <c r="A145" s="25">
        <v>15</v>
      </c>
      <c r="B145" s="25" t="s">
        <v>63</v>
      </c>
      <c r="C145" s="25" t="s">
        <v>51</v>
      </c>
      <c r="D145" s="37" t="s">
        <v>23</v>
      </c>
      <c r="E145" t="str">
        <f>randowFlorest!E145</f>
        <v>M</v>
      </c>
      <c r="F145" t="str">
        <f>NaiveBayes!E145</f>
        <v>M</v>
      </c>
      <c r="G145" t="str">
        <f>redesNeurais!E145</f>
        <v>M</v>
      </c>
      <c r="H145" t="str">
        <f>GradientBoosted!E145</f>
        <v>M</v>
      </c>
      <c r="I145">
        <f t="shared" si="20"/>
        <v>1</v>
      </c>
      <c r="J145">
        <f t="shared" si="21"/>
        <v>1</v>
      </c>
      <c r="K145">
        <f t="shared" si="22"/>
        <v>1</v>
      </c>
      <c r="L145">
        <f t="shared" si="23"/>
        <v>1</v>
      </c>
      <c r="M145">
        <f t="shared" si="24"/>
        <v>1</v>
      </c>
      <c r="N145">
        <f t="shared" si="25"/>
        <v>4</v>
      </c>
    </row>
    <row r="146" spans="1:14" x14ac:dyDescent="0.25">
      <c r="A146" s="25">
        <v>15</v>
      </c>
      <c r="B146" s="25" t="s">
        <v>57</v>
      </c>
      <c r="C146" s="25" t="s">
        <v>53</v>
      </c>
      <c r="D146" s="37" t="s">
        <v>25</v>
      </c>
      <c r="E146" t="str">
        <f>randowFlorest!E146</f>
        <v>V</v>
      </c>
      <c r="F146" t="str">
        <f>NaiveBayes!E146</f>
        <v>V</v>
      </c>
      <c r="G146" t="str">
        <f>redesNeurais!E146</f>
        <v>V</v>
      </c>
      <c r="H146" t="str">
        <f>GradientBoosted!E146</f>
        <v>V</v>
      </c>
      <c r="I146">
        <f t="shared" si="20"/>
        <v>1</v>
      </c>
      <c r="J146">
        <f t="shared" si="21"/>
        <v>1</v>
      </c>
      <c r="K146">
        <f t="shared" si="22"/>
        <v>1</v>
      </c>
      <c r="L146">
        <f t="shared" si="23"/>
        <v>1</v>
      </c>
      <c r="M146">
        <f t="shared" si="24"/>
        <v>1</v>
      </c>
      <c r="N146">
        <f t="shared" si="25"/>
        <v>4</v>
      </c>
    </row>
    <row r="147" spans="1:14" x14ac:dyDescent="0.25">
      <c r="A147" s="25">
        <v>15</v>
      </c>
      <c r="B147" s="25" t="s">
        <v>52</v>
      </c>
      <c r="C147" s="25" t="s">
        <v>55</v>
      </c>
      <c r="D147" s="37" t="s">
        <v>23</v>
      </c>
      <c r="E147" t="str">
        <f>randowFlorest!E147</f>
        <v>M</v>
      </c>
      <c r="F147" t="str">
        <f>NaiveBayes!E147</f>
        <v>M</v>
      </c>
      <c r="G147" t="str">
        <f>redesNeurais!E147</f>
        <v>M</v>
      </c>
      <c r="H147" t="str">
        <f>GradientBoosted!E147</f>
        <v>M</v>
      </c>
      <c r="I147">
        <f t="shared" si="20"/>
        <v>1</v>
      </c>
      <c r="J147">
        <f t="shared" si="21"/>
        <v>1</v>
      </c>
      <c r="K147">
        <f t="shared" si="22"/>
        <v>1</v>
      </c>
      <c r="L147">
        <f t="shared" si="23"/>
        <v>1</v>
      </c>
      <c r="M147">
        <f t="shared" si="24"/>
        <v>1</v>
      </c>
      <c r="N147">
        <f t="shared" si="25"/>
        <v>4</v>
      </c>
    </row>
    <row r="148" spans="1:14" x14ac:dyDescent="0.25">
      <c r="A148" s="25">
        <v>15</v>
      </c>
      <c r="B148" s="25" t="s">
        <v>58</v>
      </c>
      <c r="C148" s="25" t="s">
        <v>65</v>
      </c>
      <c r="D148" s="37" t="s">
        <v>25</v>
      </c>
      <c r="E148" t="str">
        <f>randowFlorest!E148</f>
        <v>V</v>
      </c>
      <c r="F148" t="str">
        <f>NaiveBayes!E148</f>
        <v>E</v>
      </c>
      <c r="G148" t="str">
        <f>redesNeurais!E148</f>
        <v>V</v>
      </c>
      <c r="H148" t="str">
        <f>GradientBoosted!E148</f>
        <v>V</v>
      </c>
      <c r="I148">
        <f t="shared" si="20"/>
        <v>1</v>
      </c>
      <c r="J148">
        <f t="shared" si="21"/>
        <v>1</v>
      </c>
      <c r="K148">
        <f t="shared" si="22"/>
        <v>0</v>
      </c>
      <c r="L148">
        <f t="shared" si="23"/>
        <v>1</v>
      </c>
      <c r="M148">
        <f t="shared" si="24"/>
        <v>1</v>
      </c>
      <c r="N148">
        <f t="shared" si="25"/>
        <v>3</v>
      </c>
    </row>
    <row r="149" spans="1:14" x14ac:dyDescent="0.25">
      <c r="A149" s="25">
        <v>15</v>
      </c>
      <c r="B149" s="25" t="s">
        <v>62</v>
      </c>
      <c r="C149" s="25" t="s">
        <v>59</v>
      </c>
      <c r="D149" s="37" t="s">
        <v>24</v>
      </c>
      <c r="E149" t="str">
        <f>randowFlorest!E149</f>
        <v>M</v>
      </c>
      <c r="F149" t="str">
        <f>NaiveBayes!E149</f>
        <v>M</v>
      </c>
      <c r="G149" t="str">
        <f>redesNeurais!E149</f>
        <v>M</v>
      </c>
      <c r="H149" t="str">
        <f>GradientBoosted!E149</f>
        <v>E</v>
      </c>
      <c r="I149">
        <f t="shared" si="20"/>
        <v>1</v>
      </c>
      <c r="J149">
        <f t="shared" si="21"/>
        <v>0</v>
      </c>
      <c r="K149">
        <f t="shared" si="22"/>
        <v>0</v>
      </c>
      <c r="L149">
        <f t="shared" si="23"/>
        <v>0</v>
      </c>
      <c r="M149">
        <f t="shared" si="24"/>
        <v>1</v>
      </c>
      <c r="N149">
        <f t="shared" si="25"/>
        <v>1</v>
      </c>
    </row>
    <row r="150" spans="1:14" x14ac:dyDescent="0.25">
      <c r="A150" s="25">
        <v>15</v>
      </c>
      <c r="B150" s="25" t="s">
        <v>49</v>
      </c>
      <c r="C150" s="25" t="s">
        <v>61</v>
      </c>
      <c r="D150" s="37" t="s">
        <v>23</v>
      </c>
      <c r="E150" t="str">
        <f>randowFlorest!E150</f>
        <v>M</v>
      </c>
      <c r="F150" t="str">
        <f>NaiveBayes!E150</f>
        <v>M</v>
      </c>
      <c r="G150" t="str">
        <f>redesNeurais!E150</f>
        <v>M</v>
      </c>
      <c r="H150" t="str">
        <f>GradientBoosted!E150</f>
        <v>M</v>
      </c>
      <c r="I150">
        <f t="shared" si="20"/>
        <v>1</v>
      </c>
      <c r="J150">
        <f t="shared" si="21"/>
        <v>1</v>
      </c>
      <c r="K150">
        <f t="shared" si="22"/>
        <v>1</v>
      </c>
      <c r="L150">
        <f t="shared" si="23"/>
        <v>1</v>
      </c>
      <c r="M150">
        <f t="shared" si="24"/>
        <v>1</v>
      </c>
      <c r="N150">
        <f t="shared" si="25"/>
        <v>4</v>
      </c>
    </row>
    <row r="151" spans="1:14" x14ac:dyDescent="0.25">
      <c r="A151" s="25">
        <v>15</v>
      </c>
      <c r="B151" s="25" t="s">
        <v>50</v>
      </c>
      <c r="C151" s="25" t="s">
        <v>64</v>
      </c>
      <c r="D151" s="37" t="s">
        <v>23</v>
      </c>
      <c r="E151" t="str">
        <f>randowFlorest!E151</f>
        <v>M</v>
      </c>
      <c r="F151" t="str">
        <f>NaiveBayes!E151</f>
        <v>M</v>
      </c>
      <c r="G151" t="str">
        <f>redesNeurais!E151</f>
        <v>M</v>
      </c>
      <c r="H151" t="str">
        <f>GradientBoosted!E151</f>
        <v>M</v>
      </c>
      <c r="I151">
        <f t="shared" si="20"/>
        <v>1</v>
      </c>
      <c r="J151">
        <f t="shared" si="21"/>
        <v>1</v>
      </c>
      <c r="K151">
        <f t="shared" si="22"/>
        <v>1</v>
      </c>
      <c r="L151">
        <f t="shared" si="23"/>
        <v>1</v>
      </c>
      <c r="M151">
        <f t="shared" si="24"/>
        <v>1</v>
      </c>
      <c r="N151">
        <f t="shared" si="25"/>
        <v>4</v>
      </c>
    </row>
    <row r="152" spans="1:14" x14ac:dyDescent="0.25">
      <c r="A152" s="25">
        <v>13</v>
      </c>
      <c r="B152" s="25" t="s">
        <v>66</v>
      </c>
      <c r="C152" s="25" t="s">
        <v>50</v>
      </c>
      <c r="D152" s="37" t="s">
        <v>25</v>
      </c>
      <c r="E152" t="str">
        <f>randowFlorest!E152</f>
        <v>E</v>
      </c>
      <c r="F152" t="str">
        <f>NaiveBayes!E152</f>
        <v>M</v>
      </c>
      <c r="G152" t="str">
        <f>redesNeurais!E152</f>
        <v>E</v>
      </c>
      <c r="H152" t="str">
        <f>GradientBoosted!E152</f>
        <v>E</v>
      </c>
      <c r="I152">
        <f t="shared" si="20"/>
        <v>0</v>
      </c>
      <c r="J152">
        <f t="shared" si="21"/>
        <v>0</v>
      </c>
      <c r="K152">
        <f t="shared" si="22"/>
        <v>0</v>
      </c>
      <c r="L152">
        <f t="shared" si="23"/>
        <v>0</v>
      </c>
      <c r="M152">
        <f t="shared" si="24"/>
        <v>0</v>
      </c>
      <c r="N152">
        <f t="shared" si="25"/>
        <v>0</v>
      </c>
    </row>
    <row r="153" spans="1:14" x14ac:dyDescent="0.25">
      <c r="A153" s="25">
        <v>16</v>
      </c>
      <c r="B153" s="25" t="s">
        <v>60</v>
      </c>
      <c r="C153" s="25" t="s">
        <v>66</v>
      </c>
      <c r="D153" s="37" t="s">
        <v>23</v>
      </c>
      <c r="E153" t="str">
        <f>randowFlorest!E153</f>
        <v>E</v>
      </c>
      <c r="F153" t="str">
        <f>NaiveBayes!E153</f>
        <v>E</v>
      </c>
      <c r="G153" t="str">
        <f>redesNeurais!E153</f>
        <v>M</v>
      </c>
      <c r="H153" t="str">
        <f>GradientBoosted!E153</f>
        <v>E</v>
      </c>
      <c r="I153">
        <f t="shared" si="20"/>
        <v>1</v>
      </c>
      <c r="J153">
        <f t="shared" si="21"/>
        <v>0</v>
      </c>
      <c r="K153">
        <f t="shared" si="22"/>
        <v>0</v>
      </c>
      <c r="L153">
        <f t="shared" si="23"/>
        <v>1</v>
      </c>
      <c r="M153">
        <f t="shared" si="24"/>
        <v>0</v>
      </c>
      <c r="N153">
        <f t="shared" si="25"/>
        <v>1</v>
      </c>
    </row>
    <row r="154" spans="1:14" x14ac:dyDescent="0.25">
      <c r="A154" s="25">
        <v>16</v>
      </c>
      <c r="B154" s="25" t="s">
        <v>54</v>
      </c>
      <c r="C154" s="25" t="s">
        <v>62</v>
      </c>
      <c r="D154" s="37" t="s">
        <v>25</v>
      </c>
      <c r="E154" t="str">
        <f>randowFlorest!E154</f>
        <v>V</v>
      </c>
      <c r="F154" t="str">
        <f>NaiveBayes!E154</f>
        <v>M</v>
      </c>
      <c r="G154" t="str">
        <f>redesNeurais!E154</f>
        <v>V</v>
      </c>
      <c r="H154" t="str">
        <f>GradientBoosted!E154</f>
        <v>V</v>
      </c>
      <c r="I154">
        <f t="shared" si="20"/>
        <v>1</v>
      </c>
      <c r="J154">
        <f t="shared" si="21"/>
        <v>1</v>
      </c>
      <c r="K154">
        <f t="shared" si="22"/>
        <v>0</v>
      </c>
      <c r="L154">
        <f t="shared" si="23"/>
        <v>1</v>
      </c>
      <c r="M154">
        <f t="shared" si="24"/>
        <v>1</v>
      </c>
      <c r="N154">
        <f t="shared" si="25"/>
        <v>3</v>
      </c>
    </row>
    <row r="155" spans="1:14" x14ac:dyDescent="0.25">
      <c r="A155" s="25">
        <v>16</v>
      </c>
      <c r="B155" s="25" t="s">
        <v>67</v>
      </c>
      <c r="C155" s="25" t="s">
        <v>50</v>
      </c>
      <c r="D155" s="37" t="s">
        <v>23</v>
      </c>
      <c r="E155" t="str">
        <f>randowFlorest!E155</f>
        <v>M</v>
      </c>
      <c r="F155" t="str">
        <f>NaiveBayes!E155</f>
        <v>M</v>
      </c>
      <c r="G155" t="str">
        <f>redesNeurais!E155</f>
        <v>M</v>
      </c>
      <c r="H155" t="str">
        <f>GradientBoosted!E155</f>
        <v>M</v>
      </c>
      <c r="I155">
        <f t="shared" si="20"/>
        <v>1</v>
      </c>
      <c r="J155">
        <f t="shared" si="21"/>
        <v>1</v>
      </c>
      <c r="K155">
        <f t="shared" si="22"/>
        <v>1</v>
      </c>
      <c r="L155">
        <f t="shared" si="23"/>
        <v>1</v>
      </c>
      <c r="M155">
        <f t="shared" si="24"/>
        <v>1</v>
      </c>
      <c r="N155">
        <f t="shared" si="25"/>
        <v>4</v>
      </c>
    </row>
    <row r="156" spans="1:14" x14ac:dyDescent="0.25">
      <c r="A156" s="25">
        <v>16</v>
      </c>
      <c r="B156" s="25" t="s">
        <v>64</v>
      </c>
      <c r="C156" s="25" t="s">
        <v>48</v>
      </c>
      <c r="D156" s="37" t="s">
        <v>25</v>
      </c>
      <c r="E156" t="str">
        <f>randowFlorest!E156</f>
        <v>V</v>
      </c>
      <c r="F156" t="str">
        <f>NaiveBayes!E156</f>
        <v>V</v>
      </c>
      <c r="G156" t="str">
        <f>redesNeurais!E156</f>
        <v>V</v>
      </c>
      <c r="H156" t="str">
        <f>GradientBoosted!E156</f>
        <v>V</v>
      </c>
      <c r="I156">
        <f t="shared" si="20"/>
        <v>1</v>
      </c>
      <c r="J156">
        <f t="shared" si="21"/>
        <v>1</v>
      </c>
      <c r="K156">
        <f t="shared" si="22"/>
        <v>1</v>
      </c>
      <c r="L156">
        <f t="shared" si="23"/>
        <v>1</v>
      </c>
      <c r="M156">
        <f t="shared" si="24"/>
        <v>1</v>
      </c>
      <c r="N156">
        <f t="shared" si="25"/>
        <v>4</v>
      </c>
    </row>
    <row r="157" spans="1:14" x14ac:dyDescent="0.25">
      <c r="A157" s="25">
        <v>16</v>
      </c>
      <c r="B157" s="25" t="s">
        <v>55</v>
      </c>
      <c r="C157" s="25" t="s">
        <v>63</v>
      </c>
      <c r="D157" s="37" t="s">
        <v>24</v>
      </c>
      <c r="E157" t="str">
        <f>randowFlorest!E157</f>
        <v>M</v>
      </c>
      <c r="F157" t="str">
        <f>NaiveBayes!E157</f>
        <v>V</v>
      </c>
      <c r="G157" t="str">
        <f>redesNeurais!E157</f>
        <v>E</v>
      </c>
      <c r="H157" t="str">
        <f>GradientBoosted!E157</f>
        <v>M</v>
      </c>
      <c r="I157">
        <f t="shared" si="20"/>
        <v>1</v>
      </c>
      <c r="J157">
        <f t="shared" si="21"/>
        <v>0</v>
      </c>
      <c r="K157">
        <f t="shared" si="22"/>
        <v>0</v>
      </c>
      <c r="L157">
        <f t="shared" si="23"/>
        <v>1</v>
      </c>
      <c r="M157">
        <f t="shared" si="24"/>
        <v>0</v>
      </c>
      <c r="N157">
        <f t="shared" si="25"/>
        <v>1</v>
      </c>
    </row>
    <row r="158" spans="1:14" x14ac:dyDescent="0.25">
      <c r="A158" s="25">
        <v>16</v>
      </c>
      <c r="B158" s="25" t="s">
        <v>59</v>
      </c>
      <c r="C158" s="25" t="s">
        <v>53</v>
      </c>
      <c r="D158" s="37" t="s">
        <v>23</v>
      </c>
      <c r="E158" t="str">
        <f>randowFlorest!E158</f>
        <v>M</v>
      </c>
      <c r="F158" t="str">
        <f>NaiveBayes!E158</f>
        <v>M</v>
      </c>
      <c r="G158" t="str">
        <f>redesNeurais!E158</f>
        <v>M</v>
      </c>
      <c r="H158" t="str">
        <f>GradientBoosted!E158</f>
        <v>M</v>
      </c>
      <c r="I158">
        <f t="shared" si="20"/>
        <v>1</v>
      </c>
      <c r="J158">
        <f t="shared" si="21"/>
        <v>1</v>
      </c>
      <c r="K158">
        <f t="shared" si="22"/>
        <v>1</v>
      </c>
      <c r="L158">
        <f t="shared" si="23"/>
        <v>1</v>
      </c>
      <c r="M158">
        <f t="shared" si="24"/>
        <v>1</v>
      </c>
      <c r="N158">
        <f t="shared" si="25"/>
        <v>4</v>
      </c>
    </row>
    <row r="159" spans="1:14" x14ac:dyDescent="0.25">
      <c r="A159" s="25">
        <v>16</v>
      </c>
      <c r="B159" s="25" t="s">
        <v>65</v>
      </c>
      <c r="C159" s="25" t="s">
        <v>49</v>
      </c>
      <c r="D159" s="37" t="s">
        <v>24</v>
      </c>
      <c r="E159" t="str">
        <f>randowFlorest!E159</f>
        <v>E</v>
      </c>
      <c r="F159" t="str">
        <f>NaiveBayes!E159</f>
        <v>V</v>
      </c>
      <c r="G159" t="str">
        <f>redesNeurais!E159</f>
        <v>E</v>
      </c>
      <c r="H159" t="str">
        <f>GradientBoosted!E159</f>
        <v>E</v>
      </c>
      <c r="I159">
        <f t="shared" si="20"/>
        <v>1</v>
      </c>
      <c r="J159">
        <f t="shared" si="21"/>
        <v>1</v>
      </c>
      <c r="K159">
        <f t="shared" si="22"/>
        <v>0</v>
      </c>
      <c r="L159">
        <f t="shared" si="23"/>
        <v>1</v>
      </c>
      <c r="M159">
        <f t="shared" si="24"/>
        <v>1</v>
      </c>
      <c r="N159">
        <f t="shared" si="25"/>
        <v>3</v>
      </c>
    </row>
    <row r="160" spans="1:14" x14ac:dyDescent="0.25">
      <c r="A160" s="25">
        <v>16</v>
      </c>
      <c r="B160" s="25" t="s">
        <v>61</v>
      </c>
      <c r="C160" s="25" t="s">
        <v>57</v>
      </c>
      <c r="D160" s="37" t="s">
        <v>24</v>
      </c>
      <c r="E160" t="str">
        <f>randowFlorest!E160</f>
        <v>M</v>
      </c>
      <c r="F160" t="str">
        <f>NaiveBayes!E160</f>
        <v>M</v>
      </c>
      <c r="G160" t="str">
        <f>redesNeurais!E160</f>
        <v>M</v>
      </c>
      <c r="H160" t="str">
        <f>GradientBoosted!E160</f>
        <v>M</v>
      </c>
      <c r="I160">
        <f t="shared" si="20"/>
        <v>0</v>
      </c>
      <c r="J160">
        <f t="shared" si="21"/>
        <v>0</v>
      </c>
      <c r="K160">
        <f t="shared" si="22"/>
        <v>0</v>
      </c>
      <c r="L160">
        <f t="shared" si="23"/>
        <v>0</v>
      </c>
      <c r="M160">
        <f t="shared" si="24"/>
        <v>0</v>
      </c>
      <c r="N160">
        <f t="shared" si="25"/>
        <v>0</v>
      </c>
    </row>
    <row r="161" spans="1:14" x14ac:dyDescent="0.25">
      <c r="A161" s="25">
        <v>16</v>
      </c>
      <c r="B161" s="25" t="s">
        <v>51</v>
      </c>
      <c r="C161" s="25" t="s">
        <v>52</v>
      </c>
      <c r="D161" s="37" t="s">
        <v>24</v>
      </c>
      <c r="E161" t="str">
        <f>randowFlorest!E161</f>
        <v>E</v>
      </c>
      <c r="F161" t="str">
        <f>NaiveBayes!E161</f>
        <v>E</v>
      </c>
      <c r="G161" t="str">
        <f>redesNeurais!E161</f>
        <v>V</v>
      </c>
      <c r="H161" t="str">
        <f>GradientBoosted!E161</f>
        <v>E</v>
      </c>
      <c r="I161">
        <f t="shared" si="20"/>
        <v>1</v>
      </c>
      <c r="J161">
        <f t="shared" si="21"/>
        <v>1</v>
      </c>
      <c r="K161">
        <f t="shared" si="22"/>
        <v>1</v>
      </c>
      <c r="L161">
        <f t="shared" si="23"/>
        <v>0</v>
      </c>
      <c r="M161">
        <f t="shared" si="24"/>
        <v>1</v>
      </c>
      <c r="N161">
        <f t="shared" si="25"/>
        <v>3</v>
      </c>
    </row>
    <row r="162" spans="1:14" x14ac:dyDescent="0.25">
      <c r="A162" s="25">
        <v>17</v>
      </c>
      <c r="B162" s="25" t="s">
        <v>66</v>
      </c>
      <c r="C162" s="25" t="s">
        <v>64</v>
      </c>
      <c r="D162" s="37" t="s">
        <v>23</v>
      </c>
      <c r="E162" t="str">
        <f>randowFlorest!E162</f>
        <v>M</v>
      </c>
      <c r="F162" t="str">
        <f>NaiveBayes!E162</f>
        <v>M</v>
      </c>
      <c r="G162" t="str">
        <f>redesNeurais!E162</f>
        <v>M</v>
      </c>
      <c r="H162" t="str">
        <f>GradientBoosted!E162</f>
        <v>M</v>
      </c>
      <c r="I162">
        <f t="shared" si="20"/>
        <v>1</v>
      </c>
      <c r="J162">
        <f t="shared" si="21"/>
        <v>1</v>
      </c>
      <c r="K162">
        <f t="shared" si="22"/>
        <v>1</v>
      </c>
      <c r="L162">
        <f t="shared" si="23"/>
        <v>1</v>
      </c>
      <c r="M162">
        <f t="shared" si="24"/>
        <v>1</v>
      </c>
      <c r="N162">
        <f t="shared" si="25"/>
        <v>4</v>
      </c>
    </row>
    <row r="163" spans="1:14" x14ac:dyDescent="0.25">
      <c r="A163" s="25">
        <v>17</v>
      </c>
      <c r="B163" s="25" t="s">
        <v>52</v>
      </c>
      <c r="C163" s="25" t="s">
        <v>61</v>
      </c>
      <c r="D163" s="37" t="s">
        <v>25</v>
      </c>
      <c r="E163" t="str">
        <f>randowFlorest!E163</f>
        <v>E</v>
      </c>
      <c r="F163" t="str">
        <f>NaiveBayes!E163</f>
        <v>E</v>
      </c>
      <c r="G163" t="str">
        <f>redesNeurais!E163</f>
        <v>E</v>
      </c>
      <c r="H163" t="str">
        <f>GradientBoosted!E163</f>
        <v>E</v>
      </c>
      <c r="I163">
        <f t="shared" si="20"/>
        <v>0</v>
      </c>
      <c r="J163">
        <f t="shared" si="21"/>
        <v>0</v>
      </c>
      <c r="K163">
        <f t="shared" si="22"/>
        <v>0</v>
      </c>
      <c r="L163">
        <f t="shared" si="23"/>
        <v>0</v>
      </c>
      <c r="M163">
        <f t="shared" si="24"/>
        <v>0</v>
      </c>
      <c r="N163">
        <f t="shared" si="25"/>
        <v>0</v>
      </c>
    </row>
    <row r="164" spans="1:14" x14ac:dyDescent="0.25">
      <c r="A164" s="25">
        <v>17</v>
      </c>
      <c r="B164" s="25" t="s">
        <v>50</v>
      </c>
      <c r="C164" s="25" t="s">
        <v>60</v>
      </c>
      <c r="D164" s="37" t="s">
        <v>24</v>
      </c>
      <c r="E164" t="str">
        <f>randowFlorest!E164</f>
        <v>E</v>
      </c>
      <c r="F164" t="str">
        <f>NaiveBayes!E164</f>
        <v>M</v>
      </c>
      <c r="G164" t="str">
        <f>redesNeurais!E164</f>
        <v>M</v>
      </c>
      <c r="H164" t="str">
        <f>GradientBoosted!E164</f>
        <v>E</v>
      </c>
      <c r="I164">
        <f t="shared" si="20"/>
        <v>1</v>
      </c>
      <c r="J164">
        <f t="shared" si="21"/>
        <v>1</v>
      </c>
      <c r="K164">
        <f t="shared" si="22"/>
        <v>0</v>
      </c>
      <c r="L164">
        <f t="shared" si="23"/>
        <v>0</v>
      </c>
      <c r="M164">
        <f t="shared" si="24"/>
        <v>1</v>
      </c>
      <c r="N164">
        <f t="shared" si="25"/>
        <v>2</v>
      </c>
    </row>
    <row r="165" spans="1:14" x14ac:dyDescent="0.25">
      <c r="A165" s="25">
        <v>17</v>
      </c>
      <c r="B165" s="25" t="s">
        <v>62</v>
      </c>
      <c r="C165" s="25" t="s">
        <v>65</v>
      </c>
      <c r="D165" s="37" t="s">
        <v>23</v>
      </c>
      <c r="E165" t="str">
        <f>randowFlorest!E165</f>
        <v>M</v>
      </c>
      <c r="F165" t="str">
        <f>NaiveBayes!E165</f>
        <v>M</v>
      </c>
      <c r="G165" t="str">
        <f>redesNeurais!E165</f>
        <v>M</v>
      </c>
      <c r="H165" t="str">
        <f>GradientBoosted!E165</f>
        <v>M</v>
      </c>
      <c r="I165">
        <f t="shared" si="20"/>
        <v>1</v>
      </c>
      <c r="J165">
        <f t="shared" si="21"/>
        <v>1</v>
      </c>
      <c r="K165">
        <f t="shared" si="22"/>
        <v>1</v>
      </c>
      <c r="L165">
        <f t="shared" si="23"/>
        <v>1</v>
      </c>
      <c r="M165">
        <f t="shared" si="24"/>
        <v>1</v>
      </c>
      <c r="N165">
        <f t="shared" si="25"/>
        <v>4</v>
      </c>
    </row>
    <row r="166" spans="1:14" x14ac:dyDescent="0.25">
      <c r="A166" s="25">
        <v>17</v>
      </c>
      <c r="B166" s="25" t="s">
        <v>53</v>
      </c>
      <c r="C166" s="25" t="s">
        <v>51</v>
      </c>
      <c r="D166" s="37" t="s">
        <v>23</v>
      </c>
      <c r="E166" t="str">
        <f>randowFlorest!E166</f>
        <v>M</v>
      </c>
      <c r="F166" t="str">
        <f>NaiveBayes!E166</f>
        <v>M</v>
      </c>
      <c r="G166" t="str">
        <f>redesNeurais!E166</f>
        <v>M</v>
      </c>
      <c r="H166" t="str">
        <f>GradientBoosted!E166</f>
        <v>E</v>
      </c>
      <c r="I166">
        <f t="shared" si="20"/>
        <v>1</v>
      </c>
      <c r="J166">
        <f t="shared" si="21"/>
        <v>1</v>
      </c>
      <c r="K166">
        <f t="shared" si="22"/>
        <v>1</v>
      </c>
      <c r="L166">
        <f t="shared" si="23"/>
        <v>1</v>
      </c>
      <c r="M166">
        <f t="shared" si="24"/>
        <v>0</v>
      </c>
      <c r="N166">
        <f t="shared" si="25"/>
        <v>3</v>
      </c>
    </row>
    <row r="167" spans="1:14" x14ac:dyDescent="0.25">
      <c r="A167" s="25">
        <v>17</v>
      </c>
      <c r="B167" s="25" t="s">
        <v>49</v>
      </c>
      <c r="C167" s="25" t="s">
        <v>67</v>
      </c>
      <c r="D167" s="37" t="s">
        <v>23</v>
      </c>
      <c r="E167" t="str">
        <f>randowFlorest!E167</f>
        <v>M</v>
      </c>
      <c r="F167" t="str">
        <f>NaiveBayes!E167</f>
        <v>M</v>
      </c>
      <c r="G167" t="str">
        <f>redesNeurais!E167</f>
        <v>M</v>
      </c>
      <c r="H167" t="str">
        <f>GradientBoosted!E167</f>
        <v>M</v>
      </c>
      <c r="I167">
        <f t="shared" si="20"/>
        <v>1</v>
      </c>
      <c r="J167">
        <f t="shared" si="21"/>
        <v>1</v>
      </c>
      <c r="K167">
        <f t="shared" si="22"/>
        <v>1</v>
      </c>
      <c r="L167">
        <f t="shared" si="23"/>
        <v>1</v>
      </c>
      <c r="M167">
        <f t="shared" si="24"/>
        <v>1</v>
      </c>
      <c r="N167">
        <f t="shared" si="25"/>
        <v>4</v>
      </c>
    </row>
    <row r="168" spans="1:14" x14ac:dyDescent="0.25">
      <c r="A168" s="25">
        <v>17</v>
      </c>
      <c r="B168" s="25" t="s">
        <v>57</v>
      </c>
      <c r="C168" s="25" t="s">
        <v>59</v>
      </c>
      <c r="D168" s="37" t="s">
        <v>23</v>
      </c>
      <c r="E168" t="str">
        <f>randowFlorest!E168</f>
        <v>M</v>
      </c>
      <c r="F168" t="str">
        <f>NaiveBayes!E168</f>
        <v>M</v>
      </c>
      <c r="G168" t="str">
        <f>redesNeurais!E168</f>
        <v>M</v>
      </c>
      <c r="H168" t="str">
        <f>GradientBoosted!E168</f>
        <v>M</v>
      </c>
      <c r="I168">
        <f t="shared" si="20"/>
        <v>1</v>
      </c>
      <c r="J168">
        <f t="shared" si="21"/>
        <v>1</v>
      </c>
      <c r="K168">
        <f t="shared" si="22"/>
        <v>1</v>
      </c>
      <c r="L168">
        <f t="shared" si="23"/>
        <v>1</v>
      </c>
      <c r="M168">
        <f t="shared" si="24"/>
        <v>1</v>
      </c>
      <c r="N168">
        <f t="shared" si="25"/>
        <v>4</v>
      </c>
    </row>
    <row r="169" spans="1:14" x14ac:dyDescent="0.25">
      <c r="A169" s="25">
        <v>17</v>
      </c>
      <c r="B169" s="25" t="s">
        <v>48</v>
      </c>
      <c r="C169" s="25" t="s">
        <v>56</v>
      </c>
      <c r="D169" s="37" t="s">
        <v>23</v>
      </c>
      <c r="E169" t="str">
        <f>randowFlorest!E169</f>
        <v>M</v>
      </c>
      <c r="F169" t="str">
        <f>NaiveBayes!E169</f>
        <v>M</v>
      </c>
      <c r="G169" t="str">
        <f>redesNeurais!E169</f>
        <v>M</v>
      </c>
      <c r="H169" t="str">
        <f>GradientBoosted!E169</f>
        <v>M</v>
      </c>
      <c r="I169">
        <f t="shared" si="20"/>
        <v>1</v>
      </c>
      <c r="J169">
        <f t="shared" si="21"/>
        <v>1</v>
      </c>
      <c r="K169">
        <f t="shared" si="22"/>
        <v>1</v>
      </c>
      <c r="L169">
        <f t="shared" si="23"/>
        <v>1</v>
      </c>
      <c r="M169">
        <f t="shared" si="24"/>
        <v>1</v>
      </c>
      <c r="N169">
        <f t="shared" si="25"/>
        <v>4</v>
      </c>
    </row>
    <row r="170" spans="1:14" x14ac:dyDescent="0.25">
      <c r="A170" s="25">
        <v>17</v>
      </c>
      <c r="B170" s="25" t="s">
        <v>63</v>
      </c>
      <c r="C170" s="25" t="s">
        <v>54</v>
      </c>
      <c r="D170" s="37" t="s">
        <v>23</v>
      </c>
      <c r="E170" t="str">
        <f>randowFlorest!E170</f>
        <v>M</v>
      </c>
      <c r="F170" t="str">
        <f>NaiveBayes!E170</f>
        <v>M</v>
      </c>
      <c r="G170" t="str">
        <f>redesNeurais!E170</f>
        <v>M</v>
      </c>
      <c r="H170" t="str">
        <f>GradientBoosted!E170</f>
        <v>M</v>
      </c>
      <c r="I170">
        <f t="shared" si="20"/>
        <v>1</v>
      </c>
      <c r="J170">
        <f t="shared" si="21"/>
        <v>1</v>
      </c>
      <c r="K170">
        <f t="shared" si="22"/>
        <v>1</v>
      </c>
      <c r="L170">
        <f t="shared" si="23"/>
        <v>1</v>
      </c>
      <c r="M170">
        <f t="shared" si="24"/>
        <v>1</v>
      </c>
      <c r="N170">
        <f t="shared" si="25"/>
        <v>4</v>
      </c>
    </row>
    <row r="171" spans="1:14" x14ac:dyDescent="0.25">
      <c r="A171" s="25">
        <v>17</v>
      </c>
      <c r="B171" s="25" t="s">
        <v>58</v>
      </c>
      <c r="C171" s="25" t="s">
        <v>55</v>
      </c>
      <c r="D171" s="37" t="s">
        <v>25</v>
      </c>
      <c r="E171" t="str">
        <f>randowFlorest!E171</f>
        <v>V</v>
      </c>
      <c r="F171" t="str">
        <f>NaiveBayes!E171</f>
        <v>E</v>
      </c>
      <c r="G171" t="str">
        <f>redesNeurais!E171</f>
        <v>V</v>
      </c>
      <c r="H171" t="str">
        <f>GradientBoosted!E171</f>
        <v>V</v>
      </c>
      <c r="I171">
        <f t="shared" si="20"/>
        <v>1</v>
      </c>
      <c r="J171">
        <f t="shared" si="21"/>
        <v>1</v>
      </c>
      <c r="K171">
        <f t="shared" si="22"/>
        <v>0</v>
      </c>
      <c r="L171">
        <f t="shared" si="23"/>
        <v>1</v>
      </c>
      <c r="M171">
        <f t="shared" si="24"/>
        <v>1</v>
      </c>
      <c r="N171">
        <f t="shared" si="25"/>
        <v>3</v>
      </c>
    </row>
    <row r="172" spans="1:14" x14ac:dyDescent="0.25">
      <c r="A172" s="25">
        <v>18</v>
      </c>
      <c r="B172" s="25" t="s">
        <v>67</v>
      </c>
      <c r="C172" s="25" t="s">
        <v>62</v>
      </c>
      <c r="D172" s="37" t="s">
        <v>25</v>
      </c>
      <c r="E172" t="str">
        <f>randowFlorest!E172</f>
        <v>V</v>
      </c>
      <c r="F172" t="str">
        <f>NaiveBayes!E172</f>
        <v>V</v>
      </c>
      <c r="G172" t="str">
        <f>redesNeurais!E172</f>
        <v>V</v>
      </c>
      <c r="H172" t="str">
        <f>GradientBoosted!E172</f>
        <v>V</v>
      </c>
      <c r="I172">
        <f t="shared" si="20"/>
        <v>1</v>
      </c>
      <c r="J172">
        <f t="shared" si="21"/>
        <v>1</v>
      </c>
      <c r="K172">
        <f t="shared" si="22"/>
        <v>1</v>
      </c>
      <c r="L172">
        <f t="shared" si="23"/>
        <v>1</v>
      </c>
      <c r="M172">
        <f t="shared" si="24"/>
        <v>1</v>
      </c>
      <c r="N172">
        <f t="shared" si="25"/>
        <v>4</v>
      </c>
    </row>
    <row r="173" spans="1:14" x14ac:dyDescent="0.25">
      <c r="A173" s="25">
        <v>18</v>
      </c>
      <c r="B173" s="25" t="s">
        <v>57</v>
      </c>
      <c r="C173" s="25" t="s">
        <v>58</v>
      </c>
      <c r="D173" s="37" t="s">
        <v>25</v>
      </c>
      <c r="E173" t="str">
        <f>randowFlorest!E173</f>
        <v>V</v>
      </c>
      <c r="F173" t="str">
        <f>NaiveBayes!E173</f>
        <v>V</v>
      </c>
      <c r="G173" t="str">
        <f>redesNeurais!E173</f>
        <v>V</v>
      </c>
      <c r="H173" t="str">
        <f>GradientBoosted!E173</f>
        <v>V</v>
      </c>
      <c r="I173">
        <f t="shared" si="20"/>
        <v>1</v>
      </c>
      <c r="J173">
        <f t="shared" si="21"/>
        <v>1</v>
      </c>
      <c r="K173">
        <f t="shared" si="22"/>
        <v>1</v>
      </c>
      <c r="L173">
        <f t="shared" si="23"/>
        <v>1</v>
      </c>
      <c r="M173">
        <f t="shared" si="24"/>
        <v>1</v>
      </c>
      <c r="N173">
        <f t="shared" si="25"/>
        <v>4</v>
      </c>
    </row>
    <row r="174" spans="1:14" x14ac:dyDescent="0.25">
      <c r="A174" s="25">
        <v>18</v>
      </c>
      <c r="B174" s="25" t="s">
        <v>63</v>
      </c>
      <c r="C174" s="25" t="s">
        <v>64</v>
      </c>
      <c r="D174" s="37" t="s">
        <v>24</v>
      </c>
      <c r="E174" t="str">
        <f>randowFlorest!E174</f>
        <v>E</v>
      </c>
      <c r="F174" t="str">
        <f>NaiveBayes!E174</f>
        <v>M</v>
      </c>
      <c r="G174" t="str">
        <f>redesNeurais!E174</f>
        <v>M</v>
      </c>
      <c r="H174" t="str">
        <f>GradientBoosted!E174</f>
        <v>E</v>
      </c>
      <c r="I174">
        <f t="shared" si="20"/>
        <v>1</v>
      </c>
      <c r="J174">
        <f t="shared" si="21"/>
        <v>1</v>
      </c>
      <c r="K174">
        <f t="shared" si="22"/>
        <v>0</v>
      </c>
      <c r="L174">
        <f t="shared" si="23"/>
        <v>0</v>
      </c>
      <c r="M174">
        <f t="shared" si="24"/>
        <v>1</v>
      </c>
      <c r="N174">
        <f t="shared" si="25"/>
        <v>2</v>
      </c>
    </row>
    <row r="175" spans="1:14" x14ac:dyDescent="0.25">
      <c r="A175" s="25">
        <v>18</v>
      </c>
      <c r="B175" s="25" t="s">
        <v>53</v>
      </c>
      <c r="C175" s="25" t="s">
        <v>50</v>
      </c>
      <c r="D175" s="37" t="s">
        <v>23</v>
      </c>
      <c r="E175" t="str">
        <f>randowFlorest!E175</f>
        <v>M</v>
      </c>
      <c r="F175" t="str">
        <f>NaiveBayes!E175</f>
        <v>M</v>
      </c>
      <c r="G175" t="str">
        <f>redesNeurais!E175</f>
        <v>M</v>
      </c>
      <c r="H175" t="str">
        <f>GradientBoosted!E175</f>
        <v>M</v>
      </c>
      <c r="I175">
        <f t="shared" si="20"/>
        <v>1</v>
      </c>
      <c r="J175">
        <f t="shared" si="21"/>
        <v>1</v>
      </c>
      <c r="K175">
        <f t="shared" si="22"/>
        <v>1</v>
      </c>
      <c r="L175">
        <f t="shared" si="23"/>
        <v>1</v>
      </c>
      <c r="M175">
        <f t="shared" si="24"/>
        <v>1</v>
      </c>
      <c r="N175">
        <f t="shared" si="25"/>
        <v>4</v>
      </c>
    </row>
    <row r="176" spans="1:14" x14ac:dyDescent="0.25">
      <c r="A176" s="25">
        <v>18</v>
      </c>
      <c r="B176" s="25" t="s">
        <v>59</v>
      </c>
      <c r="C176" s="25" t="s">
        <v>56</v>
      </c>
      <c r="D176" s="37" t="s">
        <v>25</v>
      </c>
      <c r="E176" t="str">
        <f>randowFlorest!E176</f>
        <v>E</v>
      </c>
      <c r="F176" t="str">
        <f>NaiveBayes!E176</f>
        <v>E</v>
      </c>
      <c r="G176" t="str">
        <f>redesNeurais!E176</f>
        <v>E</v>
      </c>
      <c r="H176" t="str">
        <f>GradientBoosted!E176</f>
        <v>E</v>
      </c>
      <c r="I176">
        <f t="shared" si="20"/>
        <v>0</v>
      </c>
      <c r="J176">
        <f t="shared" si="21"/>
        <v>0</v>
      </c>
      <c r="K176">
        <f t="shared" si="22"/>
        <v>0</v>
      </c>
      <c r="L176">
        <f t="shared" si="23"/>
        <v>0</v>
      </c>
      <c r="M176">
        <f t="shared" si="24"/>
        <v>0</v>
      </c>
      <c r="N176">
        <f t="shared" si="25"/>
        <v>0</v>
      </c>
    </row>
    <row r="177" spans="1:14" x14ac:dyDescent="0.25">
      <c r="A177" s="25">
        <v>18</v>
      </c>
      <c r="B177" s="25" t="s">
        <v>55</v>
      </c>
      <c r="C177" s="25" t="s">
        <v>48</v>
      </c>
      <c r="D177" s="37" t="s">
        <v>25</v>
      </c>
      <c r="E177" t="str">
        <f>randowFlorest!E177</f>
        <v>V</v>
      </c>
      <c r="F177" t="str">
        <f>NaiveBayes!E177</f>
        <v>V</v>
      </c>
      <c r="G177" t="str">
        <f>redesNeurais!E177</f>
        <v>V</v>
      </c>
      <c r="H177" t="str">
        <f>GradientBoosted!E177</f>
        <v>V</v>
      </c>
      <c r="I177">
        <f t="shared" si="20"/>
        <v>1</v>
      </c>
      <c r="J177">
        <f t="shared" si="21"/>
        <v>1</v>
      </c>
      <c r="K177">
        <f t="shared" si="22"/>
        <v>1</v>
      </c>
      <c r="L177">
        <f t="shared" si="23"/>
        <v>1</v>
      </c>
      <c r="M177">
        <f t="shared" si="24"/>
        <v>1</v>
      </c>
      <c r="N177">
        <f t="shared" si="25"/>
        <v>4</v>
      </c>
    </row>
    <row r="178" spans="1:14" x14ac:dyDescent="0.25">
      <c r="A178" s="25">
        <v>18</v>
      </c>
      <c r="B178" s="25" t="s">
        <v>61</v>
      </c>
      <c r="C178" s="25" t="s">
        <v>66</v>
      </c>
      <c r="D178" s="37" t="s">
        <v>24</v>
      </c>
      <c r="E178" t="str">
        <f>randowFlorest!E178</f>
        <v>E</v>
      </c>
      <c r="F178" t="str">
        <f>NaiveBayes!E178</f>
        <v>M</v>
      </c>
      <c r="G178" t="str">
        <f>redesNeurais!E178</f>
        <v>M</v>
      </c>
      <c r="H178" t="str">
        <f>GradientBoosted!E178</f>
        <v>E</v>
      </c>
      <c r="I178">
        <f t="shared" si="20"/>
        <v>1</v>
      </c>
      <c r="J178">
        <f t="shared" si="21"/>
        <v>1</v>
      </c>
      <c r="K178">
        <f t="shared" si="22"/>
        <v>0</v>
      </c>
      <c r="L178">
        <f t="shared" si="23"/>
        <v>0</v>
      </c>
      <c r="M178">
        <f t="shared" si="24"/>
        <v>1</v>
      </c>
      <c r="N178">
        <f t="shared" si="25"/>
        <v>2</v>
      </c>
    </row>
    <row r="179" spans="1:14" x14ac:dyDescent="0.25">
      <c r="A179" s="25">
        <v>18</v>
      </c>
      <c r="B179" s="25" t="s">
        <v>49</v>
      </c>
      <c r="C179" s="25" t="s">
        <v>60</v>
      </c>
      <c r="D179" s="37" t="s">
        <v>25</v>
      </c>
      <c r="E179" t="str">
        <f>randowFlorest!E179</f>
        <v>V</v>
      </c>
      <c r="F179" t="str">
        <f>NaiveBayes!E179</f>
        <v>V</v>
      </c>
      <c r="G179" t="str">
        <f>redesNeurais!E179</f>
        <v>V</v>
      </c>
      <c r="H179" t="str">
        <f>GradientBoosted!E179</f>
        <v>V</v>
      </c>
      <c r="I179">
        <f t="shared" si="20"/>
        <v>1</v>
      </c>
      <c r="J179">
        <f t="shared" si="21"/>
        <v>1</v>
      </c>
      <c r="K179">
        <f t="shared" si="22"/>
        <v>1</v>
      </c>
      <c r="L179">
        <f t="shared" si="23"/>
        <v>1</v>
      </c>
      <c r="M179">
        <f t="shared" si="24"/>
        <v>1</v>
      </c>
      <c r="N179">
        <f t="shared" si="25"/>
        <v>4</v>
      </c>
    </row>
    <row r="180" spans="1:14" x14ac:dyDescent="0.25">
      <c r="A180" s="25">
        <v>18</v>
      </c>
      <c r="B180" s="25" t="s">
        <v>65</v>
      </c>
      <c r="C180" s="25" t="s">
        <v>52</v>
      </c>
      <c r="D180" s="37" t="s">
        <v>23</v>
      </c>
      <c r="E180" t="str">
        <f>randowFlorest!E180</f>
        <v>M</v>
      </c>
      <c r="F180" t="str">
        <f>NaiveBayes!E180</f>
        <v>V</v>
      </c>
      <c r="G180" t="str">
        <f>redesNeurais!E180</f>
        <v>M</v>
      </c>
      <c r="H180" t="str">
        <f>GradientBoosted!E180</f>
        <v>M</v>
      </c>
      <c r="I180">
        <f t="shared" si="20"/>
        <v>1</v>
      </c>
      <c r="J180">
        <f t="shared" si="21"/>
        <v>1</v>
      </c>
      <c r="K180">
        <f t="shared" si="22"/>
        <v>0</v>
      </c>
      <c r="L180">
        <f t="shared" si="23"/>
        <v>1</v>
      </c>
      <c r="M180">
        <f t="shared" si="24"/>
        <v>1</v>
      </c>
      <c r="N180">
        <f t="shared" si="25"/>
        <v>3</v>
      </c>
    </row>
    <row r="181" spans="1:14" x14ac:dyDescent="0.25">
      <c r="A181" s="25">
        <v>18</v>
      </c>
      <c r="B181" s="25" t="s">
        <v>51</v>
      </c>
      <c r="C181" s="25" t="s">
        <v>54</v>
      </c>
      <c r="D181" s="37" t="s">
        <v>23</v>
      </c>
      <c r="E181" t="str">
        <f>randowFlorest!E181</f>
        <v>E</v>
      </c>
      <c r="F181" t="str">
        <f>NaiveBayes!E181</f>
        <v>E</v>
      </c>
      <c r="G181" t="str">
        <f>redesNeurais!E181</f>
        <v>E</v>
      </c>
      <c r="H181" t="str">
        <f>GradientBoosted!E181</f>
        <v>E</v>
      </c>
      <c r="I181">
        <f t="shared" si="20"/>
        <v>0</v>
      </c>
      <c r="J181">
        <f t="shared" si="21"/>
        <v>0</v>
      </c>
      <c r="K181">
        <f t="shared" si="22"/>
        <v>0</v>
      </c>
      <c r="L181">
        <f t="shared" si="23"/>
        <v>0</v>
      </c>
      <c r="M181">
        <f t="shared" si="24"/>
        <v>0</v>
      </c>
      <c r="N181">
        <f t="shared" si="25"/>
        <v>0</v>
      </c>
    </row>
    <row r="182" spans="1:14" x14ac:dyDescent="0.25">
      <c r="A182" s="25">
        <v>16</v>
      </c>
      <c r="B182" s="25" t="s">
        <v>56</v>
      </c>
      <c r="C182" s="25" t="s">
        <v>58</v>
      </c>
      <c r="D182" s="37" t="s">
        <v>23</v>
      </c>
      <c r="E182" t="str">
        <f>randowFlorest!E182</f>
        <v>M</v>
      </c>
      <c r="F182" t="str">
        <f>NaiveBayes!E182</f>
        <v>M</v>
      </c>
      <c r="G182" t="str">
        <f>redesNeurais!E182</f>
        <v>M</v>
      </c>
      <c r="H182" t="str">
        <f>GradientBoosted!E182</f>
        <v>M</v>
      </c>
      <c r="I182">
        <f t="shared" si="20"/>
        <v>1</v>
      </c>
      <c r="J182">
        <f t="shared" si="21"/>
        <v>1</v>
      </c>
      <c r="K182">
        <f t="shared" si="22"/>
        <v>1</v>
      </c>
      <c r="L182">
        <f t="shared" si="23"/>
        <v>1</v>
      </c>
      <c r="M182">
        <f t="shared" si="24"/>
        <v>1</v>
      </c>
      <c r="N182">
        <f t="shared" si="25"/>
        <v>4</v>
      </c>
    </row>
    <row r="183" spans="1:14" x14ac:dyDescent="0.25">
      <c r="A183" s="25">
        <v>19</v>
      </c>
      <c r="B183" s="25" t="s">
        <v>64</v>
      </c>
      <c r="C183" s="25" t="s">
        <v>51</v>
      </c>
      <c r="D183" s="37" t="s">
        <v>24</v>
      </c>
      <c r="E183" t="str">
        <f>randowFlorest!E183</f>
        <v>E</v>
      </c>
      <c r="F183" t="str">
        <f>NaiveBayes!E183</f>
        <v>E</v>
      </c>
      <c r="G183" t="str">
        <f>redesNeurais!E183</f>
        <v>M</v>
      </c>
      <c r="H183" t="str">
        <f>GradientBoosted!E183</f>
        <v>E</v>
      </c>
      <c r="I183">
        <f t="shared" si="20"/>
        <v>1</v>
      </c>
      <c r="J183">
        <f t="shared" si="21"/>
        <v>1</v>
      </c>
      <c r="K183">
        <f t="shared" si="22"/>
        <v>1</v>
      </c>
      <c r="L183">
        <f t="shared" si="23"/>
        <v>0</v>
      </c>
      <c r="M183">
        <f t="shared" si="24"/>
        <v>1</v>
      </c>
      <c r="N183">
        <f t="shared" si="25"/>
        <v>3</v>
      </c>
    </row>
    <row r="184" spans="1:14" x14ac:dyDescent="0.25">
      <c r="A184" s="25">
        <v>19</v>
      </c>
      <c r="B184" s="25" t="s">
        <v>56</v>
      </c>
      <c r="C184" s="25" t="s">
        <v>49</v>
      </c>
      <c r="D184" s="37" t="s">
        <v>23</v>
      </c>
      <c r="E184" t="str">
        <f>randowFlorest!E184</f>
        <v>M</v>
      </c>
      <c r="F184" t="str">
        <f>NaiveBayes!E184</f>
        <v>M</v>
      </c>
      <c r="G184" t="str">
        <f>redesNeurais!E184</f>
        <v>M</v>
      </c>
      <c r="H184" t="str">
        <f>GradientBoosted!E184</f>
        <v>M</v>
      </c>
      <c r="I184">
        <f t="shared" si="20"/>
        <v>1</v>
      </c>
      <c r="J184">
        <f t="shared" si="21"/>
        <v>1</v>
      </c>
      <c r="K184">
        <f t="shared" si="22"/>
        <v>1</v>
      </c>
      <c r="L184">
        <f t="shared" si="23"/>
        <v>1</v>
      </c>
      <c r="M184">
        <f t="shared" si="24"/>
        <v>1</v>
      </c>
      <c r="N184">
        <f t="shared" si="25"/>
        <v>4</v>
      </c>
    </row>
    <row r="185" spans="1:14" x14ac:dyDescent="0.25">
      <c r="A185" s="25">
        <v>19</v>
      </c>
      <c r="B185" s="25" t="s">
        <v>52</v>
      </c>
      <c r="C185" s="25" t="s">
        <v>67</v>
      </c>
      <c r="D185" s="37" t="s">
        <v>25</v>
      </c>
      <c r="E185" t="str">
        <f>randowFlorest!E185</f>
        <v>E</v>
      </c>
      <c r="F185" t="str">
        <f>NaiveBayes!E185</f>
        <v>E</v>
      </c>
      <c r="G185" t="str">
        <f>redesNeurais!E185</f>
        <v>M</v>
      </c>
      <c r="H185" t="str">
        <f>GradientBoosted!E185</f>
        <v>E</v>
      </c>
      <c r="I185">
        <f t="shared" si="20"/>
        <v>0</v>
      </c>
      <c r="J185">
        <f t="shared" si="21"/>
        <v>0</v>
      </c>
      <c r="K185">
        <f t="shared" si="22"/>
        <v>0</v>
      </c>
      <c r="L185">
        <f t="shared" si="23"/>
        <v>0</v>
      </c>
      <c r="M185">
        <f t="shared" si="24"/>
        <v>0</v>
      </c>
      <c r="N185">
        <f t="shared" si="25"/>
        <v>0</v>
      </c>
    </row>
    <row r="186" spans="1:14" x14ac:dyDescent="0.25">
      <c r="A186" s="25">
        <v>19</v>
      </c>
      <c r="B186" s="25" t="s">
        <v>48</v>
      </c>
      <c r="C186" s="25" t="s">
        <v>61</v>
      </c>
      <c r="D186" s="37" t="s">
        <v>23</v>
      </c>
      <c r="E186" t="str">
        <f>randowFlorest!E186</f>
        <v>M</v>
      </c>
      <c r="F186" t="str">
        <f>NaiveBayes!E186</f>
        <v>M</v>
      </c>
      <c r="G186" t="str">
        <f>redesNeurais!E186</f>
        <v>M</v>
      </c>
      <c r="H186" t="str">
        <f>GradientBoosted!E186</f>
        <v>M</v>
      </c>
      <c r="I186">
        <f t="shared" si="20"/>
        <v>1</v>
      </c>
      <c r="J186">
        <f t="shared" si="21"/>
        <v>1</v>
      </c>
      <c r="K186">
        <f t="shared" si="22"/>
        <v>1</v>
      </c>
      <c r="L186">
        <f t="shared" si="23"/>
        <v>1</v>
      </c>
      <c r="M186">
        <f t="shared" si="24"/>
        <v>1</v>
      </c>
      <c r="N186">
        <f t="shared" si="25"/>
        <v>4</v>
      </c>
    </row>
    <row r="187" spans="1:14" x14ac:dyDescent="0.25">
      <c r="A187" s="25">
        <v>19</v>
      </c>
      <c r="B187" s="25" t="s">
        <v>62</v>
      </c>
      <c r="C187" s="25" t="s">
        <v>57</v>
      </c>
      <c r="D187" s="37" t="s">
        <v>24</v>
      </c>
      <c r="E187" t="str">
        <f>randowFlorest!E187</f>
        <v>E</v>
      </c>
      <c r="F187" t="str">
        <f>NaiveBayes!E187</f>
        <v>E</v>
      </c>
      <c r="G187" t="str">
        <f>redesNeurais!E187</f>
        <v>M</v>
      </c>
      <c r="H187" t="str">
        <f>GradientBoosted!E187</f>
        <v>E</v>
      </c>
      <c r="I187">
        <f t="shared" si="20"/>
        <v>1</v>
      </c>
      <c r="J187">
        <f t="shared" si="21"/>
        <v>1</v>
      </c>
      <c r="K187">
        <f t="shared" si="22"/>
        <v>1</v>
      </c>
      <c r="L187">
        <f t="shared" si="23"/>
        <v>0</v>
      </c>
      <c r="M187">
        <f t="shared" si="24"/>
        <v>1</v>
      </c>
      <c r="N187">
        <f t="shared" si="25"/>
        <v>3</v>
      </c>
    </row>
    <row r="188" spans="1:14" x14ac:dyDescent="0.25">
      <c r="A188" s="25">
        <v>19</v>
      </c>
      <c r="B188" s="25" t="s">
        <v>60</v>
      </c>
      <c r="C188" s="25" t="s">
        <v>59</v>
      </c>
      <c r="D188" s="37" t="s">
        <v>23</v>
      </c>
      <c r="E188" t="str">
        <f>randowFlorest!E188</f>
        <v>M</v>
      </c>
      <c r="F188" t="str">
        <f>NaiveBayes!E188</f>
        <v>M</v>
      </c>
      <c r="G188" t="str">
        <f>redesNeurais!E188</f>
        <v>M</v>
      </c>
      <c r="H188" t="str">
        <f>GradientBoosted!E188</f>
        <v>M</v>
      </c>
      <c r="I188">
        <f t="shared" si="20"/>
        <v>1</v>
      </c>
      <c r="J188">
        <f t="shared" si="21"/>
        <v>1</v>
      </c>
      <c r="K188">
        <f t="shared" si="22"/>
        <v>1</v>
      </c>
      <c r="L188">
        <f t="shared" si="23"/>
        <v>1</v>
      </c>
      <c r="M188">
        <f t="shared" si="24"/>
        <v>1</v>
      </c>
      <c r="N188">
        <f t="shared" si="25"/>
        <v>4</v>
      </c>
    </row>
    <row r="189" spans="1:14" x14ac:dyDescent="0.25">
      <c r="A189" s="25">
        <v>19</v>
      </c>
      <c r="B189" s="25" t="s">
        <v>50</v>
      </c>
      <c r="C189" s="25" t="s">
        <v>65</v>
      </c>
      <c r="D189" s="37" t="s">
        <v>24</v>
      </c>
      <c r="E189" t="str">
        <f>randowFlorest!E189</f>
        <v>M</v>
      </c>
      <c r="F189" t="str">
        <f>NaiveBayes!E189</f>
        <v>M</v>
      </c>
      <c r="G189" t="str">
        <f>redesNeurais!E189</f>
        <v>M</v>
      </c>
      <c r="H189" t="str">
        <f>GradientBoosted!E189</f>
        <v>E</v>
      </c>
      <c r="I189">
        <f t="shared" si="20"/>
        <v>1</v>
      </c>
      <c r="J189">
        <f t="shared" si="21"/>
        <v>0</v>
      </c>
      <c r="K189">
        <f t="shared" si="22"/>
        <v>0</v>
      </c>
      <c r="L189">
        <f t="shared" si="23"/>
        <v>0</v>
      </c>
      <c r="M189">
        <f t="shared" si="24"/>
        <v>1</v>
      </c>
      <c r="N189">
        <f t="shared" si="25"/>
        <v>1</v>
      </c>
    </row>
    <row r="190" spans="1:14" x14ac:dyDescent="0.25">
      <c r="A190" s="25">
        <v>19</v>
      </c>
      <c r="B190" s="25" t="s">
        <v>54</v>
      </c>
      <c r="C190" s="25" t="s">
        <v>53</v>
      </c>
      <c r="D190" s="37" t="s">
        <v>25</v>
      </c>
      <c r="E190" t="str">
        <f>randowFlorest!E190</f>
        <v>V</v>
      </c>
      <c r="F190" t="str">
        <f>NaiveBayes!E190</f>
        <v>E</v>
      </c>
      <c r="G190" t="str">
        <f>redesNeurais!E190</f>
        <v>M</v>
      </c>
      <c r="H190" t="str">
        <f>GradientBoosted!E190</f>
        <v>E</v>
      </c>
      <c r="I190">
        <f t="shared" si="20"/>
        <v>1</v>
      </c>
      <c r="J190">
        <f t="shared" si="21"/>
        <v>1</v>
      </c>
      <c r="K190">
        <f t="shared" si="22"/>
        <v>0</v>
      </c>
      <c r="L190">
        <f t="shared" si="23"/>
        <v>0</v>
      </c>
      <c r="M190">
        <f t="shared" si="24"/>
        <v>0</v>
      </c>
      <c r="N190">
        <f t="shared" si="25"/>
        <v>1</v>
      </c>
    </row>
    <row r="191" spans="1:14" x14ac:dyDescent="0.25">
      <c r="A191" s="25">
        <v>19</v>
      </c>
      <c r="B191" s="25" t="s">
        <v>58</v>
      </c>
      <c r="C191" s="25" t="s">
        <v>63</v>
      </c>
      <c r="D191" s="37" t="s">
        <v>23</v>
      </c>
      <c r="E191" t="str">
        <f>randowFlorest!E191</f>
        <v>M</v>
      </c>
      <c r="F191" t="str">
        <f>NaiveBayes!E191</f>
        <v>E</v>
      </c>
      <c r="G191" t="str">
        <f>redesNeurais!E191</f>
        <v>E</v>
      </c>
      <c r="H191" t="str">
        <f>GradientBoosted!E191</f>
        <v>E</v>
      </c>
      <c r="I191">
        <f t="shared" si="20"/>
        <v>1</v>
      </c>
      <c r="J191">
        <f t="shared" si="21"/>
        <v>1</v>
      </c>
      <c r="K191">
        <f t="shared" si="22"/>
        <v>0</v>
      </c>
      <c r="L191">
        <f t="shared" si="23"/>
        <v>0</v>
      </c>
      <c r="M191">
        <f t="shared" si="24"/>
        <v>0</v>
      </c>
      <c r="N191">
        <f t="shared" si="25"/>
        <v>1</v>
      </c>
    </row>
    <row r="192" spans="1:14" x14ac:dyDescent="0.25">
      <c r="A192" s="25">
        <v>19</v>
      </c>
      <c r="B192" s="25" t="s">
        <v>66</v>
      </c>
      <c r="C192" s="25" t="s">
        <v>55</v>
      </c>
      <c r="D192" s="37" t="s">
        <v>25</v>
      </c>
      <c r="E192" t="str">
        <f>randowFlorest!E192</f>
        <v>V</v>
      </c>
      <c r="F192" t="str">
        <f>NaiveBayes!E192</f>
        <v>E</v>
      </c>
      <c r="G192" t="str">
        <f>redesNeurais!E192</f>
        <v>V</v>
      </c>
      <c r="H192" t="str">
        <f>GradientBoosted!E192</f>
        <v>V</v>
      </c>
      <c r="I192">
        <f t="shared" si="20"/>
        <v>1</v>
      </c>
      <c r="J192">
        <f t="shared" si="21"/>
        <v>1</v>
      </c>
      <c r="K192">
        <f t="shared" si="22"/>
        <v>0</v>
      </c>
      <c r="L192">
        <f t="shared" si="23"/>
        <v>1</v>
      </c>
      <c r="M192">
        <f t="shared" si="24"/>
        <v>1</v>
      </c>
      <c r="N192">
        <f t="shared" si="25"/>
        <v>3</v>
      </c>
    </row>
    <row r="193" spans="1:14" x14ac:dyDescent="0.25">
      <c r="A193" s="25">
        <v>20</v>
      </c>
      <c r="B193" s="25" t="s">
        <v>51</v>
      </c>
      <c r="C193" s="25" t="s">
        <v>50</v>
      </c>
      <c r="D193" s="37" t="s">
        <v>25</v>
      </c>
      <c r="E193" t="str">
        <f>randowFlorest!E193</f>
        <v>V</v>
      </c>
      <c r="F193" t="str">
        <f>NaiveBayes!E193</f>
        <v>E</v>
      </c>
      <c r="G193" t="str">
        <f>redesNeurais!E193</f>
        <v>V</v>
      </c>
      <c r="H193" t="str">
        <f>GradientBoosted!E193</f>
        <v>E</v>
      </c>
      <c r="I193">
        <f t="shared" si="20"/>
        <v>1</v>
      </c>
      <c r="J193">
        <f t="shared" si="21"/>
        <v>1</v>
      </c>
      <c r="K193">
        <f t="shared" si="22"/>
        <v>0</v>
      </c>
      <c r="L193">
        <f t="shared" si="23"/>
        <v>1</v>
      </c>
      <c r="M193">
        <f t="shared" si="24"/>
        <v>0</v>
      </c>
      <c r="N193">
        <f t="shared" si="25"/>
        <v>2</v>
      </c>
    </row>
    <row r="194" spans="1:14" x14ac:dyDescent="0.25">
      <c r="A194" s="25">
        <v>20</v>
      </c>
      <c r="B194" s="25" t="s">
        <v>63</v>
      </c>
      <c r="C194" s="25" t="s">
        <v>62</v>
      </c>
      <c r="D194" s="37" t="s">
        <v>23</v>
      </c>
      <c r="E194" t="str">
        <f>randowFlorest!E194</f>
        <v>M</v>
      </c>
      <c r="F194" t="str">
        <f>NaiveBayes!E194</f>
        <v>M</v>
      </c>
      <c r="G194" t="str">
        <f>redesNeurais!E194</f>
        <v>M</v>
      </c>
      <c r="H194" t="str">
        <f>GradientBoosted!E194</f>
        <v>M</v>
      </c>
      <c r="I194">
        <f t="shared" si="20"/>
        <v>1</v>
      </c>
      <c r="J194">
        <f t="shared" si="21"/>
        <v>1</v>
      </c>
      <c r="K194">
        <f t="shared" si="22"/>
        <v>1</v>
      </c>
      <c r="L194">
        <f t="shared" si="23"/>
        <v>1</v>
      </c>
      <c r="M194">
        <f t="shared" si="24"/>
        <v>1</v>
      </c>
      <c r="N194">
        <f t="shared" si="25"/>
        <v>4</v>
      </c>
    </row>
    <row r="195" spans="1:14" x14ac:dyDescent="0.25">
      <c r="A195" s="25">
        <v>20</v>
      </c>
      <c r="B195" s="25" t="s">
        <v>61</v>
      </c>
      <c r="C195" s="25" t="s">
        <v>60</v>
      </c>
      <c r="D195" s="37" t="s">
        <v>25</v>
      </c>
      <c r="E195" t="str">
        <f>randowFlorest!E195</f>
        <v>V</v>
      </c>
      <c r="F195" t="str">
        <f>NaiveBayes!E195</f>
        <v>M</v>
      </c>
      <c r="G195" t="str">
        <f>redesNeurais!E195</f>
        <v>V</v>
      </c>
      <c r="H195" t="str">
        <f>GradientBoosted!E195</f>
        <v>V</v>
      </c>
      <c r="I195">
        <f t="shared" si="20"/>
        <v>1</v>
      </c>
      <c r="J195">
        <f t="shared" si="21"/>
        <v>1</v>
      </c>
      <c r="K195">
        <f t="shared" si="22"/>
        <v>0</v>
      </c>
      <c r="L195">
        <f t="shared" si="23"/>
        <v>1</v>
      </c>
      <c r="M195">
        <f t="shared" si="24"/>
        <v>1</v>
      </c>
      <c r="N195">
        <f t="shared" si="25"/>
        <v>3</v>
      </c>
    </row>
    <row r="196" spans="1:14" x14ac:dyDescent="0.25">
      <c r="A196" s="25">
        <v>20</v>
      </c>
      <c r="B196" s="25" t="s">
        <v>49</v>
      </c>
      <c r="C196" s="25" t="s">
        <v>48</v>
      </c>
      <c r="D196" s="37" t="s">
        <v>25</v>
      </c>
      <c r="E196" t="str">
        <f>randowFlorest!E196</f>
        <v>V</v>
      </c>
      <c r="F196" t="str">
        <f>NaiveBayes!E196</f>
        <v>E</v>
      </c>
      <c r="G196" t="str">
        <f>redesNeurais!E196</f>
        <v>V</v>
      </c>
      <c r="H196" t="str">
        <f>GradientBoosted!E196</f>
        <v>V</v>
      </c>
      <c r="I196">
        <f t="shared" ref="I196:I259" si="26">IF(D196=E196,1,IF(F196=D196,1,IF(G196=D196,1,IF(H196=D196,1,0))))</f>
        <v>1</v>
      </c>
      <c r="J196">
        <f t="shared" ref="J196:J259" si="27">IF(E196=$D196,1,0)</f>
        <v>1</v>
      </c>
      <c r="K196">
        <f t="shared" ref="K196:K259" si="28">IF(F196=$D196,1,0)</f>
        <v>0</v>
      </c>
      <c r="L196">
        <f t="shared" ref="L196:L259" si="29">IF(G196=$D196,1,0)</f>
        <v>1</v>
      </c>
      <c r="M196">
        <f t="shared" ref="M196:M259" si="30">IF(H196=$D196,1,0)</f>
        <v>1</v>
      </c>
      <c r="N196">
        <f t="shared" ref="N196:N259" si="31">SUM(J196:M196)</f>
        <v>3</v>
      </c>
    </row>
    <row r="197" spans="1:14" x14ac:dyDescent="0.25">
      <c r="A197" s="25">
        <v>20</v>
      </c>
      <c r="B197" s="25" t="s">
        <v>67</v>
      </c>
      <c r="C197" s="25" t="s">
        <v>66</v>
      </c>
      <c r="D197" s="37" t="s">
        <v>24</v>
      </c>
      <c r="E197" t="str">
        <f>randowFlorest!E197</f>
        <v>E</v>
      </c>
      <c r="F197" t="str">
        <f>NaiveBayes!E197</f>
        <v>E</v>
      </c>
      <c r="G197" t="str">
        <f>redesNeurais!E197</f>
        <v>M</v>
      </c>
      <c r="H197" t="str">
        <f>GradientBoosted!E197</f>
        <v>E</v>
      </c>
      <c r="I197">
        <f t="shared" si="26"/>
        <v>1</v>
      </c>
      <c r="J197">
        <f t="shared" si="27"/>
        <v>1</v>
      </c>
      <c r="K197">
        <f t="shared" si="28"/>
        <v>1</v>
      </c>
      <c r="L197">
        <f t="shared" si="29"/>
        <v>0</v>
      </c>
      <c r="M197">
        <f t="shared" si="30"/>
        <v>1</v>
      </c>
      <c r="N197">
        <f t="shared" si="31"/>
        <v>3</v>
      </c>
    </row>
    <row r="198" spans="1:14" x14ac:dyDescent="0.25">
      <c r="A198" s="25">
        <v>20</v>
      </c>
      <c r="B198" s="25" t="s">
        <v>57</v>
      </c>
      <c r="C198" s="25" t="s">
        <v>56</v>
      </c>
      <c r="D198" s="37" t="s">
        <v>25</v>
      </c>
      <c r="E198" t="str">
        <f>randowFlorest!E198</f>
        <v>V</v>
      </c>
      <c r="F198" t="str">
        <f>NaiveBayes!E198</f>
        <v>V</v>
      </c>
      <c r="G198" t="str">
        <f>redesNeurais!E198</f>
        <v>V</v>
      </c>
      <c r="H198" t="str">
        <f>GradientBoosted!E198</f>
        <v>V</v>
      </c>
      <c r="I198">
        <f t="shared" si="26"/>
        <v>1</v>
      </c>
      <c r="J198">
        <f t="shared" si="27"/>
        <v>1</v>
      </c>
      <c r="K198">
        <f t="shared" si="28"/>
        <v>1</v>
      </c>
      <c r="L198">
        <f t="shared" si="29"/>
        <v>1</v>
      </c>
      <c r="M198">
        <f t="shared" si="30"/>
        <v>1</v>
      </c>
      <c r="N198">
        <f t="shared" si="31"/>
        <v>4</v>
      </c>
    </row>
    <row r="199" spans="1:14" x14ac:dyDescent="0.25">
      <c r="A199" s="25">
        <v>20</v>
      </c>
      <c r="B199" s="25" t="s">
        <v>59</v>
      </c>
      <c r="C199" s="25" t="s">
        <v>58</v>
      </c>
      <c r="D199" s="37" t="s">
        <v>23</v>
      </c>
      <c r="E199" t="str">
        <f>randowFlorest!E199</f>
        <v>M</v>
      </c>
      <c r="F199" t="str">
        <f>NaiveBayes!E199</f>
        <v>M</v>
      </c>
      <c r="G199" t="str">
        <f>redesNeurais!E199</f>
        <v>M</v>
      </c>
      <c r="H199" t="str">
        <f>GradientBoosted!E199</f>
        <v>M</v>
      </c>
      <c r="I199">
        <f t="shared" si="26"/>
        <v>1</v>
      </c>
      <c r="J199">
        <f t="shared" si="27"/>
        <v>1</v>
      </c>
      <c r="K199">
        <f t="shared" si="28"/>
        <v>1</v>
      </c>
      <c r="L199">
        <f t="shared" si="29"/>
        <v>1</v>
      </c>
      <c r="M199">
        <f t="shared" si="30"/>
        <v>1</v>
      </c>
      <c r="N199">
        <f t="shared" si="31"/>
        <v>4</v>
      </c>
    </row>
    <row r="200" spans="1:14" x14ac:dyDescent="0.25">
      <c r="A200" s="25">
        <v>20</v>
      </c>
      <c r="B200" s="25" t="s">
        <v>53</v>
      </c>
      <c r="C200" s="25" t="s">
        <v>52</v>
      </c>
      <c r="D200" s="37" t="s">
        <v>23</v>
      </c>
      <c r="E200" t="str">
        <f>randowFlorest!E200</f>
        <v>M</v>
      </c>
      <c r="F200" t="str">
        <f>NaiveBayes!E200</f>
        <v>M</v>
      </c>
      <c r="G200" t="str">
        <f>redesNeurais!E200</f>
        <v>M</v>
      </c>
      <c r="H200" t="str">
        <f>GradientBoosted!E200</f>
        <v>M</v>
      </c>
      <c r="I200">
        <f t="shared" si="26"/>
        <v>1</v>
      </c>
      <c r="J200">
        <f t="shared" si="27"/>
        <v>1</v>
      </c>
      <c r="K200">
        <f t="shared" si="28"/>
        <v>1</v>
      </c>
      <c r="L200">
        <f t="shared" si="29"/>
        <v>1</v>
      </c>
      <c r="M200">
        <f t="shared" si="30"/>
        <v>1</v>
      </c>
      <c r="N200">
        <f t="shared" si="31"/>
        <v>4</v>
      </c>
    </row>
    <row r="201" spans="1:14" x14ac:dyDescent="0.25">
      <c r="A201" s="25">
        <v>20</v>
      </c>
      <c r="B201" s="25" t="s">
        <v>65</v>
      </c>
      <c r="C201" s="25" t="s">
        <v>64</v>
      </c>
      <c r="D201" s="37" t="s">
        <v>23</v>
      </c>
      <c r="E201" t="str">
        <f>randowFlorest!E201</f>
        <v>M</v>
      </c>
      <c r="F201" t="str">
        <f>NaiveBayes!E201</f>
        <v>V</v>
      </c>
      <c r="G201" t="str">
        <f>redesNeurais!E201</f>
        <v>M</v>
      </c>
      <c r="H201" t="str">
        <f>GradientBoosted!E201</f>
        <v>M</v>
      </c>
      <c r="I201">
        <f t="shared" si="26"/>
        <v>1</v>
      </c>
      <c r="J201">
        <f t="shared" si="27"/>
        <v>1</v>
      </c>
      <c r="K201">
        <f t="shared" si="28"/>
        <v>0</v>
      </c>
      <c r="L201">
        <f t="shared" si="29"/>
        <v>1</v>
      </c>
      <c r="M201">
        <f t="shared" si="30"/>
        <v>1</v>
      </c>
      <c r="N201">
        <f t="shared" si="31"/>
        <v>3</v>
      </c>
    </row>
    <row r="202" spans="1:14" x14ac:dyDescent="0.25">
      <c r="A202" s="25">
        <v>20</v>
      </c>
      <c r="B202" s="25" t="s">
        <v>55</v>
      </c>
      <c r="C202" s="25" t="s">
        <v>54</v>
      </c>
      <c r="D202" s="37" t="s">
        <v>23</v>
      </c>
      <c r="E202" t="str">
        <f>randowFlorest!E202</f>
        <v>M</v>
      </c>
      <c r="F202" t="str">
        <f>NaiveBayes!E202</f>
        <v>E</v>
      </c>
      <c r="G202" t="str">
        <f>redesNeurais!E202</f>
        <v>M</v>
      </c>
      <c r="H202" t="str">
        <f>GradientBoosted!E202</f>
        <v>E</v>
      </c>
      <c r="I202">
        <f t="shared" si="26"/>
        <v>1</v>
      </c>
      <c r="J202">
        <f t="shared" si="27"/>
        <v>1</v>
      </c>
      <c r="K202">
        <f t="shared" si="28"/>
        <v>0</v>
      </c>
      <c r="L202">
        <f t="shared" si="29"/>
        <v>1</v>
      </c>
      <c r="M202">
        <f t="shared" si="30"/>
        <v>0</v>
      </c>
      <c r="N202">
        <f t="shared" si="31"/>
        <v>2</v>
      </c>
    </row>
    <row r="203" spans="1:14" x14ac:dyDescent="0.25">
      <c r="A203" s="25">
        <v>21</v>
      </c>
      <c r="B203" s="25" t="s">
        <v>50</v>
      </c>
      <c r="C203" s="25" t="s">
        <v>59</v>
      </c>
      <c r="D203" s="37" t="s">
        <v>25</v>
      </c>
      <c r="E203" t="str">
        <f>randowFlorest!E203</f>
        <v>V</v>
      </c>
      <c r="F203" t="str">
        <f>NaiveBayes!E203</f>
        <v>V</v>
      </c>
      <c r="G203" t="str">
        <f>redesNeurais!E203</f>
        <v>V</v>
      </c>
      <c r="H203" t="str">
        <f>GradientBoosted!E203</f>
        <v>V</v>
      </c>
      <c r="I203">
        <f t="shared" si="26"/>
        <v>1</v>
      </c>
      <c r="J203">
        <f t="shared" si="27"/>
        <v>1</v>
      </c>
      <c r="K203">
        <f t="shared" si="28"/>
        <v>1</v>
      </c>
      <c r="L203">
        <f t="shared" si="29"/>
        <v>1</v>
      </c>
      <c r="M203">
        <f t="shared" si="30"/>
        <v>1</v>
      </c>
      <c r="N203">
        <f t="shared" si="31"/>
        <v>4</v>
      </c>
    </row>
    <row r="204" spans="1:14" x14ac:dyDescent="0.25">
      <c r="A204" s="25">
        <v>21</v>
      </c>
      <c r="B204" s="25" t="s">
        <v>64</v>
      </c>
      <c r="C204" s="25" t="s">
        <v>49</v>
      </c>
      <c r="D204" s="37" t="s">
        <v>24</v>
      </c>
      <c r="E204" t="str">
        <f>randowFlorest!E204</f>
        <v>E</v>
      </c>
      <c r="F204" t="str">
        <f>NaiveBayes!E204</f>
        <v>E</v>
      </c>
      <c r="G204" t="str">
        <f>redesNeurais!E204</f>
        <v>M</v>
      </c>
      <c r="H204" t="str">
        <f>GradientBoosted!E204</f>
        <v>E</v>
      </c>
      <c r="I204">
        <f t="shared" si="26"/>
        <v>1</v>
      </c>
      <c r="J204">
        <f t="shared" si="27"/>
        <v>1</v>
      </c>
      <c r="K204">
        <f t="shared" si="28"/>
        <v>1</v>
      </c>
      <c r="L204">
        <f t="shared" si="29"/>
        <v>0</v>
      </c>
      <c r="M204">
        <f t="shared" si="30"/>
        <v>1</v>
      </c>
      <c r="N204">
        <f t="shared" si="31"/>
        <v>3</v>
      </c>
    </row>
    <row r="205" spans="1:14" x14ac:dyDescent="0.25">
      <c r="A205" s="25">
        <v>21</v>
      </c>
      <c r="B205" s="25" t="s">
        <v>62</v>
      </c>
      <c r="C205" s="25" t="s">
        <v>51</v>
      </c>
      <c r="D205" s="37" t="s">
        <v>23</v>
      </c>
      <c r="E205" t="str">
        <f>randowFlorest!E205</f>
        <v>M</v>
      </c>
      <c r="F205" t="str">
        <f>NaiveBayes!E205</f>
        <v>M</v>
      </c>
      <c r="G205" t="str">
        <f>redesNeurais!E205</f>
        <v>M</v>
      </c>
      <c r="H205" t="str">
        <f>GradientBoosted!E205</f>
        <v>M</v>
      </c>
      <c r="I205">
        <f t="shared" si="26"/>
        <v>1</v>
      </c>
      <c r="J205">
        <f t="shared" si="27"/>
        <v>1</v>
      </c>
      <c r="K205">
        <f t="shared" si="28"/>
        <v>1</v>
      </c>
      <c r="L205">
        <f t="shared" si="29"/>
        <v>1</v>
      </c>
      <c r="M205">
        <f t="shared" si="30"/>
        <v>1</v>
      </c>
      <c r="N205">
        <f t="shared" si="31"/>
        <v>4</v>
      </c>
    </row>
    <row r="206" spans="1:14" x14ac:dyDescent="0.25">
      <c r="A206" s="25">
        <v>21</v>
      </c>
      <c r="B206" s="25" t="s">
        <v>48</v>
      </c>
      <c r="C206" s="25" t="s">
        <v>53</v>
      </c>
      <c r="D206" s="37" t="s">
        <v>23</v>
      </c>
      <c r="E206" t="str">
        <f>randowFlorest!E206</f>
        <v>M</v>
      </c>
      <c r="F206" t="str">
        <f>NaiveBayes!E206</f>
        <v>M</v>
      </c>
      <c r="G206" t="str">
        <f>redesNeurais!E206</f>
        <v>M</v>
      </c>
      <c r="H206" t="str">
        <f>GradientBoosted!E206</f>
        <v>M</v>
      </c>
      <c r="I206">
        <f t="shared" si="26"/>
        <v>1</v>
      </c>
      <c r="J206">
        <f t="shared" si="27"/>
        <v>1</v>
      </c>
      <c r="K206">
        <f t="shared" si="28"/>
        <v>1</v>
      </c>
      <c r="L206">
        <f t="shared" si="29"/>
        <v>1</v>
      </c>
      <c r="M206">
        <f t="shared" si="30"/>
        <v>1</v>
      </c>
      <c r="N206">
        <f t="shared" si="31"/>
        <v>4</v>
      </c>
    </row>
    <row r="207" spans="1:14" x14ac:dyDescent="0.25">
      <c r="A207" s="25">
        <v>21</v>
      </c>
      <c r="B207" s="25" t="s">
        <v>58</v>
      </c>
      <c r="C207" s="25" t="s">
        <v>61</v>
      </c>
      <c r="D207" s="37" t="s">
        <v>24</v>
      </c>
      <c r="E207" t="str">
        <f>randowFlorest!E207</f>
        <v>M</v>
      </c>
      <c r="F207" t="str">
        <f>NaiveBayes!E207</f>
        <v>E</v>
      </c>
      <c r="G207" t="str">
        <f>redesNeurais!E207</f>
        <v>E</v>
      </c>
      <c r="H207" t="str">
        <f>GradientBoosted!E207</f>
        <v>M</v>
      </c>
      <c r="I207">
        <f t="shared" si="26"/>
        <v>1</v>
      </c>
      <c r="J207">
        <f t="shared" si="27"/>
        <v>0</v>
      </c>
      <c r="K207">
        <f t="shared" si="28"/>
        <v>1</v>
      </c>
      <c r="L207">
        <f t="shared" si="29"/>
        <v>1</v>
      </c>
      <c r="M207">
        <f t="shared" si="30"/>
        <v>0</v>
      </c>
      <c r="N207">
        <f t="shared" si="31"/>
        <v>2</v>
      </c>
    </row>
    <row r="208" spans="1:14" x14ac:dyDescent="0.25">
      <c r="A208" s="25">
        <v>21</v>
      </c>
      <c r="B208" s="25" t="s">
        <v>56</v>
      </c>
      <c r="C208" s="25" t="s">
        <v>65</v>
      </c>
      <c r="D208" s="37" t="s">
        <v>23</v>
      </c>
      <c r="E208" t="str">
        <f>randowFlorest!E208</f>
        <v>M</v>
      </c>
      <c r="F208" t="str">
        <f>NaiveBayes!E208</f>
        <v>M</v>
      </c>
      <c r="G208" t="str">
        <f>redesNeurais!E208</f>
        <v>M</v>
      </c>
      <c r="H208" t="str">
        <f>GradientBoosted!E208</f>
        <v>M</v>
      </c>
      <c r="I208">
        <f t="shared" si="26"/>
        <v>1</v>
      </c>
      <c r="J208">
        <f t="shared" si="27"/>
        <v>1</v>
      </c>
      <c r="K208">
        <f t="shared" si="28"/>
        <v>1</v>
      </c>
      <c r="L208">
        <f t="shared" si="29"/>
        <v>1</v>
      </c>
      <c r="M208">
        <f t="shared" si="30"/>
        <v>1</v>
      </c>
      <c r="N208">
        <f t="shared" si="31"/>
        <v>4</v>
      </c>
    </row>
    <row r="209" spans="1:14" x14ac:dyDescent="0.25">
      <c r="A209" s="25">
        <v>21</v>
      </c>
      <c r="B209" s="25" t="s">
        <v>60</v>
      </c>
      <c r="C209" s="25" t="s">
        <v>55</v>
      </c>
      <c r="D209" s="37" t="s">
        <v>23</v>
      </c>
      <c r="E209" t="str">
        <f>randowFlorest!E209</f>
        <v>M</v>
      </c>
      <c r="F209" t="str">
        <f>NaiveBayes!E209</f>
        <v>M</v>
      </c>
      <c r="G209" t="str">
        <f>redesNeurais!E209</f>
        <v>M</v>
      </c>
      <c r="H209" t="str">
        <f>GradientBoosted!E209</f>
        <v>M</v>
      </c>
      <c r="I209">
        <f t="shared" si="26"/>
        <v>1</v>
      </c>
      <c r="J209">
        <f t="shared" si="27"/>
        <v>1</v>
      </c>
      <c r="K209">
        <f t="shared" si="28"/>
        <v>1</v>
      </c>
      <c r="L209">
        <f t="shared" si="29"/>
        <v>1</v>
      </c>
      <c r="M209">
        <f t="shared" si="30"/>
        <v>1</v>
      </c>
      <c r="N209">
        <f t="shared" si="31"/>
        <v>4</v>
      </c>
    </row>
    <row r="210" spans="1:14" x14ac:dyDescent="0.25">
      <c r="A210" s="25">
        <v>21</v>
      </c>
      <c r="B210" s="25" t="s">
        <v>66</v>
      </c>
      <c r="C210" s="25" t="s">
        <v>57</v>
      </c>
      <c r="D210" s="37" t="s">
        <v>23</v>
      </c>
      <c r="E210" t="str">
        <f>randowFlorest!E210</f>
        <v>M</v>
      </c>
      <c r="F210" t="str">
        <f>NaiveBayes!E210</f>
        <v>M</v>
      </c>
      <c r="G210" t="str">
        <f>redesNeurais!E210</f>
        <v>M</v>
      </c>
      <c r="H210" t="str">
        <f>GradientBoosted!E210</f>
        <v>M</v>
      </c>
      <c r="I210">
        <f t="shared" si="26"/>
        <v>1</v>
      </c>
      <c r="J210">
        <f t="shared" si="27"/>
        <v>1</v>
      </c>
      <c r="K210">
        <f t="shared" si="28"/>
        <v>1</v>
      </c>
      <c r="L210">
        <f t="shared" si="29"/>
        <v>1</v>
      </c>
      <c r="M210">
        <f t="shared" si="30"/>
        <v>1</v>
      </c>
      <c r="N210">
        <f t="shared" si="31"/>
        <v>4</v>
      </c>
    </row>
    <row r="211" spans="1:14" x14ac:dyDescent="0.25">
      <c r="A211" s="25">
        <v>22</v>
      </c>
      <c r="B211" s="25" t="s">
        <v>48</v>
      </c>
      <c r="C211" s="25" t="s">
        <v>50</v>
      </c>
      <c r="D211" s="37" t="s">
        <v>24</v>
      </c>
      <c r="E211" t="str">
        <f>randowFlorest!E211</f>
        <v>M</v>
      </c>
      <c r="F211" t="str">
        <f>NaiveBayes!E211</f>
        <v>M</v>
      </c>
      <c r="G211" t="str">
        <f>redesNeurais!E211</f>
        <v>M</v>
      </c>
      <c r="H211" t="str">
        <f>GradientBoosted!E211</f>
        <v>E</v>
      </c>
      <c r="I211">
        <f t="shared" si="26"/>
        <v>1</v>
      </c>
      <c r="J211">
        <f t="shared" si="27"/>
        <v>0</v>
      </c>
      <c r="K211">
        <f t="shared" si="28"/>
        <v>0</v>
      </c>
      <c r="L211">
        <f t="shared" si="29"/>
        <v>0</v>
      </c>
      <c r="M211">
        <f t="shared" si="30"/>
        <v>1</v>
      </c>
      <c r="N211">
        <f t="shared" si="31"/>
        <v>1</v>
      </c>
    </row>
    <row r="212" spans="1:14" x14ac:dyDescent="0.25">
      <c r="A212" s="25">
        <v>22</v>
      </c>
      <c r="B212" s="25" t="s">
        <v>66</v>
      </c>
      <c r="C212" s="25" t="s">
        <v>52</v>
      </c>
      <c r="D212" s="37" t="s">
        <v>24</v>
      </c>
      <c r="E212" t="str">
        <f>randowFlorest!E212</f>
        <v>E</v>
      </c>
      <c r="F212" t="str">
        <f>NaiveBayes!E212</f>
        <v>M</v>
      </c>
      <c r="G212" t="str">
        <f>redesNeurais!E212</f>
        <v>M</v>
      </c>
      <c r="H212" t="str">
        <f>GradientBoosted!E212</f>
        <v>E</v>
      </c>
      <c r="I212">
        <f t="shared" si="26"/>
        <v>1</v>
      </c>
      <c r="J212">
        <f t="shared" si="27"/>
        <v>1</v>
      </c>
      <c r="K212">
        <f t="shared" si="28"/>
        <v>0</v>
      </c>
      <c r="L212">
        <f t="shared" si="29"/>
        <v>0</v>
      </c>
      <c r="M212">
        <f t="shared" si="30"/>
        <v>1</v>
      </c>
      <c r="N212">
        <f t="shared" si="31"/>
        <v>2</v>
      </c>
    </row>
    <row r="213" spans="1:14" x14ac:dyDescent="0.25">
      <c r="A213" s="25">
        <v>22</v>
      </c>
      <c r="B213" s="25" t="s">
        <v>63</v>
      </c>
      <c r="C213" s="25" t="s">
        <v>67</v>
      </c>
      <c r="D213" s="37" t="s">
        <v>23</v>
      </c>
      <c r="E213" t="str">
        <f>randowFlorest!E213</f>
        <v>M</v>
      </c>
      <c r="F213" t="str">
        <f>NaiveBayes!E213</f>
        <v>M</v>
      </c>
      <c r="G213" t="str">
        <f>redesNeurais!E213</f>
        <v>M</v>
      </c>
      <c r="H213" t="str">
        <f>GradientBoosted!E213</f>
        <v>M</v>
      </c>
      <c r="I213">
        <f t="shared" si="26"/>
        <v>1</v>
      </c>
      <c r="J213">
        <f t="shared" si="27"/>
        <v>1</v>
      </c>
      <c r="K213">
        <f t="shared" si="28"/>
        <v>1</v>
      </c>
      <c r="L213">
        <f t="shared" si="29"/>
        <v>1</v>
      </c>
      <c r="M213">
        <f t="shared" si="30"/>
        <v>1</v>
      </c>
      <c r="N213">
        <f t="shared" si="31"/>
        <v>4</v>
      </c>
    </row>
    <row r="214" spans="1:14" x14ac:dyDescent="0.25">
      <c r="A214" s="25">
        <v>22</v>
      </c>
      <c r="B214" s="25" t="s">
        <v>54</v>
      </c>
      <c r="C214" s="25" t="s">
        <v>64</v>
      </c>
      <c r="D214" s="37" t="s">
        <v>23</v>
      </c>
      <c r="E214" t="str">
        <f>randowFlorest!E214</f>
        <v>M</v>
      </c>
      <c r="F214" t="str">
        <f>NaiveBayes!E214</f>
        <v>M</v>
      </c>
      <c r="G214" t="str">
        <f>redesNeurais!E214</f>
        <v>M</v>
      </c>
      <c r="H214" t="str">
        <f>GradientBoosted!E214</f>
        <v>M</v>
      </c>
      <c r="I214">
        <f t="shared" si="26"/>
        <v>1</v>
      </c>
      <c r="J214">
        <f t="shared" si="27"/>
        <v>1</v>
      </c>
      <c r="K214">
        <f t="shared" si="28"/>
        <v>1</v>
      </c>
      <c r="L214">
        <f t="shared" si="29"/>
        <v>1</v>
      </c>
      <c r="M214">
        <f t="shared" si="30"/>
        <v>1</v>
      </c>
      <c r="N214">
        <f t="shared" si="31"/>
        <v>4</v>
      </c>
    </row>
    <row r="215" spans="1:14" x14ac:dyDescent="0.25">
      <c r="A215" s="25">
        <v>22</v>
      </c>
      <c r="B215" s="25" t="s">
        <v>58</v>
      </c>
      <c r="C215" s="25" t="s">
        <v>60</v>
      </c>
      <c r="D215" s="37" t="s">
        <v>23</v>
      </c>
      <c r="E215" t="str">
        <f>randowFlorest!E215</f>
        <v>E</v>
      </c>
      <c r="F215" t="str">
        <f>NaiveBayes!E215</f>
        <v>E</v>
      </c>
      <c r="G215" t="str">
        <f>redesNeurais!E215</f>
        <v>E</v>
      </c>
      <c r="H215" t="str">
        <f>GradientBoosted!E215</f>
        <v>E</v>
      </c>
      <c r="I215">
        <f t="shared" si="26"/>
        <v>0</v>
      </c>
      <c r="J215">
        <f t="shared" si="27"/>
        <v>0</v>
      </c>
      <c r="K215">
        <f t="shared" si="28"/>
        <v>0</v>
      </c>
      <c r="L215">
        <f t="shared" si="29"/>
        <v>0</v>
      </c>
      <c r="M215">
        <f t="shared" si="30"/>
        <v>0</v>
      </c>
      <c r="N215">
        <f t="shared" si="31"/>
        <v>0</v>
      </c>
    </row>
    <row r="216" spans="1:14" x14ac:dyDescent="0.25">
      <c r="A216" s="25">
        <v>22</v>
      </c>
      <c r="B216" s="25" t="s">
        <v>53</v>
      </c>
      <c r="C216" s="25" t="s">
        <v>56</v>
      </c>
      <c r="D216" s="37" t="s">
        <v>24</v>
      </c>
      <c r="E216" t="str">
        <f>randowFlorest!E216</f>
        <v>E</v>
      </c>
      <c r="F216" t="str">
        <f>NaiveBayes!E216</f>
        <v>E</v>
      </c>
      <c r="G216" t="str">
        <f>redesNeurais!E216</f>
        <v>E</v>
      </c>
      <c r="H216" t="str">
        <f>GradientBoosted!E216</f>
        <v>E</v>
      </c>
      <c r="I216">
        <f t="shared" si="26"/>
        <v>1</v>
      </c>
      <c r="J216">
        <f t="shared" si="27"/>
        <v>1</v>
      </c>
      <c r="K216">
        <f t="shared" si="28"/>
        <v>1</v>
      </c>
      <c r="L216">
        <f t="shared" si="29"/>
        <v>1</v>
      </c>
      <c r="M216">
        <f t="shared" si="30"/>
        <v>1</v>
      </c>
      <c r="N216">
        <f t="shared" si="31"/>
        <v>4</v>
      </c>
    </row>
    <row r="217" spans="1:14" x14ac:dyDescent="0.25">
      <c r="A217" s="25">
        <v>22</v>
      </c>
      <c r="B217" s="25" t="s">
        <v>61</v>
      </c>
      <c r="C217" s="25" t="s">
        <v>65</v>
      </c>
      <c r="D217" s="37" t="s">
        <v>23</v>
      </c>
      <c r="E217" t="str">
        <f>randowFlorest!E217</f>
        <v>M</v>
      </c>
      <c r="F217" t="str">
        <f>NaiveBayes!E217</f>
        <v>M</v>
      </c>
      <c r="G217" t="str">
        <f>redesNeurais!E217</f>
        <v>M</v>
      </c>
      <c r="H217" t="str">
        <f>GradientBoosted!E217</f>
        <v>M</v>
      </c>
      <c r="I217">
        <f t="shared" si="26"/>
        <v>1</v>
      </c>
      <c r="J217">
        <f t="shared" si="27"/>
        <v>1</v>
      </c>
      <c r="K217">
        <f t="shared" si="28"/>
        <v>1</v>
      </c>
      <c r="L217">
        <f t="shared" si="29"/>
        <v>1</v>
      </c>
      <c r="M217">
        <f t="shared" si="30"/>
        <v>1</v>
      </c>
      <c r="N217">
        <f t="shared" si="31"/>
        <v>4</v>
      </c>
    </row>
    <row r="218" spans="1:14" x14ac:dyDescent="0.25">
      <c r="A218" s="25">
        <v>22</v>
      </c>
      <c r="B218" s="25" t="s">
        <v>55</v>
      </c>
      <c r="C218" s="25" t="s">
        <v>62</v>
      </c>
      <c r="D218" s="37" t="s">
        <v>25</v>
      </c>
      <c r="E218" t="str">
        <f>randowFlorest!E218</f>
        <v>V</v>
      </c>
      <c r="F218" t="str">
        <f>NaiveBayes!E218</f>
        <v>V</v>
      </c>
      <c r="G218" t="str">
        <f>redesNeurais!E218</f>
        <v>V</v>
      </c>
      <c r="H218" t="str">
        <f>GradientBoosted!E218</f>
        <v>V</v>
      </c>
      <c r="I218">
        <f t="shared" si="26"/>
        <v>1</v>
      </c>
      <c r="J218">
        <f t="shared" si="27"/>
        <v>1</v>
      </c>
      <c r="K218">
        <f t="shared" si="28"/>
        <v>1</v>
      </c>
      <c r="L218">
        <f t="shared" si="29"/>
        <v>1</v>
      </c>
      <c r="M218">
        <f t="shared" si="30"/>
        <v>1</v>
      </c>
      <c r="N218">
        <f t="shared" si="31"/>
        <v>4</v>
      </c>
    </row>
    <row r="219" spans="1:14" x14ac:dyDescent="0.25">
      <c r="A219" s="25">
        <v>22</v>
      </c>
      <c r="B219" s="25" t="s">
        <v>57</v>
      </c>
      <c r="C219" s="25" t="s">
        <v>51</v>
      </c>
      <c r="D219" s="37" t="s">
        <v>23</v>
      </c>
      <c r="E219" t="str">
        <f>randowFlorest!E219</f>
        <v>M</v>
      </c>
      <c r="F219" t="str">
        <f>NaiveBayes!E219</f>
        <v>E</v>
      </c>
      <c r="G219" t="str">
        <f>redesNeurais!E219</f>
        <v>M</v>
      </c>
      <c r="H219" t="str">
        <f>GradientBoosted!E219</f>
        <v>M</v>
      </c>
      <c r="I219">
        <f t="shared" si="26"/>
        <v>1</v>
      </c>
      <c r="J219">
        <f t="shared" si="27"/>
        <v>1</v>
      </c>
      <c r="K219">
        <f t="shared" si="28"/>
        <v>0</v>
      </c>
      <c r="L219">
        <f t="shared" si="29"/>
        <v>1</v>
      </c>
      <c r="M219">
        <f t="shared" si="30"/>
        <v>1</v>
      </c>
      <c r="N219">
        <f t="shared" si="31"/>
        <v>3</v>
      </c>
    </row>
    <row r="220" spans="1:14" x14ac:dyDescent="0.25">
      <c r="A220" s="25">
        <v>22</v>
      </c>
      <c r="B220" s="25" t="s">
        <v>59</v>
      </c>
      <c r="C220" s="25" t="s">
        <v>49</v>
      </c>
      <c r="D220" s="37" t="s">
        <v>23</v>
      </c>
      <c r="E220" t="str">
        <f>randowFlorest!E220</f>
        <v>M</v>
      </c>
      <c r="F220" t="str">
        <f>NaiveBayes!E220</f>
        <v>M</v>
      </c>
      <c r="G220" t="str">
        <f>redesNeurais!E220</f>
        <v>M</v>
      </c>
      <c r="H220" t="str">
        <f>GradientBoosted!E220</f>
        <v>M</v>
      </c>
      <c r="I220">
        <f t="shared" si="26"/>
        <v>1</v>
      </c>
      <c r="J220">
        <f t="shared" si="27"/>
        <v>1</v>
      </c>
      <c r="K220">
        <f t="shared" si="28"/>
        <v>1</v>
      </c>
      <c r="L220">
        <f t="shared" si="29"/>
        <v>1</v>
      </c>
      <c r="M220">
        <f t="shared" si="30"/>
        <v>1</v>
      </c>
      <c r="N220">
        <f t="shared" si="31"/>
        <v>4</v>
      </c>
    </row>
    <row r="221" spans="1:14" x14ac:dyDescent="0.25">
      <c r="A221" s="25">
        <v>21</v>
      </c>
      <c r="B221" s="25" t="s">
        <v>52</v>
      </c>
      <c r="C221" s="25" t="s">
        <v>63</v>
      </c>
      <c r="D221" s="37" t="s">
        <v>25</v>
      </c>
      <c r="E221" t="str">
        <f>randowFlorest!E221</f>
        <v>E</v>
      </c>
      <c r="F221" t="str">
        <f>NaiveBayes!E221</f>
        <v>V</v>
      </c>
      <c r="G221" t="str">
        <f>redesNeurais!E221</f>
        <v>E</v>
      </c>
      <c r="H221" t="str">
        <f>GradientBoosted!E221</f>
        <v>E</v>
      </c>
      <c r="I221">
        <f t="shared" si="26"/>
        <v>1</v>
      </c>
      <c r="J221">
        <f t="shared" si="27"/>
        <v>0</v>
      </c>
      <c r="K221">
        <f t="shared" si="28"/>
        <v>1</v>
      </c>
      <c r="L221">
        <f t="shared" si="29"/>
        <v>0</v>
      </c>
      <c r="M221">
        <f t="shared" si="30"/>
        <v>0</v>
      </c>
      <c r="N221">
        <f t="shared" si="31"/>
        <v>1</v>
      </c>
    </row>
    <row r="222" spans="1:14" x14ac:dyDescent="0.25">
      <c r="A222" s="25">
        <v>21</v>
      </c>
      <c r="B222" s="25" t="s">
        <v>54</v>
      </c>
      <c r="C222" s="25" t="s">
        <v>67</v>
      </c>
      <c r="D222" s="37" t="s">
        <v>25</v>
      </c>
      <c r="E222" t="str">
        <f>randowFlorest!E222</f>
        <v>E</v>
      </c>
      <c r="F222" t="str">
        <f>NaiveBayes!E222</f>
        <v>M</v>
      </c>
      <c r="G222" t="str">
        <f>redesNeurais!E222</f>
        <v>E</v>
      </c>
      <c r="H222" t="str">
        <f>GradientBoosted!E222</f>
        <v>E</v>
      </c>
      <c r="I222">
        <f t="shared" si="26"/>
        <v>0</v>
      </c>
      <c r="J222">
        <f t="shared" si="27"/>
        <v>0</v>
      </c>
      <c r="K222">
        <f t="shared" si="28"/>
        <v>0</v>
      </c>
      <c r="L222">
        <f t="shared" si="29"/>
        <v>0</v>
      </c>
      <c r="M222">
        <f t="shared" si="30"/>
        <v>0</v>
      </c>
      <c r="N222">
        <f t="shared" si="31"/>
        <v>0</v>
      </c>
    </row>
    <row r="223" spans="1:14" x14ac:dyDescent="0.25">
      <c r="A223" s="25">
        <v>23</v>
      </c>
      <c r="B223" s="25" t="s">
        <v>60</v>
      </c>
      <c r="C223" s="25" t="s">
        <v>63</v>
      </c>
      <c r="D223" s="37" t="s">
        <v>24</v>
      </c>
      <c r="E223" t="str">
        <f>randowFlorest!E223</f>
        <v>E</v>
      </c>
      <c r="F223" t="str">
        <f>NaiveBayes!E223</f>
        <v>E</v>
      </c>
      <c r="G223" t="str">
        <f>redesNeurais!E223</f>
        <v>M</v>
      </c>
      <c r="H223" t="str">
        <f>GradientBoosted!E223</f>
        <v>E</v>
      </c>
      <c r="I223">
        <f t="shared" si="26"/>
        <v>1</v>
      </c>
      <c r="J223">
        <f t="shared" si="27"/>
        <v>1</v>
      </c>
      <c r="K223">
        <f t="shared" si="28"/>
        <v>1</v>
      </c>
      <c r="L223">
        <f t="shared" si="29"/>
        <v>0</v>
      </c>
      <c r="M223">
        <f t="shared" si="30"/>
        <v>1</v>
      </c>
      <c r="N223">
        <f t="shared" si="31"/>
        <v>3</v>
      </c>
    </row>
    <row r="224" spans="1:14" x14ac:dyDescent="0.25">
      <c r="A224" s="25">
        <v>23</v>
      </c>
      <c r="B224" s="25" t="s">
        <v>62</v>
      </c>
      <c r="C224" s="25" t="s">
        <v>66</v>
      </c>
      <c r="D224" s="37" t="s">
        <v>25</v>
      </c>
      <c r="E224" t="str">
        <f>randowFlorest!E224</f>
        <v>E</v>
      </c>
      <c r="F224" t="str">
        <f>NaiveBayes!E224</f>
        <v>E</v>
      </c>
      <c r="G224" t="str">
        <f>redesNeurais!E224</f>
        <v>M</v>
      </c>
      <c r="H224" t="str">
        <f>GradientBoosted!E224</f>
        <v>E</v>
      </c>
      <c r="I224">
        <f t="shared" si="26"/>
        <v>0</v>
      </c>
      <c r="J224">
        <f t="shared" si="27"/>
        <v>0</v>
      </c>
      <c r="K224">
        <f t="shared" si="28"/>
        <v>0</v>
      </c>
      <c r="L224">
        <f t="shared" si="29"/>
        <v>0</v>
      </c>
      <c r="M224">
        <f t="shared" si="30"/>
        <v>0</v>
      </c>
      <c r="N224">
        <f t="shared" si="31"/>
        <v>0</v>
      </c>
    </row>
    <row r="225" spans="1:14" x14ac:dyDescent="0.25">
      <c r="A225" s="25">
        <v>23</v>
      </c>
      <c r="B225" s="25" t="s">
        <v>49</v>
      </c>
      <c r="C225" s="25" t="s">
        <v>53</v>
      </c>
      <c r="D225" s="37" t="s">
        <v>24</v>
      </c>
      <c r="E225" t="str">
        <f>randowFlorest!E225</f>
        <v>V</v>
      </c>
      <c r="F225" t="str">
        <f>NaiveBayes!E225</f>
        <v>V</v>
      </c>
      <c r="G225" t="str">
        <f>redesNeurais!E225</f>
        <v>V</v>
      </c>
      <c r="H225" t="str">
        <f>GradientBoosted!E225</f>
        <v>V</v>
      </c>
      <c r="I225">
        <f t="shared" si="26"/>
        <v>0</v>
      </c>
      <c r="J225">
        <f t="shared" si="27"/>
        <v>0</v>
      </c>
      <c r="K225">
        <f t="shared" si="28"/>
        <v>0</v>
      </c>
      <c r="L225">
        <f t="shared" si="29"/>
        <v>0</v>
      </c>
      <c r="M225">
        <f t="shared" si="30"/>
        <v>0</v>
      </c>
      <c r="N225">
        <f t="shared" si="31"/>
        <v>0</v>
      </c>
    </row>
    <row r="226" spans="1:14" x14ac:dyDescent="0.25">
      <c r="A226" s="25">
        <v>23</v>
      </c>
      <c r="B226" s="25" t="s">
        <v>50</v>
      </c>
      <c r="C226" s="25" t="s">
        <v>57</v>
      </c>
      <c r="D226" s="37" t="s">
        <v>23</v>
      </c>
      <c r="E226" t="str">
        <f>randowFlorest!E226</f>
        <v>M</v>
      </c>
      <c r="F226" t="str">
        <f>NaiveBayes!E226</f>
        <v>M</v>
      </c>
      <c r="G226" t="str">
        <f>redesNeurais!E226</f>
        <v>M</v>
      </c>
      <c r="H226" t="str">
        <f>GradientBoosted!E226</f>
        <v>M</v>
      </c>
      <c r="I226">
        <f t="shared" si="26"/>
        <v>1</v>
      </c>
      <c r="J226">
        <f t="shared" si="27"/>
        <v>1</v>
      </c>
      <c r="K226">
        <f t="shared" si="28"/>
        <v>1</v>
      </c>
      <c r="L226">
        <f t="shared" si="29"/>
        <v>1</v>
      </c>
      <c r="M226">
        <f t="shared" si="30"/>
        <v>1</v>
      </c>
      <c r="N226">
        <f t="shared" si="31"/>
        <v>4</v>
      </c>
    </row>
    <row r="227" spans="1:14" x14ac:dyDescent="0.25">
      <c r="A227" s="25">
        <v>23</v>
      </c>
      <c r="B227" s="25" t="s">
        <v>67</v>
      </c>
      <c r="C227" s="25" t="s">
        <v>61</v>
      </c>
      <c r="D227" s="37" t="s">
        <v>25</v>
      </c>
      <c r="E227" t="str">
        <f>randowFlorest!E227</f>
        <v>V</v>
      </c>
      <c r="F227" t="str">
        <f>NaiveBayes!E227</f>
        <v>V</v>
      </c>
      <c r="G227" t="str">
        <f>redesNeurais!E227</f>
        <v>V</v>
      </c>
      <c r="H227" t="str">
        <f>GradientBoosted!E227</f>
        <v>V</v>
      </c>
      <c r="I227">
        <f t="shared" si="26"/>
        <v>1</v>
      </c>
      <c r="J227">
        <f t="shared" si="27"/>
        <v>1</v>
      </c>
      <c r="K227">
        <f t="shared" si="28"/>
        <v>1</v>
      </c>
      <c r="L227">
        <f t="shared" si="29"/>
        <v>1</v>
      </c>
      <c r="M227">
        <f t="shared" si="30"/>
        <v>1</v>
      </c>
      <c r="N227">
        <f t="shared" si="31"/>
        <v>4</v>
      </c>
    </row>
    <row r="228" spans="1:14" x14ac:dyDescent="0.25">
      <c r="A228" s="25">
        <v>23</v>
      </c>
      <c r="B228" s="25" t="s">
        <v>56</v>
      </c>
      <c r="C228" s="25" t="s">
        <v>54</v>
      </c>
      <c r="D228" s="37" t="s">
        <v>24</v>
      </c>
      <c r="E228" t="str">
        <f>randowFlorest!E228</f>
        <v>M</v>
      </c>
      <c r="F228" t="str">
        <f>NaiveBayes!E228</f>
        <v>M</v>
      </c>
      <c r="G228" t="str">
        <f>redesNeurais!E228</f>
        <v>M</v>
      </c>
      <c r="H228" t="str">
        <f>GradientBoosted!E228</f>
        <v>M</v>
      </c>
      <c r="I228">
        <f t="shared" si="26"/>
        <v>0</v>
      </c>
      <c r="J228">
        <f t="shared" si="27"/>
        <v>0</v>
      </c>
      <c r="K228">
        <f t="shared" si="28"/>
        <v>0</v>
      </c>
      <c r="L228">
        <f t="shared" si="29"/>
        <v>0</v>
      </c>
      <c r="M228">
        <f t="shared" si="30"/>
        <v>0</v>
      </c>
      <c r="N228">
        <f t="shared" si="31"/>
        <v>0</v>
      </c>
    </row>
    <row r="229" spans="1:14" x14ac:dyDescent="0.25">
      <c r="A229" s="25">
        <v>23</v>
      </c>
      <c r="B229" s="25" t="s">
        <v>51</v>
      </c>
      <c r="C229" s="25" t="s">
        <v>58</v>
      </c>
      <c r="D229" s="37" t="s">
        <v>25</v>
      </c>
      <c r="E229" t="str">
        <f>randowFlorest!E229</f>
        <v>V</v>
      </c>
      <c r="F229" t="str">
        <f>NaiveBayes!E229</f>
        <v>V</v>
      </c>
      <c r="G229" t="str">
        <f>redesNeurais!E229</f>
        <v>V</v>
      </c>
      <c r="H229" t="str">
        <f>GradientBoosted!E229</f>
        <v>V</v>
      </c>
      <c r="I229">
        <f t="shared" si="26"/>
        <v>1</v>
      </c>
      <c r="J229">
        <f t="shared" si="27"/>
        <v>1</v>
      </c>
      <c r="K229">
        <f t="shared" si="28"/>
        <v>1</v>
      </c>
      <c r="L229">
        <f t="shared" si="29"/>
        <v>1</v>
      </c>
      <c r="M229">
        <f t="shared" si="30"/>
        <v>1</v>
      </c>
      <c r="N229">
        <f t="shared" si="31"/>
        <v>4</v>
      </c>
    </row>
    <row r="230" spans="1:14" x14ac:dyDescent="0.25">
      <c r="A230" s="25">
        <v>23</v>
      </c>
      <c r="B230" s="25" t="s">
        <v>65</v>
      </c>
      <c r="C230" s="25" t="s">
        <v>55</v>
      </c>
      <c r="D230" s="37" t="s">
        <v>23</v>
      </c>
      <c r="E230" t="str">
        <f>randowFlorest!E230</f>
        <v>M</v>
      </c>
      <c r="F230" t="str">
        <f>NaiveBayes!E230</f>
        <v>E</v>
      </c>
      <c r="G230" t="str">
        <f>redesNeurais!E230</f>
        <v>M</v>
      </c>
      <c r="H230" t="str">
        <f>GradientBoosted!E230</f>
        <v>M</v>
      </c>
      <c r="I230">
        <f t="shared" si="26"/>
        <v>1</v>
      </c>
      <c r="J230">
        <f t="shared" si="27"/>
        <v>1</v>
      </c>
      <c r="K230">
        <f t="shared" si="28"/>
        <v>0</v>
      </c>
      <c r="L230">
        <f t="shared" si="29"/>
        <v>1</v>
      </c>
      <c r="M230">
        <f t="shared" si="30"/>
        <v>1</v>
      </c>
      <c r="N230">
        <f t="shared" si="31"/>
        <v>3</v>
      </c>
    </row>
    <row r="231" spans="1:14" x14ac:dyDescent="0.25">
      <c r="A231" s="25">
        <v>23</v>
      </c>
      <c r="B231" s="25" t="s">
        <v>64</v>
      </c>
      <c r="C231" s="25" t="s">
        <v>59</v>
      </c>
      <c r="D231" s="37" t="s">
        <v>25</v>
      </c>
      <c r="E231" t="str">
        <f>randowFlorest!E231</f>
        <v>V</v>
      </c>
      <c r="F231" t="str">
        <f>NaiveBayes!E231</f>
        <v>V</v>
      </c>
      <c r="G231" t="str">
        <f>redesNeurais!E231</f>
        <v>V</v>
      </c>
      <c r="H231" t="str">
        <f>GradientBoosted!E231</f>
        <v>V</v>
      </c>
      <c r="I231">
        <f t="shared" si="26"/>
        <v>1</v>
      </c>
      <c r="J231">
        <f t="shared" si="27"/>
        <v>1</v>
      </c>
      <c r="K231">
        <f t="shared" si="28"/>
        <v>1</v>
      </c>
      <c r="L231">
        <f t="shared" si="29"/>
        <v>1</v>
      </c>
      <c r="M231">
        <f t="shared" si="30"/>
        <v>1</v>
      </c>
      <c r="N231">
        <f t="shared" si="31"/>
        <v>4</v>
      </c>
    </row>
    <row r="232" spans="1:14" x14ac:dyDescent="0.25">
      <c r="A232" s="25">
        <v>23</v>
      </c>
      <c r="B232" s="25" t="s">
        <v>52</v>
      </c>
      <c r="C232" s="25" t="s">
        <v>48</v>
      </c>
      <c r="D232" s="37" t="s">
        <v>25</v>
      </c>
      <c r="E232" t="str">
        <f>randowFlorest!E232</f>
        <v>V</v>
      </c>
      <c r="F232" t="str">
        <f>NaiveBayes!E232</f>
        <v>V</v>
      </c>
      <c r="G232" t="str">
        <f>redesNeurais!E232</f>
        <v>V</v>
      </c>
      <c r="H232" t="str">
        <f>GradientBoosted!E232</f>
        <v>V</v>
      </c>
      <c r="I232">
        <f t="shared" si="26"/>
        <v>1</v>
      </c>
      <c r="J232">
        <f t="shared" si="27"/>
        <v>1</v>
      </c>
      <c r="K232">
        <f t="shared" si="28"/>
        <v>1</v>
      </c>
      <c r="L232">
        <f t="shared" si="29"/>
        <v>1</v>
      </c>
      <c r="M232">
        <f t="shared" si="30"/>
        <v>1</v>
      </c>
      <c r="N232">
        <f t="shared" si="31"/>
        <v>4</v>
      </c>
    </row>
    <row r="233" spans="1:14" x14ac:dyDescent="0.25">
      <c r="A233" s="25">
        <v>24</v>
      </c>
      <c r="B233" s="25" t="s">
        <v>61</v>
      </c>
      <c r="C233" s="25" t="s">
        <v>56</v>
      </c>
      <c r="D233" s="37" t="s">
        <v>23</v>
      </c>
      <c r="E233" t="str">
        <f>randowFlorest!E233</f>
        <v>M</v>
      </c>
      <c r="F233" t="str">
        <f>NaiveBayes!E233</f>
        <v>M</v>
      </c>
      <c r="G233" t="str">
        <f>redesNeurais!E233</f>
        <v>M</v>
      </c>
      <c r="H233" t="str">
        <f>GradientBoosted!E233</f>
        <v>M</v>
      </c>
      <c r="I233">
        <f t="shared" si="26"/>
        <v>1</v>
      </c>
      <c r="J233">
        <f t="shared" si="27"/>
        <v>1</v>
      </c>
      <c r="K233">
        <f t="shared" si="28"/>
        <v>1</v>
      </c>
      <c r="L233">
        <f t="shared" si="29"/>
        <v>1</v>
      </c>
      <c r="M233">
        <f t="shared" si="30"/>
        <v>1</v>
      </c>
      <c r="N233">
        <f t="shared" si="31"/>
        <v>4</v>
      </c>
    </row>
    <row r="234" spans="1:14" x14ac:dyDescent="0.25">
      <c r="A234" s="25">
        <v>24</v>
      </c>
      <c r="B234" s="25" t="s">
        <v>60</v>
      </c>
      <c r="C234" s="25" t="s">
        <v>64</v>
      </c>
      <c r="D234" s="37" t="s">
        <v>23</v>
      </c>
      <c r="E234" t="str">
        <f>randowFlorest!E234</f>
        <v>M</v>
      </c>
      <c r="F234" t="str">
        <f>NaiveBayes!E234</f>
        <v>M</v>
      </c>
      <c r="G234" t="str">
        <f>redesNeurais!E234</f>
        <v>M</v>
      </c>
      <c r="H234" t="str">
        <f>GradientBoosted!E234</f>
        <v>M</v>
      </c>
      <c r="I234">
        <f t="shared" si="26"/>
        <v>1</v>
      </c>
      <c r="J234">
        <f t="shared" si="27"/>
        <v>1</v>
      </c>
      <c r="K234">
        <f t="shared" si="28"/>
        <v>1</v>
      </c>
      <c r="L234">
        <f t="shared" si="29"/>
        <v>1</v>
      </c>
      <c r="M234">
        <f t="shared" si="30"/>
        <v>1</v>
      </c>
      <c r="N234">
        <f t="shared" si="31"/>
        <v>4</v>
      </c>
    </row>
    <row r="235" spans="1:14" x14ac:dyDescent="0.25">
      <c r="A235" s="25">
        <v>24</v>
      </c>
      <c r="B235" s="25" t="s">
        <v>65</v>
      </c>
      <c r="C235" s="25" t="s">
        <v>53</v>
      </c>
      <c r="D235" s="37" t="s">
        <v>23</v>
      </c>
      <c r="E235" t="str">
        <f>randowFlorest!E235</f>
        <v>M</v>
      </c>
      <c r="F235" t="str">
        <f>NaiveBayes!E235</f>
        <v>E</v>
      </c>
      <c r="G235" t="str">
        <f>redesNeurais!E235</f>
        <v>M</v>
      </c>
      <c r="H235" t="str">
        <f>GradientBoosted!E235</f>
        <v>M</v>
      </c>
      <c r="I235">
        <f t="shared" si="26"/>
        <v>1</v>
      </c>
      <c r="J235">
        <f t="shared" si="27"/>
        <v>1</v>
      </c>
      <c r="K235">
        <f t="shared" si="28"/>
        <v>0</v>
      </c>
      <c r="L235">
        <f t="shared" si="29"/>
        <v>1</v>
      </c>
      <c r="M235">
        <f t="shared" si="30"/>
        <v>1</v>
      </c>
      <c r="N235">
        <f t="shared" si="31"/>
        <v>3</v>
      </c>
    </row>
    <row r="236" spans="1:14" x14ac:dyDescent="0.25">
      <c r="A236" s="25">
        <v>24</v>
      </c>
      <c r="B236" s="25" t="s">
        <v>57</v>
      </c>
      <c r="C236" s="25" t="s">
        <v>52</v>
      </c>
      <c r="D236" s="37" t="s">
        <v>23</v>
      </c>
      <c r="E236" t="str">
        <f>randowFlorest!E236</f>
        <v>M</v>
      </c>
      <c r="F236" t="str">
        <f>NaiveBayes!E236</f>
        <v>M</v>
      </c>
      <c r="G236" t="str">
        <f>redesNeurais!E236</f>
        <v>M</v>
      </c>
      <c r="H236" t="str">
        <f>GradientBoosted!E236</f>
        <v>M</v>
      </c>
      <c r="I236">
        <f t="shared" si="26"/>
        <v>1</v>
      </c>
      <c r="J236">
        <f t="shared" si="27"/>
        <v>1</v>
      </c>
      <c r="K236">
        <f t="shared" si="28"/>
        <v>1</v>
      </c>
      <c r="L236">
        <f t="shared" si="29"/>
        <v>1</v>
      </c>
      <c r="M236">
        <f t="shared" si="30"/>
        <v>1</v>
      </c>
      <c r="N236">
        <f t="shared" si="31"/>
        <v>4</v>
      </c>
    </row>
    <row r="237" spans="1:14" x14ac:dyDescent="0.25">
      <c r="A237" s="25">
        <v>24</v>
      </c>
      <c r="B237" s="25" t="s">
        <v>62</v>
      </c>
      <c r="C237" s="25" t="s">
        <v>50</v>
      </c>
      <c r="D237" s="37" t="s">
        <v>24</v>
      </c>
      <c r="E237" t="str">
        <f>randowFlorest!E237</f>
        <v>M</v>
      </c>
      <c r="F237" t="str">
        <f>NaiveBayes!E237</f>
        <v>E</v>
      </c>
      <c r="G237" t="str">
        <f>redesNeurais!E237</f>
        <v>M</v>
      </c>
      <c r="H237" t="str">
        <f>GradientBoosted!E237</f>
        <v>E</v>
      </c>
      <c r="I237">
        <f t="shared" si="26"/>
        <v>1</v>
      </c>
      <c r="J237">
        <f t="shared" si="27"/>
        <v>0</v>
      </c>
      <c r="K237">
        <f t="shared" si="28"/>
        <v>1</v>
      </c>
      <c r="L237">
        <f t="shared" si="29"/>
        <v>0</v>
      </c>
      <c r="M237">
        <f t="shared" si="30"/>
        <v>1</v>
      </c>
      <c r="N237">
        <f t="shared" si="31"/>
        <v>2</v>
      </c>
    </row>
    <row r="238" spans="1:14" x14ac:dyDescent="0.25">
      <c r="A238" s="25">
        <v>24</v>
      </c>
      <c r="B238" s="25" t="s">
        <v>51</v>
      </c>
      <c r="C238" s="25" t="s">
        <v>59</v>
      </c>
      <c r="D238" s="37" t="s">
        <v>23</v>
      </c>
      <c r="E238" t="str">
        <f>randowFlorest!E238</f>
        <v>E</v>
      </c>
      <c r="F238" t="str">
        <f>NaiveBayes!E238</f>
        <v>M</v>
      </c>
      <c r="G238" t="str">
        <f>redesNeurais!E238</f>
        <v>M</v>
      </c>
      <c r="H238" t="str">
        <f>GradientBoosted!E238</f>
        <v>E</v>
      </c>
      <c r="I238">
        <f t="shared" si="26"/>
        <v>1</v>
      </c>
      <c r="J238">
        <f t="shared" si="27"/>
        <v>0</v>
      </c>
      <c r="K238">
        <f t="shared" si="28"/>
        <v>1</v>
      </c>
      <c r="L238">
        <f t="shared" si="29"/>
        <v>1</v>
      </c>
      <c r="M238">
        <f t="shared" si="30"/>
        <v>0</v>
      </c>
      <c r="N238">
        <f t="shared" si="31"/>
        <v>2</v>
      </c>
    </row>
    <row r="239" spans="1:14" x14ac:dyDescent="0.25">
      <c r="A239" s="25">
        <v>24</v>
      </c>
      <c r="B239" s="25" t="s">
        <v>49</v>
      </c>
      <c r="C239" s="25" t="s">
        <v>58</v>
      </c>
      <c r="D239" s="37" t="s">
        <v>24</v>
      </c>
      <c r="E239" t="str">
        <f>randowFlorest!E239</f>
        <v>E</v>
      </c>
      <c r="F239" t="str">
        <f>NaiveBayes!E239</f>
        <v>E</v>
      </c>
      <c r="G239" t="str">
        <f>redesNeurais!E239</f>
        <v>M</v>
      </c>
      <c r="H239" t="str">
        <f>GradientBoosted!E239</f>
        <v>E</v>
      </c>
      <c r="I239">
        <f t="shared" si="26"/>
        <v>1</v>
      </c>
      <c r="J239">
        <f t="shared" si="27"/>
        <v>1</v>
      </c>
      <c r="K239">
        <f t="shared" si="28"/>
        <v>1</v>
      </c>
      <c r="L239">
        <f t="shared" si="29"/>
        <v>0</v>
      </c>
      <c r="M239">
        <f t="shared" si="30"/>
        <v>1</v>
      </c>
      <c r="N239">
        <f t="shared" si="31"/>
        <v>3</v>
      </c>
    </row>
    <row r="240" spans="1:14" x14ac:dyDescent="0.25">
      <c r="A240" s="25">
        <v>24</v>
      </c>
      <c r="B240" s="25" t="s">
        <v>48</v>
      </c>
      <c r="C240" s="25" t="s">
        <v>54</v>
      </c>
      <c r="D240" s="37" t="s">
        <v>23</v>
      </c>
      <c r="E240" t="str">
        <f>randowFlorest!E240</f>
        <v>M</v>
      </c>
      <c r="F240" t="str">
        <f>NaiveBayes!E240</f>
        <v>M</v>
      </c>
      <c r="G240" t="str">
        <f>redesNeurais!E240</f>
        <v>M</v>
      </c>
      <c r="H240" t="str">
        <f>GradientBoosted!E240</f>
        <v>M</v>
      </c>
      <c r="I240">
        <f t="shared" si="26"/>
        <v>1</v>
      </c>
      <c r="J240">
        <f t="shared" si="27"/>
        <v>1</v>
      </c>
      <c r="K240">
        <f t="shared" si="28"/>
        <v>1</v>
      </c>
      <c r="L240">
        <f t="shared" si="29"/>
        <v>1</v>
      </c>
      <c r="M240">
        <f t="shared" si="30"/>
        <v>1</v>
      </c>
      <c r="N240">
        <f t="shared" si="31"/>
        <v>4</v>
      </c>
    </row>
    <row r="241" spans="1:14" x14ac:dyDescent="0.25">
      <c r="A241" s="25">
        <v>24</v>
      </c>
      <c r="B241" s="25" t="s">
        <v>55</v>
      </c>
      <c r="C241" s="25" t="s">
        <v>67</v>
      </c>
      <c r="D241" s="37" t="s">
        <v>24</v>
      </c>
      <c r="E241" t="str">
        <f>randowFlorest!E241</f>
        <v>E</v>
      </c>
      <c r="F241" t="str">
        <f>NaiveBayes!E241</f>
        <v>E</v>
      </c>
      <c r="G241" t="str">
        <f>redesNeurais!E241</f>
        <v>E</v>
      </c>
      <c r="H241" t="str">
        <f>GradientBoosted!E241</f>
        <v>E</v>
      </c>
      <c r="I241">
        <f t="shared" si="26"/>
        <v>1</v>
      </c>
      <c r="J241">
        <f t="shared" si="27"/>
        <v>1</v>
      </c>
      <c r="K241">
        <f t="shared" si="28"/>
        <v>1</v>
      </c>
      <c r="L241">
        <f t="shared" si="29"/>
        <v>1</v>
      </c>
      <c r="M241">
        <f t="shared" si="30"/>
        <v>1</v>
      </c>
      <c r="N241">
        <f t="shared" si="31"/>
        <v>4</v>
      </c>
    </row>
    <row r="242" spans="1:14" x14ac:dyDescent="0.25">
      <c r="A242" s="25">
        <v>24</v>
      </c>
      <c r="B242" s="25" t="s">
        <v>63</v>
      </c>
      <c r="C242" s="25" t="s">
        <v>66</v>
      </c>
      <c r="D242" s="37" t="s">
        <v>24</v>
      </c>
      <c r="E242" t="str">
        <f>randowFlorest!E242</f>
        <v>M</v>
      </c>
      <c r="F242" t="str">
        <f>NaiveBayes!E242</f>
        <v>M</v>
      </c>
      <c r="G242" t="str">
        <f>redesNeurais!E242</f>
        <v>M</v>
      </c>
      <c r="H242" t="str">
        <f>GradientBoosted!E242</f>
        <v>E</v>
      </c>
      <c r="I242">
        <f t="shared" si="26"/>
        <v>1</v>
      </c>
      <c r="J242">
        <f t="shared" si="27"/>
        <v>0</v>
      </c>
      <c r="K242">
        <f t="shared" si="28"/>
        <v>0</v>
      </c>
      <c r="L242">
        <f t="shared" si="29"/>
        <v>0</v>
      </c>
      <c r="M242">
        <f t="shared" si="30"/>
        <v>1</v>
      </c>
      <c r="N242">
        <f t="shared" si="31"/>
        <v>1</v>
      </c>
    </row>
    <row r="243" spans="1:14" x14ac:dyDescent="0.25">
      <c r="A243" s="25">
        <v>25</v>
      </c>
      <c r="B243" s="25" t="s">
        <v>58</v>
      </c>
      <c r="C243" s="25" t="s">
        <v>62</v>
      </c>
      <c r="D243" s="37" t="s">
        <v>23</v>
      </c>
      <c r="E243" t="str">
        <f>randowFlorest!E243</f>
        <v>M</v>
      </c>
      <c r="F243" t="str">
        <f>NaiveBayes!E243</f>
        <v>M</v>
      </c>
      <c r="G243" t="str">
        <f>redesNeurais!E243</f>
        <v>M</v>
      </c>
      <c r="H243" t="str">
        <f>GradientBoosted!E243</f>
        <v>M</v>
      </c>
      <c r="I243">
        <f t="shared" si="26"/>
        <v>1</v>
      </c>
      <c r="J243">
        <f t="shared" si="27"/>
        <v>1</v>
      </c>
      <c r="K243">
        <f t="shared" si="28"/>
        <v>1</v>
      </c>
      <c r="L243">
        <f t="shared" si="29"/>
        <v>1</v>
      </c>
      <c r="M243">
        <f t="shared" si="30"/>
        <v>1</v>
      </c>
      <c r="N243">
        <f t="shared" si="31"/>
        <v>4</v>
      </c>
    </row>
    <row r="244" spans="1:14" x14ac:dyDescent="0.25">
      <c r="A244" s="25">
        <v>25</v>
      </c>
      <c r="B244" s="25" t="s">
        <v>59</v>
      </c>
      <c r="C244" s="25" t="s">
        <v>65</v>
      </c>
      <c r="D244" s="37" t="s">
        <v>23</v>
      </c>
      <c r="E244" t="str">
        <f>randowFlorest!E244</f>
        <v>M</v>
      </c>
      <c r="F244" t="str">
        <f>NaiveBayes!E244</f>
        <v>M</v>
      </c>
      <c r="G244" t="str">
        <f>redesNeurais!E244</f>
        <v>M</v>
      </c>
      <c r="H244" t="str">
        <f>GradientBoosted!E244</f>
        <v>M</v>
      </c>
      <c r="I244">
        <f t="shared" si="26"/>
        <v>1</v>
      </c>
      <c r="J244">
        <f t="shared" si="27"/>
        <v>1</v>
      </c>
      <c r="K244">
        <f t="shared" si="28"/>
        <v>1</v>
      </c>
      <c r="L244">
        <f t="shared" si="29"/>
        <v>1</v>
      </c>
      <c r="M244">
        <f t="shared" si="30"/>
        <v>1</v>
      </c>
      <c r="N244">
        <f t="shared" si="31"/>
        <v>4</v>
      </c>
    </row>
    <row r="245" spans="1:14" x14ac:dyDescent="0.25">
      <c r="A245" s="25">
        <v>25</v>
      </c>
      <c r="B245" s="25" t="s">
        <v>56</v>
      </c>
      <c r="C245" s="25" t="s">
        <v>51</v>
      </c>
      <c r="D245" s="37" t="s">
        <v>23</v>
      </c>
      <c r="E245" t="str">
        <f>randowFlorest!E245</f>
        <v>M</v>
      </c>
      <c r="F245" t="str">
        <f>NaiveBayes!E245</f>
        <v>M</v>
      </c>
      <c r="G245" t="str">
        <f>redesNeurais!E245</f>
        <v>M</v>
      </c>
      <c r="H245" t="str">
        <f>GradientBoosted!E245</f>
        <v>M</v>
      </c>
      <c r="I245">
        <f t="shared" si="26"/>
        <v>1</v>
      </c>
      <c r="J245">
        <f t="shared" si="27"/>
        <v>1</v>
      </c>
      <c r="K245">
        <f t="shared" si="28"/>
        <v>1</v>
      </c>
      <c r="L245">
        <f t="shared" si="29"/>
        <v>1</v>
      </c>
      <c r="M245">
        <f t="shared" si="30"/>
        <v>1</v>
      </c>
      <c r="N245">
        <f t="shared" si="31"/>
        <v>4</v>
      </c>
    </row>
    <row r="246" spans="1:14" x14ac:dyDescent="0.25">
      <c r="A246" s="25">
        <v>25</v>
      </c>
      <c r="B246" s="25" t="s">
        <v>53</v>
      </c>
      <c r="C246" s="25" t="s">
        <v>61</v>
      </c>
      <c r="D246" s="37" t="s">
        <v>24</v>
      </c>
      <c r="E246" t="str">
        <f>randowFlorest!E246</f>
        <v>M</v>
      </c>
      <c r="F246" t="str">
        <f>NaiveBayes!E246</f>
        <v>E</v>
      </c>
      <c r="G246" t="str">
        <f>redesNeurais!E246</f>
        <v>M</v>
      </c>
      <c r="H246" t="str">
        <f>GradientBoosted!E246</f>
        <v>E</v>
      </c>
      <c r="I246">
        <f t="shared" si="26"/>
        <v>1</v>
      </c>
      <c r="J246">
        <f t="shared" si="27"/>
        <v>0</v>
      </c>
      <c r="K246">
        <f t="shared" si="28"/>
        <v>1</v>
      </c>
      <c r="L246">
        <f t="shared" si="29"/>
        <v>0</v>
      </c>
      <c r="M246">
        <f t="shared" si="30"/>
        <v>1</v>
      </c>
      <c r="N246">
        <f t="shared" si="31"/>
        <v>2</v>
      </c>
    </row>
    <row r="247" spans="1:14" x14ac:dyDescent="0.25">
      <c r="A247" s="25">
        <v>25</v>
      </c>
      <c r="B247" s="25" t="s">
        <v>50</v>
      </c>
      <c r="C247" s="25" t="s">
        <v>63</v>
      </c>
      <c r="D247" s="37" t="s">
        <v>23</v>
      </c>
      <c r="E247" t="str">
        <f>randowFlorest!E247</f>
        <v>M</v>
      </c>
      <c r="F247" t="str">
        <f>NaiveBayes!E247</f>
        <v>M</v>
      </c>
      <c r="G247" t="str">
        <f>redesNeurais!E247</f>
        <v>M</v>
      </c>
      <c r="H247" t="str">
        <f>GradientBoosted!E247</f>
        <v>M</v>
      </c>
      <c r="I247">
        <f t="shared" si="26"/>
        <v>1</v>
      </c>
      <c r="J247">
        <f t="shared" si="27"/>
        <v>1</v>
      </c>
      <c r="K247">
        <f t="shared" si="28"/>
        <v>1</v>
      </c>
      <c r="L247">
        <f t="shared" si="29"/>
        <v>1</v>
      </c>
      <c r="M247">
        <f t="shared" si="30"/>
        <v>1</v>
      </c>
      <c r="N247">
        <f t="shared" si="31"/>
        <v>4</v>
      </c>
    </row>
    <row r="248" spans="1:14" x14ac:dyDescent="0.25">
      <c r="A248" s="25">
        <v>25</v>
      </c>
      <c r="B248" s="25" t="s">
        <v>52</v>
      </c>
      <c r="C248" s="25" t="s">
        <v>49</v>
      </c>
      <c r="D248" s="37" t="s">
        <v>24</v>
      </c>
      <c r="E248" t="str">
        <f>randowFlorest!E248</f>
        <v>E</v>
      </c>
      <c r="F248" t="str">
        <f>NaiveBayes!E248</f>
        <v>V</v>
      </c>
      <c r="G248" t="str">
        <f>redesNeurais!E248</f>
        <v>M</v>
      </c>
      <c r="H248" t="str">
        <f>GradientBoosted!E248</f>
        <v>E</v>
      </c>
      <c r="I248">
        <f t="shared" si="26"/>
        <v>1</v>
      </c>
      <c r="J248">
        <f t="shared" si="27"/>
        <v>1</v>
      </c>
      <c r="K248">
        <f t="shared" si="28"/>
        <v>0</v>
      </c>
      <c r="L248">
        <f t="shared" si="29"/>
        <v>0</v>
      </c>
      <c r="M248">
        <f t="shared" si="30"/>
        <v>1</v>
      </c>
      <c r="N248">
        <f t="shared" si="31"/>
        <v>2</v>
      </c>
    </row>
    <row r="249" spans="1:14" x14ac:dyDescent="0.25">
      <c r="A249" s="25">
        <v>25</v>
      </c>
      <c r="B249" s="25" t="s">
        <v>64</v>
      </c>
      <c r="C249" s="25" t="s">
        <v>55</v>
      </c>
      <c r="D249" s="37" t="s">
        <v>23</v>
      </c>
      <c r="E249" t="str">
        <f>randowFlorest!E249</f>
        <v>M</v>
      </c>
      <c r="F249" t="str">
        <f>NaiveBayes!E249</f>
        <v>M</v>
      </c>
      <c r="G249" t="str">
        <f>redesNeurais!E249</f>
        <v>M</v>
      </c>
      <c r="H249" t="str">
        <f>GradientBoosted!E249</f>
        <v>M</v>
      </c>
      <c r="I249">
        <f t="shared" si="26"/>
        <v>1</v>
      </c>
      <c r="J249">
        <f t="shared" si="27"/>
        <v>1</v>
      </c>
      <c r="K249">
        <f t="shared" si="28"/>
        <v>1</v>
      </c>
      <c r="L249">
        <f t="shared" si="29"/>
        <v>1</v>
      </c>
      <c r="M249">
        <f t="shared" si="30"/>
        <v>1</v>
      </c>
      <c r="N249">
        <f t="shared" si="31"/>
        <v>4</v>
      </c>
    </row>
    <row r="250" spans="1:14" x14ac:dyDescent="0.25">
      <c r="A250" s="25">
        <v>25</v>
      </c>
      <c r="B250" s="25" t="s">
        <v>66</v>
      </c>
      <c r="C250" s="25" t="s">
        <v>48</v>
      </c>
      <c r="D250" s="37" t="s">
        <v>25</v>
      </c>
      <c r="E250" t="str">
        <f>randowFlorest!E250</f>
        <v>V</v>
      </c>
      <c r="F250" t="str">
        <f>NaiveBayes!E250</f>
        <v>V</v>
      </c>
      <c r="G250" t="str">
        <f>redesNeurais!E250</f>
        <v>V</v>
      </c>
      <c r="H250" t="str">
        <f>GradientBoosted!E250</f>
        <v>V</v>
      </c>
      <c r="I250">
        <f t="shared" si="26"/>
        <v>1</v>
      </c>
      <c r="J250">
        <f t="shared" si="27"/>
        <v>1</v>
      </c>
      <c r="K250">
        <f t="shared" si="28"/>
        <v>1</v>
      </c>
      <c r="L250">
        <f t="shared" si="29"/>
        <v>1</v>
      </c>
      <c r="M250">
        <f t="shared" si="30"/>
        <v>1</v>
      </c>
      <c r="N250">
        <f t="shared" si="31"/>
        <v>4</v>
      </c>
    </row>
    <row r="251" spans="1:14" x14ac:dyDescent="0.25">
      <c r="A251" s="25">
        <v>25</v>
      </c>
      <c r="B251" s="25" t="s">
        <v>67</v>
      </c>
      <c r="C251" s="25" t="s">
        <v>57</v>
      </c>
      <c r="D251" s="37" t="s">
        <v>23</v>
      </c>
      <c r="E251" t="str">
        <f>randowFlorest!E251</f>
        <v>M</v>
      </c>
      <c r="F251" t="str">
        <f>NaiveBayes!E251</f>
        <v>M</v>
      </c>
      <c r="G251" t="str">
        <f>redesNeurais!E251</f>
        <v>M</v>
      </c>
      <c r="H251" t="str">
        <f>GradientBoosted!E251</f>
        <v>M</v>
      </c>
      <c r="I251">
        <f t="shared" si="26"/>
        <v>1</v>
      </c>
      <c r="J251">
        <f t="shared" si="27"/>
        <v>1</v>
      </c>
      <c r="K251">
        <f t="shared" si="28"/>
        <v>1</v>
      </c>
      <c r="L251">
        <f t="shared" si="29"/>
        <v>1</v>
      </c>
      <c r="M251">
        <f t="shared" si="30"/>
        <v>1</v>
      </c>
      <c r="N251">
        <f t="shared" si="31"/>
        <v>4</v>
      </c>
    </row>
    <row r="252" spans="1:14" x14ac:dyDescent="0.25">
      <c r="A252" s="25">
        <v>25</v>
      </c>
      <c r="B252" s="25" t="s">
        <v>54</v>
      </c>
      <c r="C252" s="25" t="s">
        <v>60</v>
      </c>
      <c r="D252" s="37" t="s">
        <v>25</v>
      </c>
      <c r="E252" t="str">
        <f>randowFlorest!E252</f>
        <v>V</v>
      </c>
      <c r="F252" t="str">
        <f>NaiveBayes!E252</f>
        <v>V</v>
      </c>
      <c r="G252" t="str">
        <f>redesNeurais!E252</f>
        <v>V</v>
      </c>
      <c r="H252" t="str">
        <f>GradientBoosted!E252</f>
        <v>V</v>
      </c>
      <c r="I252">
        <f t="shared" si="26"/>
        <v>1</v>
      </c>
      <c r="J252">
        <f t="shared" si="27"/>
        <v>1</v>
      </c>
      <c r="K252">
        <f t="shared" si="28"/>
        <v>1</v>
      </c>
      <c r="L252">
        <f t="shared" si="29"/>
        <v>1</v>
      </c>
      <c r="M252">
        <f t="shared" si="30"/>
        <v>1</v>
      </c>
      <c r="N252">
        <f t="shared" si="31"/>
        <v>4</v>
      </c>
    </row>
    <row r="253" spans="1:14" x14ac:dyDescent="0.25">
      <c r="A253" s="25">
        <v>26</v>
      </c>
      <c r="B253" s="25" t="s">
        <v>56</v>
      </c>
      <c r="C253" s="25" t="s">
        <v>52</v>
      </c>
      <c r="D253" s="37" t="s">
        <v>23</v>
      </c>
      <c r="E253" t="str">
        <f>randowFlorest!E253</f>
        <v>M</v>
      </c>
      <c r="F253" t="str">
        <f>NaiveBayes!E253</f>
        <v>M</v>
      </c>
      <c r="G253" t="str">
        <f>redesNeurais!E253</f>
        <v>M</v>
      </c>
      <c r="H253" t="str">
        <f>GradientBoosted!E253</f>
        <v>M</v>
      </c>
      <c r="I253">
        <f t="shared" si="26"/>
        <v>1</v>
      </c>
      <c r="J253">
        <f t="shared" si="27"/>
        <v>1</v>
      </c>
      <c r="K253">
        <f t="shared" si="28"/>
        <v>1</v>
      </c>
      <c r="L253">
        <f t="shared" si="29"/>
        <v>1</v>
      </c>
      <c r="M253">
        <f t="shared" si="30"/>
        <v>1</v>
      </c>
      <c r="N253">
        <f t="shared" si="31"/>
        <v>4</v>
      </c>
    </row>
    <row r="254" spans="1:14" x14ac:dyDescent="0.25">
      <c r="A254" s="25">
        <v>26</v>
      </c>
      <c r="B254" s="25" t="s">
        <v>59</v>
      </c>
      <c r="C254" s="25" t="s">
        <v>63</v>
      </c>
      <c r="D254" s="37" t="s">
        <v>24</v>
      </c>
      <c r="E254" t="str">
        <f>randowFlorest!E254</f>
        <v>E</v>
      </c>
      <c r="F254" t="str">
        <f>NaiveBayes!E254</f>
        <v>M</v>
      </c>
      <c r="G254" t="str">
        <f>redesNeurais!E254</f>
        <v>M</v>
      </c>
      <c r="H254" t="str">
        <f>GradientBoosted!E254</f>
        <v>E</v>
      </c>
      <c r="I254">
        <f t="shared" si="26"/>
        <v>1</v>
      </c>
      <c r="J254">
        <f t="shared" si="27"/>
        <v>1</v>
      </c>
      <c r="K254">
        <f t="shared" si="28"/>
        <v>0</v>
      </c>
      <c r="L254">
        <f t="shared" si="29"/>
        <v>0</v>
      </c>
      <c r="M254">
        <f t="shared" si="30"/>
        <v>1</v>
      </c>
      <c r="N254">
        <f t="shared" si="31"/>
        <v>2</v>
      </c>
    </row>
    <row r="255" spans="1:14" x14ac:dyDescent="0.25">
      <c r="A255" s="25">
        <v>26</v>
      </c>
      <c r="B255" s="25" t="s">
        <v>67</v>
      </c>
      <c r="C255" s="25" t="s">
        <v>51</v>
      </c>
      <c r="D255" s="37" t="s">
        <v>23</v>
      </c>
      <c r="E255" t="str">
        <f>randowFlorest!E255</f>
        <v>M</v>
      </c>
      <c r="F255" t="str">
        <f>NaiveBayes!E255</f>
        <v>E</v>
      </c>
      <c r="G255" t="str">
        <f>redesNeurais!E255</f>
        <v>M</v>
      </c>
      <c r="H255" t="str">
        <f>GradientBoosted!E255</f>
        <v>M</v>
      </c>
      <c r="I255">
        <f t="shared" si="26"/>
        <v>1</v>
      </c>
      <c r="J255">
        <f t="shared" si="27"/>
        <v>1</v>
      </c>
      <c r="K255">
        <f t="shared" si="28"/>
        <v>0</v>
      </c>
      <c r="L255">
        <f t="shared" si="29"/>
        <v>1</v>
      </c>
      <c r="M255">
        <f t="shared" si="30"/>
        <v>1</v>
      </c>
      <c r="N255">
        <f t="shared" si="31"/>
        <v>3</v>
      </c>
    </row>
    <row r="256" spans="1:14" x14ac:dyDescent="0.25">
      <c r="A256" s="25">
        <v>26</v>
      </c>
      <c r="B256" s="25" t="s">
        <v>65</v>
      </c>
      <c r="C256" s="25" t="s">
        <v>54</v>
      </c>
      <c r="D256" s="37" t="s">
        <v>24</v>
      </c>
      <c r="E256" t="str">
        <f>randowFlorest!E256</f>
        <v>E</v>
      </c>
      <c r="F256" t="str">
        <f>NaiveBayes!E256</f>
        <v>V</v>
      </c>
      <c r="G256" t="str">
        <f>redesNeurais!E256</f>
        <v>E</v>
      </c>
      <c r="H256" t="str">
        <f>GradientBoosted!E256</f>
        <v>E</v>
      </c>
      <c r="I256">
        <f t="shared" si="26"/>
        <v>1</v>
      </c>
      <c r="J256">
        <f t="shared" si="27"/>
        <v>1</v>
      </c>
      <c r="K256">
        <f t="shared" si="28"/>
        <v>0</v>
      </c>
      <c r="L256">
        <f t="shared" si="29"/>
        <v>1</v>
      </c>
      <c r="M256">
        <f t="shared" si="30"/>
        <v>1</v>
      </c>
      <c r="N256">
        <f t="shared" si="31"/>
        <v>3</v>
      </c>
    </row>
    <row r="257" spans="1:14" x14ac:dyDescent="0.25">
      <c r="A257" s="25">
        <v>26</v>
      </c>
      <c r="B257" s="25" t="s">
        <v>60</v>
      </c>
      <c r="C257" s="25" t="s">
        <v>62</v>
      </c>
      <c r="D257" s="37" t="s">
        <v>25</v>
      </c>
      <c r="E257" t="str">
        <f>randowFlorest!E257</f>
        <v>V</v>
      </c>
      <c r="F257" t="str">
        <f>NaiveBayes!E257</f>
        <v>E</v>
      </c>
      <c r="G257" t="str">
        <f>redesNeurais!E257</f>
        <v>V</v>
      </c>
      <c r="H257" t="str">
        <f>GradientBoosted!E257</f>
        <v>V</v>
      </c>
      <c r="I257">
        <f t="shared" si="26"/>
        <v>1</v>
      </c>
      <c r="J257">
        <f t="shared" si="27"/>
        <v>1</v>
      </c>
      <c r="K257">
        <f t="shared" si="28"/>
        <v>0</v>
      </c>
      <c r="L257">
        <f t="shared" si="29"/>
        <v>1</v>
      </c>
      <c r="M257">
        <f t="shared" si="30"/>
        <v>1</v>
      </c>
      <c r="N257">
        <f t="shared" si="31"/>
        <v>3</v>
      </c>
    </row>
    <row r="258" spans="1:14" x14ac:dyDescent="0.25">
      <c r="A258" s="25">
        <v>26</v>
      </c>
      <c r="B258" s="25" t="s">
        <v>49</v>
      </c>
      <c r="C258" s="25" t="s">
        <v>50</v>
      </c>
      <c r="D258" s="37" t="s">
        <v>23</v>
      </c>
      <c r="E258" t="str">
        <f>randowFlorest!E258</f>
        <v>M</v>
      </c>
      <c r="F258" t="str">
        <f>NaiveBayes!E258</f>
        <v>M</v>
      </c>
      <c r="G258" t="str">
        <f>redesNeurais!E258</f>
        <v>M</v>
      </c>
      <c r="H258" t="str">
        <f>GradientBoosted!E258</f>
        <v>M</v>
      </c>
      <c r="I258">
        <f t="shared" si="26"/>
        <v>1</v>
      </c>
      <c r="J258">
        <f t="shared" si="27"/>
        <v>1</v>
      </c>
      <c r="K258">
        <f t="shared" si="28"/>
        <v>1</v>
      </c>
      <c r="L258">
        <f t="shared" si="29"/>
        <v>1</v>
      </c>
      <c r="M258">
        <f t="shared" si="30"/>
        <v>1</v>
      </c>
      <c r="N258">
        <f t="shared" si="31"/>
        <v>4</v>
      </c>
    </row>
    <row r="259" spans="1:14" x14ac:dyDescent="0.25">
      <c r="A259" s="25">
        <v>26</v>
      </c>
      <c r="B259" s="25" t="s">
        <v>57</v>
      </c>
      <c r="C259" s="25" t="s">
        <v>48</v>
      </c>
      <c r="D259" s="37" t="s">
        <v>25</v>
      </c>
      <c r="E259" t="str">
        <f>randowFlorest!E259</f>
        <v>E</v>
      </c>
      <c r="F259" t="str">
        <f>NaiveBayes!E259</f>
        <v>V</v>
      </c>
      <c r="G259" t="str">
        <f>redesNeurais!E259</f>
        <v>E</v>
      </c>
      <c r="H259" t="str">
        <f>GradientBoosted!E259</f>
        <v>E</v>
      </c>
      <c r="I259">
        <f t="shared" si="26"/>
        <v>1</v>
      </c>
      <c r="J259">
        <f t="shared" si="27"/>
        <v>0</v>
      </c>
      <c r="K259">
        <f t="shared" si="28"/>
        <v>1</v>
      </c>
      <c r="L259">
        <f t="shared" si="29"/>
        <v>0</v>
      </c>
      <c r="M259">
        <f t="shared" si="30"/>
        <v>0</v>
      </c>
      <c r="N259">
        <f t="shared" si="31"/>
        <v>1</v>
      </c>
    </row>
    <row r="260" spans="1:14" x14ac:dyDescent="0.25">
      <c r="A260" s="25">
        <v>26</v>
      </c>
      <c r="B260" s="25" t="s">
        <v>55</v>
      </c>
      <c r="C260" s="25" t="s">
        <v>53</v>
      </c>
      <c r="D260" s="37" t="s">
        <v>25</v>
      </c>
      <c r="E260" t="str">
        <f>randowFlorest!E260</f>
        <v>E</v>
      </c>
      <c r="F260" t="str">
        <f>NaiveBayes!E260</f>
        <v>V</v>
      </c>
      <c r="G260" t="str">
        <f>redesNeurais!E260</f>
        <v>V</v>
      </c>
      <c r="H260" t="str">
        <f>GradientBoosted!E260</f>
        <v>E</v>
      </c>
      <c r="I260">
        <f t="shared" ref="I260:I323" si="32">IF(D260=E260,1,IF(F260=D260,1,IF(G260=D260,1,IF(H260=D260,1,0))))</f>
        <v>1</v>
      </c>
      <c r="J260">
        <f t="shared" ref="J260:J323" si="33">IF(E260=$D260,1,0)</f>
        <v>0</v>
      </c>
      <c r="K260">
        <f t="shared" ref="K260:K323" si="34">IF(F260=$D260,1,0)</f>
        <v>1</v>
      </c>
      <c r="L260">
        <f t="shared" ref="L260:L323" si="35">IF(G260=$D260,1,0)</f>
        <v>1</v>
      </c>
      <c r="M260">
        <f t="shared" ref="M260:M323" si="36">IF(H260=$D260,1,0)</f>
        <v>0</v>
      </c>
      <c r="N260">
        <f t="shared" ref="N260:N323" si="37">SUM(J260:M260)</f>
        <v>2</v>
      </c>
    </row>
    <row r="261" spans="1:14" x14ac:dyDescent="0.25">
      <c r="A261" s="25">
        <v>26</v>
      </c>
      <c r="B261" s="25" t="s">
        <v>61</v>
      </c>
      <c r="C261" s="25" t="s">
        <v>64</v>
      </c>
      <c r="D261" s="37" t="s">
        <v>23</v>
      </c>
      <c r="E261" t="str">
        <f>randowFlorest!E261</f>
        <v>M</v>
      </c>
      <c r="F261" t="str">
        <f>NaiveBayes!E261</f>
        <v>M</v>
      </c>
      <c r="G261" t="str">
        <f>redesNeurais!E261</f>
        <v>M</v>
      </c>
      <c r="H261" t="str">
        <f>GradientBoosted!E261</f>
        <v>M</v>
      </c>
      <c r="I261">
        <f t="shared" si="32"/>
        <v>1</v>
      </c>
      <c r="J261">
        <f t="shared" si="33"/>
        <v>1</v>
      </c>
      <c r="K261">
        <f t="shared" si="34"/>
        <v>1</v>
      </c>
      <c r="L261">
        <f t="shared" si="35"/>
        <v>1</v>
      </c>
      <c r="M261">
        <f t="shared" si="36"/>
        <v>1</v>
      </c>
      <c r="N261">
        <f t="shared" si="37"/>
        <v>4</v>
      </c>
    </row>
    <row r="262" spans="1:14" x14ac:dyDescent="0.25">
      <c r="A262" s="25">
        <v>26</v>
      </c>
      <c r="B262" s="25" t="s">
        <v>58</v>
      </c>
      <c r="C262" s="25" t="s">
        <v>66</v>
      </c>
      <c r="D262" s="37" t="s">
        <v>25</v>
      </c>
      <c r="E262" t="str">
        <f>randowFlorest!E262</f>
        <v>E</v>
      </c>
      <c r="F262" t="str">
        <f>NaiveBayes!E262</f>
        <v>E</v>
      </c>
      <c r="G262" t="str">
        <f>redesNeurais!E262</f>
        <v>E</v>
      </c>
      <c r="H262" t="str">
        <f>GradientBoosted!E262</f>
        <v>E</v>
      </c>
      <c r="I262">
        <f t="shared" si="32"/>
        <v>0</v>
      </c>
      <c r="J262">
        <f t="shared" si="33"/>
        <v>0</v>
      </c>
      <c r="K262">
        <f t="shared" si="34"/>
        <v>0</v>
      </c>
      <c r="L262">
        <f t="shared" si="35"/>
        <v>0</v>
      </c>
      <c r="M262">
        <f t="shared" si="36"/>
        <v>0</v>
      </c>
      <c r="N262">
        <f t="shared" si="37"/>
        <v>0</v>
      </c>
    </row>
    <row r="263" spans="1:14" x14ac:dyDescent="0.25">
      <c r="A263" s="25">
        <v>27</v>
      </c>
      <c r="B263" s="25" t="s">
        <v>57</v>
      </c>
      <c r="C263" s="25" t="s">
        <v>60</v>
      </c>
      <c r="D263" s="37" t="s">
        <v>23</v>
      </c>
      <c r="E263" t="str">
        <f>randowFlorest!E263</f>
        <v>M</v>
      </c>
      <c r="F263" t="str">
        <f>NaiveBayes!E263</f>
        <v>E</v>
      </c>
      <c r="G263" t="str">
        <f>redesNeurais!E263</f>
        <v>M</v>
      </c>
      <c r="H263" t="str">
        <f>GradientBoosted!E263</f>
        <v>M</v>
      </c>
      <c r="I263">
        <f t="shared" si="32"/>
        <v>1</v>
      </c>
      <c r="J263">
        <f t="shared" si="33"/>
        <v>1</v>
      </c>
      <c r="K263">
        <f t="shared" si="34"/>
        <v>0</v>
      </c>
      <c r="L263">
        <f t="shared" si="35"/>
        <v>1</v>
      </c>
      <c r="M263">
        <f t="shared" si="36"/>
        <v>1</v>
      </c>
      <c r="N263">
        <f t="shared" si="37"/>
        <v>3</v>
      </c>
    </row>
    <row r="264" spans="1:14" x14ac:dyDescent="0.25">
      <c r="A264" s="25">
        <v>27</v>
      </c>
      <c r="B264" s="25" t="s">
        <v>63</v>
      </c>
      <c r="C264" s="25" t="s">
        <v>49</v>
      </c>
      <c r="D264" s="37" t="s">
        <v>25</v>
      </c>
      <c r="E264" t="str">
        <f>randowFlorest!E264</f>
        <v>E</v>
      </c>
      <c r="F264" t="str">
        <f>NaiveBayes!E264</f>
        <v>M</v>
      </c>
      <c r="G264" t="str">
        <f>redesNeurais!E264</f>
        <v>M</v>
      </c>
      <c r="H264" t="str">
        <f>GradientBoosted!E264</f>
        <v>E</v>
      </c>
      <c r="I264">
        <f t="shared" si="32"/>
        <v>0</v>
      </c>
      <c r="J264">
        <f t="shared" si="33"/>
        <v>0</v>
      </c>
      <c r="K264">
        <f t="shared" si="34"/>
        <v>0</v>
      </c>
      <c r="L264">
        <f t="shared" si="35"/>
        <v>0</v>
      </c>
      <c r="M264">
        <f t="shared" si="36"/>
        <v>0</v>
      </c>
      <c r="N264">
        <f t="shared" si="37"/>
        <v>0</v>
      </c>
    </row>
    <row r="265" spans="1:14" x14ac:dyDescent="0.25">
      <c r="A265" s="25">
        <v>27</v>
      </c>
      <c r="B265" s="25" t="s">
        <v>52</v>
      </c>
      <c r="C265" s="25" t="s">
        <v>59</v>
      </c>
      <c r="D265" s="37" t="s">
        <v>24</v>
      </c>
      <c r="E265" t="str">
        <f>randowFlorest!E265</f>
        <v>E</v>
      </c>
      <c r="F265" t="str">
        <f>NaiveBayes!E265</f>
        <v>E</v>
      </c>
      <c r="G265" t="str">
        <f>redesNeurais!E265</f>
        <v>M</v>
      </c>
      <c r="H265" t="str">
        <f>GradientBoosted!E265</f>
        <v>E</v>
      </c>
      <c r="I265">
        <f t="shared" si="32"/>
        <v>1</v>
      </c>
      <c r="J265">
        <f t="shared" si="33"/>
        <v>1</v>
      </c>
      <c r="K265">
        <f t="shared" si="34"/>
        <v>1</v>
      </c>
      <c r="L265">
        <f t="shared" si="35"/>
        <v>0</v>
      </c>
      <c r="M265">
        <f t="shared" si="36"/>
        <v>1</v>
      </c>
      <c r="N265">
        <f t="shared" si="37"/>
        <v>3</v>
      </c>
    </row>
    <row r="266" spans="1:14" x14ac:dyDescent="0.25">
      <c r="A266" s="25">
        <v>27</v>
      </c>
      <c r="B266" s="25" t="s">
        <v>48</v>
      </c>
      <c r="C266" s="25" t="s">
        <v>58</v>
      </c>
      <c r="D266" s="37" t="s">
        <v>23</v>
      </c>
      <c r="E266" t="str">
        <f>randowFlorest!E266</f>
        <v>M</v>
      </c>
      <c r="F266" t="str">
        <f>NaiveBayes!E266</f>
        <v>M</v>
      </c>
      <c r="G266" t="str">
        <f>redesNeurais!E266</f>
        <v>M</v>
      </c>
      <c r="H266" t="str">
        <f>GradientBoosted!E266</f>
        <v>M</v>
      </c>
      <c r="I266">
        <f t="shared" si="32"/>
        <v>1</v>
      </c>
      <c r="J266">
        <f t="shared" si="33"/>
        <v>1</v>
      </c>
      <c r="K266">
        <f t="shared" si="34"/>
        <v>1</v>
      </c>
      <c r="L266">
        <f t="shared" si="35"/>
        <v>1</v>
      </c>
      <c r="M266">
        <f t="shared" si="36"/>
        <v>1</v>
      </c>
      <c r="N266">
        <f t="shared" si="37"/>
        <v>4</v>
      </c>
    </row>
    <row r="267" spans="1:14" x14ac:dyDescent="0.25">
      <c r="A267" s="25">
        <v>27</v>
      </c>
      <c r="B267" s="25" t="s">
        <v>54</v>
      </c>
      <c r="C267" s="25" t="s">
        <v>61</v>
      </c>
      <c r="D267" s="37" t="s">
        <v>23</v>
      </c>
      <c r="E267" t="str">
        <f>randowFlorest!E267</f>
        <v>M</v>
      </c>
      <c r="F267" t="str">
        <f>NaiveBayes!E267</f>
        <v>M</v>
      </c>
      <c r="G267" t="str">
        <f>redesNeurais!E267</f>
        <v>M</v>
      </c>
      <c r="H267" t="str">
        <f>GradientBoosted!E267</f>
        <v>M</v>
      </c>
      <c r="I267">
        <f t="shared" si="32"/>
        <v>1</v>
      </c>
      <c r="J267">
        <f t="shared" si="33"/>
        <v>1</v>
      </c>
      <c r="K267">
        <f t="shared" si="34"/>
        <v>1</v>
      </c>
      <c r="L267">
        <f t="shared" si="35"/>
        <v>1</v>
      </c>
      <c r="M267">
        <f t="shared" si="36"/>
        <v>1</v>
      </c>
      <c r="N267">
        <f t="shared" si="37"/>
        <v>4</v>
      </c>
    </row>
    <row r="268" spans="1:14" x14ac:dyDescent="0.25">
      <c r="A268" s="25">
        <v>27</v>
      </c>
      <c r="B268" s="25" t="s">
        <v>53</v>
      </c>
      <c r="C268" s="25" t="s">
        <v>67</v>
      </c>
      <c r="D268" s="37" t="s">
        <v>25</v>
      </c>
      <c r="E268" t="str">
        <f>randowFlorest!E268</f>
        <v>V</v>
      </c>
      <c r="F268" t="str">
        <f>NaiveBayes!E268</f>
        <v>E</v>
      </c>
      <c r="G268" t="str">
        <f>redesNeurais!E268</f>
        <v>V</v>
      </c>
      <c r="H268" t="str">
        <f>GradientBoosted!E268</f>
        <v>E</v>
      </c>
      <c r="I268">
        <f t="shared" si="32"/>
        <v>1</v>
      </c>
      <c r="J268">
        <f t="shared" si="33"/>
        <v>1</v>
      </c>
      <c r="K268">
        <f t="shared" si="34"/>
        <v>0</v>
      </c>
      <c r="L268">
        <f t="shared" si="35"/>
        <v>1</v>
      </c>
      <c r="M268">
        <f t="shared" si="36"/>
        <v>0</v>
      </c>
      <c r="N268">
        <f t="shared" si="37"/>
        <v>2</v>
      </c>
    </row>
    <row r="269" spans="1:14" x14ac:dyDescent="0.25">
      <c r="A269" s="25">
        <v>27</v>
      </c>
      <c r="B269" s="25" t="s">
        <v>50</v>
      </c>
      <c r="C269" s="25" t="s">
        <v>55</v>
      </c>
      <c r="D269" s="37" t="s">
        <v>23</v>
      </c>
      <c r="E269" t="str">
        <f>randowFlorest!E269</f>
        <v>M</v>
      </c>
      <c r="F269" t="str">
        <f>NaiveBayes!E269</f>
        <v>M</v>
      </c>
      <c r="G269" t="str">
        <f>redesNeurais!E269</f>
        <v>M</v>
      </c>
      <c r="H269" t="str">
        <f>GradientBoosted!E269</f>
        <v>M</v>
      </c>
      <c r="I269">
        <f t="shared" si="32"/>
        <v>1</v>
      </c>
      <c r="J269">
        <f t="shared" si="33"/>
        <v>1</v>
      </c>
      <c r="K269">
        <f t="shared" si="34"/>
        <v>1</v>
      </c>
      <c r="L269">
        <f t="shared" si="35"/>
        <v>1</v>
      </c>
      <c r="M269">
        <f t="shared" si="36"/>
        <v>1</v>
      </c>
      <c r="N269">
        <f t="shared" si="37"/>
        <v>4</v>
      </c>
    </row>
    <row r="270" spans="1:14" x14ac:dyDescent="0.25">
      <c r="A270" s="25">
        <v>27</v>
      </c>
      <c r="B270" s="25" t="s">
        <v>66</v>
      </c>
      <c r="C270" s="25" t="s">
        <v>56</v>
      </c>
      <c r="D270" s="37" t="s">
        <v>24</v>
      </c>
      <c r="E270" t="str">
        <f>randowFlorest!E270</f>
        <v>E</v>
      </c>
      <c r="F270" t="str">
        <f>NaiveBayes!E270</f>
        <v>E</v>
      </c>
      <c r="G270" t="str">
        <f>redesNeurais!E270</f>
        <v>E</v>
      </c>
      <c r="H270" t="str">
        <f>GradientBoosted!E270</f>
        <v>E</v>
      </c>
      <c r="I270">
        <f t="shared" si="32"/>
        <v>1</v>
      </c>
      <c r="J270">
        <f t="shared" si="33"/>
        <v>1</v>
      </c>
      <c r="K270">
        <f t="shared" si="34"/>
        <v>1</v>
      </c>
      <c r="L270">
        <f t="shared" si="35"/>
        <v>1</v>
      </c>
      <c r="M270">
        <f t="shared" si="36"/>
        <v>1</v>
      </c>
      <c r="N270">
        <f t="shared" si="37"/>
        <v>4</v>
      </c>
    </row>
    <row r="271" spans="1:14" x14ac:dyDescent="0.25">
      <c r="A271" s="25">
        <v>27</v>
      </c>
      <c r="B271" s="25" t="s">
        <v>62</v>
      </c>
      <c r="C271" s="25" t="s">
        <v>64</v>
      </c>
      <c r="D271" s="37" t="s">
        <v>25</v>
      </c>
      <c r="E271" t="str">
        <f>randowFlorest!E271</f>
        <v>E</v>
      </c>
      <c r="F271" t="str">
        <f>NaiveBayes!E271</f>
        <v>E</v>
      </c>
      <c r="G271" t="str">
        <f>redesNeurais!E271</f>
        <v>M</v>
      </c>
      <c r="H271" t="str">
        <f>GradientBoosted!E271</f>
        <v>E</v>
      </c>
      <c r="I271">
        <f t="shared" si="32"/>
        <v>0</v>
      </c>
      <c r="J271">
        <f t="shared" si="33"/>
        <v>0</v>
      </c>
      <c r="K271">
        <f t="shared" si="34"/>
        <v>0</v>
      </c>
      <c r="L271">
        <f t="shared" si="35"/>
        <v>0</v>
      </c>
      <c r="M271">
        <f t="shared" si="36"/>
        <v>0</v>
      </c>
      <c r="N271">
        <f t="shared" si="37"/>
        <v>0</v>
      </c>
    </row>
    <row r="272" spans="1:14" x14ac:dyDescent="0.25">
      <c r="A272" s="25">
        <v>27</v>
      </c>
      <c r="B272" s="25" t="s">
        <v>51</v>
      </c>
      <c r="C272" s="25" t="s">
        <v>65</v>
      </c>
      <c r="D272" s="37" t="s">
        <v>23</v>
      </c>
      <c r="E272" t="str">
        <f>randowFlorest!E272</f>
        <v>M</v>
      </c>
      <c r="F272" t="str">
        <f>NaiveBayes!E272</f>
        <v>M</v>
      </c>
      <c r="G272" t="str">
        <f>redesNeurais!E272</f>
        <v>M</v>
      </c>
      <c r="H272" t="str">
        <f>GradientBoosted!E272</f>
        <v>M</v>
      </c>
      <c r="I272">
        <f t="shared" si="32"/>
        <v>1</v>
      </c>
      <c r="J272">
        <f t="shared" si="33"/>
        <v>1</v>
      </c>
      <c r="K272">
        <f t="shared" si="34"/>
        <v>1</v>
      </c>
      <c r="L272">
        <f t="shared" si="35"/>
        <v>1</v>
      </c>
      <c r="M272">
        <f t="shared" si="36"/>
        <v>1</v>
      </c>
      <c r="N272">
        <f t="shared" si="37"/>
        <v>4</v>
      </c>
    </row>
    <row r="273" spans="1:14" x14ac:dyDescent="0.25">
      <c r="A273" s="25">
        <v>28</v>
      </c>
      <c r="B273" s="25" t="s">
        <v>64</v>
      </c>
      <c r="C273" s="25" t="s">
        <v>67</v>
      </c>
      <c r="D273" s="37" t="s">
        <v>24</v>
      </c>
      <c r="E273" t="str">
        <f>randowFlorest!E273</f>
        <v>E</v>
      </c>
      <c r="F273" t="str">
        <f>NaiveBayes!E273</f>
        <v>E</v>
      </c>
      <c r="G273" t="str">
        <f>redesNeurais!E273</f>
        <v>M</v>
      </c>
      <c r="H273" t="str">
        <f>GradientBoosted!E273</f>
        <v>E</v>
      </c>
      <c r="I273">
        <f t="shared" si="32"/>
        <v>1</v>
      </c>
      <c r="J273">
        <f t="shared" si="33"/>
        <v>1</v>
      </c>
      <c r="K273">
        <f t="shared" si="34"/>
        <v>1</v>
      </c>
      <c r="L273">
        <f t="shared" si="35"/>
        <v>0</v>
      </c>
      <c r="M273">
        <f t="shared" si="36"/>
        <v>1</v>
      </c>
      <c r="N273">
        <f t="shared" si="37"/>
        <v>3</v>
      </c>
    </row>
    <row r="274" spans="1:14" x14ac:dyDescent="0.25">
      <c r="A274" s="25">
        <v>28</v>
      </c>
      <c r="B274" s="25" t="s">
        <v>49</v>
      </c>
      <c r="C274" s="25" t="s">
        <v>57</v>
      </c>
      <c r="D274" s="37" t="s">
        <v>24</v>
      </c>
      <c r="E274" t="str">
        <f>randowFlorest!E274</f>
        <v>E</v>
      </c>
      <c r="F274" t="str">
        <f>NaiveBayes!E274</f>
        <v>M</v>
      </c>
      <c r="G274" t="str">
        <f>redesNeurais!E274</f>
        <v>M</v>
      </c>
      <c r="H274" t="str">
        <f>GradientBoosted!E274</f>
        <v>E</v>
      </c>
      <c r="I274">
        <f t="shared" si="32"/>
        <v>1</v>
      </c>
      <c r="J274">
        <f t="shared" si="33"/>
        <v>1</v>
      </c>
      <c r="K274">
        <f t="shared" si="34"/>
        <v>0</v>
      </c>
      <c r="L274">
        <f t="shared" si="35"/>
        <v>0</v>
      </c>
      <c r="M274">
        <f t="shared" si="36"/>
        <v>1</v>
      </c>
      <c r="N274">
        <f t="shared" si="37"/>
        <v>2</v>
      </c>
    </row>
    <row r="275" spans="1:14" x14ac:dyDescent="0.25">
      <c r="A275" s="25">
        <v>28</v>
      </c>
      <c r="B275" s="25" t="s">
        <v>62</v>
      </c>
      <c r="C275" s="25" t="s">
        <v>53</v>
      </c>
      <c r="D275" s="37" t="s">
        <v>25</v>
      </c>
      <c r="E275" t="str">
        <f>randowFlorest!E275</f>
        <v>E</v>
      </c>
      <c r="F275" t="str">
        <f>NaiveBayes!E275</f>
        <v>E</v>
      </c>
      <c r="G275" t="str">
        <f>redesNeurais!E275</f>
        <v>M</v>
      </c>
      <c r="H275" t="str">
        <f>GradientBoosted!E275</f>
        <v>E</v>
      </c>
      <c r="I275">
        <f t="shared" si="32"/>
        <v>0</v>
      </c>
      <c r="J275">
        <f t="shared" si="33"/>
        <v>0</v>
      </c>
      <c r="K275">
        <f t="shared" si="34"/>
        <v>0</v>
      </c>
      <c r="L275">
        <f t="shared" si="35"/>
        <v>0</v>
      </c>
      <c r="M275">
        <f t="shared" si="36"/>
        <v>0</v>
      </c>
      <c r="N275">
        <f t="shared" si="37"/>
        <v>0</v>
      </c>
    </row>
    <row r="276" spans="1:14" x14ac:dyDescent="0.25">
      <c r="A276" s="25">
        <v>28</v>
      </c>
      <c r="B276" s="25" t="s">
        <v>58</v>
      </c>
      <c r="C276" s="25" t="s">
        <v>52</v>
      </c>
      <c r="D276" s="37" t="s">
        <v>24</v>
      </c>
      <c r="E276" t="str">
        <f>randowFlorest!E276</f>
        <v>M</v>
      </c>
      <c r="F276" t="str">
        <f>NaiveBayes!E276</f>
        <v>M</v>
      </c>
      <c r="G276" t="str">
        <f>redesNeurais!E276</f>
        <v>M</v>
      </c>
      <c r="H276" t="str">
        <f>GradientBoosted!E276</f>
        <v>M</v>
      </c>
      <c r="I276">
        <f t="shared" si="32"/>
        <v>0</v>
      </c>
      <c r="J276">
        <f t="shared" si="33"/>
        <v>0</v>
      </c>
      <c r="K276">
        <f t="shared" si="34"/>
        <v>0</v>
      </c>
      <c r="L276">
        <f t="shared" si="35"/>
        <v>0</v>
      </c>
      <c r="M276">
        <f t="shared" si="36"/>
        <v>0</v>
      </c>
      <c r="N276">
        <f t="shared" si="37"/>
        <v>0</v>
      </c>
    </row>
    <row r="277" spans="1:14" x14ac:dyDescent="0.25">
      <c r="A277" s="25">
        <v>28</v>
      </c>
      <c r="B277" s="25" t="s">
        <v>63</v>
      </c>
      <c r="C277" s="25" t="s">
        <v>61</v>
      </c>
      <c r="D277" s="37" t="s">
        <v>24</v>
      </c>
      <c r="E277" t="str">
        <f>randowFlorest!E277</f>
        <v>V</v>
      </c>
      <c r="F277" t="str">
        <f>NaiveBayes!E277</f>
        <v>E</v>
      </c>
      <c r="G277" t="str">
        <f>redesNeurais!E277</f>
        <v>V</v>
      </c>
      <c r="H277" t="str">
        <f>GradientBoosted!E277</f>
        <v>E</v>
      </c>
      <c r="I277">
        <f t="shared" si="32"/>
        <v>1</v>
      </c>
      <c r="J277">
        <f t="shared" si="33"/>
        <v>0</v>
      </c>
      <c r="K277">
        <f t="shared" si="34"/>
        <v>1</v>
      </c>
      <c r="L277">
        <f t="shared" si="35"/>
        <v>0</v>
      </c>
      <c r="M277">
        <f t="shared" si="36"/>
        <v>1</v>
      </c>
      <c r="N277">
        <f t="shared" si="37"/>
        <v>2</v>
      </c>
    </row>
    <row r="278" spans="1:14" x14ac:dyDescent="0.25">
      <c r="A278" s="25">
        <v>28</v>
      </c>
      <c r="B278" s="25" t="s">
        <v>48</v>
      </c>
      <c r="C278" s="25" t="s">
        <v>65</v>
      </c>
      <c r="D278" s="37" t="s">
        <v>23</v>
      </c>
      <c r="E278" t="str">
        <f>randowFlorest!E278</f>
        <v>M</v>
      </c>
      <c r="F278" t="str">
        <f>NaiveBayes!E278</f>
        <v>M</v>
      </c>
      <c r="G278" t="str">
        <f>redesNeurais!E278</f>
        <v>M</v>
      </c>
      <c r="H278" t="str">
        <f>GradientBoosted!E278</f>
        <v>M</v>
      </c>
      <c r="I278">
        <f t="shared" si="32"/>
        <v>1</v>
      </c>
      <c r="J278">
        <f t="shared" si="33"/>
        <v>1</v>
      </c>
      <c r="K278">
        <f t="shared" si="34"/>
        <v>1</v>
      </c>
      <c r="L278">
        <f t="shared" si="35"/>
        <v>1</v>
      </c>
      <c r="M278">
        <f t="shared" si="36"/>
        <v>1</v>
      </c>
      <c r="N278">
        <f t="shared" si="37"/>
        <v>4</v>
      </c>
    </row>
    <row r="279" spans="1:14" x14ac:dyDescent="0.25">
      <c r="A279" s="25">
        <v>28</v>
      </c>
      <c r="B279" s="25" t="s">
        <v>66</v>
      </c>
      <c r="C279" s="25" t="s">
        <v>59</v>
      </c>
      <c r="D279" s="37" t="s">
        <v>23</v>
      </c>
      <c r="E279" t="str">
        <f>randowFlorest!E279</f>
        <v>M</v>
      </c>
      <c r="F279" t="str">
        <f>NaiveBayes!E279</f>
        <v>M</v>
      </c>
      <c r="G279" t="str">
        <f>redesNeurais!E279</f>
        <v>M</v>
      </c>
      <c r="H279" t="str">
        <f>GradientBoosted!E279</f>
        <v>M</v>
      </c>
      <c r="I279">
        <f t="shared" si="32"/>
        <v>1</v>
      </c>
      <c r="J279">
        <f t="shared" si="33"/>
        <v>1</v>
      </c>
      <c r="K279">
        <f t="shared" si="34"/>
        <v>1</v>
      </c>
      <c r="L279">
        <f t="shared" si="35"/>
        <v>1</v>
      </c>
      <c r="M279">
        <f t="shared" si="36"/>
        <v>1</v>
      </c>
      <c r="N279">
        <f t="shared" si="37"/>
        <v>4</v>
      </c>
    </row>
    <row r="280" spans="1:14" x14ac:dyDescent="0.25">
      <c r="A280" s="25">
        <v>28</v>
      </c>
      <c r="B280" s="25" t="s">
        <v>50</v>
      </c>
      <c r="C280" s="25" t="s">
        <v>54</v>
      </c>
      <c r="D280" s="37" t="s">
        <v>23</v>
      </c>
      <c r="E280" t="str">
        <f>randowFlorest!E280</f>
        <v>M</v>
      </c>
      <c r="F280" t="str">
        <f>NaiveBayes!E280</f>
        <v>M</v>
      </c>
      <c r="G280" t="str">
        <f>redesNeurais!E280</f>
        <v>M</v>
      </c>
      <c r="H280" t="str">
        <f>GradientBoosted!E280</f>
        <v>M</v>
      </c>
      <c r="I280">
        <f t="shared" si="32"/>
        <v>1</v>
      </c>
      <c r="J280">
        <f t="shared" si="33"/>
        <v>1</v>
      </c>
      <c r="K280">
        <f t="shared" si="34"/>
        <v>1</v>
      </c>
      <c r="L280">
        <f t="shared" si="35"/>
        <v>1</v>
      </c>
      <c r="M280">
        <f t="shared" si="36"/>
        <v>1</v>
      </c>
      <c r="N280">
        <f t="shared" si="37"/>
        <v>4</v>
      </c>
    </row>
    <row r="281" spans="1:14" x14ac:dyDescent="0.25">
      <c r="A281" s="25">
        <v>28</v>
      </c>
      <c r="B281" s="25" t="s">
        <v>60</v>
      </c>
      <c r="C281" s="25" t="s">
        <v>51</v>
      </c>
      <c r="D281" s="37" t="s">
        <v>23</v>
      </c>
      <c r="E281" t="str">
        <f>randowFlorest!E281</f>
        <v>M</v>
      </c>
      <c r="F281" t="str">
        <f>NaiveBayes!E281</f>
        <v>M</v>
      </c>
      <c r="G281" t="str">
        <f>redesNeurais!E281</f>
        <v>M</v>
      </c>
      <c r="H281" t="str">
        <f>GradientBoosted!E281</f>
        <v>M</v>
      </c>
      <c r="I281">
        <f t="shared" si="32"/>
        <v>1</v>
      </c>
      <c r="J281">
        <f t="shared" si="33"/>
        <v>1</v>
      </c>
      <c r="K281">
        <f t="shared" si="34"/>
        <v>1</v>
      </c>
      <c r="L281">
        <f t="shared" si="35"/>
        <v>1</v>
      </c>
      <c r="M281">
        <f t="shared" si="36"/>
        <v>1</v>
      </c>
      <c r="N281">
        <f t="shared" si="37"/>
        <v>4</v>
      </c>
    </row>
    <row r="282" spans="1:14" x14ac:dyDescent="0.25">
      <c r="A282" s="25">
        <v>28</v>
      </c>
      <c r="B282" s="25" t="s">
        <v>55</v>
      </c>
      <c r="C282" s="25" t="s">
        <v>56</v>
      </c>
      <c r="D282" s="37" t="s">
        <v>25</v>
      </c>
      <c r="E282" t="str">
        <f>randowFlorest!E282</f>
        <v>E</v>
      </c>
      <c r="F282" t="str">
        <f>NaiveBayes!E282</f>
        <v>V</v>
      </c>
      <c r="G282" t="str">
        <f>redesNeurais!E282</f>
        <v>V</v>
      </c>
      <c r="H282" t="str">
        <f>GradientBoosted!E282</f>
        <v>E</v>
      </c>
      <c r="I282">
        <f t="shared" si="32"/>
        <v>1</v>
      </c>
      <c r="J282">
        <f t="shared" si="33"/>
        <v>0</v>
      </c>
      <c r="K282">
        <f t="shared" si="34"/>
        <v>1</v>
      </c>
      <c r="L282">
        <f t="shared" si="35"/>
        <v>1</v>
      </c>
      <c r="M282">
        <f t="shared" si="36"/>
        <v>0</v>
      </c>
      <c r="N282">
        <f t="shared" si="37"/>
        <v>2</v>
      </c>
    </row>
    <row r="283" spans="1:14" x14ac:dyDescent="0.25">
      <c r="A283" s="25">
        <v>29</v>
      </c>
      <c r="B283" s="25" t="s">
        <v>65</v>
      </c>
      <c r="C283" s="25" t="s">
        <v>63</v>
      </c>
      <c r="D283" s="37" t="s">
        <v>23</v>
      </c>
      <c r="E283" t="str">
        <f>randowFlorest!E283</f>
        <v>E</v>
      </c>
      <c r="F283" t="str">
        <f>NaiveBayes!E283</f>
        <v>V</v>
      </c>
      <c r="G283" t="str">
        <f>redesNeurais!E283</f>
        <v>E</v>
      </c>
      <c r="H283" t="str">
        <f>GradientBoosted!E283</f>
        <v>E</v>
      </c>
      <c r="I283">
        <f t="shared" si="32"/>
        <v>0</v>
      </c>
      <c r="J283">
        <f t="shared" si="33"/>
        <v>0</v>
      </c>
      <c r="K283">
        <f t="shared" si="34"/>
        <v>0</v>
      </c>
      <c r="L283">
        <f t="shared" si="35"/>
        <v>0</v>
      </c>
      <c r="M283">
        <f t="shared" si="36"/>
        <v>0</v>
      </c>
      <c r="N283">
        <f t="shared" si="37"/>
        <v>0</v>
      </c>
    </row>
    <row r="284" spans="1:14" x14ac:dyDescent="0.25">
      <c r="A284" s="25">
        <v>29</v>
      </c>
      <c r="B284" s="25" t="s">
        <v>67</v>
      </c>
      <c r="C284" s="25" t="s">
        <v>60</v>
      </c>
      <c r="D284" s="37" t="s">
        <v>25</v>
      </c>
      <c r="E284" t="str">
        <f>randowFlorest!E284</f>
        <v>V</v>
      </c>
      <c r="F284" t="str">
        <f>NaiveBayes!E284</f>
        <v>V</v>
      </c>
      <c r="G284" t="str">
        <f>redesNeurais!E284</f>
        <v>V</v>
      </c>
      <c r="H284" t="str">
        <f>GradientBoosted!E284</f>
        <v>V</v>
      </c>
      <c r="I284">
        <f t="shared" si="32"/>
        <v>1</v>
      </c>
      <c r="J284">
        <f t="shared" si="33"/>
        <v>1</v>
      </c>
      <c r="K284">
        <f t="shared" si="34"/>
        <v>1</v>
      </c>
      <c r="L284">
        <f t="shared" si="35"/>
        <v>1</v>
      </c>
      <c r="M284">
        <f t="shared" si="36"/>
        <v>1</v>
      </c>
      <c r="N284">
        <f t="shared" si="37"/>
        <v>4</v>
      </c>
    </row>
    <row r="285" spans="1:14" x14ac:dyDescent="0.25">
      <c r="A285" s="25">
        <v>29</v>
      </c>
      <c r="B285" s="25" t="s">
        <v>56</v>
      </c>
      <c r="C285" s="25" t="s">
        <v>50</v>
      </c>
      <c r="D285" s="37" t="s">
        <v>23</v>
      </c>
      <c r="E285" t="str">
        <f>randowFlorest!E285</f>
        <v>M</v>
      </c>
      <c r="F285" t="str">
        <f>NaiveBayes!E285</f>
        <v>M</v>
      </c>
      <c r="G285" t="str">
        <f>redesNeurais!E285</f>
        <v>M</v>
      </c>
      <c r="H285" t="str">
        <f>GradientBoosted!E285</f>
        <v>M</v>
      </c>
      <c r="I285">
        <f t="shared" si="32"/>
        <v>1</v>
      </c>
      <c r="J285">
        <f t="shared" si="33"/>
        <v>1</v>
      </c>
      <c r="K285">
        <f t="shared" si="34"/>
        <v>1</v>
      </c>
      <c r="L285">
        <f t="shared" si="35"/>
        <v>1</v>
      </c>
      <c r="M285">
        <f t="shared" si="36"/>
        <v>1</v>
      </c>
      <c r="N285">
        <f t="shared" si="37"/>
        <v>4</v>
      </c>
    </row>
    <row r="286" spans="1:14" x14ac:dyDescent="0.25">
      <c r="A286" s="25">
        <v>29</v>
      </c>
      <c r="B286" s="25" t="s">
        <v>64</v>
      </c>
      <c r="C286" s="25" t="s">
        <v>58</v>
      </c>
      <c r="D286" s="37" t="s">
        <v>23</v>
      </c>
      <c r="E286" t="str">
        <f>randowFlorest!E286</f>
        <v>M</v>
      </c>
      <c r="F286" t="str">
        <f>NaiveBayes!E286</f>
        <v>M</v>
      </c>
      <c r="G286" t="str">
        <f>redesNeurais!E286</f>
        <v>M</v>
      </c>
      <c r="H286" t="str">
        <f>GradientBoosted!E286</f>
        <v>M</v>
      </c>
      <c r="I286">
        <f t="shared" si="32"/>
        <v>1</v>
      </c>
      <c r="J286">
        <f t="shared" si="33"/>
        <v>1</v>
      </c>
      <c r="K286">
        <f t="shared" si="34"/>
        <v>1</v>
      </c>
      <c r="L286">
        <f t="shared" si="35"/>
        <v>1</v>
      </c>
      <c r="M286">
        <f t="shared" si="36"/>
        <v>1</v>
      </c>
      <c r="N286">
        <f t="shared" si="37"/>
        <v>4</v>
      </c>
    </row>
    <row r="287" spans="1:14" x14ac:dyDescent="0.25">
      <c r="A287" s="25">
        <v>29</v>
      </c>
      <c r="B287" s="25" t="s">
        <v>55</v>
      </c>
      <c r="C287" s="25" t="s">
        <v>57</v>
      </c>
      <c r="D287" s="37" t="s">
        <v>25</v>
      </c>
      <c r="E287" t="str">
        <f>randowFlorest!E287</f>
        <v>V</v>
      </c>
      <c r="F287" t="str">
        <f>NaiveBayes!E287</f>
        <v>V</v>
      </c>
      <c r="G287" t="str">
        <f>redesNeurais!E287</f>
        <v>V</v>
      </c>
      <c r="H287" t="str">
        <f>GradientBoosted!E287</f>
        <v>V</v>
      </c>
      <c r="I287">
        <f t="shared" si="32"/>
        <v>1</v>
      </c>
      <c r="J287">
        <f t="shared" si="33"/>
        <v>1</v>
      </c>
      <c r="K287">
        <f t="shared" si="34"/>
        <v>1</v>
      </c>
      <c r="L287">
        <f t="shared" si="35"/>
        <v>1</v>
      </c>
      <c r="M287">
        <f t="shared" si="36"/>
        <v>1</v>
      </c>
      <c r="N287">
        <f t="shared" si="37"/>
        <v>4</v>
      </c>
    </row>
    <row r="288" spans="1:14" x14ac:dyDescent="0.25">
      <c r="A288" s="25">
        <v>29</v>
      </c>
      <c r="B288" s="25" t="s">
        <v>54</v>
      </c>
      <c r="C288" s="25" t="s">
        <v>52</v>
      </c>
      <c r="D288" s="37" t="s">
        <v>25</v>
      </c>
      <c r="E288" t="str">
        <f>randowFlorest!E288</f>
        <v>V</v>
      </c>
      <c r="F288" t="str">
        <f>NaiveBayes!E288</f>
        <v>V</v>
      </c>
      <c r="G288" t="str">
        <f>redesNeurais!E288</f>
        <v>V</v>
      </c>
      <c r="H288" t="str">
        <f>GradientBoosted!E288</f>
        <v>V</v>
      </c>
      <c r="I288">
        <f t="shared" si="32"/>
        <v>1</v>
      </c>
      <c r="J288">
        <f t="shared" si="33"/>
        <v>1</v>
      </c>
      <c r="K288">
        <f t="shared" si="34"/>
        <v>1</v>
      </c>
      <c r="L288">
        <f t="shared" si="35"/>
        <v>1</v>
      </c>
      <c r="M288">
        <f t="shared" si="36"/>
        <v>1</v>
      </c>
      <c r="N288">
        <f t="shared" si="37"/>
        <v>4</v>
      </c>
    </row>
    <row r="289" spans="1:14" x14ac:dyDescent="0.25">
      <c r="A289" s="25">
        <v>29</v>
      </c>
      <c r="B289" s="25" t="s">
        <v>53</v>
      </c>
      <c r="C289" s="25" t="s">
        <v>66</v>
      </c>
      <c r="D289" s="37" t="s">
        <v>24</v>
      </c>
      <c r="E289" t="str">
        <f>randowFlorest!E289</f>
        <v>E</v>
      </c>
      <c r="F289" t="str">
        <f>NaiveBayes!E289</f>
        <v>M</v>
      </c>
      <c r="G289" t="str">
        <f>redesNeurais!E289</f>
        <v>M</v>
      </c>
      <c r="H289" t="str">
        <f>GradientBoosted!E289</f>
        <v>E</v>
      </c>
      <c r="I289">
        <f t="shared" si="32"/>
        <v>1</v>
      </c>
      <c r="J289">
        <f t="shared" si="33"/>
        <v>1</v>
      </c>
      <c r="K289">
        <f t="shared" si="34"/>
        <v>0</v>
      </c>
      <c r="L289">
        <f t="shared" si="35"/>
        <v>0</v>
      </c>
      <c r="M289">
        <f t="shared" si="36"/>
        <v>1</v>
      </c>
      <c r="N289">
        <f t="shared" si="37"/>
        <v>2</v>
      </c>
    </row>
    <row r="290" spans="1:14" x14ac:dyDescent="0.25">
      <c r="A290" s="25">
        <v>29</v>
      </c>
      <c r="B290" s="25" t="s">
        <v>59</v>
      </c>
      <c r="C290" s="25" t="s">
        <v>48</v>
      </c>
      <c r="D290" s="37" t="s">
        <v>24</v>
      </c>
      <c r="E290" t="str">
        <f>randowFlorest!E290</f>
        <v>M</v>
      </c>
      <c r="F290" t="str">
        <f>NaiveBayes!E290</f>
        <v>E</v>
      </c>
      <c r="G290" t="str">
        <f>redesNeurais!E290</f>
        <v>M</v>
      </c>
      <c r="H290" t="str">
        <f>GradientBoosted!E290</f>
        <v>E</v>
      </c>
      <c r="I290">
        <f t="shared" si="32"/>
        <v>1</v>
      </c>
      <c r="J290">
        <f t="shared" si="33"/>
        <v>0</v>
      </c>
      <c r="K290">
        <f t="shared" si="34"/>
        <v>1</v>
      </c>
      <c r="L290">
        <f t="shared" si="35"/>
        <v>0</v>
      </c>
      <c r="M290">
        <f t="shared" si="36"/>
        <v>1</v>
      </c>
      <c r="N290">
        <f t="shared" si="37"/>
        <v>2</v>
      </c>
    </row>
    <row r="291" spans="1:14" x14ac:dyDescent="0.25">
      <c r="A291" s="25">
        <v>29</v>
      </c>
      <c r="B291" s="25" t="s">
        <v>61</v>
      </c>
      <c r="C291" s="25" t="s">
        <v>62</v>
      </c>
      <c r="D291" s="37" t="s">
        <v>23</v>
      </c>
      <c r="E291" t="str">
        <f>randowFlorest!E291</f>
        <v>M</v>
      </c>
      <c r="F291" t="str">
        <f>NaiveBayes!E291</f>
        <v>M</v>
      </c>
      <c r="G291" t="str">
        <f>redesNeurais!E291</f>
        <v>M</v>
      </c>
      <c r="H291" t="str">
        <f>GradientBoosted!E291</f>
        <v>M</v>
      </c>
      <c r="I291">
        <f t="shared" si="32"/>
        <v>1</v>
      </c>
      <c r="J291">
        <f t="shared" si="33"/>
        <v>1</v>
      </c>
      <c r="K291">
        <f t="shared" si="34"/>
        <v>1</v>
      </c>
      <c r="L291">
        <f t="shared" si="35"/>
        <v>1</v>
      </c>
      <c r="M291">
        <f t="shared" si="36"/>
        <v>1</v>
      </c>
      <c r="N291">
        <f t="shared" si="37"/>
        <v>4</v>
      </c>
    </row>
    <row r="292" spans="1:14" x14ac:dyDescent="0.25">
      <c r="A292" s="25">
        <v>29</v>
      </c>
      <c r="B292" s="25" t="s">
        <v>51</v>
      </c>
      <c r="C292" s="25" t="s">
        <v>49</v>
      </c>
      <c r="D292" s="37" t="s">
        <v>25</v>
      </c>
      <c r="E292" t="str">
        <f>randowFlorest!E292</f>
        <v>V</v>
      </c>
      <c r="F292" t="str">
        <f>NaiveBayes!E292</f>
        <v>V</v>
      </c>
      <c r="G292" t="str">
        <f>redesNeurais!E292</f>
        <v>V</v>
      </c>
      <c r="H292" t="str">
        <f>GradientBoosted!E292</f>
        <v>V</v>
      </c>
      <c r="I292">
        <f t="shared" si="32"/>
        <v>1</v>
      </c>
      <c r="J292">
        <f t="shared" si="33"/>
        <v>1</v>
      </c>
      <c r="K292">
        <f t="shared" si="34"/>
        <v>1</v>
      </c>
      <c r="L292">
        <f t="shared" si="35"/>
        <v>1</v>
      </c>
      <c r="M292">
        <f t="shared" si="36"/>
        <v>1</v>
      </c>
      <c r="N292">
        <f t="shared" si="37"/>
        <v>4</v>
      </c>
    </row>
    <row r="293" spans="1:14" x14ac:dyDescent="0.25">
      <c r="A293" s="25">
        <v>30</v>
      </c>
      <c r="B293" s="25" t="s">
        <v>52</v>
      </c>
      <c r="C293" s="25" t="s">
        <v>50</v>
      </c>
      <c r="D293" s="37" t="s">
        <v>25</v>
      </c>
      <c r="E293" t="str">
        <f>randowFlorest!E293</f>
        <v>V</v>
      </c>
      <c r="F293" t="str">
        <f>NaiveBayes!E293</f>
        <v>E</v>
      </c>
      <c r="G293" t="str">
        <f>redesNeurais!E293</f>
        <v>V</v>
      </c>
      <c r="H293" t="str">
        <f>GradientBoosted!E293</f>
        <v>V</v>
      </c>
      <c r="I293">
        <f t="shared" si="32"/>
        <v>1</v>
      </c>
      <c r="J293">
        <f t="shared" si="33"/>
        <v>1</v>
      </c>
      <c r="K293">
        <f t="shared" si="34"/>
        <v>0</v>
      </c>
      <c r="L293">
        <f t="shared" si="35"/>
        <v>1</v>
      </c>
      <c r="M293">
        <f t="shared" si="36"/>
        <v>1</v>
      </c>
      <c r="N293">
        <f t="shared" si="37"/>
        <v>3</v>
      </c>
    </row>
    <row r="294" spans="1:14" x14ac:dyDescent="0.25">
      <c r="A294" s="25">
        <v>30</v>
      </c>
      <c r="B294" s="25" t="s">
        <v>58</v>
      </c>
      <c r="C294" s="25" t="s">
        <v>67</v>
      </c>
      <c r="D294" s="37" t="s">
        <v>24</v>
      </c>
      <c r="E294" t="str">
        <f>randowFlorest!E294</f>
        <v>E</v>
      </c>
      <c r="F294" t="str">
        <f>NaiveBayes!E294</f>
        <v>E</v>
      </c>
      <c r="G294" t="str">
        <f>redesNeurais!E294</f>
        <v>E</v>
      </c>
      <c r="H294" t="str">
        <f>GradientBoosted!E294</f>
        <v>E</v>
      </c>
      <c r="I294">
        <f t="shared" si="32"/>
        <v>1</v>
      </c>
      <c r="J294">
        <f t="shared" si="33"/>
        <v>1</v>
      </c>
      <c r="K294">
        <f t="shared" si="34"/>
        <v>1</v>
      </c>
      <c r="L294">
        <f t="shared" si="35"/>
        <v>1</v>
      </c>
      <c r="M294">
        <f t="shared" si="36"/>
        <v>1</v>
      </c>
      <c r="N294">
        <f t="shared" si="37"/>
        <v>4</v>
      </c>
    </row>
    <row r="295" spans="1:14" x14ac:dyDescent="0.25">
      <c r="A295" s="25">
        <v>30</v>
      </c>
      <c r="B295" s="25" t="s">
        <v>57</v>
      </c>
      <c r="C295" s="25" t="s">
        <v>54</v>
      </c>
      <c r="D295" s="37" t="s">
        <v>24</v>
      </c>
      <c r="E295" t="str">
        <f>randowFlorest!E295</f>
        <v>E</v>
      </c>
      <c r="F295" t="str">
        <f>NaiveBayes!E295</f>
        <v>E</v>
      </c>
      <c r="G295" t="str">
        <f>redesNeurais!E295</f>
        <v>M</v>
      </c>
      <c r="H295" t="str">
        <f>GradientBoosted!E295</f>
        <v>M</v>
      </c>
      <c r="I295">
        <f t="shared" si="32"/>
        <v>1</v>
      </c>
      <c r="J295">
        <f t="shared" si="33"/>
        <v>1</v>
      </c>
      <c r="K295">
        <f t="shared" si="34"/>
        <v>1</v>
      </c>
      <c r="L295">
        <f t="shared" si="35"/>
        <v>0</v>
      </c>
      <c r="M295">
        <f t="shared" si="36"/>
        <v>0</v>
      </c>
      <c r="N295">
        <f t="shared" si="37"/>
        <v>2</v>
      </c>
    </row>
    <row r="296" spans="1:14" x14ac:dyDescent="0.25">
      <c r="A296" s="25">
        <v>30</v>
      </c>
      <c r="B296" s="25" t="s">
        <v>56</v>
      </c>
      <c r="C296" s="25" t="s">
        <v>64</v>
      </c>
      <c r="D296" s="37" t="s">
        <v>23</v>
      </c>
      <c r="E296" t="str">
        <f>randowFlorest!E296</f>
        <v>M</v>
      </c>
      <c r="F296" t="str">
        <f>NaiveBayes!E296</f>
        <v>M</v>
      </c>
      <c r="G296" t="str">
        <f>redesNeurais!E296</f>
        <v>M</v>
      </c>
      <c r="H296" t="str">
        <f>GradientBoosted!E296</f>
        <v>M</v>
      </c>
      <c r="I296">
        <f t="shared" si="32"/>
        <v>1</v>
      </c>
      <c r="J296">
        <f t="shared" si="33"/>
        <v>1</v>
      </c>
      <c r="K296">
        <f t="shared" si="34"/>
        <v>1</v>
      </c>
      <c r="L296">
        <f t="shared" si="35"/>
        <v>1</v>
      </c>
      <c r="M296">
        <f t="shared" si="36"/>
        <v>1</v>
      </c>
      <c r="N296">
        <f t="shared" si="37"/>
        <v>4</v>
      </c>
    </row>
    <row r="297" spans="1:14" x14ac:dyDescent="0.25">
      <c r="A297" s="25">
        <v>30</v>
      </c>
      <c r="B297" s="25" t="s">
        <v>49</v>
      </c>
      <c r="C297" s="25" t="s">
        <v>62</v>
      </c>
      <c r="D297" s="37" t="s">
        <v>24</v>
      </c>
      <c r="E297" t="str">
        <f>randowFlorest!E297</f>
        <v>E</v>
      </c>
      <c r="F297" t="str">
        <f>NaiveBayes!E297</f>
        <v>M</v>
      </c>
      <c r="G297" t="str">
        <f>redesNeurais!E297</f>
        <v>M</v>
      </c>
      <c r="H297" t="str">
        <f>GradientBoosted!E297</f>
        <v>E</v>
      </c>
      <c r="I297">
        <f t="shared" si="32"/>
        <v>1</v>
      </c>
      <c r="J297">
        <f t="shared" si="33"/>
        <v>1</v>
      </c>
      <c r="K297">
        <f t="shared" si="34"/>
        <v>0</v>
      </c>
      <c r="L297">
        <f t="shared" si="35"/>
        <v>0</v>
      </c>
      <c r="M297">
        <f t="shared" si="36"/>
        <v>1</v>
      </c>
      <c r="N297">
        <f t="shared" si="37"/>
        <v>2</v>
      </c>
    </row>
    <row r="298" spans="1:14" x14ac:dyDescent="0.25">
      <c r="A298" s="25">
        <v>30</v>
      </c>
      <c r="B298" s="25" t="s">
        <v>48</v>
      </c>
      <c r="C298" s="25" t="s">
        <v>63</v>
      </c>
      <c r="D298" s="37" t="s">
        <v>23</v>
      </c>
      <c r="E298" t="str">
        <f>randowFlorest!E298</f>
        <v>M</v>
      </c>
      <c r="F298" t="str">
        <f>NaiveBayes!E298</f>
        <v>M</v>
      </c>
      <c r="G298" t="str">
        <f>redesNeurais!E298</f>
        <v>M</v>
      </c>
      <c r="H298" t="str">
        <f>GradientBoosted!E298</f>
        <v>M</v>
      </c>
      <c r="I298">
        <f t="shared" si="32"/>
        <v>1</v>
      </c>
      <c r="J298">
        <f t="shared" si="33"/>
        <v>1</v>
      </c>
      <c r="K298">
        <f t="shared" si="34"/>
        <v>1</v>
      </c>
      <c r="L298">
        <f t="shared" si="35"/>
        <v>1</v>
      </c>
      <c r="M298">
        <f t="shared" si="36"/>
        <v>1</v>
      </c>
      <c r="N298">
        <f t="shared" si="37"/>
        <v>4</v>
      </c>
    </row>
    <row r="299" spans="1:14" x14ac:dyDescent="0.25">
      <c r="A299" s="25">
        <v>30</v>
      </c>
      <c r="B299" s="25" t="s">
        <v>59</v>
      </c>
      <c r="C299" s="25" t="s">
        <v>55</v>
      </c>
      <c r="D299" s="37" t="s">
        <v>23</v>
      </c>
      <c r="E299" t="str">
        <f>randowFlorest!E299</f>
        <v>M</v>
      </c>
      <c r="F299" t="str">
        <f>NaiveBayes!E299</f>
        <v>M</v>
      </c>
      <c r="G299" t="str">
        <f>redesNeurais!E299</f>
        <v>M</v>
      </c>
      <c r="H299" t="str">
        <f>GradientBoosted!E299</f>
        <v>M</v>
      </c>
      <c r="I299">
        <f t="shared" si="32"/>
        <v>1</v>
      </c>
      <c r="J299">
        <f t="shared" si="33"/>
        <v>1</v>
      </c>
      <c r="K299">
        <f t="shared" si="34"/>
        <v>1</v>
      </c>
      <c r="L299">
        <f t="shared" si="35"/>
        <v>1</v>
      </c>
      <c r="M299">
        <f t="shared" si="36"/>
        <v>1</v>
      </c>
      <c r="N299">
        <f t="shared" si="37"/>
        <v>4</v>
      </c>
    </row>
    <row r="300" spans="1:14" x14ac:dyDescent="0.25">
      <c r="A300" s="25">
        <v>30</v>
      </c>
      <c r="B300" s="25" t="s">
        <v>60</v>
      </c>
      <c r="C300" s="25" t="s">
        <v>53</v>
      </c>
      <c r="D300" s="37" t="s">
        <v>23</v>
      </c>
      <c r="E300" t="str">
        <f>randowFlorest!E300</f>
        <v>M</v>
      </c>
      <c r="F300" t="str">
        <f>NaiveBayes!E300</f>
        <v>M</v>
      </c>
      <c r="G300" t="str">
        <f>redesNeurais!E300</f>
        <v>M</v>
      </c>
      <c r="H300" t="str">
        <f>GradientBoosted!E300</f>
        <v>M</v>
      </c>
      <c r="I300">
        <f t="shared" si="32"/>
        <v>1</v>
      </c>
      <c r="J300">
        <f t="shared" si="33"/>
        <v>1</v>
      </c>
      <c r="K300">
        <f t="shared" si="34"/>
        <v>1</v>
      </c>
      <c r="L300">
        <f t="shared" si="35"/>
        <v>1</v>
      </c>
      <c r="M300">
        <f t="shared" si="36"/>
        <v>1</v>
      </c>
      <c r="N300">
        <f t="shared" si="37"/>
        <v>4</v>
      </c>
    </row>
    <row r="301" spans="1:14" x14ac:dyDescent="0.25">
      <c r="A301" s="25">
        <v>30</v>
      </c>
      <c r="B301" s="25" t="s">
        <v>66</v>
      </c>
      <c r="C301" s="25" t="s">
        <v>65</v>
      </c>
      <c r="D301" s="37" t="s">
        <v>23</v>
      </c>
      <c r="E301" t="str">
        <f>randowFlorest!E301</f>
        <v>M</v>
      </c>
      <c r="F301" t="str">
        <f>NaiveBayes!E301</f>
        <v>M</v>
      </c>
      <c r="G301" t="str">
        <f>redesNeurais!E301</f>
        <v>M</v>
      </c>
      <c r="H301" t="str">
        <f>GradientBoosted!E301</f>
        <v>M</v>
      </c>
      <c r="I301">
        <f t="shared" si="32"/>
        <v>1</v>
      </c>
      <c r="J301">
        <f t="shared" si="33"/>
        <v>1</v>
      </c>
      <c r="K301">
        <f t="shared" si="34"/>
        <v>1</v>
      </c>
      <c r="L301">
        <f t="shared" si="35"/>
        <v>1</v>
      </c>
      <c r="M301">
        <f t="shared" si="36"/>
        <v>1</v>
      </c>
      <c r="N301">
        <f t="shared" si="37"/>
        <v>4</v>
      </c>
    </row>
    <row r="302" spans="1:14" x14ac:dyDescent="0.25">
      <c r="A302" s="25">
        <v>30</v>
      </c>
      <c r="B302" s="25" t="s">
        <v>61</v>
      </c>
      <c r="C302" s="25" t="s">
        <v>51</v>
      </c>
      <c r="D302" s="37" t="s">
        <v>23</v>
      </c>
      <c r="E302" t="str">
        <f>randowFlorest!E302</f>
        <v>M</v>
      </c>
      <c r="F302" t="str">
        <f>NaiveBayes!E302</f>
        <v>M</v>
      </c>
      <c r="G302" t="str">
        <f>redesNeurais!E302</f>
        <v>M</v>
      </c>
      <c r="H302" t="str">
        <f>GradientBoosted!E302</f>
        <v>E</v>
      </c>
      <c r="I302">
        <f t="shared" si="32"/>
        <v>1</v>
      </c>
      <c r="J302">
        <f t="shared" si="33"/>
        <v>1</v>
      </c>
      <c r="K302">
        <f t="shared" si="34"/>
        <v>1</v>
      </c>
      <c r="L302">
        <f t="shared" si="35"/>
        <v>1</v>
      </c>
      <c r="M302">
        <f t="shared" si="36"/>
        <v>0</v>
      </c>
      <c r="N302">
        <f t="shared" si="37"/>
        <v>3</v>
      </c>
    </row>
    <row r="303" spans="1:14" x14ac:dyDescent="0.25">
      <c r="A303" s="25">
        <v>31</v>
      </c>
      <c r="B303" s="25" t="s">
        <v>66</v>
      </c>
      <c r="C303" s="25" t="s">
        <v>49</v>
      </c>
      <c r="D303" s="37" t="s">
        <v>24</v>
      </c>
      <c r="E303" t="str">
        <f>randowFlorest!E303</f>
        <v>E</v>
      </c>
      <c r="F303" t="str">
        <f>NaiveBayes!E303</f>
        <v>E</v>
      </c>
      <c r="G303" t="str">
        <f>redesNeurais!E303</f>
        <v>M</v>
      </c>
      <c r="H303" t="str">
        <f>GradientBoosted!E303</f>
        <v>E</v>
      </c>
      <c r="I303">
        <f t="shared" si="32"/>
        <v>1</v>
      </c>
      <c r="J303">
        <f t="shared" si="33"/>
        <v>1</v>
      </c>
      <c r="K303">
        <f t="shared" si="34"/>
        <v>1</v>
      </c>
      <c r="L303">
        <f t="shared" si="35"/>
        <v>0</v>
      </c>
      <c r="M303">
        <f t="shared" si="36"/>
        <v>1</v>
      </c>
      <c r="N303">
        <f t="shared" si="37"/>
        <v>3</v>
      </c>
    </row>
    <row r="304" spans="1:14" x14ac:dyDescent="0.25">
      <c r="A304" s="25">
        <v>31</v>
      </c>
      <c r="B304" s="25" t="s">
        <v>63</v>
      </c>
      <c r="C304" s="25" t="s">
        <v>57</v>
      </c>
      <c r="D304" s="37" t="s">
        <v>23</v>
      </c>
      <c r="E304" t="str">
        <f>randowFlorest!E304</f>
        <v>M</v>
      </c>
      <c r="F304" t="str">
        <f>NaiveBayes!E304</f>
        <v>M</v>
      </c>
      <c r="G304" t="str">
        <f>redesNeurais!E304</f>
        <v>M</v>
      </c>
      <c r="H304" t="str">
        <f>GradientBoosted!E304</f>
        <v>E</v>
      </c>
      <c r="I304">
        <f t="shared" si="32"/>
        <v>1</v>
      </c>
      <c r="J304">
        <f t="shared" si="33"/>
        <v>1</v>
      </c>
      <c r="K304">
        <f t="shared" si="34"/>
        <v>1</v>
      </c>
      <c r="L304">
        <f t="shared" si="35"/>
        <v>1</v>
      </c>
      <c r="M304">
        <f t="shared" si="36"/>
        <v>0</v>
      </c>
      <c r="N304">
        <f t="shared" si="37"/>
        <v>3</v>
      </c>
    </row>
    <row r="305" spans="1:14" x14ac:dyDescent="0.25">
      <c r="A305" s="25">
        <v>31</v>
      </c>
      <c r="B305" s="25" t="s">
        <v>67</v>
      </c>
      <c r="C305" s="25" t="s">
        <v>56</v>
      </c>
      <c r="D305" s="37" t="s">
        <v>25</v>
      </c>
      <c r="E305" t="str">
        <f>randowFlorest!E305</f>
        <v>E</v>
      </c>
      <c r="F305" t="str">
        <f>NaiveBayes!E305</f>
        <v>E</v>
      </c>
      <c r="G305" t="str">
        <f>redesNeurais!E305</f>
        <v>V</v>
      </c>
      <c r="H305" t="str">
        <f>GradientBoosted!E305</f>
        <v>E</v>
      </c>
      <c r="I305">
        <f t="shared" si="32"/>
        <v>1</v>
      </c>
      <c r="J305">
        <f t="shared" si="33"/>
        <v>0</v>
      </c>
      <c r="K305">
        <f t="shared" si="34"/>
        <v>0</v>
      </c>
      <c r="L305">
        <f t="shared" si="35"/>
        <v>1</v>
      </c>
      <c r="M305">
        <f t="shared" si="36"/>
        <v>0</v>
      </c>
      <c r="N305">
        <f t="shared" si="37"/>
        <v>1</v>
      </c>
    </row>
    <row r="306" spans="1:14" x14ac:dyDescent="0.25">
      <c r="A306" s="25">
        <v>31</v>
      </c>
      <c r="B306" s="25" t="s">
        <v>62</v>
      </c>
      <c r="C306" s="25" t="s">
        <v>52</v>
      </c>
      <c r="D306" s="37" t="s">
        <v>24</v>
      </c>
      <c r="E306" t="str">
        <f>randowFlorest!E306</f>
        <v>E</v>
      </c>
      <c r="F306" t="str">
        <f>NaiveBayes!E306</f>
        <v>E</v>
      </c>
      <c r="G306" t="str">
        <f>redesNeurais!E306</f>
        <v>M</v>
      </c>
      <c r="H306" t="str">
        <f>GradientBoosted!E306</f>
        <v>M</v>
      </c>
      <c r="I306">
        <f t="shared" si="32"/>
        <v>1</v>
      </c>
      <c r="J306">
        <f t="shared" si="33"/>
        <v>1</v>
      </c>
      <c r="K306">
        <f t="shared" si="34"/>
        <v>1</v>
      </c>
      <c r="L306">
        <f t="shared" si="35"/>
        <v>0</v>
      </c>
      <c r="M306">
        <f t="shared" si="36"/>
        <v>0</v>
      </c>
      <c r="N306">
        <f t="shared" si="37"/>
        <v>2</v>
      </c>
    </row>
    <row r="307" spans="1:14" x14ac:dyDescent="0.25">
      <c r="A307" s="25">
        <v>31</v>
      </c>
      <c r="B307" s="25" t="s">
        <v>54</v>
      </c>
      <c r="C307" s="25" t="s">
        <v>59</v>
      </c>
      <c r="D307" s="37" t="s">
        <v>23</v>
      </c>
      <c r="E307" t="str">
        <f>randowFlorest!E307</f>
        <v>M</v>
      </c>
      <c r="F307" t="str">
        <f>NaiveBayes!E307</f>
        <v>M</v>
      </c>
      <c r="G307" t="str">
        <f>redesNeurais!E307</f>
        <v>M</v>
      </c>
      <c r="H307" t="str">
        <f>GradientBoosted!E307</f>
        <v>M</v>
      </c>
      <c r="I307">
        <f t="shared" si="32"/>
        <v>1</v>
      </c>
      <c r="J307">
        <f t="shared" si="33"/>
        <v>1</v>
      </c>
      <c r="K307">
        <f t="shared" si="34"/>
        <v>1</v>
      </c>
      <c r="L307">
        <f t="shared" si="35"/>
        <v>1</v>
      </c>
      <c r="M307">
        <f t="shared" si="36"/>
        <v>1</v>
      </c>
      <c r="N307">
        <f t="shared" si="37"/>
        <v>4</v>
      </c>
    </row>
    <row r="308" spans="1:14" x14ac:dyDescent="0.25">
      <c r="A308" s="25">
        <v>31</v>
      </c>
      <c r="B308" s="25" t="s">
        <v>55</v>
      </c>
      <c r="C308" s="25" t="s">
        <v>61</v>
      </c>
      <c r="D308" s="37" t="s">
        <v>25</v>
      </c>
      <c r="E308" t="str">
        <f>randowFlorest!E308</f>
        <v>V</v>
      </c>
      <c r="F308" t="str">
        <f>NaiveBayes!E308</f>
        <v>V</v>
      </c>
      <c r="G308" t="str">
        <f>redesNeurais!E308</f>
        <v>V</v>
      </c>
      <c r="H308" t="str">
        <f>GradientBoosted!E308</f>
        <v>V</v>
      </c>
      <c r="I308">
        <f t="shared" si="32"/>
        <v>1</v>
      </c>
      <c r="J308">
        <f t="shared" si="33"/>
        <v>1</v>
      </c>
      <c r="K308">
        <f t="shared" si="34"/>
        <v>1</v>
      </c>
      <c r="L308">
        <f t="shared" si="35"/>
        <v>1</v>
      </c>
      <c r="M308">
        <f t="shared" si="36"/>
        <v>1</v>
      </c>
      <c r="N308">
        <f t="shared" si="37"/>
        <v>4</v>
      </c>
    </row>
    <row r="309" spans="1:14" x14ac:dyDescent="0.25">
      <c r="A309" s="25">
        <v>31</v>
      </c>
      <c r="B309" s="25" t="s">
        <v>51</v>
      </c>
      <c r="C309" s="25" t="s">
        <v>48</v>
      </c>
      <c r="D309" s="37" t="s">
        <v>25</v>
      </c>
      <c r="E309" t="str">
        <f>randowFlorest!E309</f>
        <v>V</v>
      </c>
      <c r="F309" t="str">
        <f>NaiveBayes!E309</f>
        <v>V</v>
      </c>
      <c r="G309" t="str">
        <f>redesNeurais!E309</f>
        <v>V</v>
      </c>
      <c r="H309" t="str">
        <f>GradientBoosted!E309</f>
        <v>V</v>
      </c>
      <c r="I309">
        <f t="shared" si="32"/>
        <v>1</v>
      </c>
      <c r="J309">
        <f t="shared" si="33"/>
        <v>1</v>
      </c>
      <c r="K309">
        <f t="shared" si="34"/>
        <v>1</v>
      </c>
      <c r="L309">
        <f t="shared" si="35"/>
        <v>1</v>
      </c>
      <c r="M309">
        <f t="shared" si="36"/>
        <v>1</v>
      </c>
      <c r="N309">
        <f t="shared" si="37"/>
        <v>4</v>
      </c>
    </row>
    <row r="310" spans="1:14" x14ac:dyDescent="0.25">
      <c r="A310" s="25">
        <v>31</v>
      </c>
      <c r="B310" s="25" t="s">
        <v>60</v>
      </c>
      <c r="C310" s="25" t="s">
        <v>65</v>
      </c>
      <c r="D310" s="37" t="s">
        <v>23</v>
      </c>
      <c r="E310" t="str">
        <f>randowFlorest!E310</f>
        <v>M</v>
      </c>
      <c r="F310" t="str">
        <f>NaiveBayes!E310</f>
        <v>M</v>
      </c>
      <c r="G310" t="str">
        <f>redesNeurais!E310</f>
        <v>M</v>
      </c>
      <c r="H310" t="str">
        <f>GradientBoosted!E310</f>
        <v>E</v>
      </c>
      <c r="I310">
        <f t="shared" si="32"/>
        <v>1</v>
      </c>
      <c r="J310">
        <f t="shared" si="33"/>
        <v>1</v>
      </c>
      <c r="K310">
        <f t="shared" si="34"/>
        <v>1</v>
      </c>
      <c r="L310">
        <f t="shared" si="35"/>
        <v>1</v>
      </c>
      <c r="M310">
        <f t="shared" si="36"/>
        <v>0</v>
      </c>
      <c r="N310">
        <f t="shared" si="37"/>
        <v>3</v>
      </c>
    </row>
    <row r="311" spans="1:14" x14ac:dyDescent="0.25">
      <c r="A311" s="25">
        <v>31</v>
      </c>
      <c r="B311" s="25" t="s">
        <v>50</v>
      </c>
      <c r="C311" s="25" t="s">
        <v>58</v>
      </c>
      <c r="D311" s="37" t="s">
        <v>25</v>
      </c>
      <c r="E311" t="str">
        <f>randowFlorest!E311</f>
        <v>V</v>
      </c>
      <c r="F311" t="str">
        <f>NaiveBayes!E311</f>
        <v>V</v>
      </c>
      <c r="G311" t="str">
        <f>redesNeurais!E311</f>
        <v>V</v>
      </c>
      <c r="H311" t="str">
        <f>GradientBoosted!E311</f>
        <v>V</v>
      </c>
      <c r="I311">
        <f t="shared" si="32"/>
        <v>1</v>
      </c>
      <c r="J311">
        <f t="shared" si="33"/>
        <v>1</v>
      </c>
      <c r="K311">
        <f t="shared" si="34"/>
        <v>1</v>
      </c>
      <c r="L311">
        <f t="shared" si="35"/>
        <v>1</v>
      </c>
      <c r="M311">
        <f t="shared" si="36"/>
        <v>1</v>
      </c>
      <c r="N311">
        <f t="shared" si="37"/>
        <v>4</v>
      </c>
    </row>
    <row r="312" spans="1:14" x14ac:dyDescent="0.25">
      <c r="A312" s="25">
        <v>31</v>
      </c>
      <c r="B312" s="25" t="s">
        <v>64</v>
      </c>
      <c r="C312" s="25" t="s">
        <v>53</v>
      </c>
      <c r="D312" s="37" t="s">
        <v>23</v>
      </c>
      <c r="E312" t="str">
        <f>randowFlorest!E312</f>
        <v>M</v>
      </c>
      <c r="F312" t="str">
        <f>NaiveBayes!E312</f>
        <v>M</v>
      </c>
      <c r="G312" t="str">
        <f>redesNeurais!E312</f>
        <v>M</v>
      </c>
      <c r="H312" t="str">
        <f>GradientBoosted!E312</f>
        <v>M</v>
      </c>
      <c r="I312">
        <f t="shared" si="32"/>
        <v>1</v>
      </c>
      <c r="J312">
        <f t="shared" si="33"/>
        <v>1</v>
      </c>
      <c r="K312">
        <f t="shared" si="34"/>
        <v>1</v>
      </c>
      <c r="L312">
        <f t="shared" si="35"/>
        <v>1</v>
      </c>
      <c r="M312">
        <f t="shared" si="36"/>
        <v>1</v>
      </c>
      <c r="N312">
        <f t="shared" si="37"/>
        <v>4</v>
      </c>
    </row>
    <row r="313" spans="1:14" x14ac:dyDescent="0.25">
      <c r="A313" s="25">
        <v>32</v>
      </c>
      <c r="B313" s="25" t="s">
        <v>59</v>
      </c>
      <c r="C313" s="25" t="s">
        <v>61</v>
      </c>
      <c r="D313" s="37" t="s">
        <v>25</v>
      </c>
      <c r="E313" t="str">
        <f>randowFlorest!E313</f>
        <v>V</v>
      </c>
      <c r="F313" t="str">
        <f>NaiveBayes!E313</f>
        <v>V</v>
      </c>
      <c r="G313" t="str">
        <f>redesNeurais!E313</f>
        <v>V</v>
      </c>
      <c r="H313" t="str">
        <f>GradientBoosted!E313</f>
        <v>V</v>
      </c>
      <c r="I313">
        <f t="shared" si="32"/>
        <v>1</v>
      </c>
      <c r="J313">
        <f t="shared" si="33"/>
        <v>1</v>
      </c>
      <c r="K313">
        <f t="shared" si="34"/>
        <v>1</v>
      </c>
      <c r="L313">
        <f t="shared" si="35"/>
        <v>1</v>
      </c>
      <c r="M313">
        <f t="shared" si="36"/>
        <v>1</v>
      </c>
      <c r="N313">
        <f t="shared" si="37"/>
        <v>4</v>
      </c>
    </row>
    <row r="314" spans="1:14" x14ac:dyDescent="0.25">
      <c r="A314" s="25">
        <v>32</v>
      </c>
      <c r="B314" s="25" t="s">
        <v>56</v>
      </c>
      <c r="C314" s="25" t="s">
        <v>63</v>
      </c>
      <c r="D314" s="37" t="s">
        <v>24</v>
      </c>
      <c r="E314" t="str">
        <f>randowFlorest!E314</f>
        <v>M</v>
      </c>
      <c r="F314" t="str">
        <f>NaiveBayes!E314</f>
        <v>M</v>
      </c>
      <c r="G314" t="str">
        <f>redesNeurais!E314</f>
        <v>M</v>
      </c>
      <c r="H314" t="str">
        <f>GradientBoosted!E314</f>
        <v>E</v>
      </c>
      <c r="I314">
        <f t="shared" si="32"/>
        <v>1</v>
      </c>
      <c r="J314">
        <f t="shared" si="33"/>
        <v>0</v>
      </c>
      <c r="K314">
        <f t="shared" si="34"/>
        <v>0</v>
      </c>
      <c r="L314">
        <f t="shared" si="35"/>
        <v>0</v>
      </c>
      <c r="M314">
        <f t="shared" si="36"/>
        <v>1</v>
      </c>
      <c r="N314">
        <f t="shared" si="37"/>
        <v>1</v>
      </c>
    </row>
    <row r="315" spans="1:14" x14ac:dyDescent="0.25">
      <c r="A315" s="25">
        <v>32</v>
      </c>
      <c r="B315" s="25" t="s">
        <v>48</v>
      </c>
      <c r="C315" s="25" t="s">
        <v>62</v>
      </c>
      <c r="D315" s="37" t="s">
        <v>23</v>
      </c>
      <c r="E315" t="str">
        <f>randowFlorest!E315</f>
        <v>M</v>
      </c>
      <c r="F315" t="str">
        <f>NaiveBayes!E315</f>
        <v>M</v>
      </c>
      <c r="G315" t="str">
        <f>redesNeurais!E315</f>
        <v>M</v>
      </c>
      <c r="H315" t="str">
        <f>GradientBoosted!E315</f>
        <v>M</v>
      </c>
      <c r="I315">
        <f t="shared" si="32"/>
        <v>1</v>
      </c>
      <c r="J315">
        <f t="shared" si="33"/>
        <v>1</v>
      </c>
      <c r="K315">
        <f t="shared" si="34"/>
        <v>1</v>
      </c>
      <c r="L315">
        <f t="shared" si="35"/>
        <v>1</v>
      </c>
      <c r="M315">
        <f t="shared" si="36"/>
        <v>1</v>
      </c>
      <c r="N315">
        <f t="shared" si="37"/>
        <v>4</v>
      </c>
    </row>
    <row r="316" spans="1:14" x14ac:dyDescent="0.25">
      <c r="A316" s="25">
        <v>32</v>
      </c>
      <c r="B316" s="25" t="s">
        <v>57</v>
      </c>
      <c r="C316" s="25" t="s">
        <v>64</v>
      </c>
      <c r="D316" s="37" t="s">
        <v>23</v>
      </c>
      <c r="E316" t="str">
        <f>randowFlorest!E316</f>
        <v>M</v>
      </c>
      <c r="F316" t="str">
        <f>NaiveBayes!E316</f>
        <v>M</v>
      </c>
      <c r="G316" t="str">
        <f>redesNeurais!E316</f>
        <v>M</v>
      </c>
      <c r="H316" t="str">
        <f>GradientBoosted!E316</f>
        <v>M</v>
      </c>
      <c r="I316">
        <f t="shared" si="32"/>
        <v>1</v>
      </c>
      <c r="J316">
        <f t="shared" si="33"/>
        <v>1</v>
      </c>
      <c r="K316">
        <f t="shared" si="34"/>
        <v>1</v>
      </c>
      <c r="L316">
        <f t="shared" si="35"/>
        <v>1</v>
      </c>
      <c r="M316">
        <f t="shared" si="36"/>
        <v>1</v>
      </c>
      <c r="N316">
        <f t="shared" si="37"/>
        <v>4</v>
      </c>
    </row>
    <row r="317" spans="1:14" x14ac:dyDescent="0.25">
      <c r="A317" s="25">
        <v>32</v>
      </c>
      <c r="B317" s="25" t="s">
        <v>50</v>
      </c>
      <c r="C317" s="25" t="s">
        <v>66</v>
      </c>
      <c r="D317" s="37" t="s">
        <v>25</v>
      </c>
      <c r="E317" t="str">
        <f>randowFlorest!E317</f>
        <v>V</v>
      </c>
      <c r="F317" t="str">
        <f>NaiveBayes!E317</f>
        <v>E</v>
      </c>
      <c r="G317" t="str">
        <f>redesNeurais!E317</f>
        <v>V</v>
      </c>
      <c r="H317" t="str">
        <f>GradientBoosted!E317</f>
        <v>V</v>
      </c>
      <c r="I317">
        <f t="shared" si="32"/>
        <v>1</v>
      </c>
      <c r="J317">
        <f t="shared" si="33"/>
        <v>1</v>
      </c>
      <c r="K317">
        <f t="shared" si="34"/>
        <v>0</v>
      </c>
      <c r="L317">
        <f t="shared" si="35"/>
        <v>1</v>
      </c>
      <c r="M317">
        <f t="shared" si="36"/>
        <v>1</v>
      </c>
      <c r="N317">
        <f t="shared" si="37"/>
        <v>3</v>
      </c>
    </row>
    <row r="318" spans="1:14" x14ac:dyDescent="0.25">
      <c r="A318" s="25">
        <v>32</v>
      </c>
      <c r="B318" s="25" t="s">
        <v>65</v>
      </c>
      <c r="C318" s="25" t="s">
        <v>67</v>
      </c>
      <c r="D318" s="37" t="s">
        <v>25</v>
      </c>
      <c r="E318" t="str">
        <f>randowFlorest!E318</f>
        <v>V</v>
      </c>
      <c r="F318" t="str">
        <f>NaiveBayes!E318</f>
        <v>V</v>
      </c>
      <c r="G318" t="str">
        <f>redesNeurais!E318</f>
        <v>V</v>
      </c>
      <c r="H318" t="str">
        <f>GradientBoosted!E318</f>
        <v>V</v>
      </c>
      <c r="I318">
        <f t="shared" si="32"/>
        <v>1</v>
      </c>
      <c r="J318">
        <f t="shared" si="33"/>
        <v>1</v>
      </c>
      <c r="K318">
        <f t="shared" si="34"/>
        <v>1</v>
      </c>
      <c r="L318">
        <f t="shared" si="35"/>
        <v>1</v>
      </c>
      <c r="M318">
        <f t="shared" si="36"/>
        <v>1</v>
      </c>
      <c r="N318">
        <f t="shared" si="37"/>
        <v>4</v>
      </c>
    </row>
    <row r="319" spans="1:14" x14ac:dyDescent="0.25">
      <c r="A319" s="25">
        <v>32</v>
      </c>
      <c r="B319" s="25" t="s">
        <v>53</v>
      </c>
      <c r="C319" s="25" t="s">
        <v>58</v>
      </c>
      <c r="D319" s="37" t="s">
        <v>23</v>
      </c>
      <c r="E319" t="str">
        <f>randowFlorest!E319</f>
        <v>E</v>
      </c>
      <c r="F319" t="str">
        <f>NaiveBayes!E319</f>
        <v>M</v>
      </c>
      <c r="G319" t="str">
        <f>redesNeurais!E319</f>
        <v>M</v>
      </c>
      <c r="H319" t="str">
        <f>GradientBoosted!E319</f>
        <v>M</v>
      </c>
      <c r="I319">
        <f t="shared" si="32"/>
        <v>1</v>
      </c>
      <c r="J319">
        <f t="shared" si="33"/>
        <v>0</v>
      </c>
      <c r="K319">
        <f t="shared" si="34"/>
        <v>1</v>
      </c>
      <c r="L319">
        <f t="shared" si="35"/>
        <v>1</v>
      </c>
      <c r="M319">
        <f t="shared" si="36"/>
        <v>1</v>
      </c>
      <c r="N319">
        <f t="shared" si="37"/>
        <v>3</v>
      </c>
    </row>
    <row r="320" spans="1:14" x14ac:dyDescent="0.25">
      <c r="A320" s="25">
        <v>32</v>
      </c>
      <c r="B320" s="25" t="s">
        <v>52</v>
      </c>
      <c r="C320" s="25" t="s">
        <v>60</v>
      </c>
      <c r="D320" s="37" t="s">
        <v>25</v>
      </c>
      <c r="E320" t="str">
        <f>randowFlorest!E320</f>
        <v>V</v>
      </c>
      <c r="F320" t="str">
        <f>NaiveBayes!E320</f>
        <v>V</v>
      </c>
      <c r="G320" t="str">
        <f>redesNeurais!E320</f>
        <v>V</v>
      </c>
      <c r="H320" t="str">
        <f>GradientBoosted!E320</f>
        <v>V</v>
      </c>
      <c r="I320">
        <f t="shared" si="32"/>
        <v>1</v>
      </c>
      <c r="J320">
        <f t="shared" si="33"/>
        <v>1</v>
      </c>
      <c r="K320">
        <f t="shared" si="34"/>
        <v>1</v>
      </c>
      <c r="L320">
        <f t="shared" si="35"/>
        <v>1</v>
      </c>
      <c r="M320">
        <f t="shared" si="36"/>
        <v>1</v>
      </c>
      <c r="N320">
        <f t="shared" si="37"/>
        <v>4</v>
      </c>
    </row>
    <row r="321" spans="1:14" x14ac:dyDescent="0.25">
      <c r="A321" s="25">
        <v>32</v>
      </c>
      <c r="B321" s="25" t="s">
        <v>49</v>
      </c>
      <c r="C321" s="25" t="s">
        <v>54</v>
      </c>
      <c r="D321" s="37" t="s">
        <v>24</v>
      </c>
      <c r="E321" t="str">
        <f>randowFlorest!E321</f>
        <v>M</v>
      </c>
      <c r="F321" t="str">
        <f>NaiveBayes!E321</f>
        <v>E</v>
      </c>
      <c r="G321" t="str">
        <f>redesNeurais!E321</f>
        <v>M</v>
      </c>
      <c r="H321" t="str">
        <f>GradientBoosted!E321</f>
        <v>M</v>
      </c>
      <c r="I321">
        <f t="shared" si="32"/>
        <v>1</v>
      </c>
      <c r="J321">
        <f t="shared" si="33"/>
        <v>0</v>
      </c>
      <c r="K321">
        <f t="shared" si="34"/>
        <v>1</v>
      </c>
      <c r="L321">
        <f t="shared" si="35"/>
        <v>0</v>
      </c>
      <c r="M321">
        <f t="shared" si="36"/>
        <v>0</v>
      </c>
      <c r="N321">
        <f t="shared" si="37"/>
        <v>1</v>
      </c>
    </row>
    <row r="322" spans="1:14" x14ac:dyDescent="0.25">
      <c r="A322" s="25">
        <v>32</v>
      </c>
      <c r="B322" s="25" t="s">
        <v>51</v>
      </c>
      <c r="C322" s="25" t="s">
        <v>55</v>
      </c>
      <c r="D322" s="37" t="s">
        <v>23</v>
      </c>
      <c r="E322" t="str">
        <f>randowFlorest!E322</f>
        <v>M</v>
      </c>
      <c r="F322" t="str">
        <f>NaiveBayes!E322</f>
        <v>M</v>
      </c>
      <c r="G322" t="str">
        <f>redesNeurais!E322</f>
        <v>M</v>
      </c>
      <c r="H322" t="str">
        <f>GradientBoosted!E322</f>
        <v>M</v>
      </c>
      <c r="I322">
        <f t="shared" si="32"/>
        <v>1</v>
      </c>
      <c r="J322">
        <f t="shared" si="33"/>
        <v>1</v>
      </c>
      <c r="K322">
        <f t="shared" si="34"/>
        <v>1</v>
      </c>
      <c r="L322">
        <f t="shared" si="35"/>
        <v>1</v>
      </c>
      <c r="M322">
        <f t="shared" si="36"/>
        <v>1</v>
      </c>
      <c r="N322">
        <f t="shared" si="37"/>
        <v>4</v>
      </c>
    </row>
    <row r="323" spans="1:14" x14ac:dyDescent="0.25">
      <c r="A323" s="25">
        <v>34</v>
      </c>
      <c r="B323" s="25" t="s">
        <v>48</v>
      </c>
      <c r="C323" s="25" t="s">
        <v>67</v>
      </c>
      <c r="D323" s="37" t="s">
        <v>24</v>
      </c>
      <c r="E323" t="str">
        <f>randowFlorest!E323</f>
        <v>M</v>
      </c>
      <c r="F323" t="str">
        <f>NaiveBayes!E323</f>
        <v>M</v>
      </c>
      <c r="G323" t="str">
        <f>redesNeurais!E323</f>
        <v>E</v>
      </c>
      <c r="H323" t="str">
        <f>GradientBoosted!E323</f>
        <v>M</v>
      </c>
      <c r="I323">
        <f t="shared" si="32"/>
        <v>1</v>
      </c>
      <c r="J323">
        <f t="shared" si="33"/>
        <v>0</v>
      </c>
      <c r="K323">
        <f t="shared" si="34"/>
        <v>0</v>
      </c>
      <c r="L323">
        <f t="shared" si="35"/>
        <v>1</v>
      </c>
      <c r="M323">
        <f t="shared" si="36"/>
        <v>0</v>
      </c>
      <c r="N323">
        <f t="shared" si="37"/>
        <v>1</v>
      </c>
    </row>
    <row r="324" spans="1:14" x14ac:dyDescent="0.25">
      <c r="A324" s="25">
        <v>33</v>
      </c>
      <c r="B324" s="25" t="s">
        <v>61</v>
      </c>
      <c r="C324" s="25" t="s">
        <v>50</v>
      </c>
      <c r="D324" s="37" t="s">
        <v>24</v>
      </c>
      <c r="E324" t="str">
        <f>randowFlorest!E324</f>
        <v>M</v>
      </c>
      <c r="F324" t="str">
        <f>NaiveBayes!E324</f>
        <v>M</v>
      </c>
      <c r="G324" t="str">
        <f>redesNeurais!E324</f>
        <v>M</v>
      </c>
      <c r="H324" t="str">
        <f>GradientBoosted!E324</f>
        <v>M</v>
      </c>
      <c r="I324">
        <f t="shared" ref="I324:I382" si="38">IF(D324=E324,1,IF(F324=D324,1,IF(G324=D324,1,IF(H324=D324,1,0))))</f>
        <v>0</v>
      </c>
      <c r="J324">
        <f t="shared" ref="J324:J382" si="39">IF(E324=$D324,1,0)</f>
        <v>0</v>
      </c>
      <c r="K324">
        <f t="shared" ref="K324:K382" si="40">IF(F324=$D324,1,0)</f>
        <v>0</v>
      </c>
      <c r="L324">
        <f t="shared" ref="L324:L382" si="41">IF(G324=$D324,1,0)</f>
        <v>0</v>
      </c>
      <c r="M324">
        <f t="shared" ref="M324:M382" si="42">IF(H324=$D324,1,0)</f>
        <v>0</v>
      </c>
      <c r="N324">
        <f t="shared" ref="N324:N382" si="43">SUM(J324:M324)</f>
        <v>0</v>
      </c>
    </row>
    <row r="325" spans="1:14" x14ac:dyDescent="0.25">
      <c r="A325" s="25">
        <v>33</v>
      </c>
      <c r="B325" s="25" t="s">
        <v>58</v>
      </c>
      <c r="C325" s="25" t="s">
        <v>54</v>
      </c>
      <c r="D325" s="37" t="s">
        <v>24</v>
      </c>
      <c r="E325" t="str">
        <f>randowFlorest!E325</f>
        <v>E</v>
      </c>
      <c r="F325" t="str">
        <f>NaiveBayes!E325</f>
        <v>V</v>
      </c>
      <c r="G325" t="str">
        <f>redesNeurais!E325</f>
        <v>E</v>
      </c>
      <c r="H325" t="str">
        <f>GradientBoosted!E325</f>
        <v>V</v>
      </c>
      <c r="I325">
        <f t="shared" si="38"/>
        <v>1</v>
      </c>
      <c r="J325">
        <f t="shared" si="39"/>
        <v>1</v>
      </c>
      <c r="K325">
        <f t="shared" si="40"/>
        <v>0</v>
      </c>
      <c r="L325">
        <f t="shared" si="41"/>
        <v>1</v>
      </c>
      <c r="M325">
        <f t="shared" si="42"/>
        <v>0</v>
      </c>
      <c r="N325">
        <f t="shared" si="43"/>
        <v>2</v>
      </c>
    </row>
    <row r="326" spans="1:14" x14ac:dyDescent="0.25">
      <c r="A326" s="25">
        <v>33</v>
      </c>
      <c r="B326" s="25" t="s">
        <v>57</v>
      </c>
      <c r="C326" s="25" t="s">
        <v>65</v>
      </c>
      <c r="D326" s="37" t="s">
        <v>23</v>
      </c>
      <c r="E326" t="str">
        <f>randowFlorest!E326</f>
        <v>M</v>
      </c>
      <c r="F326" t="str">
        <f>NaiveBayes!E326</f>
        <v>M</v>
      </c>
      <c r="G326" t="str">
        <f>redesNeurais!E326</f>
        <v>M</v>
      </c>
      <c r="H326" t="str">
        <f>GradientBoosted!E326</f>
        <v>M</v>
      </c>
      <c r="I326">
        <f t="shared" si="38"/>
        <v>1</v>
      </c>
      <c r="J326">
        <f t="shared" si="39"/>
        <v>1</v>
      </c>
      <c r="K326">
        <f t="shared" si="40"/>
        <v>1</v>
      </c>
      <c r="L326">
        <f t="shared" si="41"/>
        <v>1</v>
      </c>
      <c r="M326">
        <f t="shared" si="42"/>
        <v>1</v>
      </c>
      <c r="N326">
        <f t="shared" si="43"/>
        <v>4</v>
      </c>
    </row>
    <row r="327" spans="1:14" x14ac:dyDescent="0.25">
      <c r="A327" s="25">
        <v>33</v>
      </c>
      <c r="B327" s="25" t="s">
        <v>66</v>
      </c>
      <c r="C327" s="25" t="s">
        <v>51</v>
      </c>
      <c r="D327" s="37" t="s">
        <v>23</v>
      </c>
      <c r="E327" t="str">
        <f>randowFlorest!E327</f>
        <v>M</v>
      </c>
      <c r="F327" t="str">
        <f>NaiveBayes!E327</f>
        <v>M</v>
      </c>
      <c r="G327" t="str">
        <f>redesNeurais!E327</f>
        <v>M</v>
      </c>
      <c r="H327" t="str">
        <f>GradientBoosted!E327</f>
        <v>M</v>
      </c>
      <c r="I327">
        <f t="shared" si="38"/>
        <v>1</v>
      </c>
      <c r="J327">
        <f t="shared" si="39"/>
        <v>1</v>
      </c>
      <c r="K327">
        <f t="shared" si="40"/>
        <v>1</v>
      </c>
      <c r="L327">
        <f t="shared" si="41"/>
        <v>1</v>
      </c>
      <c r="M327">
        <f t="shared" si="42"/>
        <v>1</v>
      </c>
      <c r="N327">
        <f t="shared" si="43"/>
        <v>4</v>
      </c>
    </row>
    <row r="328" spans="1:14" x14ac:dyDescent="0.25">
      <c r="A328" s="25">
        <v>33</v>
      </c>
      <c r="B328" s="25" t="s">
        <v>62</v>
      </c>
      <c r="C328" s="25" t="s">
        <v>56</v>
      </c>
      <c r="D328" s="37" t="s">
        <v>24</v>
      </c>
      <c r="E328" t="str">
        <f>randowFlorest!E328</f>
        <v>V</v>
      </c>
      <c r="F328" t="str">
        <f>NaiveBayes!E328</f>
        <v>V</v>
      </c>
      <c r="G328" t="str">
        <f>redesNeurais!E328</f>
        <v>V</v>
      </c>
      <c r="H328" t="str">
        <f>GradientBoosted!E328</f>
        <v>V</v>
      </c>
      <c r="I328">
        <f t="shared" si="38"/>
        <v>0</v>
      </c>
      <c r="J328">
        <f t="shared" si="39"/>
        <v>0</v>
      </c>
      <c r="K328">
        <f t="shared" si="40"/>
        <v>0</v>
      </c>
      <c r="L328">
        <f t="shared" si="41"/>
        <v>0</v>
      </c>
      <c r="M328">
        <f t="shared" si="42"/>
        <v>0</v>
      </c>
      <c r="N328">
        <f t="shared" si="43"/>
        <v>0</v>
      </c>
    </row>
    <row r="329" spans="1:14" x14ac:dyDescent="0.25">
      <c r="A329" s="25">
        <v>33</v>
      </c>
      <c r="B329" s="25" t="s">
        <v>63</v>
      </c>
      <c r="C329" s="25" t="s">
        <v>53</v>
      </c>
      <c r="D329" s="37" t="s">
        <v>24</v>
      </c>
      <c r="E329" t="str">
        <f>randowFlorest!E329</f>
        <v>M</v>
      </c>
      <c r="F329" t="str">
        <f>NaiveBayes!E329</f>
        <v>E</v>
      </c>
      <c r="G329" t="str">
        <f>redesNeurais!E329</f>
        <v>M</v>
      </c>
      <c r="H329" t="str">
        <f>GradientBoosted!E329</f>
        <v>E</v>
      </c>
      <c r="I329">
        <f t="shared" si="38"/>
        <v>1</v>
      </c>
      <c r="J329">
        <f t="shared" si="39"/>
        <v>0</v>
      </c>
      <c r="K329">
        <f t="shared" si="40"/>
        <v>1</v>
      </c>
      <c r="L329">
        <f t="shared" si="41"/>
        <v>0</v>
      </c>
      <c r="M329">
        <f t="shared" si="42"/>
        <v>1</v>
      </c>
      <c r="N329">
        <f t="shared" si="43"/>
        <v>2</v>
      </c>
    </row>
    <row r="330" spans="1:14" x14ac:dyDescent="0.25">
      <c r="A330" s="25">
        <v>33</v>
      </c>
      <c r="B330" s="25" t="s">
        <v>52</v>
      </c>
      <c r="C330" s="25" t="s">
        <v>64</v>
      </c>
      <c r="D330" s="37" t="s">
        <v>23</v>
      </c>
      <c r="E330" t="str">
        <f>randowFlorest!E330</f>
        <v>M</v>
      </c>
      <c r="F330" t="str">
        <f>NaiveBayes!E330</f>
        <v>M</v>
      </c>
      <c r="G330" t="str">
        <f>redesNeurais!E330</f>
        <v>M</v>
      </c>
      <c r="H330" t="str">
        <f>GradientBoosted!E330</f>
        <v>M</v>
      </c>
      <c r="I330">
        <f t="shared" si="38"/>
        <v>1</v>
      </c>
      <c r="J330">
        <f t="shared" si="39"/>
        <v>1</v>
      </c>
      <c r="K330">
        <f t="shared" si="40"/>
        <v>1</v>
      </c>
      <c r="L330">
        <f t="shared" si="41"/>
        <v>1</v>
      </c>
      <c r="M330">
        <f t="shared" si="42"/>
        <v>1</v>
      </c>
      <c r="N330">
        <f t="shared" si="43"/>
        <v>4</v>
      </c>
    </row>
    <row r="331" spans="1:14" x14ac:dyDescent="0.25">
      <c r="A331" s="25">
        <v>33</v>
      </c>
      <c r="B331" s="25" t="s">
        <v>60</v>
      </c>
      <c r="C331" s="25" t="s">
        <v>48</v>
      </c>
      <c r="D331" s="37" t="s">
        <v>25</v>
      </c>
      <c r="E331" t="str">
        <f>randowFlorest!E331</f>
        <v>V</v>
      </c>
      <c r="F331" t="str">
        <f>NaiveBayes!E331</f>
        <v>E</v>
      </c>
      <c r="G331" t="str">
        <f>redesNeurais!E331</f>
        <v>V</v>
      </c>
      <c r="H331" t="str">
        <f>GradientBoosted!E331</f>
        <v>V</v>
      </c>
      <c r="I331">
        <f t="shared" si="38"/>
        <v>1</v>
      </c>
      <c r="J331">
        <f t="shared" si="39"/>
        <v>1</v>
      </c>
      <c r="K331">
        <f t="shared" si="40"/>
        <v>0</v>
      </c>
      <c r="L331">
        <f t="shared" si="41"/>
        <v>1</v>
      </c>
      <c r="M331">
        <f t="shared" si="42"/>
        <v>1</v>
      </c>
      <c r="N331">
        <f t="shared" si="43"/>
        <v>3</v>
      </c>
    </row>
    <row r="332" spans="1:14" x14ac:dyDescent="0.25">
      <c r="A332" s="25">
        <v>33</v>
      </c>
      <c r="B332" s="25" t="s">
        <v>49</v>
      </c>
      <c r="C332" s="25" t="s">
        <v>55</v>
      </c>
      <c r="D332" s="37" t="s">
        <v>24</v>
      </c>
      <c r="E332" t="str">
        <f>randowFlorest!E332</f>
        <v>M</v>
      </c>
      <c r="F332" t="str">
        <f>NaiveBayes!E332</f>
        <v>M</v>
      </c>
      <c r="G332" t="str">
        <f>redesNeurais!E332</f>
        <v>M</v>
      </c>
      <c r="H332" t="str">
        <f>GradientBoosted!E332</f>
        <v>E</v>
      </c>
      <c r="I332">
        <f t="shared" si="38"/>
        <v>1</v>
      </c>
      <c r="J332">
        <f t="shared" si="39"/>
        <v>0</v>
      </c>
      <c r="K332">
        <f t="shared" si="40"/>
        <v>0</v>
      </c>
      <c r="L332">
        <f t="shared" si="41"/>
        <v>0</v>
      </c>
      <c r="M332">
        <f t="shared" si="42"/>
        <v>1</v>
      </c>
      <c r="N332">
        <f t="shared" si="43"/>
        <v>1</v>
      </c>
    </row>
    <row r="333" spans="1:14" x14ac:dyDescent="0.25">
      <c r="A333" s="25">
        <v>33</v>
      </c>
      <c r="B333" s="25" t="s">
        <v>67</v>
      </c>
      <c r="C333" s="25" t="s">
        <v>59</v>
      </c>
      <c r="D333" s="37" t="s">
        <v>24</v>
      </c>
      <c r="E333" t="str">
        <f>randowFlorest!E333</f>
        <v>M</v>
      </c>
      <c r="F333" t="str">
        <f>NaiveBayes!E333</f>
        <v>M</v>
      </c>
      <c r="G333" t="str">
        <f>redesNeurais!E333</f>
        <v>M</v>
      </c>
      <c r="H333" t="str">
        <f>GradientBoosted!E333</f>
        <v>E</v>
      </c>
      <c r="I333">
        <f t="shared" si="38"/>
        <v>1</v>
      </c>
      <c r="J333">
        <f t="shared" si="39"/>
        <v>0</v>
      </c>
      <c r="K333">
        <f t="shared" si="40"/>
        <v>0</v>
      </c>
      <c r="L333">
        <f t="shared" si="41"/>
        <v>0</v>
      </c>
      <c r="M333">
        <f t="shared" si="42"/>
        <v>1</v>
      </c>
      <c r="N333">
        <f t="shared" si="43"/>
        <v>1</v>
      </c>
    </row>
    <row r="334" spans="1:14" x14ac:dyDescent="0.25">
      <c r="A334" s="25">
        <v>34</v>
      </c>
      <c r="B334" s="25" t="s">
        <v>61</v>
      </c>
      <c r="C334" s="25" t="s">
        <v>49</v>
      </c>
      <c r="D334" s="37" t="s">
        <v>23</v>
      </c>
      <c r="E334" t="str">
        <f>randowFlorest!E334</f>
        <v>M</v>
      </c>
      <c r="F334" t="str">
        <f>NaiveBayes!E334</f>
        <v>M</v>
      </c>
      <c r="G334" t="str">
        <f>redesNeurais!E334</f>
        <v>M</v>
      </c>
      <c r="H334" t="str">
        <f>GradientBoosted!E334</f>
        <v>M</v>
      </c>
      <c r="I334">
        <f t="shared" si="38"/>
        <v>1</v>
      </c>
      <c r="J334">
        <f t="shared" si="39"/>
        <v>1</v>
      </c>
      <c r="K334">
        <f t="shared" si="40"/>
        <v>1</v>
      </c>
      <c r="L334">
        <f t="shared" si="41"/>
        <v>1</v>
      </c>
      <c r="M334">
        <f t="shared" si="42"/>
        <v>1</v>
      </c>
      <c r="N334">
        <f t="shared" si="43"/>
        <v>4</v>
      </c>
    </row>
    <row r="335" spans="1:14" x14ac:dyDescent="0.25">
      <c r="A335" s="25">
        <v>34</v>
      </c>
      <c r="B335" s="25" t="s">
        <v>51</v>
      </c>
      <c r="C335" s="25" t="s">
        <v>63</v>
      </c>
      <c r="D335" s="37" t="s">
        <v>23</v>
      </c>
      <c r="E335" t="str">
        <f>randowFlorest!E335</f>
        <v>M</v>
      </c>
      <c r="F335" t="str">
        <f>NaiveBayes!E335</f>
        <v>M</v>
      </c>
      <c r="G335" t="str">
        <f>redesNeurais!E335</f>
        <v>M</v>
      </c>
      <c r="H335" t="str">
        <f>GradientBoosted!E335</f>
        <v>M</v>
      </c>
      <c r="I335">
        <f t="shared" si="38"/>
        <v>1</v>
      </c>
      <c r="J335">
        <f t="shared" si="39"/>
        <v>1</v>
      </c>
      <c r="K335">
        <f t="shared" si="40"/>
        <v>1</v>
      </c>
      <c r="L335">
        <f t="shared" si="41"/>
        <v>1</v>
      </c>
      <c r="M335">
        <f t="shared" si="42"/>
        <v>1</v>
      </c>
      <c r="N335">
        <f t="shared" si="43"/>
        <v>4</v>
      </c>
    </row>
    <row r="336" spans="1:14" x14ac:dyDescent="0.25">
      <c r="A336" s="25">
        <v>34</v>
      </c>
      <c r="B336" s="25" t="s">
        <v>55</v>
      </c>
      <c r="C336" s="25" t="s">
        <v>52</v>
      </c>
      <c r="D336" s="37" t="s">
        <v>25</v>
      </c>
      <c r="E336" t="str">
        <f>randowFlorest!E336</f>
        <v>V</v>
      </c>
      <c r="F336" t="str">
        <f>NaiveBayes!E336</f>
        <v>V</v>
      </c>
      <c r="G336" t="str">
        <f>redesNeurais!E336</f>
        <v>V</v>
      </c>
      <c r="H336" t="str">
        <f>GradientBoosted!E336</f>
        <v>V</v>
      </c>
      <c r="I336">
        <f t="shared" si="38"/>
        <v>1</v>
      </c>
      <c r="J336">
        <f t="shared" si="39"/>
        <v>1</v>
      </c>
      <c r="K336">
        <f t="shared" si="40"/>
        <v>1</v>
      </c>
      <c r="L336">
        <f t="shared" si="41"/>
        <v>1</v>
      </c>
      <c r="M336">
        <f t="shared" si="42"/>
        <v>1</v>
      </c>
      <c r="N336">
        <f t="shared" si="43"/>
        <v>4</v>
      </c>
    </row>
    <row r="337" spans="1:14" x14ac:dyDescent="0.25">
      <c r="A337" s="25">
        <v>34</v>
      </c>
      <c r="B337" s="25" t="s">
        <v>64</v>
      </c>
      <c r="C337" s="25" t="s">
        <v>50</v>
      </c>
      <c r="D337" s="37" t="s">
        <v>24</v>
      </c>
      <c r="E337" t="str">
        <f>randowFlorest!E337</f>
        <v>E</v>
      </c>
      <c r="F337" t="str">
        <f>NaiveBayes!E337</f>
        <v>E</v>
      </c>
      <c r="G337" t="str">
        <f>redesNeurais!E337</f>
        <v>M</v>
      </c>
      <c r="H337" t="str">
        <f>GradientBoosted!E337</f>
        <v>E</v>
      </c>
      <c r="I337">
        <f t="shared" si="38"/>
        <v>1</v>
      </c>
      <c r="J337">
        <f t="shared" si="39"/>
        <v>1</v>
      </c>
      <c r="K337">
        <f t="shared" si="40"/>
        <v>1</v>
      </c>
      <c r="L337">
        <f t="shared" si="41"/>
        <v>0</v>
      </c>
      <c r="M337">
        <f t="shared" si="42"/>
        <v>1</v>
      </c>
      <c r="N337">
        <f t="shared" si="43"/>
        <v>3</v>
      </c>
    </row>
    <row r="338" spans="1:14" x14ac:dyDescent="0.25">
      <c r="A338" s="25">
        <v>34</v>
      </c>
      <c r="B338" s="25" t="s">
        <v>59</v>
      </c>
      <c r="C338" s="25" t="s">
        <v>62</v>
      </c>
      <c r="D338" s="37" t="s">
        <v>23</v>
      </c>
      <c r="E338" t="str">
        <f>randowFlorest!E338</f>
        <v>E</v>
      </c>
      <c r="F338" t="str">
        <f>NaiveBayes!E338</f>
        <v>E</v>
      </c>
      <c r="G338" t="str">
        <f>redesNeurais!E338</f>
        <v>M</v>
      </c>
      <c r="H338" t="str">
        <f>GradientBoosted!E338</f>
        <v>E</v>
      </c>
      <c r="I338">
        <f t="shared" si="38"/>
        <v>1</v>
      </c>
      <c r="J338">
        <f t="shared" si="39"/>
        <v>0</v>
      </c>
      <c r="K338">
        <f t="shared" si="40"/>
        <v>0</v>
      </c>
      <c r="L338">
        <f t="shared" si="41"/>
        <v>1</v>
      </c>
      <c r="M338">
        <f t="shared" si="42"/>
        <v>0</v>
      </c>
      <c r="N338">
        <f t="shared" si="43"/>
        <v>1</v>
      </c>
    </row>
    <row r="339" spans="1:14" x14ac:dyDescent="0.25">
      <c r="A339" s="25">
        <v>34</v>
      </c>
      <c r="B339" s="25" t="s">
        <v>54</v>
      </c>
      <c r="C339" s="25" t="s">
        <v>66</v>
      </c>
      <c r="D339" s="37" t="s">
        <v>25</v>
      </c>
      <c r="E339" t="str">
        <f>randowFlorest!E339</f>
        <v>V</v>
      </c>
      <c r="F339" t="str">
        <f>NaiveBayes!E339</f>
        <v>V</v>
      </c>
      <c r="G339" t="str">
        <f>redesNeurais!E339</f>
        <v>V</v>
      </c>
      <c r="H339" t="str">
        <f>GradientBoosted!E339</f>
        <v>V</v>
      </c>
      <c r="I339">
        <f t="shared" si="38"/>
        <v>1</v>
      </c>
      <c r="J339">
        <f t="shared" si="39"/>
        <v>1</v>
      </c>
      <c r="K339">
        <f t="shared" si="40"/>
        <v>1</v>
      </c>
      <c r="L339">
        <f t="shared" si="41"/>
        <v>1</v>
      </c>
      <c r="M339">
        <f t="shared" si="42"/>
        <v>1</v>
      </c>
      <c r="N339">
        <f t="shared" si="43"/>
        <v>4</v>
      </c>
    </row>
    <row r="340" spans="1:14" x14ac:dyDescent="0.25">
      <c r="A340" s="25">
        <v>34</v>
      </c>
      <c r="B340" s="25" t="s">
        <v>56</v>
      </c>
      <c r="C340" s="25" t="s">
        <v>60</v>
      </c>
      <c r="D340" s="37" t="s">
        <v>25</v>
      </c>
      <c r="E340" t="str">
        <f>randowFlorest!E340</f>
        <v>E</v>
      </c>
      <c r="F340" t="str">
        <f>NaiveBayes!E340</f>
        <v>E</v>
      </c>
      <c r="G340" t="str">
        <f>redesNeurais!E340</f>
        <v>M</v>
      </c>
      <c r="H340" t="str">
        <f>GradientBoosted!E340</f>
        <v>V</v>
      </c>
      <c r="I340">
        <f t="shared" si="38"/>
        <v>1</v>
      </c>
      <c r="J340">
        <f t="shared" si="39"/>
        <v>0</v>
      </c>
      <c r="K340">
        <f t="shared" si="40"/>
        <v>0</v>
      </c>
      <c r="L340">
        <f t="shared" si="41"/>
        <v>0</v>
      </c>
      <c r="M340">
        <f t="shared" si="42"/>
        <v>1</v>
      </c>
      <c r="N340">
        <f t="shared" si="43"/>
        <v>1</v>
      </c>
    </row>
    <row r="341" spans="1:14" x14ac:dyDescent="0.25">
      <c r="A341" s="25">
        <v>34</v>
      </c>
      <c r="B341" s="25" t="s">
        <v>53</v>
      </c>
      <c r="C341" s="25" t="s">
        <v>57</v>
      </c>
      <c r="D341" s="37" t="s">
        <v>24</v>
      </c>
      <c r="E341" t="str">
        <f>randowFlorest!E341</f>
        <v>E</v>
      </c>
      <c r="F341" t="str">
        <f>NaiveBayes!E341</f>
        <v>M</v>
      </c>
      <c r="G341" t="str">
        <f>redesNeurais!E341</f>
        <v>M</v>
      </c>
      <c r="H341" t="str">
        <f>GradientBoosted!E341</f>
        <v>E</v>
      </c>
      <c r="I341">
        <f t="shared" si="38"/>
        <v>1</v>
      </c>
      <c r="J341">
        <f t="shared" si="39"/>
        <v>1</v>
      </c>
      <c r="K341">
        <f t="shared" si="40"/>
        <v>0</v>
      </c>
      <c r="L341">
        <f t="shared" si="41"/>
        <v>0</v>
      </c>
      <c r="M341">
        <f t="shared" si="42"/>
        <v>1</v>
      </c>
      <c r="N341">
        <f t="shared" si="43"/>
        <v>2</v>
      </c>
    </row>
    <row r="342" spans="1:14" x14ac:dyDescent="0.25">
      <c r="A342" s="25">
        <v>34</v>
      </c>
      <c r="B342" s="25" t="s">
        <v>65</v>
      </c>
      <c r="C342" s="25" t="s">
        <v>58</v>
      </c>
      <c r="D342" s="37" t="s">
        <v>25</v>
      </c>
      <c r="E342" t="str">
        <f>randowFlorest!E342</f>
        <v>V</v>
      </c>
      <c r="F342" t="str">
        <f>NaiveBayes!E342</f>
        <v>V</v>
      </c>
      <c r="G342" t="str">
        <f>redesNeurais!E342</f>
        <v>V</v>
      </c>
      <c r="H342" t="str">
        <f>GradientBoosted!E342</f>
        <v>V</v>
      </c>
      <c r="I342">
        <f t="shared" si="38"/>
        <v>1</v>
      </c>
      <c r="J342">
        <f t="shared" si="39"/>
        <v>1</v>
      </c>
      <c r="K342">
        <f t="shared" si="40"/>
        <v>1</v>
      </c>
      <c r="L342">
        <f t="shared" si="41"/>
        <v>1</v>
      </c>
      <c r="M342">
        <f t="shared" si="42"/>
        <v>1</v>
      </c>
      <c r="N342">
        <f t="shared" si="43"/>
        <v>4</v>
      </c>
    </row>
    <row r="343" spans="1:14" x14ac:dyDescent="0.25">
      <c r="A343" s="25">
        <v>35</v>
      </c>
      <c r="B343" s="25" t="s">
        <v>63</v>
      </c>
      <c r="C343" s="25" t="s">
        <v>55</v>
      </c>
      <c r="D343" s="37" t="s">
        <v>23</v>
      </c>
      <c r="E343" t="str">
        <f>randowFlorest!E343</f>
        <v>M</v>
      </c>
      <c r="F343" t="str">
        <f>NaiveBayes!E343</f>
        <v>M</v>
      </c>
      <c r="G343" t="str">
        <f>redesNeurais!E343</f>
        <v>M</v>
      </c>
      <c r="H343" t="str">
        <f>GradientBoosted!E343</f>
        <v>M</v>
      </c>
      <c r="I343">
        <f t="shared" si="38"/>
        <v>1</v>
      </c>
      <c r="J343">
        <f t="shared" si="39"/>
        <v>1</v>
      </c>
      <c r="K343">
        <f t="shared" si="40"/>
        <v>1</v>
      </c>
      <c r="L343">
        <f t="shared" si="41"/>
        <v>1</v>
      </c>
      <c r="M343">
        <f t="shared" si="42"/>
        <v>1</v>
      </c>
      <c r="N343">
        <f t="shared" si="43"/>
        <v>4</v>
      </c>
    </row>
    <row r="344" spans="1:14" x14ac:dyDescent="0.25">
      <c r="A344" s="25">
        <v>35</v>
      </c>
      <c r="B344" s="25" t="s">
        <v>62</v>
      </c>
      <c r="C344" s="25" t="s">
        <v>54</v>
      </c>
      <c r="D344" s="37" t="s">
        <v>24</v>
      </c>
      <c r="E344" t="str">
        <f>randowFlorest!E344</f>
        <v>E</v>
      </c>
      <c r="F344" t="str">
        <f>NaiveBayes!E344</f>
        <v>E</v>
      </c>
      <c r="G344" t="str">
        <f>redesNeurais!E344</f>
        <v>M</v>
      </c>
      <c r="H344" t="str">
        <f>GradientBoosted!E344</f>
        <v>E</v>
      </c>
      <c r="I344">
        <f t="shared" si="38"/>
        <v>1</v>
      </c>
      <c r="J344">
        <f t="shared" si="39"/>
        <v>1</v>
      </c>
      <c r="K344">
        <f t="shared" si="40"/>
        <v>1</v>
      </c>
      <c r="L344">
        <f t="shared" si="41"/>
        <v>0</v>
      </c>
      <c r="M344">
        <f t="shared" si="42"/>
        <v>1</v>
      </c>
      <c r="N344">
        <f t="shared" si="43"/>
        <v>3</v>
      </c>
    </row>
    <row r="345" spans="1:14" x14ac:dyDescent="0.25">
      <c r="A345" s="25">
        <v>35</v>
      </c>
      <c r="B345" s="25" t="s">
        <v>53</v>
      </c>
      <c r="C345" s="25" t="s">
        <v>59</v>
      </c>
      <c r="D345" s="37" t="s">
        <v>25</v>
      </c>
      <c r="E345" t="str">
        <f>randowFlorest!E345</f>
        <v>E</v>
      </c>
      <c r="F345" t="str">
        <f>NaiveBayes!E345</f>
        <v>E</v>
      </c>
      <c r="G345" t="str">
        <f>redesNeurais!E345</f>
        <v>M</v>
      </c>
      <c r="H345" t="str">
        <f>GradientBoosted!E345</f>
        <v>E</v>
      </c>
      <c r="I345">
        <f t="shared" si="38"/>
        <v>0</v>
      </c>
      <c r="J345">
        <f t="shared" si="39"/>
        <v>0</v>
      </c>
      <c r="K345">
        <f t="shared" si="40"/>
        <v>0</v>
      </c>
      <c r="L345">
        <f t="shared" si="41"/>
        <v>0</v>
      </c>
      <c r="M345">
        <f t="shared" si="42"/>
        <v>0</v>
      </c>
      <c r="N345">
        <f t="shared" si="43"/>
        <v>0</v>
      </c>
    </row>
    <row r="346" spans="1:14" x14ac:dyDescent="0.25">
      <c r="A346" s="25">
        <v>35</v>
      </c>
      <c r="B346" s="25" t="s">
        <v>48</v>
      </c>
      <c r="C346" s="25" t="s">
        <v>64</v>
      </c>
      <c r="D346" s="37" t="s">
        <v>23</v>
      </c>
      <c r="E346" t="str">
        <f>randowFlorest!E346</f>
        <v>M</v>
      </c>
      <c r="F346" t="str">
        <f>NaiveBayes!E346</f>
        <v>M</v>
      </c>
      <c r="G346" t="str">
        <f>redesNeurais!E346</f>
        <v>M</v>
      </c>
      <c r="H346" t="str">
        <f>GradientBoosted!E346</f>
        <v>M</v>
      </c>
      <c r="I346">
        <f t="shared" si="38"/>
        <v>1</v>
      </c>
      <c r="J346">
        <f t="shared" si="39"/>
        <v>1</v>
      </c>
      <c r="K346">
        <f t="shared" si="40"/>
        <v>1</v>
      </c>
      <c r="L346">
        <f t="shared" si="41"/>
        <v>1</v>
      </c>
      <c r="M346">
        <f t="shared" si="42"/>
        <v>1</v>
      </c>
      <c r="N346">
        <f t="shared" si="43"/>
        <v>4</v>
      </c>
    </row>
    <row r="347" spans="1:14" x14ac:dyDescent="0.25">
      <c r="A347" s="25">
        <v>35</v>
      </c>
      <c r="B347" s="25" t="s">
        <v>66</v>
      </c>
      <c r="C347" s="25" t="s">
        <v>60</v>
      </c>
      <c r="D347" s="37" t="s">
        <v>23</v>
      </c>
      <c r="E347" t="str">
        <f>randowFlorest!E347</f>
        <v>M</v>
      </c>
      <c r="F347" t="str">
        <f>NaiveBayes!E347</f>
        <v>M</v>
      </c>
      <c r="G347" t="str">
        <f>redesNeurais!E347</f>
        <v>M</v>
      </c>
      <c r="H347" t="str">
        <f>GradientBoosted!E347</f>
        <v>M</v>
      </c>
      <c r="I347">
        <f t="shared" si="38"/>
        <v>1</v>
      </c>
      <c r="J347">
        <f t="shared" si="39"/>
        <v>1</v>
      </c>
      <c r="K347">
        <f t="shared" si="40"/>
        <v>1</v>
      </c>
      <c r="L347">
        <f t="shared" si="41"/>
        <v>1</v>
      </c>
      <c r="M347">
        <f t="shared" si="42"/>
        <v>1</v>
      </c>
      <c r="N347">
        <f t="shared" si="43"/>
        <v>4</v>
      </c>
    </row>
    <row r="348" spans="1:14" x14ac:dyDescent="0.25">
      <c r="A348" s="25">
        <v>35</v>
      </c>
      <c r="B348" s="25" t="s">
        <v>52</v>
      </c>
      <c r="C348" s="25" t="s">
        <v>51</v>
      </c>
      <c r="D348" s="37" t="s">
        <v>25</v>
      </c>
      <c r="E348" t="str">
        <f>randowFlorest!E348</f>
        <v>V</v>
      </c>
      <c r="F348" t="str">
        <f>NaiveBayes!E348</f>
        <v>V</v>
      </c>
      <c r="G348" t="str">
        <f>redesNeurais!E348</f>
        <v>V</v>
      </c>
      <c r="H348" t="str">
        <f>GradientBoosted!E348</f>
        <v>V</v>
      </c>
      <c r="I348">
        <f t="shared" si="38"/>
        <v>1</v>
      </c>
      <c r="J348">
        <f t="shared" si="39"/>
        <v>1</v>
      </c>
      <c r="K348">
        <f t="shared" si="40"/>
        <v>1</v>
      </c>
      <c r="L348">
        <f t="shared" si="41"/>
        <v>1</v>
      </c>
      <c r="M348">
        <f t="shared" si="42"/>
        <v>1</v>
      </c>
      <c r="N348">
        <f t="shared" si="43"/>
        <v>4</v>
      </c>
    </row>
    <row r="349" spans="1:14" x14ac:dyDescent="0.25">
      <c r="A349" s="25">
        <v>35</v>
      </c>
      <c r="B349" s="25" t="s">
        <v>50</v>
      </c>
      <c r="C349" s="25" t="s">
        <v>67</v>
      </c>
      <c r="D349" s="37" t="s">
        <v>23</v>
      </c>
      <c r="E349" t="str">
        <f>randowFlorest!E349</f>
        <v>M</v>
      </c>
      <c r="F349" t="str">
        <f>NaiveBayes!E349</f>
        <v>M</v>
      </c>
      <c r="G349" t="str">
        <f>redesNeurais!E349</f>
        <v>M</v>
      </c>
      <c r="H349" t="str">
        <f>GradientBoosted!E349</f>
        <v>M</v>
      </c>
      <c r="I349">
        <f t="shared" si="38"/>
        <v>1</v>
      </c>
      <c r="J349">
        <f t="shared" si="39"/>
        <v>1</v>
      </c>
      <c r="K349">
        <f t="shared" si="40"/>
        <v>1</v>
      </c>
      <c r="L349">
        <f t="shared" si="41"/>
        <v>1</v>
      </c>
      <c r="M349">
        <f t="shared" si="42"/>
        <v>1</v>
      </c>
      <c r="N349">
        <f t="shared" si="43"/>
        <v>4</v>
      </c>
    </row>
    <row r="350" spans="1:14" x14ac:dyDescent="0.25">
      <c r="A350" s="25">
        <v>35</v>
      </c>
      <c r="B350" s="25" t="s">
        <v>49</v>
      </c>
      <c r="C350" s="25" t="s">
        <v>65</v>
      </c>
      <c r="D350" s="37" t="s">
        <v>25</v>
      </c>
      <c r="E350" t="str">
        <f>randowFlorest!E350</f>
        <v>V</v>
      </c>
      <c r="F350" t="str">
        <f>NaiveBayes!E350</f>
        <v>E</v>
      </c>
      <c r="G350" t="str">
        <f>redesNeurais!E350</f>
        <v>M</v>
      </c>
      <c r="H350" t="str">
        <f>GradientBoosted!E350</f>
        <v>V</v>
      </c>
      <c r="I350">
        <f t="shared" si="38"/>
        <v>1</v>
      </c>
      <c r="J350">
        <f t="shared" si="39"/>
        <v>1</v>
      </c>
      <c r="K350">
        <f t="shared" si="40"/>
        <v>0</v>
      </c>
      <c r="L350">
        <f t="shared" si="41"/>
        <v>0</v>
      </c>
      <c r="M350">
        <f t="shared" si="42"/>
        <v>1</v>
      </c>
      <c r="N350">
        <f t="shared" si="43"/>
        <v>2</v>
      </c>
    </row>
    <row r="351" spans="1:14" x14ac:dyDescent="0.25">
      <c r="A351" s="25">
        <v>35</v>
      </c>
      <c r="B351" s="25" t="s">
        <v>58</v>
      </c>
      <c r="C351" s="25" t="s">
        <v>56</v>
      </c>
      <c r="D351" s="37" t="s">
        <v>23</v>
      </c>
      <c r="E351" t="str">
        <f>randowFlorest!E351</f>
        <v>M</v>
      </c>
      <c r="F351" t="str">
        <f>NaiveBayes!E351</f>
        <v>M</v>
      </c>
      <c r="G351" t="str">
        <f>redesNeurais!E351</f>
        <v>M</v>
      </c>
      <c r="H351" t="str">
        <f>GradientBoosted!E351</f>
        <v>M</v>
      </c>
      <c r="I351">
        <f t="shared" si="38"/>
        <v>1</v>
      </c>
      <c r="J351">
        <f t="shared" si="39"/>
        <v>1</v>
      </c>
      <c r="K351">
        <f t="shared" si="40"/>
        <v>1</v>
      </c>
      <c r="L351">
        <f t="shared" si="41"/>
        <v>1</v>
      </c>
      <c r="M351">
        <f t="shared" si="42"/>
        <v>1</v>
      </c>
      <c r="N351">
        <f t="shared" si="43"/>
        <v>4</v>
      </c>
    </row>
    <row r="352" spans="1:14" x14ac:dyDescent="0.25">
      <c r="A352" s="25">
        <v>35</v>
      </c>
      <c r="B352" s="25" t="s">
        <v>57</v>
      </c>
      <c r="C352" s="25" t="s">
        <v>61</v>
      </c>
      <c r="D352" s="37" t="s">
        <v>23</v>
      </c>
      <c r="E352" t="str">
        <f>randowFlorest!E352</f>
        <v>M</v>
      </c>
      <c r="F352" t="str">
        <f>NaiveBayes!E352</f>
        <v>M</v>
      </c>
      <c r="G352" t="str">
        <f>redesNeurais!E352</f>
        <v>M</v>
      </c>
      <c r="H352" t="str">
        <f>GradientBoosted!E352</f>
        <v>M</v>
      </c>
      <c r="I352">
        <f t="shared" si="38"/>
        <v>1</v>
      </c>
      <c r="J352">
        <f t="shared" si="39"/>
        <v>1</v>
      </c>
      <c r="K352">
        <f t="shared" si="40"/>
        <v>1</v>
      </c>
      <c r="L352">
        <f t="shared" si="41"/>
        <v>1</v>
      </c>
      <c r="M352">
        <f t="shared" si="42"/>
        <v>1</v>
      </c>
      <c r="N352">
        <f t="shared" si="43"/>
        <v>4</v>
      </c>
    </row>
    <row r="353" spans="1:14" x14ac:dyDescent="0.25">
      <c r="A353" s="25">
        <v>36</v>
      </c>
      <c r="B353" s="25" t="s">
        <v>64</v>
      </c>
      <c r="C353" s="25" t="s">
        <v>66</v>
      </c>
      <c r="D353" s="37" t="s">
        <v>24</v>
      </c>
      <c r="E353" t="str">
        <f>randowFlorest!E353</f>
        <v>E</v>
      </c>
      <c r="F353" t="str">
        <f>NaiveBayes!E353</f>
        <v>E</v>
      </c>
      <c r="G353" t="str">
        <f>redesNeurais!E353</f>
        <v>M</v>
      </c>
      <c r="H353" t="str">
        <f>GradientBoosted!E353</f>
        <v>E</v>
      </c>
      <c r="I353">
        <f t="shared" si="38"/>
        <v>1</v>
      </c>
      <c r="J353">
        <f t="shared" si="39"/>
        <v>1</v>
      </c>
      <c r="K353">
        <f t="shared" si="40"/>
        <v>1</v>
      </c>
      <c r="L353">
        <f t="shared" si="41"/>
        <v>0</v>
      </c>
      <c r="M353">
        <f t="shared" si="42"/>
        <v>1</v>
      </c>
      <c r="N353">
        <f t="shared" si="43"/>
        <v>3</v>
      </c>
    </row>
    <row r="354" spans="1:14" x14ac:dyDescent="0.25">
      <c r="A354" s="25">
        <v>36</v>
      </c>
      <c r="B354" s="25" t="s">
        <v>51</v>
      </c>
      <c r="C354" s="25" t="s">
        <v>53</v>
      </c>
      <c r="D354" s="37" t="s">
        <v>25</v>
      </c>
      <c r="E354" t="str">
        <f>randowFlorest!E354</f>
        <v>V</v>
      </c>
      <c r="F354" t="str">
        <f>NaiveBayes!E354</f>
        <v>E</v>
      </c>
      <c r="G354" t="str">
        <f>redesNeurais!E354</f>
        <v>V</v>
      </c>
      <c r="H354" t="str">
        <f>GradientBoosted!E354</f>
        <v>V</v>
      </c>
      <c r="I354">
        <f t="shared" si="38"/>
        <v>1</v>
      </c>
      <c r="J354">
        <f t="shared" si="39"/>
        <v>1</v>
      </c>
      <c r="K354">
        <f t="shared" si="40"/>
        <v>0</v>
      </c>
      <c r="L354">
        <f t="shared" si="41"/>
        <v>1</v>
      </c>
      <c r="M354">
        <f t="shared" si="42"/>
        <v>1</v>
      </c>
      <c r="N354">
        <f t="shared" si="43"/>
        <v>3</v>
      </c>
    </row>
    <row r="355" spans="1:14" x14ac:dyDescent="0.25">
      <c r="A355" s="25">
        <v>36</v>
      </c>
      <c r="B355" s="25" t="s">
        <v>55</v>
      </c>
      <c r="C355" s="25" t="s">
        <v>58</v>
      </c>
      <c r="D355" s="37" t="s">
        <v>24</v>
      </c>
      <c r="E355" t="str">
        <f>randowFlorest!E355</f>
        <v>E</v>
      </c>
      <c r="F355" t="str">
        <f>NaiveBayes!E355</f>
        <v>V</v>
      </c>
      <c r="G355" t="str">
        <f>redesNeurais!E355</f>
        <v>V</v>
      </c>
      <c r="H355" t="str">
        <f>GradientBoosted!E355</f>
        <v>V</v>
      </c>
      <c r="I355">
        <f t="shared" si="38"/>
        <v>1</v>
      </c>
      <c r="J355">
        <f t="shared" si="39"/>
        <v>1</v>
      </c>
      <c r="K355">
        <f t="shared" si="40"/>
        <v>0</v>
      </c>
      <c r="L355">
        <f t="shared" si="41"/>
        <v>0</v>
      </c>
      <c r="M355">
        <f t="shared" si="42"/>
        <v>0</v>
      </c>
      <c r="N355">
        <f t="shared" si="43"/>
        <v>1</v>
      </c>
    </row>
    <row r="356" spans="1:14" x14ac:dyDescent="0.25">
      <c r="A356" s="25">
        <v>36</v>
      </c>
      <c r="B356" s="25" t="s">
        <v>56</v>
      </c>
      <c r="C356" s="25" t="s">
        <v>48</v>
      </c>
      <c r="D356" s="37" t="s">
        <v>25</v>
      </c>
      <c r="E356" t="str">
        <f>randowFlorest!E356</f>
        <v>E</v>
      </c>
      <c r="F356" t="str">
        <f>NaiveBayes!E356</f>
        <v>E</v>
      </c>
      <c r="G356" t="str">
        <f>redesNeurais!E356</f>
        <v>M</v>
      </c>
      <c r="H356" t="str">
        <f>GradientBoosted!E356</f>
        <v>E</v>
      </c>
      <c r="I356">
        <f t="shared" si="38"/>
        <v>0</v>
      </c>
      <c r="J356">
        <f t="shared" si="39"/>
        <v>0</v>
      </c>
      <c r="K356">
        <f t="shared" si="40"/>
        <v>0</v>
      </c>
      <c r="L356">
        <f t="shared" si="41"/>
        <v>0</v>
      </c>
      <c r="M356">
        <f t="shared" si="42"/>
        <v>0</v>
      </c>
      <c r="N356">
        <f t="shared" si="43"/>
        <v>0</v>
      </c>
    </row>
    <row r="357" spans="1:14" x14ac:dyDescent="0.25">
      <c r="A357" s="25">
        <v>36</v>
      </c>
      <c r="B357" s="25" t="s">
        <v>60</v>
      </c>
      <c r="C357" s="25" t="s">
        <v>50</v>
      </c>
      <c r="D357" s="37" t="s">
        <v>23</v>
      </c>
      <c r="E357" t="str">
        <f>randowFlorest!E357</f>
        <v>M</v>
      </c>
      <c r="F357" t="str">
        <f>NaiveBayes!E357</f>
        <v>M</v>
      </c>
      <c r="G357" t="str">
        <f>redesNeurais!E357</f>
        <v>M</v>
      </c>
      <c r="H357" t="str">
        <f>GradientBoosted!E357</f>
        <v>M</v>
      </c>
      <c r="I357">
        <f t="shared" si="38"/>
        <v>1</v>
      </c>
      <c r="J357">
        <f t="shared" si="39"/>
        <v>1</v>
      </c>
      <c r="K357">
        <f t="shared" si="40"/>
        <v>1</v>
      </c>
      <c r="L357">
        <f t="shared" si="41"/>
        <v>1</v>
      </c>
      <c r="M357">
        <f t="shared" si="42"/>
        <v>1</v>
      </c>
      <c r="N357">
        <f t="shared" si="43"/>
        <v>4</v>
      </c>
    </row>
    <row r="358" spans="1:14" x14ac:dyDescent="0.25">
      <c r="A358" s="25">
        <v>36</v>
      </c>
      <c r="B358" s="25" t="s">
        <v>65</v>
      </c>
      <c r="C358" s="25" t="s">
        <v>62</v>
      </c>
      <c r="D358" s="37" t="s">
        <v>25</v>
      </c>
      <c r="E358" t="str">
        <f>randowFlorest!E358</f>
        <v>E</v>
      </c>
      <c r="F358" t="str">
        <f>NaiveBayes!E358</f>
        <v>V</v>
      </c>
      <c r="G358" t="str">
        <f>redesNeurais!E358</f>
        <v>V</v>
      </c>
      <c r="H358" t="str">
        <f>GradientBoosted!E358</f>
        <v>E</v>
      </c>
      <c r="I358">
        <f t="shared" si="38"/>
        <v>1</v>
      </c>
      <c r="J358">
        <f t="shared" si="39"/>
        <v>0</v>
      </c>
      <c r="K358">
        <f t="shared" si="40"/>
        <v>1</v>
      </c>
      <c r="L358">
        <f t="shared" si="41"/>
        <v>1</v>
      </c>
      <c r="M358">
        <f t="shared" si="42"/>
        <v>0</v>
      </c>
      <c r="N358">
        <f t="shared" si="43"/>
        <v>2</v>
      </c>
    </row>
    <row r="359" spans="1:14" x14ac:dyDescent="0.25">
      <c r="A359" s="25">
        <v>36</v>
      </c>
      <c r="B359" s="25" t="s">
        <v>61</v>
      </c>
      <c r="C359" s="25" t="s">
        <v>52</v>
      </c>
      <c r="D359" s="37" t="s">
        <v>23</v>
      </c>
      <c r="E359" t="str">
        <f>randowFlorest!E359</f>
        <v>M</v>
      </c>
      <c r="F359" t="str">
        <f>NaiveBayes!E359</f>
        <v>M</v>
      </c>
      <c r="G359" t="str">
        <f>redesNeurais!E359</f>
        <v>M</v>
      </c>
      <c r="H359" t="str">
        <f>GradientBoosted!E359</f>
        <v>M</v>
      </c>
      <c r="I359">
        <f t="shared" si="38"/>
        <v>1</v>
      </c>
      <c r="J359">
        <f t="shared" si="39"/>
        <v>1</v>
      </c>
      <c r="K359">
        <f t="shared" si="40"/>
        <v>1</v>
      </c>
      <c r="L359">
        <f t="shared" si="41"/>
        <v>1</v>
      </c>
      <c r="M359">
        <f t="shared" si="42"/>
        <v>1</v>
      </c>
      <c r="N359">
        <f t="shared" si="43"/>
        <v>4</v>
      </c>
    </row>
    <row r="360" spans="1:14" x14ac:dyDescent="0.25">
      <c r="A360" s="25">
        <v>36</v>
      </c>
      <c r="B360" s="25" t="s">
        <v>54</v>
      </c>
      <c r="C360" s="25" t="s">
        <v>63</v>
      </c>
      <c r="D360" s="37" t="s">
        <v>23</v>
      </c>
      <c r="E360" t="str">
        <f>randowFlorest!E360</f>
        <v>E</v>
      </c>
      <c r="F360" t="str">
        <f>NaiveBayes!E360</f>
        <v>E</v>
      </c>
      <c r="G360" t="str">
        <f>redesNeurais!E360</f>
        <v>M</v>
      </c>
      <c r="H360" t="str">
        <f>GradientBoosted!E360</f>
        <v>E</v>
      </c>
      <c r="I360">
        <f t="shared" si="38"/>
        <v>1</v>
      </c>
      <c r="J360">
        <f t="shared" si="39"/>
        <v>0</v>
      </c>
      <c r="K360">
        <f t="shared" si="40"/>
        <v>0</v>
      </c>
      <c r="L360">
        <f t="shared" si="41"/>
        <v>1</v>
      </c>
      <c r="M360">
        <f t="shared" si="42"/>
        <v>0</v>
      </c>
      <c r="N360">
        <f t="shared" si="43"/>
        <v>1</v>
      </c>
    </row>
    <row r="361" spans="1:14" x14ac:dyDescent="0.25">
      <c r="A361" s="25">
        <v>36</v>
      </c>
      <c r="B361" s="25" t="s">
        <v>59</v>
      </c>
      <c r="C361" s="25" t="s">
        <v>57</v>
      </c>
      <c r="D361" s="37" t="s">
        <v>25</v>
      </c>
      <c r="E361" t="str">
        <f>randowFlorest!E361</f>
        <v>M</v>
      </c>
      <c r="F361" t="str">
        <f>NaiveBayes!E361</f>
        <v>E</v>
      </c>
      <c r="G361" t="str">
        <f>redesNeurais!E361</f>
        <v>M</v>
      </c>
      <c r="H361" t="str">
        <f>GradientBoosted!E361</f>
        <v>M</v>
      </c>
      <c r="I361">
        <f t="shared" si="38"/>
        <v>0</v>
      </c>
      <c r="J361">
        <f t="shared" si="39"/>
        <v>0</v>
      </c>
      <c r="K361">
        <f t="shared" si="40"/>
        <v>0</v>
      </c>
      <c r="L361">
        <f t="shared" si="41"/>
        <v>0</v>
      </c>
      <c r="M361">
        <f t="shared" si="42"/>
        <v>0</v>
      </c>
      <c r="N361">
        <f t="shared" si="43"/>
        <v>0</v>
      </c>
    </row>
    <row r="362" spans="1:14" x14ac:dyDescent="0.25">
      <c r="A362" s="25">
        <v>36</v>
      </c>
      <c r="B362" s="25" t="s">
        <v>67</v>
      </c>
      <c r="C362" s="25" t="s">
        <v>49</v>
      </c>
      <c r="D362" s="37" t="s">
        <v>23</v>
      </c>
      <c r="E362" t="str">
        <f>randowFlorest!E362</f>
        <v>M</v>
      </c>
      <c r="F362" t="str">
        <f>NaiveBayes!E362</f>
        <v>M</v>
      </c>
      <c r="G362" t="str">
        <f>redesNeurais!E362</f>
        <v>M</v>
      </c>
      <c r="H362" t="str">
        <f>GradientBoosted!E362</f>
        <v>M</v>
      </c>
      <c r="I362">
        <f t="shared" si="38"/>
        <v>1</v>
      </c>
      <c r="J362">
        <f t="shared" si="39"/>
        <v>1</v>
      </c>
      <c r="K362">
        <f t="shared" si="40"/>
        <v>1</v>
      </c>
      <c r="L362">
        <f t="shared" si="41"/>
        <v>1</v>
      </c>
      <c r="M362">
        <f t="shared" si="42"/>
        <v>1</v>
      </c>
      <c r="N362">
        <f t="shared" si="43"/>
        <v>4</v>
      </c>
    </row>
    <row r="363" spans="1:14" x14ac:dyDescent="0.25">
      <c r="A363" s="25">
        <v>37</v>
      </c>
      <c r="B363" s="25" t="s">
        <v>54</v>
      </c>
      <c r="C363" s="25" t="s">
        <v>51</v>
      </c>
      <c r="D363" s="37" t="s">
        <v>23</v>
      </c>
      <c r="E363" t="str">
        <f>randowFlorest!E363</f>
        <v>M</v>
      </c>
      <c r="F363" t="str">
        <f>NaiveBayes!E363</f>
        <v>M</v>
      </c>
      <c r="G363" t="str">
        <f>redesNeurais!E363</f>
        <v>M</v>
      </c>
      <c r="H363" t="str">
        <f>GradientBoosted!E363</f>
        <v>M</v>
      </c>
      <c r="I363">
        <f t="shared" si="38"/>
        <v>1</v>
      </c>
      <c r="J363">
        <f t="shared" si="39"/>
        <v>1</v>
      </c>
      <c r="K363">
        <f t="shared" si="40"/>
        <v>1</v>
      </c>
      <c r="L363">
        <f t="shared" si="41"/>
        <v>1</v>
      </c>
      <c r="M363">
        <f t="shared" si="42"/>
        <v>1</v>
      </c>
      <c r="N363">
        <f t="shared" si="43"/>
        <v>4</v>
      </c>
    </row>
    <row r="364" spans="1:14" x14ac:dyDescent="0.25">
      <c r="A364" s="25">
        <v>37</v>
      </c>
      <c r="B364" s="25" t="s">
        <v>66</v>
      </c>
      <c r="C364" s="25" t="s">
        <v>61</v>
      </c>
      <c r="D364" s="37" t="s">
        <v>23</v>
      </c>
      <c r="E364" t="str">
        <f>randowFlorest!E364</f>
        <v>M</v>
      </c>
      <c r="F364" t="str">
        <f>NaiveBayes!E364</f>
        <v>M</v>
      </c>
      <c r="G364" t="str">
        <f>redesNeurais!E364</f>
        <v>M</v>
      </c>
      <c r="H364" t="str">
        <f>GradientBoosted!E364</f>
        <v>M</v>
      </c>
      <c r="I364">
        <f t="shared" si="38"/>
        <v>1</v>
      </c>
      <c r="J364">
        <f t="shared" si="39"/>
        <v>1</v>
      </c>
      <c r="K364">
        <f t="shared" si="40"/>
        <v>1</v>
      </c>
      <c r="L364">
        <f t="shared" si="41"/>
        <v>1</v>
      </c>
      <c r="M364">
        <f t="shared" si="42"/>
        <v>1</v>
      </c>
      <c r="N364">
        <f t="shared" si="43"/>
        <v>4</v>
      </c>
    </row>
    <row r="365" spans="1:14" x14ac:dyDescent="0.25">
      <c r="A365" s="25">
        <v>37</v>
      </c>
      <c r="B365" s="25" t="s">
        <v>64</v>
      </c>
      <c r="C365" s="25" t="s">
        <v>63</v>
      </c>
      <c r="D365" s="37" t="s">
        <v>25</v>
      </c>
      <c r="E365" t="str">
        <f>randowFlorest!E365</f>
        <v>V</v>
      </c>
      <c r="F365" t="str">
        <f>NaiveBayes!E365</f>
        <v>V</v>
      </c>
      <c r="G365" t="str">
        <f>redesNeurais!E365</f>
        <v>V</v>
      </c>
      <c r="H365" t="str">
        <f>GradientBoosted!E365</f>
        <v>V</v>
      </c>
      <c r="I365">
        <f t="shared" si="38"/>
        <v>1</v>
      </c>
      <c r="J365">
        <f t="shared" si="39"/>
        <v>1</v>
      </c>
      <c r="K365">
        <f t="shared" si="40"/>
        <v>1</v>
      </c>
      <c r="L365">
        <f t="shared" si="41"/>
        <v>1</v>
      </c>
      <c r="M365">
        <f t="shared" si="42"/>
        <v>1</v>
      </c>
      <c r="N365">
        <f t="shared" si="43"/>
        <v>4</v>
      </c>
    </row>
    <row r="366" spans="1:14" x14ac:dyDescent="0.25">
      <c r="A366" s="25">
        <v>37</v>
      </c>
      <c r="B366" s="25" t="s">
        <v>50</v>
      </c>
      <c r="C366" s="25" t="s">
        <v>53</v>
      </c>
      <c r="D366" s="37" t="s">
        <v>23</v>
      </c>
      <c r="E366" t="str">
        <f>randowFlorest!E366</f>
        <v>M</v>
      </c>
      <c r="F366" t="str">
        <f>NaiveBayes!E366</f>
        <v>M</v>
      </c>
      <c r="G366" t="str">
        <f>redesNeurais!E366</f>
        <v>M</v>
      </c>
      <c r="H366" t="str">
        <f>GradientBoosted!E366</f>
        <v>M</v>
      </c>
      <c r="I366">
        <f t="shared" si="38"/>
        <v>1</v>
      </c>
      <c r="J366">
        <f t="shared" si="39"/>
        <v>1</v>
      </c>
      <c r="K366">
        <f t="shared" si="40"/>
        <v>1</v>
      </c>
      <c r="L366">
        <f t="shared" si="41"/>
        <v>1</v>
      </c>
      <c r="M366">
        <f t="shared" si="42"/>
        <v>1</v>
      </c>
      <c r="N366">
        <f t="shared" si="43"/>
        <v>4</v>
      </c>
    </row>
    <row r="367" spans="1:14" x14ac:dyDescent="0.25">
      <c r="A367" s="25">
        <v>37</v>
      </c>
      <c r="B367" s="25" t="s">
        <v>58</v>
      </c>
      <c r="C367" s="25" t="s">
        <v>57</v>
      </c>
      <c r="D367" s="37" t="s">
        <v>24</v>
      </c>
      <c r="E367" t="str">
        <f>randowFlorest!E367</f>
        <v>V</v>
      </c>
      <c r="F367" t="str">
        <f>NaiveBayes!E367</f>
        <v>E</v>
      </c>
      <c r="G367" t="str">
        <f>redesNeurais!E367</f>
        <v>V</v>
      </c>
      <c r="H367" t="str">
        <f>GradientBoosted!E367</f>
        <v>V</v>
      </c>
      <c r="I367">
        <f t="shared" si="38"/>
        <v>1</v>
      </c>
      <c r="J367">
        <f t="shared" si="39"/>
        <v>0</v>
      </c>
      <c r="K367">
        <f t="shared" si="40"/>
        <v>1</v>
      </c>
      <c r="L367">
        <f t="shared" si="41"/>
        <v>0</v>
      </c>
      <c r="M367">
        <f t="shared" si="42"/>
        <v>0</v>
      </c>
      <c r="N367">
        <f t="shared" si="43"/>
        <v>1</v>
      </c>
    </row>
    <row r="368" spans="1:14" x14ac:dyDescent="0.25">
      <c r="A368" s="25">
        <v>37</v>
      </c>
      <c r="B368" s="25" t="s">
        <v>52</v>
      </c>
      <c r="C368" s="25" t="s">
        <v>65</v>
      </c>
      <c r="D368" s="37" t="s">
        <v>23</v>
      </c>
      <c r="E368" t="str">
        <f>randowFlorest!E368</f>
        <v>M</v>
      </c>
      <c r="F368" t="str">
        <f>NaiveBayes!E368</f>
        <v>M</v>
      </c>
      <c r="G368" t="str">
        <f>redesNeurais!E368</f>
        <v>M</v>
      </c>
      <c r="H368" t="str">
        <f>GradientBoosted!E368</f>
        <v>M</v>
      </c>
      <c r="I368">
        <f t="shared" si="38"/>
        <v>1</v>
      </c>
      <c r="J368">
        <f t="shared" si="39"/>
        <v>1</v>
      </c>
      <c r="K368">
        <f t="shared" si="40"/>
        <v>1</v>
      </c>
      <c r="L368">
        <f t="shared" si="41"/>
        <v>1</v>
      </c>
      <c r="M368">
        <f t="shared" si="42"/>
        <v>1</v>
      </c>
      <c r="N368">
        <f t="shared" si="43"/>
        <v>4</v>
      </c>
    </row>
    <row r="369" spans="1:14" x14ac:dyDescent="0.25">
      <c r="A369" s="25">
        <v>37</v>
      </c>
      <c r="B369" s="25" t="s">
        <v>48</v>
      </c>
      <c r="C369" s="25" t="s">
        <v>55</v>
      </c>
      <c r="D369" s="37" t="s">
        <v>23</v>
      </c>
      <c r="E369" t="str">
        <f>randowFlorest!E369</f>
        <v>M</v>
      </c>
      <c r="F369" t="str">
        <f>NaiveBayes!E369</f>
        <v>M</v>
      </c>
      <c r="G369" t="str">
        <f>redesNeurais!E369</f>
        <v>M</v>
      </c>
      <c r="H369" t="str">
        <f>GradientBoosted!E369</f>
        <v>M</v>
      </c>
      <c r="I369">
        <f t="shared" si="38"/>
        <v>1</v>
      </c>
      <c r="J369">
        <f t="shared" si="39"/>
        <v>1</v>
      </c>
      <c r="K369">
        <f t="shared" si="40"/>
        <v>1</v>
      </c>
      <c r="L369">
        <f t="shared" si="41"/>
        <v>1</v>
      </c>
      <c r="M369">
        <f t="shared" si="42"/>
        <v>1</v>
      </c>
      <c r="N369">
        <f t="shared" si="43"/>
        <v>4</v>
      </c>
    </row>
    <row r="370" spans="1:14" x14ac:dyDescent="0.25">
      <c r="A370" s="25">
        <v>37</v>
      </c>
      <c r="B370" s="25" t="s">
        <v>56</v>
      </c>
      <c r="C370" s="25" t="s">
        <v>59</v>
      </c>
      <c r="D370" s="37" t="s">
        <v>23</v>
      </c>
      <c r="E370" t="str">
        <f>randowFlorest!E370</f>
        <v>M</v>
      </c>
      <c r="F370" t="str">
        <f>NaiveBayes!E370</f>
        <v>M</v>
      </c>
      <c r="G370" t="str">
        <f>redesNeurais!E370</f>
        <v>M</v>
      </c>
      <c r="H370" t="str">
        <f>GradientBoosted!E370</f>
        <v>M</v>
      </c>
      <c r="I370">
        <f t="shared" si="38"/>
        <v>1</v>
      </c>
      <c r="J370">
        <f t="shared" si="39"/>
        <v>1</v>
      </c>
      <c r="K370">
        <f t="shared" si="40"/>
        <v>1</v>
      </c>
      <c r="L370">
        <f t="shared" si="41"/>
        <v>1</v>
      </c>
      <c r="M370">
        <f t="shared" si="42"/>
        <v>1</v>
      </c>
      <c r="N370">
        <f t="shared" si="43"/>
        <v>4</v>
      </c>
    </row>
    <row r="371" spans="1:14" x14ac:dyDescent="0.25">
      <c r="A371" s="25">
        <v>37</v>
      </c>
      <c r="B371" s="25" t="s">
        <v>60</v>
      </c>
      <c r="C371" s="25" t="s">
        <v>49</v>
      </c>
      <c r="D371" s="37" t="s">
        <v>23</v>
      </c>
      <c r="E371" t="str">
        <f>randowFlorest!E371</f>
        <v>M</v>
      </c>
      <c r="F371" t="str">
        <f>NaiveBayes!E371</f>
        <v>M</v>
      </c>
      <c r="G371" t="str">
        <f>redesNeurais!E371</f>
        <v>M</v>
      </c>
      <c r="H371" t="str">
        <f>GradientBoosted!E371</f>
        <v>M</v>
      </c>
      <c r="I371">
        <f t="shared" si="38"/>
        <v>1</v>
      </c>
      <c r="J371">
        <f t="shared" si="39"/>
        <v>1</v>
      </c>
      <c r="K371">
        <f t="shared" si="40"/>
        <v>1</v>
      </c>
      <c r="L371">
        <f t="shared" si="41"/>
        <v>1</v>
      </c>
      <c r="M371">
        <f t="shared" si="42"/>
        <v>1</v>
      </c>
      <c r="N371">
        <f t="shared" si="43"/>
        <v>4</v>
      </c>
    </row>
    <row r="372" spans="1:14" x14ac:dyDescent="0.25">
      <c r="A372" s="25">
        <v>37</v>
      </c>
      <c r="B372" s="25" t="s">
        <v>62</v>
      </c>
      <c r="C372" s="25" t="s">
        <v>67</v>
      </c>
      <c r="D372" s="37" t="s">
        <v>24</v>
      </c>
      <c r="E372" t="str">
        <f>randowFlorest!E372</f>
        <v>E</v>
      </c>
      <c r="F372" t="str">
        <f>NaiveBayes!E372</f>
        <v>M</v>
      </c>
      <c r="G372" t="str">
        <f>redesNeurais!E372</f>
        <v>M</v>
      </c>
      <c r="H372" t="str">
        <f>GradientBoosted!E372</f>
        <v>E</v>
      </c>
      <c r="I372">
        <f t="shared" si="38"/>
        <v>1</v>
      </c>
      <c r="J372">
        <f t="shared" si="39"/>
        <v>1</v>
      </c>
      <c r="K372">
        <f t="shared" si="40"/>
        <v>0</v>
      </c>
      <c r="L372">
        <f t="shared" si="41"/>
        <v>0</v>
      </c>
      <c r="M372">
        <f t="shared" si="42"/>
        <v>1</v>
      </c>
      <c r="N372">
        <f t="shared" si="43"/>
        <v>2</v>
      </c>
    </row>
    <row r="373" spans="1:14" x14ac:dyDescent="0.25">
      <c r="A373" s="25">
        <v>38</v>
      </c>
      <c r="B373" s="25" t="s">
        <v>55</v>
      </c>
      <c r="C373" s="25" t="s">
        <v>66</v>
      </c>
      <c r="D373" s="37" t="s">
        <v>24</v>
      </c>
      <c r="E373" t="str">
        <f>randowFlorest!E373</f>
        <v>E</v>
      </c>
      <c r="F373" t="str">
        <f>NaiveBayes!E373</f>
        <v>E</v>
      </c>
      <c r="G373" t="str">
        <f>redesNeurais!E373</f>
        <v>E</v>
      </c>
      <c r="H373" t="str">
        <f>GradientBoosted!E373</f>
        <v>E</v>
      </c>
      <c r="I373">
        <f t="shared" si="38"/>
        <v>1</v>
      </c>
      <c r="J373">
        <f t="shared" si="39"/>
        <v>1</v>
      </c>
      <c r="K373">
        <f t="shared" si="40"/>
        <v>1</v>
      </c>
      <c r="L373">
        <f t="shared" si="41"/>
        <v>1</v>
      </c>
      <c r="M373">
        <f t="shared" si="42"/>
        <v>1</v>
      </c>
      <c r="N373">
        <f t="shared" si="43"/>
        <v>4</v>
      </c>
    </row>
    <row r="374" spans="1:14" x14ac:dyDescent="0.25">
      <c r="A374" s="25">
        <v>38</v>
      </c>
      <c r="B374" s="25" t="s">
        <v>61</v>
      </c>
      <c r="C374" s="25" t="s">
        <v>48</v>
      </c>
      <c r="D374" s="37" t="s">
        <v>23</v>
      </c>
      <c r="E374" t="str">
        <f>randowFlorest!E374</f>
        <v>M</v>
      </c>
      <c r="F374" t="str">
        <f>NaiveBayes!E374</f>
        <v>M</v>
      </c>
      <c r="G374" t="str">
        <f>redesNeurais!E374</f>
        <v>M</v>
      </c>
      <c r="H374" t="str">
        <f>GradientBoosted!E374</f>
        <v>M</v>
      </c>
      <c r="I374">
        <f t="shared" si="38"/>
        <v>1</v>
      </c>
      <c r="J374">
        <f t="shared" si="39"/>
        <v>1</v>
      </c>
      <c r="K374">
        <f t="shared" si="40"/>
        <v>1</v>
      </c>
      <c r="L374">
        <f t="shared" si="41"/>
        <v>1</v>
      </c>
      <c r="M374">
        <f t="shared" si="42"/>
        <v>1</v>
      </c>
      <c r="N374">
        <f t="shared" si="43"/>
        <v>4</v>
      </c>
    </row>
    <row r="375" spans="1:14" x14ac:dyDescent="0.25">
      <c r="A375" s="25">
        <v>38</v>
      </c>
      <c r="B375" s="25" t="s">
        <v>57</v>
      </c>
      <c r="C375" s="25" t="s">
        <v>62</v>
      </c>
      <c r="D375" s="37" t="s">
        <v>23</v>
      </c>
      <c r="E375" t="str">
        <f>randowFlorest!E375</f>
        <v>E</v>
      </c>
      <c r="F375" t="str">
        <f>NaiveBayes!E375</f>
        <v>M</v>
      </c>
      <c r="G375" t="str">
        <f>redesNeurais!E375</f>
        <v>M</v>
      </c>
      <c r="H375" t="str">
        <f>GradientBoosted!E375</f>
        <v>E</v>
      </c>
      <c r="I375">
        <f t="shared" si="38"/>
        <v>1</v>
      </c>
      <c r="J375">
        <f t="shared" si="39"/>
        <v>0</v>
      </c>
      <c r="K375">
        <f t="shared" si="40"/>
        <v>1</v>
      </c>
      <c r="L375">
        <f t="shared" si="41"/>
        <v>1</v>
      </c>
      <c r="M375">
        <f t="shared" si="42"/>
        <v>0</v>
      </c>
      <c r="N375">
        <f t="shared" si="43"/>
        <v>2</v>
      </c>
    </row>
    <row r="376" spans="1:14" x14ac:dyDescent="0.25">
      <c r="A376" s="25">
        <v>38</v>
      </c>
      <c r="B376" s="25" t="s">
        <v>53</v>
      </c>
      <c r="C376" s="25" t="s">
        <v>54</v>
      </c>
      <c r="D376" s="37" t="s">
        <v>23</v>
      </c>
      <c r="E376" t="str">
        <f>randowFlorest!E376</f>
        <v>E</v>
      </c>
      <c r="F376" t="str">
        <f>NaiveBayes!E376</f>
        <v>M</v>
      </c>
      <c r="G376" t="str">
        <f>redesNeurais!E376</f>
        <v>M</v>
      </c>
      <c r="H376" t="str">
        <f>GradientBoosted!E376</f>
        <v>E</v>
      </c>
      <c r="I376">
        <f t="shared" si="38"/>
        <v>1</v>
      </c>
      <c r="J376">
        <f t="shared" si="39"/>
        <v>0</v>
      </c>
      <c r="K376">
        <f t="shared" si="40"/>
        <v>1</v>
      </c>
      <c r="L376">
        <f t="shared" si="41"/>
        <v>1</v>
      </c>
      <c r="M376">
        <f t="shared" si="42"/>
        <v>0</v>
      </c>
      <c r="N376">
        <f t="shared" si="43"/>
        <v>2</v>
      </c>
    </row>
    <row r="377" spans="1:14" x14ac:dyDescent="0.25">
      <c r="A377" s="25">
        <v>38</v>
      </c>
      <c r="B377" s="25" t="s">
        <v>49</v>
      </c>
      <c r="C377" s="25" t="s">
        <v>56</v>
      </c>
      <c r="D377" s="37" t="s">
        <v>25</v>
      </c>
      <c r="E377" t="str">
        <f>randowFlorest!E377</f>
        <v>V</v>
      </c>
      <c r="F377" t="str">
        <f>NaiveBayes!E377</f>
        <v>V</v>
      </c>
      <c r="G377" t="str">
        <f>redesNeurais!E377</f>
        <v>V</v>
      </c>
      <c r="H377" t="str">
        <f>GradientBoosted!E377</f>
        <v>V</v>
      </c>
      <c r="I377">
        <f t="shared" si="38"/>
        <v>1</v>
      </c>
      <c r="J377">
        <f t="shared" si="39"/>
        <v>1</v>
      </c>
      <c r="K377">
        <f t="shared" si="40"/>
        <v>1</v>
      </c>
      <c r="L377">
        <f t="shared" si="41"/>
        <v>1</v>
      </c>
      <c r="M377">
        <f t="shared" si="42"/>
        <v>1</v>
      </c>
      <c r="N377">
        <f t="shared" si="43"/>
        <v>4</v>
      </c>
    </row>
    <row r="378" spans="1:14" x14ac:dyDescent="0.25">
      <c r="A378" s="25">
        <v>38</v>
      </c>
      <c r="B378" s="25" t="s">
        <v>51</v>
      </c>
      <c r="C378" s="25" t="s">
        <v>64</v>
      </c>
      <c r="D378" s="37" t="s">
        <v>24</v>
      </c>
      <c r="E378" t="str">
        <f>randowFlorest!E378</f>
        <v>M</v>
      </c>
      <c r="F378" t="str">
        <f>NaiveBayes!E378</f>
        <v>M</v>
      </c>
      <c r="G378" t="str">
        <f>redesNeurais!E378</f>
        <v>M</v>
      </c>
      <c r="H378" t="str">
        <f>GradientBoosted!E378</f>
        <v>M</v>
      </c>
      <c r="I378">
        <f t="shared" si="38"/>
        <v>0</v>
      </c>
      <c r="J378">
        <f t="shared" si="39"/>
        <v>0</v>
      </c>
      <c r="K378">
        <f t="shared" si="40"/>
        <v>0</v>
      </c>
      <c r="L378">
        <f t="shared" si="41"/>
        <v>0</v>
      </c>
      <c r="M378">
        <f t="shared" si="42"/>
        <v>0</v>
      </c>
      <c r="N378">
        <f t="shared" si="43"/>
        <v>0</v>
      </c>
    </row>
    <row r="379" spans="1:14" x14ac:dyDescent="0.25">
      <c r="A379" s="25">
        <v>38</v>
      </c>
      <c r="B379" s="25" t="s">
        <v>63</v>
      </c>
      <c r="C379" s="25" t="s">
        <v>58</v>
      </c>
      <c r="D379" s="37" t="s">
        <v>25</v>
      </c>
      <c r="E379" t="str">
        <f>randowFlorest!E379</f>
        <v>V</v>
      </c>
      <c r="F379" t="str">
        <f>NaiveBayes!E379</f>
        <v>E</v>
      </c>
      <c r="G379" t="str">
        <f>redesNeurais!E379</f>
        <v>M</v>
      </c>
      <c r="H379" t="str">
        <f>GradientBoosted!E379</f>
        <v>V</v>
      </c>
      <c r="I379">
        <f t="shared" si="38"/>
        <v>1</v>
      </c>
      <c r="J379">
        <f t="shared" si="39"/>
        <v>1</v>
      </c>
      <c r="K379">
        <f t="shared" si="40"/>
        <v>0</v>
      </c>
      <c r="L379">
        <f t="shared" si="41"/>
        <v>0</v>
      </c>
      <c r="M379">
        <f t="shared" si="42"/>
        <v>1</v>
      </c>
      <c r="N379">
        <f t="shared" si="43"/>
        <v>2</v>
      </c>
    </row>
    <row r="380" spans="1:14" x14ac:dyDescent="0.25">
      <c r="A380" s="25">
        <v>38</v>
      </c>
      <c r="B380" s="25" t="s">
        <v>59</v>
      </c>
      <c r="C380" s="25" t="s">
        <v>60</v>
      </c>
      <c r="D380" s="37" t="s">
        <v>23</v>
      </c>
      <c r="E380" t="str">
        <f>randowFlorest!E380</f>
        <v>E</v>
      </c>
      <c r="F380" t="str">
        <f>NaiveBayes!E380</f>
        <v>E</v>
      </c>
      <c r="G380" t="str">
        <f>redesNeurais!E380</f>
        <v>E</v>
      </c>
      <c r="H380" t="str">
        <f>GradientBoosted!E380</f>
        <v>E</v>
      </c>
      <c r="I380">
        <f t="shared" si="38"/>
        <v>0</v>
      </c>
      <c r="J380">
        <f t="shared" si="39"/>
        <v>0</v>
      </c>
      <c r="K380">
        <f t="shared" si="40"/>
        <v>0</v>
      </c>
      <c r="L380">
        <f t="shared" si="41"/>
        <v>0</v>
      </c>
      <c r="M380">
        <f t="shared" si="42"/>
        <v>0</v>
      </c>
      <c r="N380">
        <f t="shared" si="43"/>
        <v>0</v>
      </c>
    </row>
    <row r="381" spans="1:14" x14ac:dyDescent="0.25">
      <c r="A381" s="25">
        <v>38</v>
      </c>
      <c r="B381" s="25" t="s">
        <v>65</v>
      </c>
      <c r="C381" s="25" t="s">
        <v>50</v>
      </c>
      <c r="D381" s="37" t="s">
        <v>25</v>
      </c>
      <c r="E381" t="str">
        <f>randowFlorest!E381</f>
        <v>E</v>
      </c>
      <c r="F381" t="str">
        <f>NaiveBayes!E381</f>
        <v>V</v>
      </c>
      <c r="G381" t="str">
        <f>redesNeurais!E381</f>
        <v>E</v>
      </c>
      <c r="H381" t="str">
        <f>GradientBoosted!E381</f>
        <v>M</v>
      </c>
      <c r="I381">
        <f t="shared" si="38"/>
        <v>1</v>
      </c>
      <c r="J381">
        <f t="shared" si="39"/>
        <v>0</v>
      </c>
      <c r="K381">
        <f t="shared" si="40"/>
        <v>1</v>
      </c>
      <c r="L381">
        <f t="shared" si="41"/>
        <v>0</v>
      </c>
      <c r="M381">
        <f t="shared" si="42"/>
        <v>0</v>
      </c>
      <c r="N381">
        <f t="shared" si="43"/>
        <v>1</v>
      </c>
    </row>
    <row r="382" spans="1:14" x14ac:dyDescent="0.25">
      <c r="A382" s="25">
        <v>38</v>
      </c>
      <c r="B382" s="25" t="s">
        <v>67</v>
      </c>
      <c r="C382" s="25" t="s">
        <v>52</v>
      </c>
      <c r="D382" s="37" t="s">
        <v>24</v>
      </c>
      <c r="E382" t="str">
        <f>randowFlorest!E382</f>
        <v>E</v>
      </c>
      <c r="F382" t="str">
        <f>NaiveBayes!E382</f>
        <v>E</v>
      </c>
      <c r="G382" t="str">
        <f>redesNeurais!E382</f>
        <v>M</v>
      </c>
      <c r="H382" t="str">
        <f>GradientBoosted!E382</f>
        <v>E</v>
      </c>
      <c r="I382">
        <f t="shared" si="38"/>
        <v>1</v>
      </c>
      <c r="J382">
        <f t="shared" si="39"/>
        <v>1</v>
      </c>
      <c r="K382">
        <f t="shared" si="40"/>
        <v>1</v>
      </c>
      <c r="L382">
        <f t="shared" si="41"/>
        <v>0</v>
      </c>
      <c r="M382">
        <f t="shared" si="42"/>
        <v>1</v>
      </c>
      <c r="N382">
        <f t="shared" si="43"/>
        <v>3</v>
      </c>
    </row>
  </sheetData>
  <autoFilter ref="A2:N382"/>
  <sortState ref="AF3:AF22">
    <sortCondition ref="AF2"/>
  </sortState>
  <conditionalFormatting sqref="AG3:AG22">
    <cfRule type="cellIs" dxfId="18" priority="10" operator="equal">
      <formula>$AG$25</formula>
    </cfRule>
    <cfRule type="cellIs" dxfId="17" priority="9" operator="equal">
      <formula>$AG$26</formula>
    </cfRule>
  </conditionalFormatting>
  <conditionalFormatting sqref="AH3:AH22">
    <cfRule type="cellIs" dxfId="16" priority="8" operator="equal">
      <formula>$AH$25</formula>
    </cfRule>
    <cfRule type="cellIs" dxfId="15" priority="7" operator="equal">
      <formula>$AH$26</formula>
    </cfRule>
  </conditionalFormatting>
  <conditionalFormatting sqref="AI3:AI22">
    <cfRule type="cellIs" dxfId="14" priority="6" operator="equal">
      <formula>$AI$25</formula>
    </cfRule>
    <cfRule type="cellIs" dxfId="13" priority="5" operator="equal">
      <formula>$AI$26</formula>
    </cfRule>
  </conditionalFormatting>
  <conditionalFormatting sqref="AJ3:AJ22">
    <cfRule type="cellIs" dxfId="12" priority="4" operator="equal">
      <formula>$AJ$25</formula>
    </cfRule>
    <cfRule type="cellIs" dxfId="11" priority="3" operator="equal">
      <formula>$AJ$26</formula>
    </cfRule>
  </conditionalFormatting>
  <conditionalFormatting sqref="AK3:AK22">
    <cfRule type="cellIs" dxfId="0" priority="2" operator="equal">
      <formula>$AK$25</formula>
    </cfRule>
    <cfRule type="cellIs" dxfId="1" priority="1" operator="equal">
      <formula>$AK$26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"/>
  <sheetViews>
    <sheetView showGridLines="0" tabSelected="1" zoomScale="90" zoomScaleNormal="90" workbookViewId="0">
      <selection activeCell="K9" sqref="K9"/>
    </sheetView>
  </sheetViews>
  <sheetFormatPr defaultRowHeight="15" x14ac:dyDescent="0.2"/>
  <cols>
    <col min="1" max="1" width="3.5703125" style="2" customWidth="1"/>
    <col min="2" max="2" width="2" style="2" customWidth="1"/>
    <col min="3" max="3" width="59.42578125" style="2" customWidth="1"/>
    <col min="4" max="4" width="32" style="2" customWidth="1"/>
    <col min="5" max="5" width="37.85546875" style="2" customWidth="1"/>
    <col min="6" max="16384" width="9.140625" style="2"/>
  </cols>
  <sheetData>
    <row r="1" spans="3:6" ht="15.75" thickBot="1" x14ac:dyDescent="0.25"/>
    <row r="2" spans="3:6" ht="16.5" thickBot="1" x14ac:dyDescent="0.3">
      <c r="C2" s="70" t="s">
        <v>99</v>
      </c>
      <c r="D2" s="71"/>
      <c r="E2" s="72"/>
      <c r="F2" s="69"/>
    </row>
    <row r="3" spans="3:6" ht="157.5" customHeight="1" x14ac:dyDescent="0.2">
      <c r="C3" s="73" t="s">
        <v>100</v>
      </c>
      <c r="D3" s="74" t="s">
        <v>101</v>
      </c>
      <c r="E3" s="75" t="s">
        <v>102</v>
      </c>
    </row>
    <row r="4" spans="3:6" ht="151.5" customHeight="1" thickBot="1" x14ac:dyDescent="0.25">
      <c r="C4" s="76" t="s">
        <v>103</v>
      </c>
      <c r="D4" s="77" t="s">
        <v>104</v>
      </c>
      <c r="E4" s="78" t="s">
        <v>105</v>
      </c>
    </row>
  </sheetData>
  <mergeCells count="1">
    <mergeCell ref="C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matrixConfusao</vt:lpstr>
      <vt:lpstr>randowFlorest</vt:lpstr>
      <vt:lpstr>NaiveBayes</vt:lpstr>
      <vt:lpstr>redesNeurais</vt:lpstr>
      <vt:lpstr>GradientBoosted</vt:lpstr>
      <vt:lpstr>Comparação entre Modelos</vt:lpstr>
      <vt:lpstr>WORFLOW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2020-09-19T19:30:38Z</dcterms:created>
  <dcterms:modified xsi:type="dcterms:W3CDTF">2020-10-07T20:19:06Z</dcterms:modified>
</cp:coreProperties>
</file>