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nando\Desktop\Arquitectura de las Computadoras\Proyecto\"/>
    </mc:Choice>
  </mc:AlternateContent>
  <bookViews>
    <workbookView xWindow="0" yWindow="0" windowWidth="20490" windowHeight="7620"/>
  </bookViews>
  <sheets>
    <sheet name="Control" sheetId="2" r:id="rId1"/>
    <sheet name="Hoja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2" l="1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</calcChain>
</file>

<file path=xl/sharedStrings.xml><?xml version="1.0" encoding="utf-8"?>
<sst xmlns="http://schemas.openxmlformats.org/spreadsheetml/2006/main" count="782" uniqueCount="159">
  <si>
    <t>Opcode</t>
  </si>
  <si>
    <t>Instruction</t>
  </si>
  <si>
    <t>add</t>
  </si>
  <si>
    <t>sub</t>
  </si>
  <si>
    <t>sll</t>
  </si>
  <si>
    <t>xor</t>
  </si>
  <si>
    <t>srl</t>
  </si>
  <si>
    <t>sra</t>
  </si>
  <si>
    <t>or</t>
  </si>
  <si>
    <t>and</t>
  </si>
  <si>
    <t>lr.d</t>
  </si>
  <si>
    <t>sc.d</t>
  </si>
  <si>
    <t>Tipo R</t>
  </si>
  <si>
    <t>Formato</t>
  </si>
  <si>
    <t>Funct3</t>
  </si>
  <si>
    <t>lb</t>
  </si>
  <si>
    <t>lh</t>
  </si>
  <si>
    <t>lw</t>
  </si>
  <si>
    <t>lbu</t>
  </si>
  <si>
    <t>lhu</t>
  </si>
  <si>
    <t>lwu</t>
  </si>
  <si>
    <t>addi</t>
  </si>
  <si>
    <t>slli</t>
  </si>
  <si>
    <t>xori</t>
  </si>
  <si>
    <t>srli</t>
  </si>
  <si>
    <t>srai</t>
  </si>
  <si>
    <t>ori</t>
  </si>
  <si>
    <t>andi</t>
  </si>
  <si>
    <t>jalr</t>
  </si>
  <si>
    <t>sb</t>
  </si>
  <si>
    <t>sh</t>
  </si>
  <si>
    <t>sw</t>
  </si>
  <si>
    <t>sd</t>
  </si>
  <si>
    <t>beq</t>
  </si>
  <si>
    <t>bne</t>
  </si>
  <si>
    <t>blt</t>
  </si>
  <si>
    <t>bge</t>
  </si>
  <si>
    <t>bltu</t>
  </si>
  <si>
    <t>bgeu</t>
  </si>
  <si>
    <t>lui</t>
  </si>
  <si>
    <t>jal</t>
  </si>
  <si>
    <t>Tipo I</t>
  </si>
  <si>
    <t>ld</t>
  </si>
  <si>
    <t>0010011</t>
  </si>
  <si>
    <t>0000011</t>
  </si>
  <si>
    <t>1100111</t>
  </si>
  <si>
    <t>Tipo S</t>
  </si>
  <si>
    <t>Tipo SB</t>
  </si>
  <si>
    <t>Tipo U</t>
  </si>
  <si>
    <t>Tipo UJ</t>
  </si>
  <si>
    <t>000</t>
  </si>
  <si>
    <t>001</t>
  </si>
  <si>
    <t>100</t>
  </si>
  <si>
    <t>101</t>
  </si>
  <si>
    <t>110</t>
  </si>
  <si>
    <t>111</t>
  </si>
  <si>
    <t>011</t>
  </si>
  <si>
    <t>010</t>
  </si>
  <si>
    <t>0100011</t>
  </si>
  <si>
    <t>0110111</t>
  </si>
  <si>
    <t>1101111</t>
  </si>
  <si>
    <t>n.a.</t>
  </si>
  <si>
    <t>0110011</t>
  </si>
  <si>
    <t>0000000</t>
  </si>
  <si>
    <t>0100000</t>
  </si>
  <si>
    <t>0001000</t>
  </si>
  <si>
    <t>0001100</t>
  </si>
  <si>
    <t>010000</t>
  </si>
  <si>
    <t>000000</t>
  </si>
  <si>
    <t>Funct7/6</t>
  </si>
  <si>
    <t>Descripcion</t>
  </si>
  <si>
    <t>Suma entre dos registros y almacenamiento en otro</t>
  </si>
  <si>
    <t>Resta entre dos registros y almacenamiento en otro</t>
  </si>
  <si>
    <t>Desplaza logicamente hacia la IZQ el valor de un registro, llenando con ceros</t>
  </si>
  <si>
    <t>Realiza la operación XOR entre dos registros</t>
  </si>
  <si>
    <t>Desplaza logicamente hacia la DER el valor de un registro, llenando con ceros</t>
  </si>
  <si>
    <t>Desplaza aritmeticamente a la derecha el valor de un registro, llenando los bits vacios con el bit de signo</t>
  </si>
  <si>
    <t>Realiza la operación OR entre los valores de dos registros</t>
  </si>
  <si>
    <t>Realiza la operación AND entre los valores de dos registros</t>
  </si>
  <si>
    <t>Lee un valor de memoria de doble palabra de manera condicional</t>
  </si>
  <si>
    <t>Almacena un valor en memoria de doble palabra de manera condicional</t>
  </si>
  <si>
    <t>Lee un byte de memoria y lo carga en un registro</t>
  </si>
  <si>
    <t>Lee una media palabra (16bits) de memoria y la carga en un registro</t>
  </si>
  <si>
    <t>Lee una palabra (32bits) de memoria y la carga en un registro</t>
  </si>
  <si>
    <t>Lee una doble palabra (64bits) de memoria y la carga en un registro</t>
  </si>
  <si>
    <t>Lee un byte sin signo de memoria y la carga en un registro, extendiendo el signo</t>
  </si>
  <si>
    <t>Lee una palabra sin signo (32bits) de memoria y la carga en un registro, extendiendo el signo</t>
  </si>
  <si>
    <t>Lee una media palabra sin signo (16bits) de memoria y la carga en un registro, extendiendo el signo</t>
  </si>
  <si>
    <t>Suma un valor inmediato a un registro y guarda el resultado en otro registro</t>
  </si>
  <si>
    <t>Desplaza hacia la IZQ un registro en un numero de bits especificado por un inmediato y guarda el resultado en otro registro</t>
  </si>
  <si>
    <t>Realiza una operación XOR entre un registro y un valor inmediato, y guarda el resultado en un registro</t>
  </si>
  <si>
    <t>Desplaza hacia la DER un registro en un numero de bits especificado por un inmediato y guarda el resultado en otro registro</t>
  </si>
  <si>
    <t>Desplaza hacia la DER aritmeticamente un registro en un numero de bits especificado por un inmediato y guarda el resultado en otro registro</t>
  </si>
  <si>
    <t>Realiza una operación OR entre un registro y un valor inmediato, guarda el resultado en otro registro</t>
  </si>
  <si>
    <t>Realiza una operación AND entre un registro y un valor inmediato, guarda el resultado en otro registro</t>
  </si>
  <si>
    <t>Salta una direccion determinada por un registro y guarda la direccion de retorno en otro registro</t>
  </si>
  <si>
    <t>Almacena el byte menos significativo de un registro en memoria</t>
  </si>
  <si>
    <t>Almacena la media palabra (16bits) menos significativa de un registro en memoia</t>
  </si>
  <si>
    <t>Almacena la palabra (32bits) menos significativa de un registro en memoia</t>
  </si>
  <si>
    <t>Almacena la doble palabra (64bits) menos significativa de un registro en memoia</t>
  </si>
  <si>
    <t>Salta a una direccion especifica si dos registros son iguales</t>
  </si>
  <si>
    <t>Salta a una direccion especifica si dos registros son diferentes</t>
  </si>
  <si>
    <t>Salta a una direccion especifica si el primer registro es menor que el segundo</t>
  </si>
  <si>
    <t>Salta a una direccion especifica si el primer registro es mayor o igual que el segundo</t>
  </si>
  <si>
    <t>Salta a una direccion especifica si el primer registro es menor que el segundo (considerando valores no signados)</t>
  </si>
  <si>
    <t>Salta a una direccion especifica si el primer registro es mayor o igual que el segundo (considerando valores no signados)</t>
  </si>
  <si>
    <t>Carga una constante de 20 bits en los bits mas significativos de un registro, extendiendo con ceros los bits menos significativos</t>
  </si>
  <si>
    <t>Salta a una direccion especifica y guarda la direccion de retorno en un registro especifico (normalmente ra)</t>
  </si>
  <si>
    <t>ALUSrc</t>
  </si>
  <si>
    <t>MemtoReg</t>
  </si>
  <si>
    <t>RegWrite</t>
  </si>
  <si>
    <t>MemRead</t>
  </si>
  <si>
    <t>MemWrite</t>
  </si>
  <si>
    <t>Branch</t>
  </si>
  <si>
    <t>X</t>
  </si>
  <si>
    <t>Salto</t>
  </si>
  <si>
    <t>Condicional</t>
  </si>
  <si>
    <t>SI</t>
  </si>
  <si>
    <t>NO</t>
  </si>
  <si>
    <t>Condic.</t>
  </si>
  <si>
    <t>Operaciones</t>
  </si>
  <si>
    <t>ALU Control</t>
  </si>
  <si>
    <t>ALUOp</t>
  </si>
  <si>
    <t>-</t>
  </si>
  <si>
    <t>BNEQ</t>
  </si>
  <si>
    <t>BLQ</t>
  </si>
  <si>
    <t>BGQ</t>
  </si>
  <si>
    <t>SUBI</t>
  </si>
  <si>
    <t>TIPO R</t>
  </si>
  <si>
    <t>subi</t>
  </si>
  <si>
    <t>0000</t>
  </si>
  <si>
    <t>0001</t>
  </si>
  <si>
    <t>0010</t>
  </si>
  <si>
    <t>0011</t>
  </si>
  <si>
    <t>0100</t>
  </si>
  <si>
    <t>0101</t>
  </si>
  <si>
    <t>0110</t>
  </si>
  <si>
    <t>TIPO I</t>
  </si>
  <si>
    <t>TIPO S</t>
  </si>
  <si>
    <t>bneq</t>
  </si>
  <si>
    <t>TIPO SB</t>
  </si>
  <si>
    <t>Resta un valor inmediato a un registro y guarda el resultado en otro registro</t>
  </si>
  <si>
    <t>Salta una direccion determinada por un registro mas un inmediato y guarda la direccion de retorno en otro registro</t>
  </si>
  <si>
    <t>Salta a una direccion si los valores de dos registros no son iguales.</t>
  </si>
  <si>
    <t>Salta a una direccion determinada por PC mas un inmediato y guarda la direccion de retorno en un registro especifico</t>
  </si>
  <si>
    <t>Salta a una direccion si el primer registro es menor que el segundo registro</t>
  </si>
  <si>
    <t>Salta a una direccion si el primer regsitro es mayor o igual que el segundo registro</t>
  </si>
  <si>
    <t>ALUControl</t>
  </si>
  <si>
    <t>Write</t>
  </si>
  <si>
    <t>Read</t>
  </si>
  <si>
    <t>RegWR</t>
  </si>
  <si>
    <t>Reg2Loc</t>
  </si>
  <si>
    <t>Operac.</t>
  </si>
  <si>
    <t>R</t>
  </si>
  <si>
    <t>I</t>
  </si>
  <si>
    <t>S</t>
  </si>
  <si>
    <t>SB</t>
  </si>
  <si>
    <t>UJ</t>
  </si>
  <si>
    <t>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</si>
</sst>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 vertical="center"/>
    </xf>
    <xf numFmtId="49" fontId="0" fillId="9" borderId="4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center" vertical="center"/>
    </xf>
    <xf numFmtId="49" fontId="5" fillId="0" borderId="1" xfId="1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center" vertical="center"/>
    </xf>
    <xf numFmtId="49" fontId="0" fillId="15" borderId="1" xfId="0" applyNumberFormat="1" applyFill="1" applyBorder="1" applyAlignment="1">
      <alignment horizontal="center" vertical="center"/>
    </xf>
    <xf numFmtId="49" fontId="0" fillId="16" borderId="1" xfId="0" applyNumberFormat="1" applyFill="1" applyBorder="1" applyAlignment="1">
      <alignment horizontal="center" vertical="center"/>
    </xf>
    <xf numFmtId="49" fontId="0" fillId="17" borderId="1" xfId="0" applyNumberFormat="1" applyFill="1" applyBorder="1" applyAlignment="1">
      <alignment horizontal="center" vertical="center"/>
    </xf>
    <xf numFmtId="49" fontId="0" fillId="18" borderId="1" xfId="0" applyNumberFormat="1" applyFill="1" applyBorder="1" applyAlignment="1">
      <alignment horizontal="center" vertical="center"/>
    </xf>
    <xf numFmtId="49" fontId="0" fillId="19" borderId="1" xfId="0" applyNumberFormat="1" applyFill="1" applyBorder="1" applyAlignment="1">
      <alignment horizontal="center" vertical="center"/>
    </xf>
    <xf numFmtId="49" fontId="0" fillId="20" borderId="1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49" fontId="0" fillId="14" borderId="5" xfId="0" applyNumberFormat="1" applyFill="1" applyBorder="1" applyAlignment="1">
      <alignment horizontal="center" vertical="center"/>
    </xf>
    <xf numFmtId="49" fontId="0" fillId="15" borderId="5" xfId="0" applyNumberFormat="1" applyFill="1" applyBorder="1" applyAlignment="1">
      <alignment horizontal="center" vertical="center"/>
    </xf>
    <xf numFmtId="49" fontId="0" fillId="16" borderId="5" xfId="0" applyNumberFormat="1" applyFill="1" applyBorder="1" applyAlignment="1">
      <alignment horizontal="center" vertical="center"/>
    </xf>
    <xf numFmtId="49" fontId="0" fillId="17" borderId="5" xfId="0" applyNumberFormat="1" applyFill="1" applyBorder="1" applyAlignment="1">
      <alignment horizontal="center" vertical="center"/>
    </xf>
    <xf numFmtId="49" fontId="0" fillId="18" borderId="5" xfId="0" applyNumberFormat="1" applyFill="1" applyBorder="1" applyAlignment="1">
      <alignment horizontal="center" vertical="center"/>
    </xf>
    <xf numFmtId="49" fontId="0" fillId="20" borderId="5" xfId="0" applyNumberFormat="1" applyFill="1" applyBorder="1" applyAlignment="1">
      <alignment horizontal="center" vertical="center"/>
    </xf>
    <xf numFmtId="49" fontId="0" fillId="13" borderId="5" xfId="0" applyNumberFormat="1" applyFill="1" applyBorder="1" applyAlignment="1">
      <alignment horizontal="center" vertical="center"/>
    </xf>
    <xf numFmtId="49" fontId="0" fillId="14" borderId="10" xfId="0" applyNumberForma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49" fontId="0" fillId="21" borderId="1" xfId="0" applyNumberFormat="1" applyFill="1" applyBorder="1" applyAlignment="1">
      <alignment horizontal="center" vertical="center"/>
    </xf>
    <xf numFmtId="49" fontId="3" fillId="21" borderId="1" xfId="0" applyNumberFormat="1" applyFont="1" applyFill="1" applyBorder="1" applyAlignment="1">
      <alignment horizontal="center" vertical="center"/>
    </xf>
    <xf numFmtId="49" fontId="4" fillId="21" borderId="1" xfId="1" applyNumberFormat="1" applyFont="1" applyFill="1" applyBorder="1" applyAlignment="1">
      <alignment horizontal="center" vertical="center"/>
    </xf>
    <xf numFmtId="49" fontId="5" fillId="21" borderId="1" xfId="1" applyNumberFormat="1" applyFont="1" applyFill="1" applyBorder="1" applyAlignment="1">
      <alignment horizontal="center" vertical="center"/>
    </xf>
    <xf numFmtId="49" fontId="7" fillId="21" borderId="1" xfId="0" applyNumberFormat="1" applyFont="1" applyFill="1" applyBorder="1" applyAlignment="1">
      <alignment horizontal="center" vertical="center"/>
    </xf>
    <xf numFmtId="49" fontId="6" fillId="21" borderId="1" xfId="0" applyNumberFormat="1" applyFon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2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21" borderId="7" xfId="0" applyFill="1" applyBorder="1" applyAlignment="1">
      <alignment horizontal="center" vertical="center"/>
    </xf>
    <xf numFmtId="0" fontId="0" fillId="21" borderId="6" xfId="0" applyFill="1" applyBorder="1" applyAlignment="1">
      <alignment vertical="center"/>
    </xf>
    <xf numFmtId="0" fontId="0" fillId="21" borderId="7" xfId="0" applyFill="1" applyBorder="1" applyAlignment="1">
      <alignment vertical="center"/>
    </xf>
    <xf numFmtId="0" fontId="0" fillId="23" borderId="7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49" fontId="0" fillId="23" borderId="1" xfId="0" applyNumberFormat="1" applyFill="1" applyBorder="1" applyAlignment="1">
      <alignment horizontal="center" vertical="center"/>
    </xf>
    <xf numFmtId="49" fontId="0" fillId="24" borderId="1" xfId="0" applyNumberFormat="1" applyFill="1" applyBorder="1" applyAlignment="1">
      <alignment horizontal="center" vertical="center"/>
    </xf>
    <xf numFmtId="0" fontId="0" fillId="24" borderId="2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0" fontId="0" fillId="22" borderId="9" xfId="0" applyFill="1" applyBorder="1" applyAlignment="1">
      <alignment horizontal="center" vertical="center"/>
    </xf>
    <xf numFmtId="0" fontId="0" fillId="22" borderId="2" xfId="0" applyFill="1" applyBorder="1" applyAlignment="1">
      <alignment horizontal="center" vertical="center"/>
    </xf>
    <xf numFmtId="49" fontId="0" fillId="22" borderId="2" xfId="0" applyNumberForma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8" fillId="24" borderId="1" xfId="0" applyFont="1" applyFill="1" applyBorder="1" applyAlignment="1">
      <alignment horizontal="center" vertical="center"/>
    </xf>
    <xf numFmtId="0" fontId="8" fillId="2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8" fillId="22" borderId="2" xfId="0" applyFont="1" applyFill="1" applyBorder="1" applyAlignment="1">
      <alignment horizontal="center" vertical="center"/>
    </xf>
    <xf numFmtId="0" fontId="0" fillId="21" borderId="5" xfId="0" applyFill="1" applyBorder="1" applyAlignment="1">
      <alignment horizontal="left" vertical="center"/>
    </xf>
    <xf numFmtId="0" fontId="8" fillId="25" borderId="4" xfId="0" applyFont="1" applyFill="1" applyBorder="1" applyAlignment="1">
      <alignment horizontal="center" vertical="center"/>
    </xf>
    <xf numFmtId="49" fontId="2" fillId="14" borderId="1" xfId="0" applyNumberFormat="1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2" xfId="0" applyFont="1" applyFill="1" applyBorder="1" applyAlignment="1">
      <alignment horizontal="center" vertical="center"/>
    </xf>
    <xf numFmtId="49" fontId="2" fillId="14" borderId="2" xfId="0" applyNumberFormat="1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left" vertical="center"/>
    </xf>
    <xf numFmtId="0" fontId="0" fillId="6" borderId="6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CA21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62137</xdr:colOff>
      <xdr:row>25</xdr:row>
      <xdr:rowOff>17318</xdr:rowOff>
    </xdr:from>
    <xdr:to>
      <xdr:col>16</xdr:col>
      <xdr:colOff>7732059</xdr:colOff>
      <xdr:row>55</xdr:row>
      <xdr:rowOff>129466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0666" y="4779818"/>
          <a:ext cx="7669922" cy="582714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a_datos" displayName="Tabla_datos" ref="B2:Q24" totalsRowShown="0" headerRowDxfId="17" dataDxfId="16" tableBorderDxfId="15">
  <autoFilter ref="B2:Q24"/>
  <tableColumns count="16">
    <tableColumn id="1" name="Instruction"/>
    <tableColumn id="2" name="Formato" dataDxfId="14"/>
    <tableColumn id="3" name="Salto" dataDxfId="13"/>
    <tableColumn id="4" name="Condic." dataDxfId="12"/>
    <tableColumn id="5" name="Opcode" dataDxfId="11"/>
    <tableColumn id="6" name="Funct3" dataDxfId="10"/>
    <tableColumn id="7" name="Funct7/6" dataDxfId="9"/>
    <tableColumn id="8" name="Reg2Loc" dataDxfId="8"/>
    <tableColumn id="9" name="Branch" dataDxfId="7"/>
    <tableColumn id="10" name="MemRead" dataDxfId="6"/>
    <tableColumn id="11" name="MemtoReg" dataDxfId="5"/>
    <tableColumn id="12" name="MemWrite" dataDxfId="4"/>
    <tableColumn id="13" name="ALUSrc" dataDxfId="3"/>
    <tableColumn id="14" name="RegWR" dataDxfId="2"/>
    <tableColumn id="15" name="ALUControl" dataDxfId="1"/>
    <tableColumn id="16" name="Descripc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6"/>
  <sheetViews>
    <sheetView tabSelected="1" zoomScale="55" zoomScaleNormal="55" workbookViewId="0">
      <selection activeCell="K37" sqref="K37"/>
    </sheetView>
  </sheetViews>
  <sheetFormatPr baseColWidth="10" defaultRowHeight="15" x14ac:dyDescent="0.25"/>
  <cols>
    <col min="2" max="2" width="12" customWidth="1"/>
    <col min="11" max="11" width="11.7109375" customWidth="1"/>
    <col min="12" max="12" width="12.42578125" customWidth="1"/>
    <col min="13" max="13" width="12.28515625" customWidth="1"/>
    <col min="16" max="16" width="12.42578125" customWidth="1"/>
    <col min="17" max="17" width="116.85546875" customWidth="1"/>
  </cols>
  <sheetData>
    <row r="2" spans="2:17" x14ac:dyDescent="0.25">
      <c r="B2" s="53" t="s">
        <v>1</v>
      </c>
      <c r="C2" s="4" t="s">
        <v>13</v>
      </c>
      <c r="D2" s="37" t="s">
        <v>115</v>
      </c>
      <c r="E2" s="25" t="s">
        <v>119</v>
      </c>
      <c r="F2" s="39" t="s">
        <v>0</v>
      </c>
      <c r="G2" s="39" t="s">
        <v>14</v>
      </c>
      <c r="H2" s="39" t="s">
        <v>69</v>
      </c>
      <c r="I2" s="95" t="s">
        <v>151</v>
      </c>
      <c r="J2" s="39" t="s">
        <v>113</v>
      </c>
      <c r="K2" s="39" t="s">
        <v>111</v>
      </c>
      <c r="L2" s="39" t="s">
        <v>109</v>
      </c>
      <c r="M2" s="39" t="s">
        <v>112</v>
      </c>
      <c r="N2" s="39" t="s">
        <v>108</v>
      </c>
      <c r="O2" s="39" t="s">
        <v>150</v>
      </c>
      <c r="P2" s="42" t="s">
        <v>147</v>
      </c>
      <c r="Q2" s="87" t="s">
        <v>70</v>
      </c>
    </row>
    <row r="3" spans="2:17" x14ac:dyDescent="0.25">
      <c r="B3" s="72" t="s">
        <v>2</v>
      </c>
      <c r="C3" s="43" t="s">
        <v>153</v>
      </c>
      <c r="D3" s="62" t="s">
        <v>118</v>
      </c>
      <c r="E3" s="63" t="s">
        <v>118</v>
      </c>
      <c r="F3" s="64" t="s">
        <v>62</v>
      </c>
      <c r="G3" s="6" t="s">
        <v>50</v>
      </c>
      <c r="H3" s="6" t="s">
        <v>63</v>
      </c>
      <c r="I3" s="96">
        <v>1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1</v>
      </c>
      <c r="P3" s="54" t="s">
        <v>130</v>
      </c>
      <c r="Q3" s="94" t="s">
        <v>71</v>
      </c>
    </row>
    <row r="4" spans="2:17" x14ac:dyDescent="0.25">
      <c r="B4" s="72" t="s">
        <v>3</v>
      </c>
      <c r="C4" s="43" t="s">
        <v>153</v>
      </c>
      <c r="D4" s="62" t="s">
        <v>118</v>
      </c>
      <c r="E4" s="63" t="s">
        <v>118</v>
      </c>
      <c r="F4" s="64" t="s">
        <v>62</v>
      </c>
      <c r="G4" s="6" t="s">
        <v>50</v>
      </c>
      <c r="H4" s="6" t="s">
        <v>64</v>
      </c>
      <c r="I4" s="96">
        <v>1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1</v>
      </c>
      <c r="P4" s="55" t="s">
        <v>131</v>
      </c>
      <c r="Q4" s="89" t="s">
        <v>72</v>
      </c>
    </row>
    <row r="5" spans="2:17" x14ac:dyDescent="0.25">
      <c r="B5" s="74" t="s">
        <v>4</v>
      </c>
      <c r="C5" s="43" t="s">
        <v>153</v>
      </c>
      <c r="D5" s="62" t="s">
        <v>118</v>
      </c>
      <c r="E5" s="63" t="s">
        <v>118</v>
      </c>
      <c r="F5" s="64" t="s">
        <v>62</v>
      </c>
      <c r="G5" s="6" t="s">
        <v>51</v>
      </c>
      <c r="H5" s="6" t="s">
        <v>63</v>
      </c>
      <c r="I5" s="96">
        <v>1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1</v>
      </c>
      <c r="P5" s="56" t="s">
        <v>132</v>
      </c>
      <c r="Q5" s="89" t="s">
        <v>73</v>
      </c>
    </row>
    <row r="6" spans="2:17" x14ac:dyDescent="0.25">
      <c r="B6" s="72" t="s">
        <v>5</v>
      </c>
      <c r="C6" s="43" t="s">
        <v>153</v>
      </c>
      <c r="D6" s="62" t="s">
        <v>118</v>
      </c>
      <c r="E6" s="63" t="s">
        <v>118</v>
      </c>
      <c r="F6" s="64" t="s">
        <v>62</v>
      </c>
      <c r="G6" s="6" t="s">
        <v>52</v>
      </c>
      <c r="H6" s="6" t="s">
        <v>63</v>
      </c>
      <c r="I6" s="96">
        <v>1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1</v>
      </c>
      <c r="P6" s="57" t="s">
        <v>133</v>
      </c>
      <c r="Q6" s="89" t="s">
        <v>74</v>
      </c>
    </row>
    <row r="7" spans="2:17" x14ac:dyDescent="0.25">
      <c r="B7" s="74" t="s">
        <v>6</v>
      </c>
      <c r="C7" s="43" t="s">
        <v>153</v>
      </c>
      <c r="D7" s="62" t="s">
        <v>118</v>
      </c>
      <c r="E7" s="63" t="s">
        <v>118</v>
      </c>
      <c r="F7" s="64" t="s">
        <v>62</v>
      </c>
      <c r="G7" s="6" t="s">
        <v>53</v>
      </c>
      <c r="H7" s="6" t="s">
        <v>63</v>
      </c>
      <c r="I7" s="96">
        <v>1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1</v>
      </c>
      <c r="P7" s="58" t="s">
        <v>134</v>
      </c>
      <c r="Q7" s="89" t="s">
        <v>75</v>
      </c>
    </row>
    <row r="8" spans="2:17" x14ac:dyDescent="0.25">
      <c r="B8" s="72" t="s">
        <v>8</v>
      </c>
      <c r="C8" s="43" t="s">
        <v>153</v>
      </c>
      <c r="D8" s="62" t="s">
        <v>118</v>
      </c>
      <c r="E8" s="63" t="s">
        <v>118</v>
      </c>
      <c r="F8" s="64" t="s">
        <v>62</v>
      </c>
      <c r="G8" s="6" t="s">
        <v>54</v>
      </c>
      <c r="H8" s="6" t="s">
        <v>63</v>
      </c>
      <c r="I8" s="96">
        <v>1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1</v>
      </c>
      <c r="P8" s="59" t="s">
        <v>135</v>
      </c>
      <c r="Q8" s="89" t="s">
        <v>77</v>
      </c>
    </row>
    <row r="9" spans="2:17" x14ac:dyDescent="0.25">
      <c r="B9" s="72" t="s">
        <v>9</v>
      </c>
      <c r="C9" s="43" t="s">
        <v>153</v>
      </c>
      <c r="D9" s="62" t="s">
        <v>118</v>
      </c>
      <c r="E9" s="63" t="s">
        <v>118</v>
      </c>
      <c r="F9" s="64" t="s">
        <v>62</v>
      </c>
      <c r="G9" s="6" t="s">
        <v>55</v>
      </c>
      <c r="H9" s="6" t="s">
        <v>63</v>
      </c>
      <c r="I9" s="96">
        <v>1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1</v>
      </c>
      <c r="P9" s="60" t="s">
        <v>136</v>
      </c>
      <c r="Q9" s="89" t="s">
        <v>78</v>
      </c>
    </row>
    <row r="10" spans="2:17" x14ac:dyDescent="0.25">
      <c r="B10" s="73" t="s">
        <v>17</v>
      </c>
      <c r="C10" s="44" t="s">
        <v>154</v>
      </c>
      <c r="D10" s="62" t="s">
        <v>118</v>
      </c>
      <c r="E10" s="63" t="s">
        <v>118</v>
      </c>
      <c r="F10" s="65" t="s">
        <v>44</v>
      </c>
      <c r="G10" s="9" t="s">
        <v>57</v>
      </c>
      <c r="H10" s="9" t="s">
        <v>61</v>
      </c>
      <c r="I10" s="96">
        <v>1</v>
      </c>
      <c r="J10" s="70">
        <v>0</v>
      </c>
      <c r="K10" s="70">
        <v>1</v>
      </c>
      <c r="L10" s="70">
        <v>1</v>
      </c>
      <c r="M10" s="70">
        <v>0</v>
      </c>
      <c r="N10" s="70">
        <v>1</v>
      </c>
      <c r="O10" s="70">
        <v>1</v>
      </c>
      <c r="P10" s="54" t="s">
        <v>130</v>
      </c>
      <c r="Q10" s="90" t="s">
        <v>83</v>
      </c>
    </row>
    <row r="11" spans="2:17" x14ac:dyDescent="0.25">
      <c r="B11" s="73" t="s">
        <v>21</v>
      </c>
      <c r="C11" s="44" t="s">
        <v>154</v>
      </c>
      <c r="D11" s="62" t="s">
        <v>118</v>
      </c>
      <c r="E11" s="63" t="s">
        <v>118</v>
      </c>
      <c r="F11" s="66" t="s">
        <v>43</v>
      </c>
      <c r="G11" s="9" t="s">
        <v>50</v>
      </c>
      <c r="H11" s="9" t="s">
        <v>63</v>
      </c>
      <c r="I11" s="96">
        <v>0</v>
      </c>
      <c r="J11" s="70">
        <v>0</v>
      </c>
      <c r="K11" s="70">
        <v>0</v>
      </c>
      <c r="L11" s="70">
        <v>0</v>
      </c>
      <c r="M11" s="70">
        <v>0</v>
      </c>
      <c r="N11" s="70">
        <v>1</v>
      </c>
      <c r="O11" s="70">
        <v>1</v>
      </c>
      <c r="P11" s="54" t="s">
        <v>130</v>
      </c>
      <c r="Q11" s="90" t="s">
        <v>88</v>
      </c>
    </row>
    <row r="12" spans="2:17" x14ac:dyDescent="0.25">
      <c r="B12" s="73" t="s">
        <v>129</v>
      </c>
      <c r="C12" s="44" t="s">
        <v>154</v>
      </c>
      <c r="D12" s="62" t="s">
        <v>118</v>
      </c>
      <c r="E12" s="63" t="s">
        <v>118</v>
      </c>
      <c r="F12" s="66" t="s">
        <v>43</v>
      </c>
      <c r="G12" s="9" t="s">
        <v>50</v>
      </c>
      <c r="H12" s="9" t="s">
        <v>64</v>
      </c>
      <c r="I12" s="96">
        <v>0</v>
      </c>
      <c r="J12" s="70">
        <v>0</v>
      </c>
      <c r="K12" s="70">
        <v>0</v>
      </c>
      <c r="L12" s="70">
        <v>0</v>
      </c>
      <c r="M12" s="70">
        <v>0</v>
      </c>
      <c r="N12" s="70">
        <v>1</v>
      </c>
      <c r="O12" s="70">
        <v>1</v>
      </c>
      <c r="P12" s="55" t="s">
        <v>131</v>
      </c>
      <c r="Q12" s="90" t="s">
        <v>141</v>
      </c>
    </row>
    <row r="13" spans="2:17" x14ac:dyDescent="0.25">
      <c r="B13" s="73" t="s">
        <v>22</v>
      </c>
      <c r="C13" s="44" t="s">
        <v>154</v>
      </c>
      <c r="D13" s="62" t="s">
        <v>118</v>
      </c>
      <c r="E13" s="63" t="s">
        <v>118</v>
      </c>
      <c r="F13" s="66" t="s">
        <v>43</v>
      </c>
      <c r="G13" s="9" t="s">
        <v>51</v>
      </c>
      <c r="H13" s="9" t="s">
        <v>63</v>
      </c>
      <c r="I13" s="96">
        <v>0</v>
      </c>
      <c r="J13" s="70">
        <v>0</v>
      </c>
      <c r="K13" s="70">
        <v>0</v>
      </c>
      <c r="L13" s="70">
        <v>0</v>
      </c>
      <c r="M13" s="70">
        <v>0</v>
      </c>
      <c r="N13" s="70">
        <v>1</v>
      </c>
      <c r="O13" s="70">
        <v>1</v>
      </c>
      <c r="P13" s="56" t="s">
        <v>132</v>
      </c>
      <c r="Q13" s="90" t="s">
        <v>89</v>
      </c>
    </row>
    <row r="14" spans="2:17" x14ac:dyDescent="0.25">
      <c r="B14" s="73" t="s">
        <v>23</v>
      </c>
      <c r="C14" s="44" t="s">
        <v>154</v>
      </c>
      <c r="D14" s="62" t="s">
        <v>118</v>
      </c>
      <c r="E14" s="63" t="s">
        <v>118</v>
      </c>
      <c r="F14" s="66" t="s">
        <v>43</v>
      </c>
      <c r="G14" s="9" t="s">
        <v>52</v>
      </c>
      <c r="H14" s="9" t="s">
        <v>61</v>
      </c>
      <c r="I14" s="96">
        <v>0</v>
      </c>
      <c r="J14" s="70">
        <v>0</v>
      </c>
      <c r="K14" s="70">
        <v>0</v>
      </c>
      <c r="L14" s="70">
        <v>0</v>
      </c>
      <c r="M14" s="70">
        <v>0</v>
      </c>
      <c r="N14" s="70">
        <v>1</v>
      </c>
      <c r="O14" s="70">
        <v>1</v>
      </c>
      <c r="P14" s="57" t="s">
        <v>133</v>
      </c>
      <c r="Q14" s="90" t="s">
        <v>90</v>
      </c>
    </row>
    <row r="15" spans="2:17" x14ac:dyDescent="0.25">
      <c r="B15" s="73" t="s">
        <v>24</v>
      </c>
      <c r="C15" s="44" t="s">
        <v>154</v>
      </c>
      <c r="D15" s="62" t="s">
        <v>118</v>
      </c>
      <c r="E15" s="63" t="s">
        <v>118</v>
      </c>
      <c r="F15" s="66" t="s">
        <v>43</v>
      </c>
      <c r="G15" s="9" t="s">
        <v>53</v>
      </c>
      <c r="H15" s="9" t="s">
        <v>63</v>
      </c>
      <c r="I15" s="96">
        <v>0</v>
      </c>
      <c r="J15" s="70">
        <v>0</v>
      </c>
      <c r="K15" s="70">
        <v>0</v>
      </c>
      <c r="L15" s="70">
        <v>0</v>
      </c>
      <c r="M15" s="70">
        <v>0</v>
      </c>
      <c r="N15" s="70">
        <v>1</v>
      </c>
      <c r="O15" s="70">
        <v>1</v>
      </c>
      <c r="P15" s="58" t="s">
        <v>134</v>
      </c>
      <c r="Q15" s="90" t="s">
        <v>91</v>
      </c>
    </row>
    <row r="16" spans="2:17" x14ac:dyDescent="0.25">
      <c r="B16" s="74" t="s">
        <v>26</v>
      </c>
      <c r="C16" s="44" t="s">
        <v>154</v>
      </c>
      <c r="D16" s="62" t="s">
        <v>118</v>
      </c>
      <c r="E16" s="63" t="s">
        <v>118</v>
      </c>
      <c r="F16" s="66" t="s">
        <v>43</v>
      </c>
      <c r="G16" s="9" t="s">
        <v>54</v>
      </c>
      <c r="H16" s="9" t="s">
        <v>61</v>
      </c>
      <c r="I16" s="96">
        <v>0</v>
      </c>
      <c r="J16" s="70">
        <v>0</v>
      </c>
      <c r="K16" s="70">
        <v>0</v>
      </c>
      <c r="L16" s="70">
        <v>0</v>
      </c>
      <c r="M16" s="70">
        <v>0</v>
      </c>
      <c r="N16" s="70">
        <v>1</v>
      </c>
      <c r="O16" s="70">
        <v>1</v>
      </c>
      <c r="P16" s="59" t="s">
        <v>135</v>
      </c>
      <c r="Q16" s="90" t="s">
        <v>93</v>
      </c>
    </row>
    <row r="17" spans="2:17" x14ac:dyDescent="0.25">
      <c r="B17" s="74" t="s">
        <v>27</v>
      </c>
      <c r="C17" s="44" t="s">
        <v>154</v>
      </c>
      <c r="D17" s="62" t="s">
        <v>118</v>
      </c>
      <c r="E17" s="63" t="s">
        <v>118</v>
      </c>
      <c r="F17" s="66" t="s">
        <v>43</v>
      </c>
      <c r="G17" s="9" t="s">
        <v>55</v>
      </c>
      <c r="H17" s="9" t="s">
        <v>61</v>
      </c>
      <c r="I17" s="96">
        <v>0</v>
      </c>
      <c r="J17" s="70">
        <v>0</v>
      </c>
      <c r="K17" s="70">
        <v>0</v>
      </c>
      <c r="L17" s="70">
        <v>0</v>
      </c>
      <c r="M17" s="70">
        <v>0</v>
      </c>
      <c r="N17" s="70">
        <v>1</v>
      </c>
      <c r="O17" s="70">
        <v>1</v>
      </c>
      <c r="P17" s="60" t="s">
        <v>136</v>
      </c>
      <c r="Q17" s="90" t="s">
        <v>94</v>
      </c>
    </row>
    <row r="18" spans="2:17" x14ac:dyDescent="0.25">
      <c r="B18" s="73" t="s">
        <v>28</v>
      </c>
      <c r="C18" s="44" t="s">
        <v>154</v>
      </c>
      <c r="D18" s="8" t="s">
        <v>117</v>
      </c>
      <c r="E18" s="9" t="s">
        <v>118</v>
      </c>
      <c r="F18" s="67" t="s">
        <v>45</v>
      </c>
      <c r="G18" s="9" t="s">
        <v>50</v>
      </c>
      <c r="H18" s="9" t="s">
        <v>61</v>
      </c>
      <c r="I18" s="96">
        <v>0</v>
      </c>
      <c r="J18" s="70">
        <v>1</v>
      </c>
      <c r="K18" s="70">
        <v>0</v>
      </c>
      <c r="L18" s="70">
        <v>0</v>
      </c>
      <c r="M18" s="70">
        <v>0</v>
      </c>
      <c r="N18" s="70">
        <v>1</v>
      </c>
      <c r="O18" s="70">
        <v>1</v>
      </c>
      <c r="P18" s="54" t="s">
        <v>130</v>
      </c>
      <c r="Q18" s="90" t="s">
        <v>142</v>
      </c>
    </row>
    <row r="19" spans="2:17" x14ac:dyDescent="0.25">
      <c r="B19" s="77" t="s">
        <v>31</v>
      </c>
      <c r="C19" s="78" t="s">
        <v>155</v>
      </c>
      <c r="D19" s="62" t="s">
        <v>118</v>
      </c>
      <c r="E19" s="63" t="s">
        <v>118</v>
      </c>
      <c r="F19" s="68" t="s">
        <v>58</v>
      </c>
      <c r="G19" s="79" t="s">
        <v>57</v>
      </c>
      <c r="H19" s="79" t="s">
        <v>61</v>
      </c>
      <c r="I19" s="96">
        <v>1</v>
      </c>
      <c r="J19" s="70">
        <v>0</v>
      </c>
      <c r="K19" s="70">
        <v>0</v>
      </c>
      <c r="L19" s="70" t="s">
        <v>114</v>
      </c>
      <c r="M19" s="70">
        <v>1</v>
      </c>
      <c r="N19" s="70">
        <v>1</v>
      </c>
      <c r="O19" s="70">
        <v>0</v>
      </c>
      <c r="P19" s="54" t="s">
        <v>130</v>
      </c>
      <c r="Q19" s="91" t="s">
        <v>98</v>
      </c>
    </row>
    <row r="20" spans="2:17" x14ac:dyDescent="0.25">
      <c r="B20" s="83" t="s">
        <v>33</v>
      </c>
      <c r="C20" s="81" t="s">
        <v>156</v>
      </c>
      <c r="D20" s="82" t="s">
        <v>117</v>
      </c>
      <c r="E20" s="80" t="s">
        <v>117</v>
      </c>
      <c r="F20" s="67" t="s">
        <v>45</v>
      </c>
      <c r="G20" s="80" t="s">
        <v>51</v>
      </c>
      <c r="H20" s="80" t="s">
        <v>61</v>
      </c>
      <c r="I20" s="96">
        <v>0</v>
      </c>
      <c r="J20" s="70">
        <v>1</v>
      </c>
      <c r="K20" s="70">
        <v>0</v>
      </c>
      <c r="L20" s="70" t="s">
        <v>114</v>
      </c>
      <c r="M20" s="70">
        <v>0</v>
      </c>
      <c r="N20" s="70">
        <v>0</v>
      </c>
      <c r="O20" s="70">
        <v>0</v>
      </c>
      <c r="P20" s="55" t="s">
        <v>131</v>
      </c>
      <c r="Q20" s="88" t="s">
        <v>100</v>
      </c>
    </row>
    <row r="21" spans="2:17" x14ac:dyDescent="0.25">
      <c r="B21" s="83" t="s">
        <v>139</v>
      </c>
      <c r="C21" s="81" t="s">
        <v>156</v>
      </c>
      <c r="D21" s="82" t="s">
        <v>117</v>
      </c>
      <c r="E21" s="80" t="s">
        <v>117</v>
      </c>
      <c r="F21" s="67" t="s">
        <v>45</v>
      </c>
      <c r="G21" s="80" t="s">
        <v>57</v>
      </c>
      <c r="H21" s="80" t="s">
        <v>61</v>
      </c>
      <c r="I21" s="96">
        <v>0</v>
      </c>
      <c r="J21" s="70">
        <v>1</v>
      </c>
      <c r="K21" s="70">
        <v>0</v>
      </c>
      <c r="L21" s="70" t="s">
        <v>114</v>
      </c>
      <c r="M21" s="70">
        <v>0</v>
      </c>
      <c r="N21" s="70">
        <v>0</v>
      </c>
      <c r="O21" s="70">
        <v>0</v>
      </c>
      <c r="P21" s="55" t="s">
        <v>131</v>
      </c>
      <c r="Q21" s="88" t="s">
        <v>143</v>
      </c>
    </row>
    <row r="22" spans="2:17" x14ac:dyDescent="0.25">
      <c r="B22" s="74" t="s">
        <v>35</v>
      </c>
      <c r="C22" s="81" t="s">
        <v>156</v>
      </c>
      <c r="D22" s="82" t="s">
        <v>117</v>
      </c>
      <c r="E22" s="80" t="s">
        <v>117</v>
      </c>
      <c r="F22" s="67" t="s">
        <v>45</v>
      </c>
      <c r="G22" s="80" t="s">
        <v>56</v>
      </c>
      <c r="H22" s="80" t="s">
        <v>61</v>
      </c>
      <c r="I22" s="96">
        <v>0</v>
      </c>
      <c r="J22" s="70">
        <v>1</v>
      </c>
      <c r="K22" s="70">
        <v>0</v>
      </c>
      <c r="L22" s="70" t="s">
        <v>114</v>
      </c>
      <c r="M22" s="70">
        <v>0</v>
      </c>
      <c r="N22" s="70">
        <v>0</v>
      </c>
      <c r="O22" s="70">
        <v>0</v>
      </c>
      <c r="P22" s="55" t="s">
        <v>131</v>
      </c>
      <c r="Q22" s="88" t="s">
        <v>145</v>
      </c>
    </row>
    <row r="23" spans="2:17" x14ac:dyDescent="0.25">
      <c r="B23" s="74" t="s">
        <v>36</v>
      </c>
      <c r="C23" s="81" t="s">
        <v>156</v>
      </c>
      <c r="D23" s="82" t="s">
        <v>117</v>
      </c>
      <c r="E23" s="80" t="s">
        <v>117</v>
      </c>
      <c r="F23" s="67" t="s">
        <v>45</v>
      </c>
      <c r="G23" s="80" t="s">
        <v>52</v>
      </c>
      <c r="H23" s="80" t="s">
        <v>61</v>
      </c>
      <c r="I23" s="96">
        <v>0</v>
      </c>
      <c r="J23" s="70">
        <v>1</v>
      </c>
      <c r="K23" s="70">
        <v>0</v>
      </c>
      <c r="L23" s="70" t="s">
        <v>114</v>
      </c>
      <c r="M23" s="70">
        <v>0</v>
      </c>
      <c r="N23" s="70">
        <v>0</v>
      </c>
      <c r="O23" s="70">
        <v>0</v>
      </c>
      <c r="P23" s="55" t="s">
        <v>131</v>
      </c>
      <c r="Q23" s="88" t="s">
        <v>146</v>
      </c>
    </row>
    <row r="24" spans="2:17" x14ac:dyDescent="0.25">
      <c r="B24" s="84" t="s">
        <v>40</v>
      </c>
      <c r="C24" s="85" t="s">
        <v>157</v>
      </c>
      <c r="D24" s="85" t="s">
        <v>117</v>
      </c>
      <c r="E24" s="86" t="s">
        <v>118</v>
      </c>
      <c r="F24" s="69" t="s">
        <v>60</v>
      </c>
      <c r="G24" s="86" t="s">
        <v>61</v>
      </c>
      <c r="H24" s="86" t="s">
        <v>61</v>
      </c>
      <c r="I24" s="97">
        <v>0</v>
      </c>
      <c r="J24" s="71">
        <v>1</v>
      </c>
      <c r="K24" s="71">
        <v>0</v>
      </c>
      <c r="L24" s="71">
        <v>0</v>
      </c>
      <c r="M24" s="71">
        <v>0</v>
      </c>
      <c r="N24" s="71">
        <v>1</v>
      </c>
      <c r="O24" s="71">
        <v>1</v>
      </c>
      <c r="P24" s="61" t="s">
        <v>130</v>
      </c>
      <c r="Q24" s="92" t="s">
        <v>144</v>
      </c>
    </row>
    <row r="26" spans="2:17" x14ac:dyDescent="0.25">
      <c r="B26" s="51" t="s">
        <v>1</v>
      </c>
      <c r="C26" s="51" t="s">
        <v>13</v>
      </c>
      <c r="D26" s="49" t="s">
        <v>115</v>
      </c>
      <c r="E26" s="25" t="s">
        <v>119</v>
      </c>
      <c r="F26" s="52" t="s">
        <v>0</v>
      </c>
      <c r="G26" s="52" t="s">
        <v>14</v>
      </c>
      <c r="H26" s="52" t="s">
        <v>69</v>
      </c>
      <c r="I26" s="98" t="s">
        <v>151</v>
      </c>
      <c r="J26" s="52" t="s">
        <v>113</v>
      </c>
      <c r="K26" s="52" t="s">
        <v>111</v>
      </c>
      <c r="L26" s="52" t="s">
        <v>109</v>
      </c>
      <c r="M26" s="52" t="s">
        <v>112</v>
      </c>
      <c r="N26" s="52" t="s">
        <v>108</v>
      </c>
      <c r="O26" s="52" t="s">
        <v>150</v>
      </c>
      <c r="P26" s="52" t="s">
        <v>147</v>
      </c>
    </row>
    <row r="27" spans="2:17" x14ac:dyDescent="0.25">
      <c r="B27" s="4" t="s">
        <v>40</v>
      </c>
      <c r="C27" s="50" t="str">
        <f>VLOOKUP($B27,Tabla_datos[],2,FALSE)</f>
        <v>UJ</v>
      </c>
      <c r="D27" s="50" t="str">
        <f>VLOOKUP($B27,Tabla_datos[],3,FALSE)</f>
        <v>SI</v>
      </c>
      <c r="E27" s="50" t="str">
        <f>VLOOKUP($B27,Tabla_datos[],4,FALSE)</f>
        <v>NO</v>
      </c>
      <c r="F27" s="50" t="str">
        <f>VLOOKUP($B27,Tabla_datos[],5,FALSE)</f>
        <v>1101111</v>
      </c>
      <c r="G27" s="50" t="str">
        <f>VLOOKUP($B27,Tabla_datos[],6,FALSE)</f>
        <v>n.a.</v>
      </c>
      <c r="H27" s="50" t="str">
        <f>VLOOKUP($B27,Tabla_datos[],7,FALSE)</f>
        <v>n.a.</v>
      </c>
      <c r="I27" s="99">
        <f>VLOOKUP($B27,Tabla_datos[],8,FALSE)</f>
        <v>0</v>
      </c>
      <c r="J27" s="50">
        <f>VLOOKUP($B27,Tabla_datos[],9,FALSE)</f>
        <v>1</v>
      </c>
      <c r="K27" s="50">
        <f>VLOOKUP($B27,Tabla_datos[],10,FALSE)</f>
        <v>0</v>
      </c>
      <c r="L27" s="50">
        <f>VLOOKUP($B27,Tabla_datos[],11,FALSE)</f>
        <v>0</v>
      </c>
      <c r="M27" s="50">
        <f>VLOOKUP($B27,Tabla_datos[],12,FALSE)</f>
        <v>0</v>
      </c>
      <c r="N27" s="50">
        <f>VLOOKUP($B27,Tabla_datos[],13,FALSE)</f>
        <v>1</v>
      </c>
      <c r="O27" s="50">
        <f>VLOOKUP($B27,Tabla_datos[],14,FALSE)</f>
        <v>1</v>
      </c>
      <c r="P27" s="50" t="str">
        <f>VLOOKUP($B27,Tabla_datos[],15,FALSE)</f>
        <v>0000</v>
      </c>
    </row>
    <row r="29" spans="2:17" x14ac:dyDescent="0.25">
      <c r="B29" s="100" t="s">
        <v>70</v>
      </c>
      <c r="C29" s="101"/>
      <c r="D29" s="101"/>
      <c r="E29" s="101"/>
      <c r="F29" s="101"/>
      <c r="G29" s="101"/>
      <c r="H29" s="101"/>
      <c r="I29" s="101"/>
      <c r="J29" s="101"/>
      <c r="K29" s="101"/>
      <c r="L29" s="102"/>
      <c r="O29" s="28" t="s">
        <v>152</v>
      </c>
      <c r="P29" s="28" t="s">
        <v>147</v>
      </c>
    </row>
    <row r="30" spans="2:17" x14ac:dyDescent="0.25">
      <c r="B30" s="93" t="str">
        <f>VLOOKUP(B27,Tabla_datos[],16,FALSE)</f>
        <v>Salta a una direccion determinada por PC mas un inmediato y guarda la direccion de retorno en un registro especifico</v>
      </c>
      <c r="C30" s="75"/>
      <c r="D30" s="75"/>
      <c r="E30" s="75"/>
      <c r="F30" s="75"/>
      <c r="G30" s="75"/>
      <c r="H30" s="75"/>
      <c r="I30" s="75"/>
      <c r="J30" s="75"/>
      <c r="K30" s="75"/>
      <c r="L30" s="76"/>
      <c r="O30" s="38" t="s">
        <v>2</v>
      </c>
      <c r="P30" s="29" t="s">
        <v>130</v>
      </c>
    </row>
    <row r="31" spans="2:17" x14ac:dyDescent="0.25">
      <c r="O31" s="38" t="s">
        <v>3</v>
      </c>
      <c r="P31" s="30" t="s">
        <v>131</v>
      </c>
    </row>
    <row r="32" spans="2:17" x14ac:dyDescent="0.25">
      <c r="B32" s="103" t="s">
        <v>158</v>
      </c>
      <c r="C32" s="47" t="s">
        <v>148</v>
      </c>
      <c r="D32" s="50">
        <v>1</v>
      </c>
      <c r="O32" s="38" t="s">
        <v>4</v>
      </c>
      <c r="P32" s="31" t="s">
        <v>132</v>
      </c>
    </row>
    <row r="33" spans="2:16" x14ac:dyDescent="0.25">
      <c r="B33" s="103"/>
      <c r="C33" s="47" t="s">
        <v>149</v>
      </c>
      <c r="D33" s="50">
        <v>0</v>
      </c>
      <c r="O33" s="38" t="s">
        <v>5</v>
      </c>
      <c r="P33" s="32" t="s">
        <v>133</v>
      </c>
    </row>
    <row r="34" spans="2:16" x14ac:dyDescent="0.25">
      <c r="O34" s="38" t="s">
        <v>6</v>
      </c>
      <c r="P34" s="33" t="s">
        <v>134</v>
      </c>
    </row>
    <row r="35" spans="2:16" x14ac:dyDescent="0.25">
      <c r="O35" s="38" t="s">
        <v>8</v>
      </c>
      <c r="P35" s="35" t="s">
        <v>135</v>
      </c>
    </row>
    <row r="36" spans="2:16" x14ac:dyDescent="0.25">
      <c r="O36" s="38" t="s">
        <v>9</v>
      </c>
      <c r="P36" s="36" t="s">
        <v>136</v>
      </c>
    </row>
  </sheetData>
  <mergeCells count="2">
    <mergeCell ref="B29:L29"/>
    <mergeCell ref="B32:B3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M71"/>
  <sheetViews>
    <sheetView topLeftCell="A28" zoomScale="55" zoomScaleNormal="55" workbookViewId="0">
      <selection activeCell="T48" sqref="T48"/>
    </sheetView>
  </sheetViews>
  <sheetFormatPr baseColWidth="10" defaultRowHeight="15" x14ac:dyDescent="0.25"/>
  <cols>
    <col min="5" max="6" width="11.42578125" style="1"/>
    <col min="7" max="9" width="11.42578125" style="7"/>
    <col min="10" max="12" width="11.42578125" style="1" customWidth="1"/>
    <col min="13" max="13" width="11.42578125" customWidth="1"/>
  </cols>
  <sheetData>
    <row r="5" spans="5:39" x14ac:dyDescent="0.25">
      <c r="E5" s="4" t="s">
        <v>13</v>
      </c>
      <c r="F5" s="4" t="s">
        <v>1</v>
      </c>
      <c r="G5" s="24" t="s">
        <v>115</v>
      </c>
      <c r="H5" s="25" t="s">
        <v>119</v>
      </c>
      <c r="I5" s="5" t="s">
        <v>0</v>
      </c>
      <c r="J5" s="5" t="s">
        <v>14</v>
      </c>
      <c r="K5" s="5" t="s">
        <v>69</v>
      </c>
      <c r="L5" s="5" t="s">
        <v>108</v>
      </c>
      <c r="M5" s="5" t="s">
        <v>109</v>
      </c>
      <c r="N5" s="5" t="s">
        <v>110</v>
      </c>
      <c r="O5" s="5" t="s">
        <v>111</v>
      </c>
      <c r="P5" s="5" t="s">
        <v>112</v>
      </c>
      <c r="Q5" s="5" t="s">
        <v>113</v>
      </c>
      <c r="R5" s="27" t="s">
        <v>122</v>
      </c>
      <c r="T5" s="28" t="s">
        <v>121</v>
      </c>
      <c r="U5" s="28" t="s">
        <v>120</v>
      </c>
      <c r="W5" s="4" t="s">
        <v>13</v>
      </c>
      <c r="X5" s="4" t="s">
        <v>1</v>
      </c>
      <c r="Y5" s="120" t="s">
        <v>70</v>
      </c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24" t="s">
        <v>115</v>
      </c>
      <c r="AL5" s="125" t="s">
        <v>116</v>
      </c>
      <c r="AM5" s="125"/>
    </row>
    <row r="6" spans="5:39" x14ac:dyDescent="0.25">
      <c r="E6" s="124" t="s">
        <v>12</v>
      </c>
      <c r="F6" s="3" t="s">
        <v>2</v>
      </c>
      <c r="G6" s="2"/>
      <c r="H6" s="26"/>
      <c r="I6" s="18" t="s">
        <v>62</v>
      </c>
      <c r="J6" s="6" t="s">
        <v>50</v>
      </c>
      <c r="K6" s="6" t="s">
        <v>63</v>
      </c>
      <c r="L6" s="2">
        <v>0</v>
      </c>
      <c r="M6" s="2">
        <v>0</v>
      </c>
      <c r="N6" s="2">
        <v>1</v>
      </c>
      <c r="O6" s="2">
        <v>0</v>
      </c>
      <c r="P6" s="2">
        <v>0</v>
      </c>
      <c r="Q6" s="2">
        <v>0</v>
      </c>
      <c r="R6" s="29" t="s">
        <v>50</v>
      </c>
      <c r="T6" s="29" t="s">
        <v>50</v>
      </c>
      <c r="U6" s="23" t="s">
        <v>2</v>
      </c>
      <c r="W6" s="124" t="s">
        <v>12</v>
      </c>
      <c r="X6" s="3" t="s">
        <v>2</v>
      </c>
      <c r="Y6" s="114" t="s">
        <v>71</v>
      </c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2"/>
      <c r="AL6" s="126"/>
      <c r="AM6" s="126"/>
    </row>
    <row r="7" spans="5:39" x14ac:dyDescent="0.25">
      <c r="E7" s="124"/>
      <c r="F7" s="3" t="s">
        <v>3</v>
      </c>
      <c r="G7" s="2"/>
      <c r="H7" s="26"/>
      <c r="I7" s="18" t="s">
        <v>62</v>
      </c>
      <c r="J7" s="6" t="s">
        <v>50</v>
      </c>
      <c r="K7" s="6" t="s">
        <v>64</v>
      </c>
      <c r="L7" s="2">
        <v>0</v>
      </c>
      <c r="M7" s="2">
        <v>0</v>
      </c>
      <c r="N7" s="2">
        <v>1</v>
      </c>
      <c r="O7" s="2">
        <v>0</v>
      </c>
      <c r="P7" s="2">
        <v>0</v>
      </c>
      <c r="Q7" s="2">
        <v>0</v>
      </c>
      <c r="R7" s="30" t="s">
        <v>51</v>
      </c>
      <c r="T7" s="30" t="s">
        <v>51</v>
      </c>
      <c r="U7" s="23" t="s">
        <v>3</v>
      </c>
      <c r="W7" s="124"/>
      <c r="X7" s="3" t="s">
        <v>3</v>
      </c>
      <c r="Y7" s="114" t="s">
        <v>72</v>
      </c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2"/>
      <c r="AL7" s="126"/>
      <c r="AM7" s="126"/>
    </row>
    <row r="8" spans="5:39" x14ac:dyDescent="0.25">
      <c r="E8" s="124"/>
      <c r="F8" s="40" t="s">
        <v>4</v>
      </c>
      <c r="G8" s="2"/>
      <c r="H8" s="26"/>
      <c r="I8" s="18" t="s">
        <v>62</v>
      </c>
      <c r="J8" s="6" t="s">
        <v>51</v>
      </c>
      <c r="K8" s="6" t="s">
        <v>63</v>
      </c>
      <c r="L8" s="2">
        <v>0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31" t="s">
        <v>57</v>
      </c>
      <c r="T8" s="31" t="s">
        <v>57</v>
      </c>
      <c r="U8" s="23" t="s">
        <v>4</v>
      </c>
      <c r="W8" s="124"/>
      <c r="X8" s="3" t="s">
        <v>4</v>
      </c>
      <c r="Y8" s="114" t="s">
        <v>73</v>
      </c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2"/>
      <c r="AL8" s="126"/>
      <c r="AM8" s="126"/>
    </row>
    <row r="9" spans="5:39" x14ac:dyDescent="0.25">
      <c r="E9" s="124"/>
      <c r="F9" s="3" t="s">
        <v>5</v>
      </c>
      <c r="G9" s="2"/>
      <c r="H9" s="26"/>
      <c r="I9" s="18" t="s">
        <v>62</v>
      </c>
      <c r="J9" s="6" t="s">
        <v>52</v>
      </c>
      <c r="K9" s="6" t="s">
        <v>63</v>
      </c>
      <c r="L9" s="2">
        <v>0</v>
      </c>
      <c r="M9" s="2">
        <v>0</v>
      </c>
      <c r="N9" s="2">
        <v>1</v>
      </c>
      <c r="O9" s="2">
        <v>0</v>
      </c>
      <c r="P9" s="2">
        <v>0</v>
      </c>
      <c r="Q9" s="2">
        <v>0</v>
      </c>
      <c r="R9" s="32" t="s">
        <v>56</v>
      </c>
      <c r="T9" s="32" t="s">
        <v>56</v>
      </c>
      <c r="U9" s="23" t="s">
        <v>5</v>
      </c>
      <c r="W9" s="124"/>
      <c r="X9" s="3" t="s">
        <v>5</v>
      </c>
      <c r="Y9" s="114" t="s">
        <v>74</v>
      </c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2"/>
      <c r="AL9" s="126"/>
      <c r="AM9" s="126"/>
    </row>
    <row r="10" spans="5:39" x14ac:dyDescent="0.25">
      <c r="E10" s="124"/>
      <c r="F10" s="40" t="s">
        <v>6</v>
      </c>
      <c r="G10" s="2"/>
      <c r="H10" s="26"/>
      <c r="I10" s="18" t="s">
        <v>62</v>
      </c>
      <c r="J10" s="6" t="s">
        <v>53</v>
      </c>
      <c r="K10" s="6" t="s">
        <v>63</v>
      </c>
      <c r="L10" s="2">
        <v>0</v>
      </c>
      <c r="M10" s="2">
        <v>0</v>
      </c>
      <c r="N10" s="2">
        <v>1</v>
      </c>
      <c r="O10" s="2">
        <v>0</v>
      </c>
      <c r="P10" s="2">
        <v>0</v>
      </c>
      <c r="Q10" s="2">
        <v>0</v>
      </c>
      <c r="R10" s="33" t="s">
        <v>52</v>
      </c>
      <c r="T10" s="33" t="s">
        <v>52</v>
      </c>
      <c r="U10" s="23" t="s">
        <v>6</v>
      </c>
      <c r="W10" s="124"/>
      <c r="X10" s="3" t="s">
        <v>6</v>
      </c>
      <c r="Y10" s="114" t="s">
        <v>75</v>
      </c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2"/>
      <c r="AL10" s="126"/>
      <c r="AM10" s="126"/>
    </row>
    <row r="11" spans="5:39" x14ac:dyDescent="0.25">
      <c r="E11" s="124"/>
      <c r="F11" s="40" t="s">
        <v>7</v>
      </c>
      <c r="G11" s="2"/>
      <c r="H11" s="26"/>
      <c r="I11" s="18" t="s">
        <v>62</v>
      </c>
      <c r="J11" s="6" t="s">
        <v>53</v>
      </c>
      <c r="K11" s="6" t="s">
        <v>63</v>
      </c>
      <c r="L11" s="2">
        <v>0</v>
      </c>
      <c r="M11" s="2">
        <v>0</v>
      </c>
      <c r="N11" s="2">
        <v>1</v>
      </c>
      <c r="O11" s="2">
        <v>0</v>
      </c>
      <c r="P11" s="2">
        <v>0</v>
      </c>
      <c r="Q11" s="2">
        <v>0</v>
      </c>
      <c r="R11" s="34" t="s">
        <v>53</v>
      </c>
      <c r="T11" s="34" t="s">
        <v>53</v>
      </c>
      <c r="U11" s="23" t="s">
        <v>7</v>
      </c>
      <c r="W11" s="124"/>
      <c r="X11" s="3" t="s">
        <v>7</v>
      </c>
      <c r="Y11" s="114" t="s">
        <v>76</v>
      </c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2"/>
      <c r="AL11" s="126"/>
      <c r="AM11" s="126"/>
    </row>
    <row r="12" spans="5:39" x14ac:dyDescent="0.25">
      <c r="E12" s="124"/>
      <c r="F12" s="3" t="s">
        <v>8</v>
      </c>
      <c r="G12" s="2"/>
      <c r="H12" s="26"/>
      <c r="I12" s="18" t="s">
        <v>62</v>
      </c>
      <c r="J12" s="6" t="s">
        <v>54</v>
      </c>
      <c r="K12" s="6" t="s">
        <v>63</v>
      </c>
      <c r="L12" s="2">
        <v>0</v>
      </c>
      <c r="M12" s="2">
        <v>0</v>
      </c>
      <c r="N12" s="2">
        <v>1</v>
      </c>
      <c r="O12" s="2">
        <v>0</v>
      </c>
      <c r="P12" s="2">
        <v>0</v>
      </c>
      <c r="Q12" s="2">
        <v>0</v>
      </c>
      <c r="R12" s="35" t="s">
        <v>54</v>
      </c>
      <c r="T12" s="35" t="s">
        <v>54</v>
      </c>
      <c r="U12" s="23" t="s">
        <v>8</v>
      </c>
      <c r="W12" s="124"/>
      <c r="X12" s="3" t="s">
        <v>8</v>
      </c>
      <c r="Y12" s="114" t="s">
        <v>77</v>
      </c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2"/>
      <c r="AL12" s="126"/>
      <c r="AM12" s="126"/>
    </row>
    <row r="13" spans="5:39" x14ac:dyDescent="0.25">
      <c r="E13" s="124"/>
      <c r="F13" s="3" t="s">
        <v>9</v>
      </c>
      <c r="G13" s="2"/>
      <c r="H13" s="26"/>
      <c r="I13" s="18" t="s">
        <v>62</v>
      </c>
      <c r="J13" s="6" t="s">
        <v>55</v>
      </c>
      <c r="K13" s="6" t="s">
        <v>63</v>
      </c>
      <c r="L13" s="2">
        <v>0</v>
      </c>
      <c r="M13" s="2">
        <v>0</v>
      </c>
      <c r="N13" s="2">
        <v>1</v>
      </c>
      <c r="O13" s="2">
        <v>0</v>
      </c>
      <c r="P13" s="2">
        <v>0</v>
      </c>
      <c r="Q13" s="2">
        <v>0</v>
      </c>
      <c r="R13" s="36" t="s">
        <v>55</v>
      </c>
      <c r="T13" s="36" t="s">
        <v>55</v>
      </c>
      <c r="U13" s="23" t="s">
        <v>9</v>
      </c>
      <c r="W13" s="124"/>
      <c r="X13" s="3" t="s">
        <v>9</v>
      </c>
      <c r="Y13" s="114" t="s">
        <v>78</v>
      </c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2"/>
      <c r="AL13" s="126"/>
      <c r="AM13" s="126"/>
    </row>
    <row r="14" spans="5:39" x14ac:dyDescent="0.25">
      <c r="E14" s="124"/>
      <c r="F14" s="40" t="s">
        <v>10</v>
      </c>
      <c r="G14" s="2"/>
      <c r="H14" s="26"/>
      <c r="I14" s="18" t="s">
        <v>62</v>
      </c>
      <c r="J14" s="6" t="s">
        <v>56</v>
      </c>
      <c r="K14" s="6" t="s">
        <v>65</v>
      </c>
      <c r="L14" s="2">
        <v>0</v>
      </c>
      <c r="M14" s="2">
        <v>0</v>
      </c>
      <c r="N14" s="2">
        <v>1</v>
      </c>
      <c r="O14" s="2">
        <v>0</v>
      </c>
      <c r="P14" s="2">
        <v>0</v>
      </c>
      <c r="Q14" s="2">
        <v>0</v>
      </c>
      <c r="R14" s="26" t="s">
        <v>123</v>
      </c>
      <c r="W14" s="124"/>
      <c r="X14" s="3" t="s">
        <v>10</v>
      </c>
      <c r="Y14" s="114" t="s">
        <v>79</v>
      </c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2"/>
      <c r="AL14" s="126"/>
      <c r="AM14" s="126"/>
    </row>
    <row r="15" spans="5:39" x14ac:dyDescent="0.25">
      <c r="E15" s="124"/>
      <c r="F15" s="40" t="s">
        <v>11</v>
      </c>
      <c r="G15" s="2"/>
      <c r="H15" s="26"/>
      <c r="I15" s="18" t="s">
        <v>62</v>
      </c>
      <c r="J15" s="6" t="s">
        <v>56</v>
      </c>
      <c r="K15" s="6" t="s">
        <v>66</v>
      </c>
      <c r="L15" s="2">
        <v>0</v>
      </c>
      <c r="M15" s="2">
        <v>0</v>
      </c>
      <c r="N15" s="2">
        <v>1</v>
      </c>
      <c r="O15" s="2">
        <v>0</v>
      </c>
      <c r="P15" s="2">
        <v>0</v>
      </c>
      <c r="Q15" s="2">
        <v>0</v>
      </c>
      <c r="R15" s="26" t="s">
        <v>123</v>
      </c>
      <c r="W15" s="124"/>
      <c r="X15" s="3" t="s">
        <v>11</v>
      </c>
      <c r="Y15" s="114" t="s">
        <v>80</v>
      </c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2"/>
      <c r="AL15" s="126"/>
      <c r="AM15" s="126"/>
    </row>
    <row r="16" spans="5:39" x14ac:dyDescent="0.25">
      <c r="E16" s="107" t="s">
        <v>41</v>
      </c>
      <c r="F16" s="40" t="s">
        <v>15</v>
      </c>
      <c r="G16" s="2"/>
      <c r="H16" s="26"/>
      <c r="I16" s="19" t="s">
        <v>44</v>
      </c>
      <c r="J16" s="9" t="s">
        <v>50</v>
      </c>
      <c r="K16" s="9" t="s">
        <v>61</v>
      </c>
      <c r="L16" s="2">
        <v>1</v>
      </c>
      <c r="M16" s="2">
        <v>1</v>
      </c>
      <c r="N16" s="2">
        <v>1</v>
      </c>
      <c r="O16" s="2">
        <v>1</v>
      </c>
      <c r="P16" s="2">
        <v>0</v>
      </c>
      <c r="Q16" s="2">
        <v>0</v>
      </c>
      <c r="R16" s="29" t="s">
        <v>50</v>
      </c>
      <c r="W16" s="107" t="s">
        <v>41</v>
      </c>
      <c r="X16" s="8" t="s">
        <v>15</v>
      </c>
      <c r="Y16" s="115" t="s">
        <v>81</v>
      </c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2"/>
      <c r="AL16" s="126"/>
      <c r="AM16" s="126"/>
    </row>
    <row r="17" spans="3:39" x14ac:dyDescent="0.25">
      <c r="E17" s="108"/>
      <c r="F17" s="40" t="s">
        <v>16</v>
      </c>
      <c r="G17" s="2"/>
      <c r="H17" s="26"/>
      <c r="I17" s="19" t="s">
        <v>44</v>
      </c>
      <c r="J17" s="9" t="s">
        <v>51</v>
      </c>
      <c r="K17" s="9" t="s">
        <v>61</v>
      </c>
      <c r="L17" s="2">
        <v>1</v>
      </c>
      <c r="M17" s="2">
        <v>1</v>
      </c>
      <c r="N17" s="2">
        <v>1</v>
      </c>
      <c r="O17" s="2">
        <v>1</v>
      </c>
      <c r="P17" s="2">
        <v>0</v>
      </c>
      <c r="Q17" s="2">
        <v>0</v>
      </c>
      <c r="R17" s="29" t="s">
        <v>50</v>
      </c>
      <c r="W17" s="108"/>
      <c r="X17" s="8" t="s">
        <v>16</v>
      </c>
      <c r="Y17" s="115" t="s">
        <v>82</v>
      </c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2"/>
      <c r="AL17" s="126"/>
      <c r="AM17" s="126"/>
    </row>
    <row r="18" spans="3:39" x14ac:dyDescent="0.25">
      <c r="E18" s="108"/>
      <c r="F18" s="8" t="s">
        <v>17</v>
      </c>
      <c r="G18" s="2"/>
      <c r="H18" s="26"/>
      <c r="I18" s="19" t="s">
        <v>44</v>
      </c>
      <c r="J18" s="9" t="s">
        <v>57</v>
      </c>
      <c r="K18" s="9" t="s">
        <v>61</v>
      </c>
      <c r="L18" s="2">
        <v>1</v>
      </c>
      <c r="M18" s="2">
        <v>1</v>
      </c>
      <c r="N18" s="2">
        <v>1</v>
      </c>
      <c r="O18" s="2">
        <v>1</v>
      </c>
      <c r="P18" s="2">
        <v>0</v>
      </c>
      <c r="Q18" s="2">
        <v>0</v>
      </c>
      <c r="R18" s="29" t="s">
        <v>50</v>
      </c>
      <c r="W18" s="108"/>
      <c r="X18" s="8" t="s">
        <v>17</v>
      </c>
      <c r="Y18" s="115" t="s">
        <v>83</v>
      </c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2"/>
      <c r="AL18" s="126"/>
      <c r="AM18" s="126"/>
    </row>
    <row r="19" spans="3:39" x14ac:dyDescent="0.25">
      <c r="E19" s="108"/>
      <c r="F19" s="40" t="s">
        <v>42</v>
      </c>
      <c r="G19" s="2"/>
      <c r="H19" s="26"/>
      <c r="I19" s="19" t="s">
        <v>44</v>
      </c>
      <c r="J19" s="9" t="s">
        <v>56</v>
      </c>
      <c r="K19" s="9" t="s">
        <v>61</v>
      </c>
      <c r="L19" s="2">
        <v>1</v>
      </c>
      <c r="M19" s="2">
        <v>1</v>
      </c>
      <c r="N19" s="2">
        <v>1</v>
      </c>
      <c r="O19" s="2">
        <v>1</v>
      </c>
      <c r="P19" s="2">
        <v>0</v>
      </c>
      <c r="Q19" s="2">
        <v>0</v>
      </c>
      <c r="R19" s="26" t="s">
        <v>123</v>
      </c>
      <c r="W19" s="108"/>
      <c r="X19" s="8" t="s">
        <v>42</v>
      </c>
      <c r="Y19" s="115" t="s">
        <v>84</v>
      </c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2"/>
      <c r="AL19" s="126"/>
      <c r="AM19" s="126"/>
    </row>
    <row r="20" spans="3:39" x14ac:dyDescent="0.25">
      <c r="E20" s="108"/>
      <c r="F20" s="40" t="s">
        <v>18</v>
      </c>
      <c r="G20" s="2"/>
      <c r="H20" s="26"/>
      <c r="I20" s="19" t="s">
        <v>44</v>
      </c>
      <c r="J20" s="9" t="s">
        <v>52</v>
      </c>
      <c r="K20" s="9" t="s">
        <v>61</v>
      </c>
      <c r="L20" s="2">
        <v>1</v>
      </c>
      <c r="M20" s="2">
        <v>1</v>
      </c>
      <c r="N20" s="2">
        <v>1</v>
      </c>
      <c r="O20" s="2">
        <v>1</v>
      </c>
      <c r="P20" s="2">
        <v>0</v>
      </c>
      <c r="Q20" s="2">
        <v>0</v>
      </c>
      <c r="R20" s="29" t="s">
        <v>50</v>
      </c>
      <c r="W20" s="108"/>
      <c r="X20" s="8" t="s">
        <v>18</v>
      </c>
      <c r="Y20" s="121" t="s">
        <v>85</v>
      </c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3"/>
      <c r="AK20" s="2"/>
      <c r="AL20" s="126"/>
      <c r="AM20" s="126"/>
    </row>
    <row r="21" spans="3:39" x14ac:dyDescent="0.25">
      <c r="E21" s="108"/>
      <c r="F21" s="40" t="s">
        <v>19</v>
      </c>
      <c r="G21" s="2"/>
      <c r="H21" s="26"/>
      <c r="I21" s="19" t="s">
        <v>44</v>
      </c>
      <c r="J21" s="9" t="s">
        <v>53</v>
      </c>
      <c r="K21" s="9" t="s">
        <v>61</v>
      </c>
      <c r="L21" s="2">
        <v>1</v>
      </c>
      <c r="M21" s="2">
        <v>1</v>
      </c>
      <c r="N21" s="2">
        <v>1</v>
      </c>
      <c r="O21" s="2">
        <v>1</v>
      </c>
      <c r="P21" s="2">
        <v>0</v>
      </c>
      <c r="Q21" s="2">
        <v>0</v>
      </c>
      <c r="R21" s="29" t="s">
        <v>50</v>
      </c>
      <c r="W21" s="108"/>
      <c r="X21" s="8" t="s">
        <v>19</v>
      </c>
      <c r="Y21" s="115" t="s">
        <v>87</v>
      </c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2"/>
      <c r="AL21" s="126"/>
      <c r="AM21" s="126"/>
    </row>
    <row r="22" spans="3:39" x14ac:dyDescent="0.25">
      <c r="E22" s="108"/>
      <c r="F22" s="40" t="s">
        <v>20</v>
      </c>
      <c r="G22" s="2"/>
      <c r="H22" s="26"/>
      <c r="I22" s="19" t="s">
        <v>44</v>
      </c>
      <c r="J22" s="9" t="s">
        <v>54</v>
      </c>
      <c r="K22" s="9" t="s">
        <v>61</v>
      </c>
      <c r="L22" s="2">
        <v>1</v>
      </c>
      <c r="M22" s="2">
        <v>1</v>
      </c>
      <c r="N22" s="2">
        <v>1</v>
      </c>
      <c r="O22" s="2">
        <v>1</v>
      </c>
      <c r="P22" s="2">
        <v>0</v>
      </c>
      <c r="Q22" s="2">
        <v>0</v>
      </c>
      <c r="R22" s="29" t="s">
        <v>50</v>
      </c>
      <c r="W22" s="108"/>
      <c r="X22" s="8" t="s">
        <v>20</v>
      </c>
      <c r="Y22" s="115" t="s">
        <v>86</v>
      </c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2"/>
      <c r="AL22" s="126"/>
      <c r="AM22" s="126"/>
    </row>
    <row r="23" spans="3:39" x14ac:dyDescent="0.25">
      <c r="C23" t="s">
        <v>127</v>
      </c>
      <c r="E23" s="108"/>
      <c r="F23" s="8" t="s">
        <v>21</v>
      </c>
      <c r="G23" s="2"/>
      <c r="H23" s="26"/>
      <c r="I23" s="20" t="s">
        <v>43</v>
      </c>
      <c r="J23" s="9" t="s">
        <v>50</v>
      </c>
      <c r="K23" s="9" t="s">
        <v>61</v>
      </c>
      <c r="L23" s="2">
        <v>1</v>
      </c>
      <c r="M23" s="2"/>
      <c r="N23" s="2">
        <v>1</v>
      </c>
      <c r="O23" s="2">
        <v>0</v>
      </c>
      <c r="P23" s="2">
        <v>0</v>
      </c>
      <c r="Q23" s="2">
        <v>0</v>
      </c>
      <c r="R23" s="29" t="s">
        <v>50</v>
      </c>
      <c r="W23" s="108"/>
      <c r="X23" s="8" t="s">
        <v>21</v>
      </c>
      <c r="Y23" s="115" t="s">
        <v>88</v>
      </c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2"/>
      <c r="AL23" s="126"/>
      <c r="AM23" s="126"/>
    </row>
    <row r="24" spans="3:39" x14ac:dyDescent="0.25">
      <c r="E24" s="108"/>
      <c r="F24" s="8" t="s">
        <v>22</v>
      </c>
      <c r="G24" s="2"/>
      <c r="H24" s="26"/>
      <c r="I24" s="20" t="s">
        <v>43</v>
      </c>
      <c r="J24" s="9" t="s">
        <v>51</v>
      </c>
      <c r="K24" s="9" t="s">
        <v>68</v>
      </c>
      <c r="L24" s="2">
        <v>1</v>
      </c>
      <c r="M24" s="2"/>
      <c r="N24" s="2">
        <v>1</v>
      </c>
      <c r="O24" s="2">
        <v>0</v>
      </c>
      <c r="P24" s="2">
        <v>0</v>
      </c>
      <c r="Q24" s="2">
        <v>0</v>
      </c>
      <c r="R24" s="31" t="s">
        <v>57</v>
      </c>
      <c r="W24" s="108"/>
      <c r="X24" s="8" t="s">
        <v>22</v>
      </c>
      <c r="Y24" s="115" t="s">
        <v>89</v>
      </c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2"/>
      <c r="AL24" s="126"/>
      <c r="AM24" s="126"/>
    </row>
    <row r="25" spans="3:39" x14ac:dyDescent="0.25">
      <c r="E25" s="108"/>
      <c r="F25" s="8" t="s">
        <v>23</v>
      </c>
      <c r="G25" s="2"/>
      <c r="H25" s="26"/>
      <c r="I25" s="20" t="s">
        <v>43</v>
      </c>
      <c r="J25" s="9" t="s">
        <v>52</v>
      </c>
      <c r="K25" s="9" t="s">
        <v>61</v>
      </c>
      <c r="L25" s="2">
        <v>1</v>
      </c>
      <c r="M25" s="2"/>
      <c r="N25" s="2">
        <v>1</v>
      </c>
      <c r="O25" s="2">
        <v>0</v>
      </c>
      <c r="P25" s="2">
        <v>0</v>
      </c>
      <c r="Q25" s="2">
        <v>0</v>
      </c>
      <c r="R25" s="32" t="s">
        <v>56</v>
      </c>
      <c r="W25" s="108"/>
      <c r="X25" s="8" t="s">
        <v>23</v>
      </c>
      <c r="Y25" s="115" t="s">
        <v>90</v>
      </c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2"/>
      <c r="AL25" s="126"/>
      <c r="AM25" s="126"/>
    </row>
    <row r="26" spans="3:39" x14ac:dyDescent="0.25">
      <c r="E26" s="108"/>
      <c r="F26" s="8" t="s">
        <v>24</v>
      </c>
      <c r="G26" s="2"/>
      <c r="H26" s="26"/>
      <c r="I26" s="20" t="s">
        <v>43</v>
      </c>
      <c r="J26" s="9" t="s">
        <v>53</v>
      </c>
      <c r="K26" s="9" t="s">
        <v>68</v>
      </c>
      <c r="L26" s="2">
        <v>1</v>
      </c>
      <c r="M26" s="2"/>
      <c r="N26" s="2">
        <v>1</v>
      </c>
      <c r="O26" s="2">
        <v>0</v>
      </c>
      <c r="P26" s="2">
        <v>0</v>
      </c>
      <c r="Q26" s="2">
        <v>0</v>
      </c>
      <c r="R26" s="33" t="s">
        <v>52</v>
      </c>
      <c r="W26" s="108"/>
      <c r="X26" s="8" t="s">
        <v>24</v>
      </c>
      <c r="Y26" s="115" t="s">
        <v>91</v>
      </c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2"/>
      <c r="AL26" s="126"/>
      <c r="AM26" s="126"/>
    </row>
    <row r="27" spans="3:39" x14ac:dyDescent="0.25">
      <c r="E27" s="108"/>
      <c r="F27" s="8" t="s">
        <v>25</v>
      </c>
      <c r="G27" s="2"/>
      <c r="H27" s="26"/>
      <c r="I27" s="20" t="s">
        <v>43</v>
      </c>
      <c r="J27" s="9" t="s">
        <v>53</v>
      </c>
      <c r="K27" s="9" t="s">
        <v>67</v>
      </c>
      <c r="L27" s="2">
        <v>1</v>
      </c>
      <c r="M27" s="2"/>
      <c r="N27" s="2">
        <v>1</v>
      </c>
      <c r="O27" s="2">
        <v>0</v>
      </c>
      <c r="P27" s="2">
        <v>0</v>
      </c>
      <c r="Q27" s="2">
        <v>0</v>
      </c>
      <c r="R27" s="34" t="s">
        <v>53</v>
      </c>
      <c r="W27" s="108"/>
      <c r="X27" s="8" t="s">
        <v>25</v>
      </c>
      <c r="Y27" s="115" t="s">
        <v>92</v>
      </c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2"/>
      <c r="AL27" s="126"/>
      <c r="AM27" s="126"/>
    </row>
    <row r="28" spans="3:39" x14ac:dyDescent="0.25">
      <c r="E28" s="108"/>
      <c r="F28" s="40" t="s">
        <v>26</v>
      </c>
      <c r="G28" s="2"/>
      <c r="H28" s="26"/>
      <c r="I28" s="20" t="s">
        <v>43</v>
      </c>
      <c r="J28" s="9" t="s">
        <v>54</v>
      </c>
      <c r="K28" s="9" t="s">
        <v>61</v>
      </c>
      <c r="L28" s="2">
        <v>1</v>
      </c>
      <c r="M28" s="2"/>
      <c r="N28" s="2">
        <v>1</v>
      </c>
      <c r="O28" s="2">
        <v>0</v>
      </c>
      <c r="P28" s="2">
        <v>0</v>
      </c>
      <c r="Q28" s="2">
        <v>0</v>
      </c>
      <c r="R28" s="35" t="s">
        <v>54</v>
      </c>
      <c r="W28" s="108"/>
      <c r="X28" s="8" t="s">
        <v>26</v>
      </c>
      <c r="Y28" s="115" t="s">
        <v>93</v>
      </c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2"/>
      <c r="AL28" s="126"/>
      <c r="AM28" s="126"/>
    </row>
    <row r="29" spans="3:39" x14ac:dyDescent="0.25">
      <c r="E29" s="108"/>
      <c r="F29" s="40" t="s">
        <v>27</v>
      </c>
      <c r="G29" s="2"/>
      <c r="H29" s="26"/>
      <c r="I29" s="20" t="s">
        <v>43</v>
      </c>
      <c r="J29" s="9" t="s">
        <v>55</v>
      </c>
      <c r="K29" s="9" t="s">
        <v>61</v>
      </c>
      <c r="L29" s="2">
        <v>1</v>
      </c>
      <c r="M29" s="2"/>
      <c r="N29" s="2">
        <v>1</v>
      </c>
      <c r="O29" s="2">
        <v>0</v>
      </c>
      <c r="P29" s="2">
        <v>0</v>
      </c>
      <c r="Q29" s="2">
        <v>0</v>
      </c>
      <c r="R29" s="36" t="s">
        <v>55</v>
      </c>
      <c r="W29" s="108"/>
      <c r="X29" s="8" t="s">
        <v>27</v>
      </c>
      <c r="Y29" s="115" t="s">
        <v>94</v>
      </c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2"/>
      <c r="AL29" s="126"/>
      <c r="AM29" s="126"/>
    </row>
    <row r="30" spans="3:39" x14ac:dyDescent="0.25">
      <c r="E30" s="109"/>
      <c r="F30" s="8" t="s">
        <v>28</v>
      </c>
      <c r="G30" s="8" t="s">
        <v>117</v>
      </c>
      <c r="H30" s="9" t="s">
        <v>118</v>
      </c>
      <c r="I30" s="22" t="s">
        <v>45</v>
      </c>
      <c r="J30" s="9" t="s">
        <v>50</v>
      </c>
      <c r="K30" s="9" t="s">
        <v>61</v>
      </c>
      <c r="L30" s="2"/>
      <c r="M30" s="2"/>
      <c r="N30" s="2"/>
      <c r="O30" s="2"/>
      <c r="P30" s="2"/>
      <c r="Q30" s="2"/>
      <c r="R30" s="29" t="s">
        <v>50</v>
      </c>
      <c r="W30" s="109"/>
      <c r="X30" s="8" t="s">
        <v>28</v>
      </c>
      <c r="Y30" s="115" t="s">
        <v>95</v>
      </c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2" t="s">
        <v>117</v>
      </c>
      <c r="AL30" s="126" t="s">
        <v>118</v>
      </c>
      <c r="AM30" s="126"/>
    </row>
    <row r="31" spans="3:39" x14ac:dyDescent="0.25">
      <c r="E31" s="118" t="s">
        <v>46</v>
      </c>
      <c r="F31" s="40" t="s">
        <v>29</v>
      </c>
      <c r="G31" s="2"/>
      <c r="H31" s="26"/>
      <c r="I31" s="21" t="s">
        <v>58</v>
      </c>
      <c r="J31" s="16" t="s">
        <v>50</v>
      </c>
      <c r="K31" s="13" t="s">
        <v>61</v>
      </c>
      <c r="L31" s="2">
        <v>1</v>
      </c>
      <c r="M31" s="2" t="s">
        <v>114</v>
      </c>
      <c r="N31" s="2">
        <v>0</v>
      </c>
      <c r="O31" s="2">
        <v>0</v>
      </c>
      <c r="P31" s="2">
        <v>1</v>
      </c>
      <c r="Q31" s="2">
        <v>0</v>
      </c>
      <c r="R31" s="29" t="s">
        <v>50</v>
      </c>
      <c r="W31" s="118" t="s">
        <v>46</v>
      </c>
      <c r="X31" s="12" t="s">
        <v>29</v>
      </c>
      <c r="Y31" s="117" t="s">
        <v>96</v>
      </c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2"/>
      <c r="AL31" s="126"/>
      <c r="AM31" s="126"/>
    </row>
    <row r="32" spans="3:39" x14ac:dyDescent="0.25">
      <c r="E32" s="118"/>
      <c r="F32" s="40" t="s">
        <v>30</v>
      </c>
      <c r="G32" s="2"/>
      <c r="H32" s="26"/>
      <c r="I32" s="21" t="s">
        <v>58</v>
      </c>
      <c r="J32" s="13" t="s">
        <v>51</v>
      </c>
      <c r="K32" s="13" t="s">
        <v>61</v>
      </c>
      <c r="L32" s="2">
        <v>1</v>
      </c>
      <c r="M32" s="2" t="s">
        <v>114</v>
      </c>
      <c r="N32" s="2">
        <v>0</v>
      </c>
      <c r="O32" s="2">
        <v>0</v>
      </c>
      <c r="P32" s="2">
        <v>1</v>
      </c>
      <c r="Q32" s="2">
        <v>0</v>
      </c>
      <c r="R32" s="29" t="s">
        <v>50</v>
      </c>
      <c r="W32" s="118"/>
      <c r="X32" s="12" t="s">
        <v>30</v>
      </c>
      <c r="Y32" s="117" t="s">
        <v>97</v>
      </c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2"/>
      <c r="AL32" s="126"/>
      <c r="AM32" s="126"/>
    </row>
    <row r="33" spans="3:39" x14ac:dyDescent="0.25">
      <c r="E33" s="118"/>
      <c r="F33" s="12" t="s">
        <v>31</v>
      </c>
      <c r="G33" s="2"/>
      <c r="H33" s="26"/>
      <c r="I33" s="21" t="s">
        <v>58</v>
      </c>
      <c r="J33" s="13" t="s">
        <v>57</v>
      </c>
      <c r="K33" s="13" t="s">
        <v>61</v>
      </c>
      <c r="L33" s="2">
        <v>1</v>
      </c>
      <c r="M33" s="2" t="s">
        <v>114</v>
      </c>
      <c r="N33" s="2">
        <v>0</v>
      </c>
      <c r="O33" s="2">
        <v>0</v>
      </c>
      <c r="P33" s="2">
        <v>1</v>
      </c>
      <c r="Q33" s="2">
        <v>0</v>
      </c>
      <c r="R33" s="29" t="s">
        <v>50</v>
      </c>
      <c r="W33" s="118"/>
      <c r="X33" s="12" t="s">
        <v>31</v>
      </c>
      <c r="Y33" s="117" t="s">
        <v>98</v>
      </c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2"/>
      <c r="AL33" s="126"/>
      <c r="AM33" s="126"/>
    </row>
    <row r="34" spans="3:39" x14ac:dyDescent="0.25">
      <c r="E34" s="118"/>
      <c r="F34" s="40" t="s">
        <v>32</v>
      </c>
      <c r="G34" s="2"/>
      <c r="H34" s="26"/>
      <c r="I34" s="21" t="s">
        <v>58</v>
      </c>
      <c r="J34" s="13" t="s">
        <v>55</v>
      </c>
      <c r="K34" s="13" t="s">
        <v>61</v>
      </c>
      <c r="L34" s="2">
        <v>1</v>
      </c>
      <c r="M34" s="2" t="s">
        <v>114</v>
      </c>
      <c r="N34" s="2">
        <v>0</v>
      </c>
      <c r="O34" s="2">
        <v>0</v>
      </c>
      <c r="P34" s="2">
        <v>1</v>
      </c>
      <c r="Q34" s="2">
        <v>0</v>
      </c>
      <c r="R34" s="26" t="s">
        <v>123</v>
      </c>
      <c r="W34" s="118"/>
      <c r="X34" s="12" t="s">
        <v>32</v>
      </c>
      <c r="Y34" s="117" t="s">
        <v>99</v>
      </c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2"/>
      <c r="AL34" s="126"/>
      <c r="AM34" s="126"/>
    </row>
    <row r="35" spans="3:39" x14ac:dyDescent="0.25">
      <c r="C35" t="s">
        <v>124</v>
      </c>
      <c r="E35" s="119" t="s">
        <v>47</v>
      </c>
      <c r="F35" s="10" t="s">
        <v>33</v>
      </c>
      <c r="G35" s="10" t="s">
        <v>117</v>
      </c>
      <c r="H35" s="11" t="s">
        <v>117</v>
      </c>
      <c r="I35" s="22" t="s">
        <v>45</v>
      </c>
      <c r="J35" s="11" t="s">
        <v>50</v>
      </c>
      <c r="K35" s="11" t="s">
        <v>61</v>
      </c>
      <c r="L35" s="2">
        <v>0</v>
      </c>
      <c r="M35" s="2" t="s">
        <v>114</v>
      </c>
      <c r="N35" s="2">
        <v>0</v>
      </c>
      <c r="O35" s="2">
        <v>0</v>
      </c>
      <c r="P35" s="2">
        <v>0</v>
      </c>
      <c r="Q35" s="2">
        <v>1</v>
      </c>
      <c r="R35" s="30" t="s">
        <v>51</v>
      </c>
      <c r="W35" s="119" t="s">
        <v>47</v>
      </c>
      <c r="X35" s="10" t="s">
        <v>33</v>
      </c>
      <c r="Y35" s="116" t="s">
        <v>100</v>
      </c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2" t="s">
        <v>117</v>
      </c>
      <c r="AL35" s="126" t="s">
        <v>117</v>
      </c>
      <c r="AM35" s="126"/>
    </row>
    <row r="36" spans="3:39" x14ac:dyDescent="0.25">
      <c r="C36" t="s">
        <v>125</v>
      </c>
      <c r="E36" s="119"/>
      <c r="F36" s="40" t="s">
        <v>34</v>
      </c>
      <c r="G36" s="10" t="s">
        <v>117</v>
      </c>
      <c r="H36" s="11" t="s">
        <v>117</v>
      </c>
      <c r="I36" s="22" t="s">
        <v>45</v>
      </c>
      <c r="J36" s="11" t="s">
        <v>51</v>
      </c>
      <c r="K36" s="11" t="s">
        <v>61</v>
      </c>
      <c r="L36" s="2">
        <v>0</v>
      </c>
      <c r="M36" s="2" t="s">
        <v>114</v>
      </c>
      <c r="N36" s="2">
        <v>0</v>
      </c>
      <c r="O36" s="2">
        <v>0</v>
      </c>
      <c r="P36" s="2">
        <v>0</v>
      </c>
      <c r="Q36" s="2">
        <v>1</v>
      </c>
      <c r="R36" s="32" t="s">
        <v>56</v>
      </c>
      <c r="W36" s="119"/>
      <c r="X36" s="10" t="s">
        <v>34</v>
      </c>
      <c r="Y36" s="116" t="s">
        <v>101</v>
      </c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2" t="s">
        <v>117</v>
      </c>
      <c r="AL36" s="126" t="s">
        <v>117</v>
      </c>
      <c r="AM36" s="126"/>
    </row>
    <row r="37" spans="3:39" x14ac:dyDescent="0.25">
      <c r="C37" t="s">
        <v>126</v>
      </c>
      <c r="E37" s="119"/>
      <c r="F37" s="40" t="s">
        <v>35</v>
      </c>
      <c r="G37" s="10" t="s">
        <v>117</v>
      </c>
      <c r="H37" s="11" t="s">
        <v>117</v>
      </c>
      <c r="I37" s="22" t="s">
        <v>45</v>
      </c>
      <c r="J37" s="11" t="s">
        <v>52</v>
      </c>
      <c r="K37" s="11" t="s">
        <v>61</v>
      </c>
      <c r="L37" s="2">
        <v>0</v>
      </c>
      <c r="M37" s="2" t="s">
        <v>114</v>
      </c>
      <c r="N37" s="2">
        <v>0</v>
      </c>
      <c r="O37" s="2">
        <v>0</v>
      </c>
      <c r="P37" s="2">
        <v>0</v>
      </c>
      <c r="Q37" s="2">
        <v>1</v>
      </c>
      <c r="R37" s="26"/>
      <c r="W37" s="119"/>
      <c r="X37" s="10" t="s">
        <v>35</v>
      </c>
      <c r="Y37" s="116" t="s">
        <v>102</v>
      </c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2" t="s">
        <v>117</v>
      </c>
      <c r="AL37" s="126" t="s">
        <v>117</v>
      </c>
      <c r="AM37" s="126"/>
    </row>
    <row r="38" spans="3:39" x14ac:dyDescent="0.25">
      <c r="E38" s="119"/>
      <c r="F38" s="40" t="s">
        <v>36</v>
      </c>
      <c r="G38" s="10" t="s">
        <v>117</v>
      </c>
      <c r="H38" s="11" t="s">
        <v>117</v>
      </c>
      <c r="I38" s="22" t="s">
        <v>45</v>
      </c>
      <c r="J38" s="11" t="s">
        <v>53</v>
      </c>
      <c r="K38" s="11" t="s">
        <v>61</v>
      </c>
      <c r="L38" s="2">
        <v>0</v>
      </c>
      <c r="M38" s="2" t="s">
        <v>114</v>
      </c>
      <c r="N38" s="2">
        <v>0</v>
      </c>
      <c r="O38" s="2">
        <v>0</v>
      </c>
      <c r="P38" s="2">
        <v>0</v>
      </c>
      <c r="Q38" s="2">
        <v>1</v>
      </c>
      <c r="R38" s="26"/>
      <c r="W38" s="119"/>
      <c r="X38" s="10" t="s">
        <v>36</v>
      </c>
      <c r="Y38" s="116" t="s">
        <v>103</v>
      </c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2" t="s">
        <v>117</v>
      </c>
      <c r="AL38" s="126" t="s">
        <v>117</v>
      </c>
      <c r="AM38" s="126"/>
    </row>
    <row r="39" spans="3:39" x14ac:dyDescent="0.25">
      <c r="E39" s="119"/>
      <c r="F39" s="40" t="s">
        <v>37</v>
      </c>
      <c r="G39" s="10" t="s">
        <v>117</v>
      </c>
      <c r="H39" s="11" t="s">
        <v>117</v>
      </c>
      <c r="I39" s="22" t="s">
        <v>45</v>
      </c>
      <c r="J39" s="11" t="s">
        <v>54</v>
      </c>
      <c r="K39" s="11" t="s">
        <v>61</v>
      </c>
      <c r="L39" s="2">
        <v>0</v>
      </c>
      <c r="M39" s="2" t="s">
        <v>114</v>
      </c>
      <c r="N39" s="2">
        <v>0</v>
      </c>
      <c r="O39" s="2">
        <v>0</v>
      </c>
      <c r="P39" s="2">
        <v>0</v>
      </c>
      <c r="Q39" s="2">
        <v>1</v>
      </c>
      <c r="R39" s="26"/>
      <c r="W39" s="119"/>
      <c r="X39" s="10" t="s">
        <v>37</v>
      </c>
      <c r="Y39" s="116" t="s">
        <v>104</v>
      </c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2" t="s">
        <v>117</v>
      </c>
      <c r="AL39" s="126" t="s">
        <v>117</v>
      </c>
      <c r="AM39" s="126"/>
    </row>
    <row r="40" spans="3:39" x14ac:dyDescent="0.25">
      <c r="E40" s="119"/>
      <c r="F40" s="40" t="s">
        <v>38</v>
      </c>
      <c r="G40" s="10" t="s">
        <v>117</v>
      </c>
      <c r="H40" s="11" t="s">
        <v>117</v>
      </c>
      <c r="I40" s="22" t="s">
        <v>45</v>
      </c>
      <c r="J40" s="11" t="s">
        <v>55</v>
      </c>
      <c r="K40" s="11" t="s">
        <v>61</v>
      </c>
      <c r="L40" s="2">
        <v>0</v>
      </c>
      <c r="M40" s="2" t="s">
        <v>114</v>
      </c>
      <c r="N40" s="2">
        <v>0</v>
      </c>
      <c r="O40" s="2">
        <v>0</v>
      </c>
      <c r="P40" s="2">
        <v>0</v>
      </c>
      <c r="Q40" s="2">
        <v>1</v>
      </c>
      <c r="R40" s="26"/>
      <c r="W40" s="119"/>
      <c r="X40" s="10" t="s">
        <v>38</v>
      </c>
      <c r="Y40" s="116" t="s">
        <v>105</v>
      </c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2" t="s">
        <v>117</v>
      </c>
      <c r="AL40" s="126" t="s">
        <v>117</v>
      </c>
      <c r="AM40" s="126"/>
    </row>
    <row r="41" spans="3:39" x14ac:dyDescent="0.25">
      <c r="E41" s="14" t="s">
        <v>48</v>
      </c>
      <c r="F41" s="40" t="s">
        <v>39</v>
      </c>
      <c r="G41" s="2"/>
      <c r="H41" s="26"/>
      <c r="I41" s="17" t="s">
        <v>59</v>
      </c>
      <c r="J41" s="15" t="s">
        <v>61</v>
      </c>
      <c r="K41" s="15" t="s">
        <v>61</v>
      </c>
      <c r="L41" s="2"/>
      <c r="M41" s="2"/>
      <c r="N41" s="2"/>
      <c r="O41" s="2"/>
      <c r="P41" s="2"/>
      <c r="Q41" s="2"/>
      <c r="R41" s="26"/>
      <c r="W41" s="14" t="s">
        <v>48</v>
      </c>
      <c r="X41" s="14" t="s">
        <v>39</v>
      </c>
      <c r="Y41" s="113" t="s">
        <v>106</v>
      </c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2"/>
      <c r="AL41" s="126"/>
      <c r="AM41" s="126"/>
    </row>
    <row r="42" spans="3:39" x14ac:dyDescent="0.25">
      <c r="E42" s="14" t="s">
        <v>49</v>
      </c>
      <c r="F42" s="14" t="s">
        <v>40</v>
      </c>
      <c r="G42" s="14" t="s">
        <v>117</v>
      </c>
      <c r="H42" s="15" t="s">
        <v>118</v>
      </c>
      <c r="I42" s="17" t="s">
        <v>60</v>
      </c>
      <c r="J42" s="15" t="s">
        <v>61</v>
      </c>
      <c r="K42" s="15" t="s">
        <v>61</v>
      </c>
      <c r="L42" s="2"/>
      <c r="M42" s="2"/>
      <c r="N42" s="2"/>
      <c r="O42" s="2"/>
      <c r="P42" s="2"/>
      <c r="Q42" s="2"/>
      <c r="R42" s="29" t="s">
        <v>50</v>
      </c>
      <c r="W42" s="14" t="s">
        <v>49</v>
      </c>
      <c r="X42" s="14" t="s">
        <v>40</v>
      </c>
      <c r="Y42" s="113" t="s">
        <v>107</v>
      </c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2" t="s">
        <v>117</v>
      </c>
      <c r="AL42" s="126" t="s">
        <v>118</v>
      </c>
      <c r="AM42" s="126"/>
    </row>
    <row r="49" spans="5:18" x14ac:dyDescent="0.25">
      <c r="E49" s="4" t="s">
        <v>13</v>
      </c>
      <c r="F49" s="4" t="s">
        <v>1</v>
      </c>
      <c r="G49" s="49" t="s">
        <v>115</v>
      </c>
      <c r="H49" s="25" t="s">
        <v>119</v>
      </c>
      <c r="I49" s="47" t="s">
        <v>0</v>
      </c>
      <c r="J49" s="47" t="s">
        <v>14</v>
      </c>
      <c r="K49" s="47" t="s">
        <v>69</v>
      </c>
      <c r="L49" s="47" t="s">
        <v>108</v>
      </c>
      <c r="M49" s="47" t="s">
        <v>109</v>
      </c>
      <c r="N49" s="47" t="s">
        <v>110</v>
      </c>
      <c r="O49" s="47" t="s">
        <v>111</v>
      </c>
      <c r="P49" s="47" t="s">
        <v>112</v>
      </c>
      <c r="Q49" s="47" t="s">
        <v>113</v>
      </c>
      <c r="R49" s="47" t="s">
        <v>147</v>
      </c>
    </row>
    <row r="50" spans="5:18" x14ac:dyDescent="0.25">
      <c r="E50" s="104" t="s">
        <v>128</v>
      </c>
      <c r="F50" s="48" t="s">
        <v>2</v>
      </c>
      <c r="G50" s="50" t="s">
        <v>118</v>
      </c>
      <c r="H50" s="26" t="s">
        <v>118</v>
      </c>
      <c r="I50" s="18" t="s">
        <v>62</v>
      </c>
      <c r="J50" s="6" t="s">
        <v>50</v>
      </c>
      <c r="K50" s="6" t="s">
        <v>63</v>
      </c>
      <c r="L50" s="41">
        <v>0</v>
      </c>
      <c r="M50" s="41">
        <v>0</v>
      </c>
      <c r="N50" s="41">
        <v>1</v>
      </c>
      <c r="O50" s="41">
        <v>0</v>
      </c>
      <c r="P50" s="41">
        <v>0</v>
      </c>
      <c r="Q50" s="41">
        <v>0</v>
      </c>
      <c r="R50" s="29" t="s">
        <v>130</v>
      </c>
    </row>
    <row r="51" spans="5:18" x14ac:dyDescent="0.25">
      <c r="E51" s="105"/>
      <c r="F51" s="48" t="s">
        <v>3</v>
      </c>
      <c r="G51" s="50" t="s">
        <v>118</v>
      </c>
      <c r="H51" s="26" t="s">
        <v>118</v>
      </c>
      <c r="I51" s="18" t="s">
        <v>62</v>
      </c>
      <c r="J51" s="6" t="s">
        <v>50</v>
      </c>
      <c r="K51" s="6" t="s">
        <v>64</v>
      </c>
      <c r="L51" s="41">
        <v>0</v>
      </c>
      <c r="M51" s="41">
        <v>0</v>
      </c>
      <c r="N51" s="41">
        <v>1</v>
      </c>
      <c r="O51" s="41">
        <v>0</v>
      </c>
      <c r="P51" s="41">
        <v>0</v>
      </c>
      <c r="Q51" s="41">
        <v>0</v>
      </c>
      <c r="R51" s="30" t="s">
        <v>131</v>
      </c>
    </row>
    <row r="52" spans="5:18" x14ac:dyDescent="0.25">
      <c r="E52" s="105"/>
      <c r="F52" s="40" t="s">
        <v>4</v>
      </c>
      <c r="G52" s="50" t="s">
        <v>118</v>
      </c>
      <c r="H52" s="26" t="s">
        <v>118</v>
      </c>
      <c r="I52" s="18" t="s">
        <v>62</v>
      </c>
      <c r="J52" s="6" t="s">
        <v>51</v>
      </c>
      <c r="K52" s="6" t="s">
        <v>63</v>
      </c>
      <c r="L52" s="41">
        <v>0</v>
      </c>
      <c r="M52" s="41">
        <v>0</v>
      </c>
      <c r="N52" s="41">
        <v>1</v>
      </c>
      <c r="O52" s="41">
        <v>0</v>
      </c>
      <c r="P52" s="41">
        <v>0</v>
      </c>
      <c r="Q52" s="41">
        <v>0</v>
      </c>
      <c r="R52" s="31" t="s">
        <v>132</v>
      </c>
    </row>
    <row r="53" spans="5:18" x14ac:dyDescent="0.25">
      <c r="E53" s="105"/>
      <c r="F53" s="48" t="s">
        <v>5</v>
      </c>
      <c r="G53" s="50" t="s">
        <v>118</v>
      </c>
      <c r="H53" s="26" t="s">
        <v>118</v>
      </c>
      <c r="I53" s="18" t="s">
        <v>62</v>
      </c>
      <c r="J53" s="6" t="s">
        <v>52</v>
      </c>
      <c r="K53" s="6" t="s">
        <v>63</v>
      </c>
      <c r="L53" s="41">
        <v>0</v>
      </c>
      <c r="M53" s="41">
        <v>0</v>
      </c>
      <c r="N53" s="41">
        <v>1</v>
      </c>
      <c r="O53" s="41">
        <v>0</v>
      </c>
      <c r="P53" s="41">
        <v>0</v>
      </c>
      <c r="Q53" s="41">
        <v>0</v>
      </c>
      <c r="R53" s="32" t="s">
        <v>133</v>
      </c>
    </row>
    <row r="54" spans="5:18" x14ac:dyDescent="0.25">
      <c r="E54" s="105"/>
      <c r="F54" s="40" t="s">
        <v>6</v>
      </c>
      <c r="G54" s="50" t="s">
        <v>118</v>
      </c>
      <c r="H54" s="26" t="s">
        <v>118</v>
      </c>
      <c r="I54" s="18" t="s">
        <v>62</v>
      </c>
      <c r="J54" s="6" t="s">
        <v>53</v>
      </c>
      <c r="K54" s="6" t="s">
        <v>63</v>
      </c>
      <c r="L54" s="41">
        <v>0</v>
      </c>
      <c r="M54" s="41">
        <v>0</v>
      </c>
      <c r="N54" s="41">
        <v>1</v>
      </c>
      <c r="O54" s="41">
        <v>0</v>
      </c>
      <c r="P54" s="41">
        <v>0</v>
      </c>
      <c r="Q54" s="41">
        <v>0</v>
      </c>
      <c r="R54" s="33" t="s">
        <v>134</v>
      </c>
    </row>
    <row r="55" spans="5:18" x14ac:dyDescent="0.25">
      <c r="E55" s="105"/>
      <c r="F55" s="48" t="s">
        <v>8</v>
      </c>
      <c r="G55" s="50" t="s">
        <v>118</v>
      </c>
      <c r="H55" s="26" t="s">
        <v>118</v>
      </c>
      <c r="I55" s="18" t="s">
        <v>62</v>
      </c>
      <c r="J55" s="6" t="s">
        <v>54</v>
      </c>
      <c r="K55" s="6" t="s">
        <v>63</v>
      </c>
      <c r="L55" s="41">
        <v>0</v>
      </c>
      <c r="M55" s="41">
        <v>0</v>
      </c>
      <c r="N55" s="41">
        <v>1</v>
      </c>
      <c r="O55" s="41">
        <v>0</v>
      </c>
      <c r="P55" s="41">
        <v>0</v>
      </c>
      <c r="Q55" s="41">
        <v>0</v>
      </c>
      <c r="R55" s="35" t="s">
        <v>135</v>
      </c>
    </row>
    <row r="56" spans="5:18" x14ac:dyDescent="0.25">
      <c r="E56" s="106"/>
      <c r="F56" s="48" t="s">
        <v>9</v>
      </c>
      <c r="G56" s="50" t="s">
        <v>118</v>
      </c>
      <c r="H56" s="26" t="s">
        <v>118</v>
      </c>
      <c r="I56" s="18" t="s">
        <v>62</v>
      </c>
      <c r="J56" s="6" t="s">
        <v>55</v>
      </c>
      <c r="K56" s="6" t="s">
        <v>63</v>
      </c>
      <c r="L56" s="41">
        <v>0</v>
      </c>
      <c r="M56" s="41">
        <v>0</v>
      </c>
      <c r="N56" s="41">
        <v>1</v>
      </c>
      <c r="O56" s="41">
        <v>0</v>
      </c>
      <c r="P56" s="41">
        <v>0</v>
      </c>
      <c r="Q56" s="41">
        <v>0</v>
      </c>
      <c r="R56" s="36" t="s">
        <v>136</v>
      </c>
    </row>
    <row r="57" spans="5:18" x14ac:dyDescent="0.25">
      <c r="E57" s="107" t="s">
        <v>137</v>
      </c>
      <c r="F57" s="8" t="s">
        <v>17</v>
      </c>
      <c r="G57" s="50" t="s">
        <v>118</v>
      </c>
      <c r="H57" s="26" t="s">
        <v>118</v>
      </c>
      <c r="I57" s="19" t="s">
        <v>44</v>
      </c>
      <c r="J57" s="9" t="s">
        <v>57</v>
      </c>
      <c r="K57" s="9" t="s">
        <v>61</v>
      </c>
      <c r="L57" s="41">
        <v>1</v>
      </c>
      <c r="M57" s="41">
        <v>1</v>
      </c>
      <c r="N57" s="41">
        <v>1</v>
      </c>
      <c r="O57" s="41">
        <v>1</v>
      </c>
      <c r="P57" s="41">
        <v>0</v>
      </c>
      <c r="Q57" s="41">
        <v>0</v>
      </c>
      <c r="R57" s="29" t="s">
        <v>130</v>
      </c>
    </row>
    <row r="58" spans="5:18" x14ac:dyDescent="0.25">
      <c r="E58" s="108"/>
      <c r="F58" s="8" t="s">
        <v>21</v>
      </c>
      <c r="G58" s="50" t="s">
        <v>118</v>
      </c>
      <c r="H58" s="26" t="s">
        <v>118</v>
      </c>
      <c r="I58" s="20" t="s">
        <v>43</v>
      </c>
      <c r="J58" s="9" t="s">
        <v>50</v>
      </c>
      <c r="K58" s="9" t="s">
        <v>63</v>
      </c>
      <c r="L58" s="41">
        <v>1</v>
      </c>
      <c r="M58" s="41">
        <v>0</v>
      </c>
      <c r="N58" s="41">
        <v>1</v>
      </c>
      <c r="O58" s="41">
        <v>0</v>
      </c>
      <c r="P58" s="41">
        <v>0</v>
      </c>
      <c r="Q58" s="41">
        <v>0</v>
      </c>
      <c r="R58" s="29" t="s">
        <v>130</v>
      </c>
    </row>
    <row r="59" spans="5:18" x14ac:dyDescent="0.25">
      <c r="E59" s="108"/>
      <c r="F59" s="8" t="s">
        <v>129</v>
      </c>
      <c r="G59" s="50" t="s">
        <v>118</v>
      </c>
      <c r="H59" s="26" t="s">
        <v>118</v>
      </c>
      <c r="I59" s="20" t="s">
        <v>43</v>
      </c>
      <c r="J59" s="9" t="s">
        <v>50</v>
      </c>
      <c r="K59" s="9" t="s">
        <v>64</v>
      </c>
      <c r="L59" s="41">
        <v>1</v>
      </c>
      <c r="M59" s="41">
        <v>0</v>
      </c>
      <c r="N59" s="41">
        <v>1</v>
      </c>
      <c r="O59" s="41">
        <v>0</v>
      </c>
      <c r="P59" s="41">
        <v>0</v>
      </c>
      <c r="Q59" s="41">
        <v>0</v>
      </c>
      <c r="R59" s="30" t="s">
        <v>131</v>
      </c>
    </row>
    <row r="60" spans="5:18" x14ac:dyDescent="0.25">
      <c r="E60" s="108"/>
      <c r="F60" s="8" t="s">
        <v>22</v>
      </c>
      <c r="G60" s="50" t="s">
        <v>118</v>
      </c>
      <c r="H60" s="26" t="s">
        <v>118</v>
      </c>
      <c r="I60" s="20" t="s">
        <v>43</v>
      </c>
      <c r="J60" s="9" t="s">
        <v>51</v>
      </c>
      <c r="K60" s="9" t="s">
        <v>63</v>
      </c>
      <c r="L60" s="41">
        <v>1</v>
      </c>
      <c r="M60" s="41">
        <v>0</v>
      </c>
      <c r="N60" s="41">
        <v>1</v>
      </c>
      <c r="O60" s="41">
        <v>0</v>
      </c>
      <c r="P60" s="41">
        <v>0</v>
      </c>
      <c r="Q60" s="41">
        <v>0</v>
      </c>
      <c r="R60" s="31" t="s">
        <v>132</v>
      </c>
    </row>
    <row r="61" spans="5:18" x14ac:dyDescent="0.25">
      <c r="E61" s="108"/>
      <c r="F61" s="8" t="s">
        <v>23</v>
      </c>
      <c r="G61" s="50" t="s">
        <v>118</v>
      </c>
      <c r="H61" s="26" t="s">
        <v>118</v>
      </c>
      <c r="I61" s="20" t="s">
        <v>43</v>
      </c>
      <c r="J61" s="9" t="s">
        <v>52</v>
      </c>
      <c r="K61" s="9" t="s">
        <v>61</v>
      </c>
      <c r="L61" s="41">
        <v>1</v>
      </c>
      <c r="M61" s="41">
        <v>0</v>
      </c>
      <c r="N61" s="41">
        <v>1</v>
      </c>
      <c r="O61" s="41">
        <v>0</v>
      </c>
      <c r="P61" s="41">
        <v>0</v>
      </c>
      <c r="Q61" s="41">
        <v>0</v>
      </c>
      <c r="R61" s="32" t="s">
        <v>133</v>
      </c>
    </row>
    <row r="62" spans="5:18" x14ac:dyDescent="0.25">
      <c r="E62" s="108"/>
      <c r="F62" s="8" t="s">
        <v>24</v>
      </c>
      <c r="G62" s="50" t="s">
        <v>118</v>
      </c>
      <c r="H62" s="26" t="s">
        <v>118</v>
      </c>
      <c r="I62" s="20" t="s">
        <v>43</v>
      </c>
      <c r="J62" s="9" t="s">
        <v>53</v>
      </c>
      <c r="K62" s="9" t="s">
        <v>63</v>
      </c>
      <c r="L62" s="41">
        <v>1</v>
      </c>
      <c r="M62" s="41">
        <v>0</v>
      </c>
      <c r="N62" s="41">
        <v>1</v>
      </c>
      <c r="O62" s="41">
        <v>0</v>
      </c>
      <c r="P62" s="41">
        <v>0</v>
      </c>
      <c r="Q62" s="41">
        <v>0</v>
      </c>
      <c r="R62" s="33" t="s">
        <v>134</v>
      </c>
    </row>
    <row r="63" spans="5:18" x14ac:dyDescent="0.25">
      <c r="E63" s="108"/>
      <c r="F63" s="40" t="s">
        <v>26</v>
      </c>
      <c r="G63" s="50" t="s">
        <v>118</v>
      </c>
      <c r="H63" s="26" t="s">
        <v>118</v>
      </c>
      <c r="I63" s="20" t="s">
        <v>43</v>
      </c>
      <c r="J63" s="9" t="s">
        <v>54</v>
      </c>
      <c r="K63" s="9" t="s">
        <v>61</v>
      </c>
      <c r="L63" s="41">
        <v>1</v>
      </c>
      <c r="M63" s="41">
        <v>0</v>
      </c>
      <c r="N63" s="41">
        <v>1</v>
      </c>
      <c r="O63" s="41">
        <v>0</v>
      </c>
      <c r="P63" s="41">
        <v>0</v>
      </c>
      <c r="Q63" s="41">
        <v>0</v>
      </c>
      <c r="R63" s="35" t="s">
        <v>135</v>
      </c>
    </row>
    <row r="64" spans="5:18" x14ac:dyDescent="0.25">
      <c r="E64" s="108"/>
      <c r="F64" s="40" t="s">
        <v>27</v>
      </c>
      <c r="G64" s="50" t="s">
        <v>118</v>
      </c>
      <c r="H64" s="26" t="s">
        <v>118</v>
      </c>
      <c r="I64" s="20" t="s">
        <v>43</v>
      </c>
      <c r="J64" s="9" t="s">
        <v>55</v>
      </c>
      <c r="K64" s="9" t="s">
        <v>61</v>
      </c>
      <c r="L64" s="41">
        <v>1</v>
      </c>
      <c r="M64" s="41">
        <v>0</v>
      </c>
      <c r="N64" s="41">
        <v>1</v>
      </c>
      <c r="O64" s="41">
        <v>0</v>
      </c>
      <c r="P64" s="41">
        <v>0</v>
      </c>
      <c r="Q64" s="41">
        <v>0</v>
      </c>
      <c r="R64" s="36" t="s">
        <v>136</v>
      </c>
    </row>
    <row r="65" spans="5:18" x14ac:dyDescent="0.25">
      <c r="E65" s="109"/>
      <c r="F65" s="8" t="s">
        <v>28</v>
      </c>
      <c r="G65" s="8" t="s">
        <v>117</v>
      </c>
      <c r="H65" s="9" t="s">
        <v>118</v>
      </c>
      <c r="I65" s="22" t="s">
        <v>45</v>
      </c>
      <c r="J65" s="9" t="s">
        <v>50</v>
      </c>
      <c r="K65" s="9" t="s">
        <v>61</v>
      </c>
      <c r="L65" s="41">
        <v>1</v>
      </c>
      <c r="M65" s="41">
        <v>0</v>
      </c>
      <c r="N65" s="41">
        <v>1</v>
      </c>
      <c r="O65" s="41">
        <v>0</v>
      </c>
      <c r="P65" s="41">
        <v>0</v>
      </c>
      <c r="Q65" s="41">
        <v>1</v>
      </c>
      <c r="R65" s="29" t="s">
        <v>130</v>
      </c>
    </row>
    <row r="66" spans="5:18" x14ac:dyDescent="0.25">
      <c r="E66" s="45" t="s">
        <v>138</v>
      </c>
      <c r="F66" s="45" t="s">
        <v>31</v>
      </c>
      <c r="G66" s="50" t="s">
        <v>118</v>
      </c>
      <c r="H66" s="26" t="s">
        <v>118</v>
      </c>
      <c r="I66" s="21" t="s">
        <v>58</v>
      </c>
      <c r="J66" s="13" t="s">
        <v>57</v>
      </c>
      <c r="K66" s="13" t="s">
        <v>61</v>
      </c>
      <c r="L66" s="41">
        <v>1</v>
      </c>
      <c r="M66" s="41" t="s">
        <v>114</v>
      </c>
      <c r="N66" s="41">
        <v>0</v>
      </c>
      <c r="O66" s="41">
        <v>0</v>
      </c>
      <c r="P66" s="41">
        <v>1</v>
      </c>
      <c r="Q66" s="41">
        <v>0</v>
      </c>
      <c r="R66" s="29" t="s">
        <v>130</v>
      </c>
    </row>
    <row r="67" spans="5:18" x14ac:dyDescent="0.25">
      <c r="E67" s="110" t="s">
        <v>140</v>
      </c>
      <c r="F67" s="46" t="s">
        <v>33</v>
      </c>
      <c r="G67" s="46" t="s">
        <v>117</v>
      </c>
      <c r="H67" s="11" t="s">
        <v>117</v>
      </c>
      <c r="I67" s="22" t="s">
        <v>45</v>
      </c>
      <c r="J67" s="11" t="s">
        <v>51</v>
      </c>
      <c r="K67" s="11" t="s">
        <v>61</v>
      </c>
      <c r="L67" s="41">
        <v>0</v>
      </c>
      <c r="M67" s="41" t="s">
        <v>114</v>
      </c>
      <c r="N67" s="41">
        <v>0</v>
      </c>
      <c r="O67" s="41">
        <v>0</v>
      </c>
      <c r="P67" s="41">
        <v>0</v>
      </c>
      <c r="Q67" s="41">
        <v>1</v>
      </c>
      <c r="R67" s="30" t="s">
        <v>131</v>
      </c>
    </row>
    <row r="68" spans="5:18" x14ac:dyDescent="0.25">
      <c r="E68" s="111"/>
      <c r="F68" s="46" t="s">
        <v>139</v>
      </c>
      <c r="G68" s="46" t="s">
        <v>117</v>
      </c>
      <c r="H68" s="11" t="s">
        <v>117</v>
      </c>
      <c r="I68" s="22" t="s">
        <v>45</v>
      </c>
      <c r="J68" s="11" t="s">
        <v>57</v>
      </c>
      <c r="K68" s="11" t="s">
        <v>61</v>
      </c>
      <c r="L68" s="41">
        <v>0</v>
      </c>
      <c r="M68" s="41" t="s">
        <v>114</v>
      </c>
      <c r="N68" s="41">
        <v>0</v>
      </c>
      <c r="O68" s="41">
        <v>0</v>
      </c>
      <c r="P68" s="41">
        <v>0</v>
      </c>
      <c r="Q68" s="41">
        <v>1</v>
      </c>
      <c r="R68" s="30" t="s">
        <v>131</v>
      </c>
    </row>
    <row r="69" spans="5:18" x14ac:dyDescent="0.25">
      <c r="E69" s="111"/>
      <c r="F69" s="40" t="s">
        <v>35</v>
      </c>
      <c r="G69" s="46" t="s">
        <v>117</v>
      </c>
      <c r="H69" s="11" t="s">
        <v>117</v>
      </c>
      <c r="I69" s="22" t="s">
        <v>45</v>
      </c>
      <c r="J69" s="11" t="s">
        <v>56</v>
      </c>
      <c r="K69" s="11" t="s">
        <v>61</v>
      </c>
      <c r="L69" s="41">
        <v>0</v>
      </c>
      <c r="M69" s="41" t="s">
        <v>114</v>
      </c>
      <c r="N69" s="41">
        <v>0</v>
      </c>
      <c r="O69" s="41">
        <v>0</v>
      </c>
      <c r="P69" s="41">
        <v>0</v>
      </c>
      <c r="Q69" s="41">
        <v>1</v>
      </c>
      <c r="R69" s="30" t="s">
        <v>131</v>
      </c>
    </row>
    <row r="70" spans="5:18" x14ac:dyDescent="0.25">
      <c r="E70" s="112"/>
      <c r="F70" s="40" t="s">
        <v>36</v>
      </c>
      <c r="G70" s="46" t="s">
        <v>117</v>
      </c>
      <c r="H70" s="11" t="s">
        <v>117</v>
      </c>
      <c r="I70" s="22" t="s">
        <v>45</v>
      </c>
      <c r="J70" s="11" t="s">
        <v>52</v>
      </c>
      <c r="K70" s="11" t="s">
        <v>61</v>
      </c>
      <c r="L70" s="41">
        <v>0</v>
      </c>
      <c r="M70" s="41" t="s">
        <v>114</v>
      </c>
      <c r="N70" s="41">
        <v>0</v>
      </c>
      <c r="O70" s="41">
        <v>0</v>
      </c>
      <c r="P70" s="41">
        <v>0</v>
      </c>
      <c r="Q70" s="41">
        <v>1</v>
      </c>
      <c r="R70" s="30" t="s">
        <v>131</v>
      </c>
    </row>
    <row r="71" spans="5:18" x14ac:dyDescent="0.25">
      <c r="E71" s="14" t="s">
        <v>49</v>
      </c>
      <c r="F71" s="14" t="s">
        <v>40</v>
      </c>
      <c r="G71" s="14" t="s">
        <v>117</v>
      </c>
      <c r="H71" s="15" t="s">
        <v>118</v>
      </c>
      <c r="I71" s="17" t="s">
        <v>60</v>
      </c>
      <c r="J71" s="15" t="s">
        <v>61</v>
      </c>
      <c r="K71" s="15" t="s">
        <v>61</v>
      </c>
      <c r="L71" s="41">
        <v>1</v>
      </c>
      <c r="M71" s="41">
        <v>0</v>
      </c>
      <c r="N71" s="41">
        <v>1</v>
      </c>
      <c r="O71" s="41">
        <v>0</v>
      </c>
      <c r="P71" s="41">
        <v>0</v>
      </c>
      <c r="Q71" s="41">
        <v>1</v>
      </c>
      <c r="R71" s="29" t="s">
        <v>130</v>
      </c>
    </row>
  </sheetData>
  <mergeCells count="87">
    <mergeCell ref="AL42:AM42"/>
    <mergeCell ref="AL35:AM35"/>
    <mergeCell ref="AL36:AM36"/>
    <mergeCell ref="AL37:AM37"/>
    <mergeCell ref="AL38:AM38"/>
    <mergeCell ref="AL39:AM39"/>
    <mergeCell ref="AL32:AM32"/>
    <mergeCell ref="AL33:AM33"/>
    <mergeCell ref="AL34:AM34"/>
    <mergeCell ref="AL40:AM40"/>
    <mergeCell ref="AL41:AM41"/>
    <mergeCell ref="AL27:AM27"/>
    <mergeCell ref="AL28:AM28"/>
    <mergeCell ref="AL29:AM29"/>
    <mergeCell ref="AL30:AM30"/>
    <mergeCell ref="AL31:AM31"/>
    <mergeCell ref="AL22:AM22"/>
    <mergeCell ref="AL23:AM23"/>
    <mergeCell ref="AL24:AM24"/>
    <mergeCell ref="AL25:AM25"/>
    <mergeCell ref="AL26:AM26"/>
    <mergeCell ref="AL17:AM17"/>
    <mergeCell ref="AL18:AM18"/>
    <mergeCell ref="AL19:AM19"/>
    <mergeCell ref="AL20:AM20"/>
    <mergeCell ref="AL21:AM21"/>
    <mergeCell ref="E6:E15"/>
    <mergeCell ref="E16:E30"/>
    <mergeCell ref="Y22:AJ22"/>
    <mergeCell ref="Y21:AJ21"/>
    <mergeCell ref="AL5:AM5"/>
    <mergeCell ref="AL6:AM6"/>
    <mergeCell ref="AL7:AM7"/>
    <mergeCell ref="AL8:AM8"/>
    <mergeCell ref="AL9:AM9"/>
    <mergeCell ref="AL10:AM10"/>
    <mergeCell ref="AL11:AM11"/>
    <mergeCell ref="AL12:AM12"/>
    <mergeCell ref="AL13:AM13"/>
    <mergeCell ref="AL14:AM14"/>
    <mergeCell ref="AL15:AM15"/>
    <mergeCell ref="AL16:AM16"/>
    <mergeCell ref="E31:E34"/>
    <mergeCell ref="E35:E40"/>
    <mergeCell ref="Y16:AJ16"/>
    <mergeCell ref="Y5:AJ5"/>
    <mergeCell ref="Y33:AJ33"/>
    <mergeCell ref="Y34:AJ34"/>
    <mergeCell ref="Y35:AJ35"/>
    <mergeCell ref="Y36:AJ36"/>
    <mergeCell ref="Y20:AJ20"/>
    <mergeCell ref="W35:W40"/>
    <mergeCell ref="W6:W15"/>
    <mergeCell ref="W16:W30"/>
    <mergeCell ref="W31:W34"/>
    <mergeCell ref="Y27:AJ27"/>
    <mergeCell ref="Y28:AJ28"/>
    <mergeCell ref="Y37:AJ37"/>
    <mergeCell ref="Y14:AJ14"/>
    <mergeCell ref="Y15:AJ15"/>
    <mergeCell ref="Y41:AJ41"/>
    <mergeCell ref="Y38:AJ38"/>
    <mergeCell ref="Y39:AJ39"/>
    <mergeCell ref="Y40:AJ40"/>
    <mergeCell ref="Y29:AJ29"/>
    <mergeCell ref="Y30:AJ30"/>
    <mergeCell ref="Y31:AJ31"/>
    <mergeCell ref="Y32:AJ32"/>
    <mergeCell ref="Y19:AJ19"/>
    <mergeCell ref="Y18:AJ18"/>
    <mergeCell ref="Y17:AJ17"/>
    <mergeCell ref="E50:E56"/>
    <mergeCell ref="E57:E65"/>
    <mergeCell ref="E67:E70"/>
    <mergeCell ref="Y42:AJ42"/>
    <mergeCell ref="Y6:AJ6"/>
    <mergeCell ref="Y7:AJ7"/>
    <mergeCell ref="Y8:AJ8"/>
    <mergeCell ref="Y9:AJ9"/>
    <mergeCell ref="Y10:AJ10"/>
    <mergeCell ref="Y11:AJ11"/>
    <mergeCell ref="Y12:AJ12"/>
    <mergeCell ref="Y13:AJ13"/>
    <mergeCell ref="Y26:AJ26"/>
    <mergeCell ref="Y25:AJ25"/>
    <mergeCell ref="Y24:AJ24"/>
    <mergeCell ref="Y23:AJ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Control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2024-04-29T21:05:47Z</dcterms:created>
  <dcterms:modified xsi:type="dcterms:W3CDTF">2024-06-03T20:32:59Z</dcterms:modified>
</cp:coreProperties>
</file>