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 LC\Desktop\RepositoryEnergies\"/>
    </mc:Choice>
  </mc:AlternateContent>
  <xr:revisionPtr revIDLastSave="0" documentId="13_ncr:1_{F049DD39-3978-49CF-8ECD-688F4E60C9ED}" xr6:coauthVersionLast="46" xr6:coauthVersionMax="46" xr10:uidLastSave="{00000000-0000-0000-0000-000000000000}"/>
  <bookViews>
    <workbookView xWindow="-98" yWindow="-98" windowWidth="19396" windowHeight="10395" xr2:uid="{0F1C8954-2BC7-4020-AD63-AD12E3C374DC}"/>
  </bookViews>
  <sheets>
    <sheet name="ReusltENergy" sheetId="5" r:id="rId1"/>
    <sheet name="Sheet5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5" l="1"/>
  <c r="L17" i="5"/>
  <c r="L18" i="5"/>
  <c r="L19" i="5"/>
  <c r="L15" i="5"/>
  <c r="L6" i="5"/>
  <c r="L7" i="5"/>
  <c r="L8" i="5"/>
  <c r="L9" i="5"/>
  <c r="L5" i="5"/>
  <c r="Y8" i="5"/>
  <c r="Y9" i="5"/>
  <c r="Y7" i="5"/>
  <c r="Y16" i="5"/>
  <c r="Y17" i="5"/>
  <c r="Y18" i="5"/>
  <c r="Y19" i="5"/>
  <c r="Y15" i="5"/>
  <c r="R16" i="5" l="1"/>
  <c r="R17" i="5"/>
  <c r="R18" i="5"/>
  <c r="R19" i="5"/>
  <c r="R15" i="5"/>
  <c r="E16" i="5"/>
  <c r="E17" i="5"/>
  <c r="E18" i="5"/>
  <c r="E19" i="5"/>
  <c r="E15" i="5"/>
  <c r="R7" i="5" l="1"/>
  <c r="R8" i="5"/>
  <c r="R9" i="5"/>
  <c r="R6" i="5"/>
  <c r="R5" i="5"/>
  <c r="E7" i="5"/>
  <c r="E8" i="5"/>
  <c r="E9" i="5"/>
  <c r="E6" i="5"/>
  <c r="E5" i="5"/>
</calcChain>
</file>

<file path=xl/sharedStrings.xml><?xml version="1.0" encoding="utf-8"?>
<sst xmlns="http://schemas.openxmlformats.org/spreadsheetml/2006/main" count="138" uniqueCount="57">
  <si>
    <t>Time</t>
  </si>
  <si>
    <t>DR</t>
  </si>
  <si>
    <t>Fitness</t>
  </si>
  <si>
    <t>mean</t>
  </si>
  <si>
    <t>PSO</t>
  </si>
  <si>
    <t>DE</t>
  </si>
  <si>
    <t>HyDE</t>
  </si>
  <si>
    <t>HyDE-DF</t>
  </si>
  <si>
    <t>VS</t>
  </si>
  <si>
    <t>Daily</t>
  </si>
  <si>
    <t>All solution encoded Considering two users</t>
  </si>
  <si>
    <t>Parallel solution encoded Considering two users</t>
  </si>
  <si>
    <t>std</t>
  </si>
  <si>
    <t>(min)</t>
  </si>
  <si>
    <t>All solution encoded Considering 20 users</t>
  </si>
  <si>
    <t>Parallel solution encoded Considering 20 users</t>
  </si>
  <si>
    <t>Buy</t>
  </si>
  <si>
    <t>Sell</t>
  </si>
  <si>
    <t>Bill* (EUR)</t>
  </si>
  <si>
    <t>Bill** (EUR)</t>
  </si>
  <si>
    <t>Fixed</t>
  </si>
  <si>
    <t>Costs (EUR)</t>
  </si>
  <si>
    <t xml:space="preserve">Monthly </t>
  </si>
  <si>
    <t>* Daily bills are calculated as Buy costs - Sell Revenues + Fixed Costs. ** Monthly bill on average considering 30 days</t>
  </si>
  <si>
    <t>(EUR)</t>
  </si>
  <si>
    <t>Costs</t>
  </si>
  <si>
    <t>Parameter</t>
  </si>
  <si>
    <t>Variable</t>
  </si>
  <si>
    <t>Value</t>
  </si>
  <si>
    <t>Units</t>
  </si>
  <si>
    <t>kW</t>
  </si>
  <si>
    <t>kWh</t>
  </si>
  <si>
    <t>-</t>
  </si>
  <si>
    <t>Maximum power injected to the grid</t>
  </si>
  <si>
    <t>Maximum power required from grid</t>
  </si>
  <si>
    <t>Total Periods</t>
  </si>
  <si>
    <t>Initial state of charge of batteries</t>
  </si>
  <si>
    <t>Total of controllable loads</t>
  </si>
  <si>
    <t>Total of batteries</t>
  </si>
  <si>
    <t>Total of PV units</t>
  </si>
  <si>
    <t>12, 13.5, 14.5, 15</t>
  </si>
  <si>
    <t>T</t>
  </si>
  <si>
    <t>L</t>
  </si>
  <si>
    <t>B</t>
  </si>
  <si>
    <t>PV</t>
  </si>
  <si>
    <t>Delta</t>
  </si>
  <si>
    <t>Adjust parameter*</t>
  </si>
  <si>
    <t>Maximum battery capacity</t>
  </si>
  <si>
    <t>Battery charge/discharge rate</t>
  </si>
  <si>
    <t>1.5, 5, 2.87, 3.3</t>
  </si>
  <si>
    <t>PV maximum generation capacity</t>
  </si>
  <si>
    <t>*The factor of 4 is used since there are four 15-min periods in an hour.</t>
  </si>
  <si>
    <t>Imp</t>
  </si>
  <si>
    <t>(%)</t>
  </si>
  <si>
    <t>Curt</t>
  </si>
  <si>
    <t>Rev (EUR)</t>
  </si>
  <si>
    <t>Ver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</si>
</sst>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left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2" fontId="0" fillId="0" borderId="3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0" xfId="0" applyNumberFormat="1" applyFill="1" applyBorder="1"/>
    <xf numFmtId="0" fontId="1" fillId="0" borderId="8" xfId="0" applyFont="1" applyBorder="1" applyAlignment="1"/>
    <xf numFmtId="0" fontId="1" fillId="0" borderId="7" xfId="0" applyFont="1" applyBorder="1" applyAlignment="1"/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0" fontId="1" fillId="0" borderId="12" xfId="0" applyFont="1" applyBorder="1"/>
    <xf numFmtId="0" fontId="1" fillId="0" borderId="11" xfId="0" applyFont="1" applyBorder="1"/>
    <xf numFmtId="2" fontId="0" fillId="0" borderId="1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4" xfId="0" applyFont="1" applyBorder="1"/>
    <xf numFmtId="0" fontId="1" fillId="0" borderId="13" xfId="0" applyFont="1" applyBorder="1"/>
    <xf numFmtId="0" fontId="1" fillId="0" borderId="16" xfId="0" applyFont="1" applyBorder="1"/>
    <xf numFmtId="0" fontId="1" fillId="0" borderId="15" xfId="0" applyFont="1" applyBorder="1"/>
    <xf numFmtId="2" fontId="0" fillId="0" borderId="17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7708-0BA5-4BAB-AB3C-E4FA491526BA}">
  <dimension ref="B2:Y33"/>
  <sheetViews>
    <sheetView tabSelected="1" workbookViewId="0">
      <selection activeCell="G11" sqref="G11"/>
    </sheetView>
  </sheetViews>
  <sheetFormatPr defaultRowHeight="14.25" x14ac:dyDescent="0.45"/>
  <cols>
    <col min="3" max="5" width="9.1328125" bestFit="1" customWidth="1"/>
    <col min="6" max="6" width="10.796875" customWidth="1"/>
    <col min="7" max="7" width="12.53125" customWidth="1"/>
    <col min="8" max="8" width="10.19921875" customWidth="1"/>
    <col min="9" max="9" width="9.1328125" customWidth="1"/>
    <col min="10" max="10" width="9.19921875" bestFit="1" customWidth="1"/>
    <col min="11" max="13" width="9.19921875" customWidth="1"/>
    <col min="23" max="23" width="11.73046875" customWidth="1"/>
  </cols>
  <sheetData>
    <row r="2" spans="2:25" x14ac:dyDescent="0.45">
      <c r="B2" s="41" t="s">
        <v>10</v>
      </c>
      <c r="C2" s="41"/>
      <c r="D2" s="41"/>
      <c r="E2" s="41"/>
      <c r="F2" s="41"/>
      <c r="G2" s="41"/>
      <c r="H2" s="41"/>
      <c r="I2" s="41"/>
      <c r="J2" s="41"/>
      <c r="K2" s="11"/>
      <c r="L2" s="27"/>
      <c r="M2" s="11"/>
      <c r="O2" s="41" t="s">
        <v>14</v>
      </c>
      <c r="P2" s="41"/>
      <c r="Q2" s="41"/>
      <c r="R2" s="41"/>
      <c r="S2" s="41"/>
      <c r="T2" s="41"/>
      <c r="U2" s="41"/>
      <c r="V2" s="41"/>
      <c r="W2" s="41"/>
      <c r="X2" s="41"/>
    </row>
    <row r="3" spans="2:25" x14ac:dyDescent="0.45">
      <c r="B3" s="7"/>
      <c r="C3" s="39" t="s">
        <v>2</v>
      </c>
      <c r="D3" s="40"/>
      <c r="E3" s="16" t="s">
        <v>0</v>
      </c>
      <c r="F3" s="7" t="s">
        <v>25</v>
      </c>
      <c r="G3" s="7" t="s">
        <v>17</v>
      </c>
      <c r="H3" s="7" t="s">
        <v>20</v>
      </c>
      <c r="I3" s="7" t="s">
        <v>9</v>
      </c>
      <c r="J3" s="32" t="s">
        <v>22</v>
      </c>
      <c r="K3" s="34" t="s">
        <v>1</v>
      </c>
      <c r="L3" s="24" t="s">
        <v>52</v>
      </c>
      <c r="M3" s="7"/>
      <c r="N3" s="9"/>
      <c r="O3" s="7"/>
      <c r="P3" s="39" t="s">
        <v>2</v>
      </c>
      <c r="Q3" s="40"/>
      <c r="R3" s="16" t="s">
        <v>0</v>
      </c>
      <c r="S3" s="7" t="s">
        <v>16</v>
      </c>
      <c r="T3" s="7" t="s">
        <v>17</v>
      </c>
      <c r="U3" s="7" t="s">
        <v>20</v>
      </c>
      <c r="V3" s="7" t="s">
        <v>9</v>
      </c>
      <c r="W3" s="7" t="s">
        <v>22</v>
      </c>
      <c r="X3" s="34" t="s">
        <v>1</v>
      </c>
      <c r="Y3" s="24" t="s">
        <v>52</v>
      </c>
    </row>
    <row r="4" spans="2:25" x14ac:dyDescent="0.45">
      <c r="B4" s="1"/>
      <c r="C4" s="3" t="s">
        <v>3</v>
      </c>
      <c r="D4" s="2" t="s">
        <v>12</v>
      </c>
      <c r="E4" s="17" t="s">
        <v>13</v>
      </c>
      <c r="F4" s="1" t="s">
        <v>24</v>
      </c>
      <c r="G4" s="1" t="s">
        <v>56</v>
      </c>
      <c r="H4" s="1" t="s">
        <v>21</v>
      </c>
      <c r="I4" s="1" t="s">
        <v>18</v>
      </c>
      <c r="J4" s="33" t="s">
        <v>19</v>
      </c>
      <c r="K4" s="35" t="s">
        <v>54</v>
      </c>
      <c r="L4" s="25" t="s">
        <v>53</v>
      </c>
      <c r="M4" s="7"/>
      <c r="O4" s="1"/>
      <c r="P4" s="3" t="s">
        <v>3</v>
      </c>
      <c r="Q4" s="2" t="s">
        <v>12</v>
      </c>
      <c r="R4" s="17" t="s">
        <v>13</v>
      </c>
      <c r="S4" s="1" t="s">
        <v>21</v>
      </c>
      <c r="T4" s="1" t="s">
        <v>55</v>
      </c>
      <c r="U4" s="1" t="s">
        <v>21</v>
      </c>
      <c r="V4" s="1" t="s">
        <v>18</v>
      </c>
      <c r="W4" s="1" t="s">
        <v>19</v>
      </c>
      <c r="X4" s="35" t="s">
        <v>54</v>
      </c>
      <c r="Y4" s="25" t="s">
        <v>53</v>
      </c>
    </row>
    <row r="5" spans="2:25" x14ac:dyDescent="0.45">
      <c r="B5" s="10" t="s">
        <v>5</v>
      </c>
      <c r="C5" s="23">
        <v>10.686717696452</v>
      </c>
      <c r="D5" s="5">
        <v>0.456144264726209</v>
      </c>
      <c r="E5" s="18">
        <f>E23/F23</f>
        <v>1.15636951646426</v>
      </c>
      <c r="F5" s="6">
        <v>9.2879890655670891</v>
      </c>
      <c r="G5" s="6">
        <v>-2.7472221062747901</v>
      </c>
      <c r="H5" s="6">
        <v>1.02</v>
      </c>
      <c r="I5" s="6">
        <v>7.5647669592923004</v>
      </c>
      <c r="J5" s="5">
        <v>226.94300877876901</v>
      </c>
      <c r="K5" s="36">
        <v>1.6776795545536101</v>
      </c>
      <c r="L5" s="6">
        <f>100-(C5*100)/$C$6</f>
        <v>4.5156870584972211</v>
      </c>
      <c r="M5" s="6"/>
      <c r="N5" s="15"/>
      <c r="O5" s="10" t="s">
        <v>5</v>
      </c>
      <c r="P5" s="23">
        <v>4672.9308833921104</v>
      </c>
      <c r="Q5" s="5">
        <v>2362.4242400887001</v>
      </c>
      <c r="R5" s="18">
        <f>T23/60</f>
        <v>3.9791023178043834</v>
      </c>
      <c r="S5" s="6">
        <v>104.6659485584</v>
      </c>
      <c r="T5" s="6">
        <v>-35.331897156187203</v>
      </c>
      <c r="U5" s="6">
        <v>10.24</v>
      </c>
      <c r="V5" s="6">
        <v>79.5740514022132</v>
      </c>
      <c r="W5" s="5">
        <v>2387.2215420664002</v>
      </c>
      <c r="X5" s="37">
        <v>4.3093606547437098</v>
      </c>
      <c r="Y5" s="6" t="s">
        <v>32</v>
      </c>
    </row>
    <row r="6" spans="2:25" x14ac:dyDescent="0.45">
      <c r="B6" s="10" t="s">
        <v>4</v>
      </c>
      <c r="C6" s="4">
        <v>11.1921187546263</v>
      </c>
      <c r="D6" s="5">
        <v>0.44098803809370302</v>
      </c>
      <c r="E6" s="19">
        <f>E24/F24</f>
        <v>1.1445943732352135</v>
      </c>
      <c r="F6" s="6">
        <v>10.291715076171799</v>
      </c>
      <c r="G6" s="6">
        <v>-2.10744245651206</v>
      </c>
      <c r="H6" s="6">
        <v>1.02</v>
      </c>
      <c r="I6" s="6">
        <v>9.2082726196597697</v>
      </c>
      <c r="J6" s="5">
        <v>276.24817858979299</v>
      </c>
      <c r="K6" s="37">
        <v>0.74761512285910503</v>
      </c>
      <c r="L6" s="6">
        <f t="shared" ref="L6:L9" si="0">100-(C6*100)/$C$6</f>
        <v>0</v>
      </c>
      <c r="M6" s="6"/>
      <c r="N6" s="15"/>
      <c r="O6" s="10" t="s">
        <v>4</v>
      </c>
      <c r="P6" s="4">
        <v>626.70210366594699</v>
      </c>
      <c r="Q6" s="5">
        <v>602.41831321253903</v>
      </c>
      <c r="R6" s="19">
        <f>T24/60</f>
        <v>3.6953238242683333</v>
      </c>
      <c r="S6" s="6">
        <v>147.49518951385701</v>
      </c>
      <c r="T6" s="6">
        <v>-19.791626001830601</v>
      </c>
      <c r="U6" s="6">
        <v>10.24</v>
      </c>
      <c r="V6" s="6">
        <v>137.943563512026</v>
      </c>
      <c r="W6" s="5">
        <v>4138.3069053607896</v>
      </c>
      <c r="X6" s="37">
        <v>2.02873492174847</v>
      </c>
      <c r="Y6" s="6" t="s">
        <v>32</v>
      </c>
    </row>
    <row r="7" spans="2:25" x14ac:dyDescent="0.45">
      <c r="B7" s="10" t="s">
        <v>6</v>
      </c>
      <c r="C7" s="4">
        <v>9.93552892892715</v>
      </c>
      <c r="D7" s="5">
        <v>0.78446765189110301</v>
      </c>
      <c r="E7" s="19">
        <f t="shared" ref="E7:E9" si="1">E25/F25</f>
        <v>1.4291373353230532</v>
      </c>
      <c r="F7" s="6">
        <v>10.130426461192901</v>
      </c>
      <c r="G7" s="6">
        <v>-1.20662119777815</v>
      </c>
      <c r="H7" s="6">
        <v>1.02</v>
      </c>
      <c r="I7" s="6">
        <v>9.94780526341472</v>
      </c>
      <c r="J7" s="5">
        <v>298.434157902442</v>
      </c>
      <c r="K7" s="37">
        <v>0</v>
      </c>
      <c r="L7" s="6">
        <f t="shared" si="0"/>
        <v>11.227452578447085</v>
      </c>
      <c r="M7" s="6"/>
      <c r="N7" s="15"/>
      <c r="O7" s="10" t="s">
        <v>6</v>
      </c>
      <c r="P7" s="4">
        <v>149.45178626851401</v>
      </c>
      <c r="Q7" s="5">
        <v>3.8552368804031998</v>
      </c>
      <c r="R7" s="19">
        <f>T25/60</f>
        <v>4.9256632614517333</v>
      </c>
      <c r="S7" s="6">
        <v>150.399132199305</v>
      </c>
      <c r="T7" s="6">
        <v>-11.1711880843658</v>
      </c>
      <c r="U7" s="6">
        <v>10.24</v>
      </c>
      <c r="V7" s="6">
        <v>149.467944114939</v>
      </c>
      <c r="W7" s="5">
        <v>4484.0383234481696</v>
      </c>
      <c r="X7" s="37">
        <v>2.48350044387597E-2</v>
      </c>
      <c r="Y7" s="6">
        <f>100-(P7*100)/$P$7</f>
        <v>0</v>
      </c>
    </row>
    <row r="8" spans="2:25" x14ac:dyDescent="0.45">
      <c r="B8" s="10" t="s">
        <v>7</v>
      </c>
      <c r="C8" s="4">
        <v>9.5865536855235405</v>
      </c>
      <c r="D8" s="5">
        <v>0.83380107963071903</v>
      </c>
      <c r="E8" s="19">
        <f t="shared" si="1"/>
        <v>1.4218365477825798</v>
      </c>
      <c r="F8" s="6">
        <v>9.7800771514993308</v>
      </c>
      <c r="G8" s="6">
        <v>-1.1794418780268701</v>
      </c>
      <c r="H8" s="6">
        <v>1.02</v>
      </c>
      <c r="I8" s="6">
        <v>9.6246352734724603</v>
      </c>
      <c r="J8" s="5">
        <v>288.739058204174</v>
      </c>
      <c r="K8" s="37">
        <v>0</v>
      </c>
      <c r="L8" s="6">
        <f t="shared" si="0"/>
        <v>14.345497079711507</v>
      </c>
      <c r="M8" s="6"/>
      <c r="N8" s="15"/>
      <c r="O8" s="10" t="s">
        <v>7</v>
      </c>
      <c r="P8" s="4">
        <v>148.580787651105</v>
      </c>
      <c r="Q8" s="5">
        <v>4.2610274790825802</v>
      </c>
      <c r="R8" s="19">
        <f t="shared" ref="R8:R9" si="2">T26/60</f>
        <v>4.9293068987224666</v>
      </c>
      <c r="S8" s="6">
        <v>150.592999981334</v>
      </c>
      <c r="T8" s="6">
        <v>-11.9884826202323</v>
      </c>
      <c r="U8" s="6">
        <v>10.24</v>
      </c>
      <c r="V8" s="6">
        <v>148.84451736110199</v>
      </c>
      <c r="W8" s="5">
        <v>4465.3355208330504</v>
      </c>
      <c r="X8" s="37">
        <v>3.0874698669691902E-2</v>
      </c>
      <c r="Y8" s="6">
        <f t="shared" ref="Y8:Y9" si="3">100-(P8*100)/$P$7</f>
        <v>0.58279572239044342</v>
      </c>
    </row>
    <row r="9" spans="2:25" x14ac:dyDescent="0.45">
      <c r="B9" s="1" t="s">
        <v>8</v>
      </c>
      <c r="C9" s="20">
        <v>7.7709552219818798</v>
      </c>
      <c r="D9" s="21">
        <v>8.3074873730241097E-2</v>
      </c>
      <c r="E9" s="22">
        <f t="shared" si="1"/>
        <v>1.4816460696757199</v>
      </c>
      <c r="F9" s="21">
        <v>9.0920043711213694</v>
      </c>
      <c r="G9" s="21">
        <v>-2.4277720825193598</v>
      </c>
      <c r="H9" s="21">
        <v>1.02</v>
      </c>
      <c r="I9" s="21">
        <v>7.68823228860201</v>
      </c>
      <c r="J9" s="21">
        <v>230.64696865805999</v>
      </c>
      <c r="K9" s="38">
        <v>7.8117703609091593E-2</v>
      </c>
      <c r="L9" s="26">
        <f t="shared" si="0"/>
        <v>30.56761286803065</v>
      </c>
      <c r="M9" s="6"/>
      <c r="N9" s="15"/>
      <c r="O9" s="1" t="s">
        <v>8</v>
      </c>
      <c r="P9" s="20">
        <v>115.685018300012</v>
      </c>
      <c r="Q9" s="21">
        <v>3.9450632605384901</v>
      </c>
      <c r="R9" s="22">
        <f t="shared" si="2"/>
        <v>5.511510587481717</v>
      </c>
      <c r="S9" s="21">
        <v>83.165895475481605</v>
      </c>
      <c r="T9" s="21">
        <v>-33.4788831089908</v>
      </c>
      <c r="U9" s="21">
        <v>10.24</v>
      </c>
      <c r="V9" s="21">
        <v>59.9270123664908</v>
      </c>
      <c r="W9" s="21">
        <v>1797.81037099473</v>
      </c>
      <c r="X9" s="38">
        <v>2.56616048795577</v>
      </c>
      <c r="Y9" s="26">
        <f t="shared" si="3"/>
        <v>22.593753351220982</v>
      </c>
    </row>
    <row r="10" spans="2:25" x14ac:dyDescent="0.45">
      <c r="B10" s="42" t="s">
        <v>23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11"/>
      <c r="O10" s="42" t="s">
        <v>23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2" spans="2:25" x14ac:dyDescent="0.45">
      <c r="B12" s="41" t="s">
        <v>11</v>
      </c>
      <c r="C12" s="41"/>
      <c r="D12" s="41"/>
      <c r="E12" s="41"/>
      <c r="F12" s="41"/>
      <c r="G12" s="41"/>
      <c r="H12" s="41"/>
      <c r="I12" s="41"/>
      <c r="J12" s="41"/>
      <c r="K12" s="11"/>
      <c r="L12" s="27"/>
      <c r="M12" s="11"/>
      <c r="O12" s="41" t="s">
        <v>15</v>
      </c>
      <c r="P12" s="41"/>
      <c r="Q12" s="41"/>
      <c r="R12" s="41"/>
      <c r="S12" s="41"/>
      <c r="T12" s="41"/>
      <c r="U12" s="41"/>
      <c r="V12" s="41"/>
      <c r="W12" s="41"/>
      <c r="X12" s="41"/>
    </row>
    <row r="13" spans="2:25" x14ac:dyDescent="0.45">
      <c r="B13" s="7"/>
      <c r="C13" s="39" t="s">
        <v>2</v>
      </c>
      <c r="D13" s="40"/>
      <c r="E13" s="16" t="s">
        <v>0</v>
      </c>
      <c r="F13" s="7" t="s">
        <v>16</v>
      </c>
      <c r="G13" s="7" t="s">
        <v>17</v>
      </c>
      <c r="H13" s="7" t="s">
        <v>20</v>
      </c>
      <c r="I13" s="7" t="s">
        <v>9</v>
      </c>
      <c r="J13" s="7" t="s">
        <v>22</v>
      </c>
      <c r="K13" s="24" t="s">
        <v>1</v>
      </c>
      <c r="L13" s="24" t="s">
        <v>52</v>
      </c>
      <c r="M13" s="7"/>
      <c r="O13" s="7"/>
      <c r="P13" s="39" t="s">
        <v>2</v>
      </c>
      <c r="Q13" s="40"/>
      <c r="R13" s="16" t="s">
        <v>0</v>
      </c>
      <c r="S13" s="7" t="s">
        <v>16</v>
      </c>
      <c r="T13" s="7" t="s">
        <v>17</v>
      </c>
      <c r="U13" s="7" t="s">
        <v>20</v>
      </c>
      <c r="V13" s="7" t="s">
        <v>9</v>
      </c>
      <c r="W13" s="7" t="s">
        <v>22</v>
      </c>
      <c r="X13" s="34" t="s">
        <v>1</v>
      </c>
      <c r="Y13" s="24" t="s">
        <v>52</v>
      </c>
    </row>
    <row r="14" spans="2:25" x14ac:dyDescent="0.45">
      <c r="B14" s="1"/>
      <c r="C14" s="3" t="s">
        <v>3</v>
      </c>
      <c r="D14" s="2" t="s">
        <v>12</v>
      </c>
      <c r="E14" s="17" t="s">
        <v>13</v>
      </c>
      <c r="F14" s="1" t="s">
        <v>21</v>
      </c>
      <c r="G14" s="1" t="s">
        <v>55</v>
      </c>
      <c r="H14" s="1" t="s">
        <v>21</v>
      </c>
      <c r="I14" s="1" t="s">
        <v>18</v>
      </c>
      <c r="J14" s="1" t="s">
        <v>19</v>
      </c>
      <c r="K14" s="25" t="s">
        <v>54</v>
      </c>
      <c r="L14" s="25" t="s">
        <v>53</v>
      </c>
      <c r="M14" s="7"/>
      <c r="O14" s="1"/>
      <c r="P14" s="3" t="s">
        <v>3</v>
      </c>
      <c r="Q14" s="2" t="s">
        <v>12</v>
      </c>
      <c r="R14" s="17" t="s">
        <v>13</v>
      </c>
      <c r="S14" s="1" t="s">
        <v>21</v>
      </c>
      <c r="T14" s="1" t="s">
        <v>55</v>
      </c>
      <c r="U14" s="1" t="s">
        <v>21</v>
      </c>
      <c r="V14" s="1" t="s">
        <v>18</v>
      </c>
      <c r="W14" s="1" t="s">
        <v>19</v>
      </c>
      <c r="X14" s="35" t="s">
        <v>54</v>
      </c>
      <c r="Y14" s="25" t="s">
        <v>53</v>
      </c>
    </row>
    <row r="15" spans="2:25" x14ac:dyDescent="0.45">
      <c r="B15" s="10" t="s">
        <v>5</v>
      </c>
      <c r="C15" s="23">
        <v>9.2967160511654008</v>
      </c>
      <c r="D15" s="5">
        <v>0.34477874097304501</v>
      </c>
      <c r="E15" s="18">
        <f>E29/F29</f>
        <v>1.0314646747308001</v>
      </c>
      <c r="F15" s="6">
        <v>9.3356453905785504</v>
      </c>
      <c r="G15" s="6">
        <v>-2.79825333345708</v>
      </c>
      <c r="H15" s="6">
        <v>1.024</v>
      </c>
      <c r="I15" s="6">
        <v>7.5613920571214699</v>
      </c>
      <c r="J15" s="5">
        <v>226.84176171364399</v>
      </c>
      <c r="K15" s="36">
        <v>0.53678705427857798</v>
      </c>
      <c r="L15" s="6">
        <f>100-(C15*100)/$C$16</f>
        <v>2.0255920488623929</v>
      </c>
      <c r="M15" s="6"/>
      <c r="O15" s="10" t="s">
        <v>5</v>
      </c>
      <c r="P15" s="23">
        <v>82.718993591993197</v>
      </c>
      <c r="Q15" s="5">
        <v>2.2433084480911001</v>
      </c>
      <c r="R15" s="18">
        <f>T29/60</f>
        <v>9.6925232157081673</v>
      </c>
      <c r="S15" s="6">
        <v>86.540334691363697</v>
      </c>
      <c r="T15" s="6">
        <v>-31.951752926194398</v>
      </c>
      <c r="U15" s="6">
        <v>10.24</v>
      </c>
      <c r="V15" s="6">
        <v>64.828581765169304</v>
      </c>
      <c r="W15" s="5">
        <v>1944.8574529550799</v>
      </c>
      <c r="X15" s="37">
        <v>0.82241991700700201</v>
      </c>
      <c r="Y15" s="6">
        <f>100-(P15*100)/$P$16</f>
        <v>2.3635844991968327</v>
      </c>
    </row>
    <row r="16" spans="2:25" x14ac:dyDescent="0.45">
      <c r="B16" s="10" t="s">
        <v>4</v>
      </c>
      <c r="C16" s="4">
        <v>9.4889229193422793</v>
      </c>
      <c r="D16" s="5">
        <v>0.21609102846916001</v>
      </c>
      <c r="E16" s="19">
        <f t="shared" ref="E16:E19" si="4">E30/F30</f>
        <v>1.0454223563040199</v>
      </c>
      <c r="F16" s="6">
        <v>9.7879146737824403</v>
      </c>
      <c r="G16" s="6">
        <v>-2.0381332226331299</v>
      </c>
      <c r="H16" s="6">
        <v>1.024</v>
      </c>
      <c r="I16" s="6">
        <v>8.7737814511493202</v>
      </c>
      <c r="J16" s="5">
        <v>263.21344353447898</v>
      </c>
      <c r="K16" s="37">
        <v>0.28086965306067602</v>
      </c>
      <c r="L16" s="6">
        <f t="shared" ref="L16:L19" si="5">100-(C16*100)/$C$16</f>
        <v>0</v>
      </c>
      <c r="M16" s="6"/>
      <c r="O16" s="10" t="s">
        <v>4</v>
      </c>
      <c r="P16" s="4">
        <v>84.721456812712205</v>
      </c>
      <c r="Q16" s="5">
        <v>0.902211342306109</v>
      </c>
      <c r="R16" s="19">
        <f t="shared" ref="R16:R19" si="6">T30/60</f>
        <v>9.6014458341418827</v>
      </c>
      <c r="S16" s="6">
        <v>92.315670481522901</v>
      </c>
      <c r="T16" s="6">
        <v>-25.008562370989601</v>
      </c>
      <c r="U16" s="6">
        <v>10.24</v>
      </c>
      <c r="V16" s="6">
        <v>77.547108110533202</v>
      </c>
      <c r="W16" s="5">
        <v>2326.4132433159998</v>
      </c>
      <c r="X16" s="37">
        <v>0.39479181316187301</v>
      </c>
      <c r="Y16" s="6">
        <f t="shared" ref="Y16:Y19" si="7">100-(P16*100)/$P$16</f>
        <v>0</v>
      </c>
    </row>
    <row r="17" spans="2:25" x14ac:dyDescent="0.45">
      <c r="B17" s="10" t="s">
        <v>6</v>
      </c>
      <c r="C17" s="4">
        <v>8.6376791010802396</v>
      </c>
      <c r="D17" s="5">
        <v>0.41135612641750402</v>
      </c>
      <c r="E17" s="19">
        <f t="shared" si="4"/>
        <v>1.3079733434220533</v>
      </c>
      <c r="F17" s="6">
        <v>9.66032890634302</v>
      </c>
      <c r="G17" s="6">
        <v>-1.96584125486749</v>
      </c>
      <c r="H17" s="6">
        <v>1.024</v>
      </c>
      <c r="I17" s="6">
        <v>8.7184876514755292</v>
      </c>
      <c r="J17" s="5">
        <v>261.55462954426599</v>
      </c>
      <c r="K17" s="37">
        <v>0</v>
      </c>
      <c r="L17" s="6">
        <f t="shared" si="5"/>
        <v>8.9709214153996157</v>
      </c>
      <c r="M17" s="6"/>
      <c r="O17" s="10" t="s">
        <v>6</v>
      </c>
      <c r="P17" s="4">
        <v>77.831291024520695</v>
      </c>
      <c r="Q17" s="5">
        <v>2.4045314339983199</v>
      </c>
      <c r="R17" s="19">
        <f t="shared" si="6"/>
        <v>11.867285419022732</v>
      </c>
      <c r="S17" s="6">
        <v>89.791976144791406</v>
      </c>
      <c r="T17" s="6">
        <v>-21.3847381775361</v>
      </c>
      <c r="U17" s="6">
        <v>10.24</v>
      </c>
      <c r="V17" s="6">
        <v>78.647237967255293</v>
      </c>
      <c r="W17" s="5">
        <v>2359.4171390176598</v>
      </c>
      <c r="X17" s="37">
        <v>1.59878445606761E-2</v>
      </c>
      <c r="Y17" s="6">
        <f t="shared" si="7"/>
        <v>8.1327281746619633</v>
      </c>
    </row>
    <row r="18" spans="2:25" x14ac:dyDescent="0.45">
      <c r="B18" s="10" t="s">
        <v>7</v>
      </c>
      <c r="C18" s="4">
        <v>8.6653590080895793</v>
      </c>
      <c r="D18" s="5">
        <v>0.45525244499675899</v>
      </c>
      <c r="E18" s="19">
        <f t="shared" si="4"/>
        <v>1.3047857732630532</v>
      </c>
      <c r="F18" s="6">
        <v>9.5255390454819597</v>
      </c>
      <c r="G18" s="6">
        <v>-1.66746697757242</v>
      </c>
      <c r="H18" s="6">
        <v>1.024</v>
      </c>
      <c r="I18" s="6">
        <v>8.8820720679095402</v>
      </c>
      <c r="J18" s="5">
        <v>266.46216203728602</v>
      </c>
      <c r="K18" s="37">
        <v>0</v>
      </c>
      <c r="L18" s="6">
        <f t="shared" si="5"/>
        <v>8.679213839686085</v>
      </c>
      <c r="M18" s="6"/>
      <c r="O18" s="10" t="s">
        <v>7</v>
      </c>
      <c r="P18" s="4">
        <v>76.771865914187202</v>
      </c>
      <c r="Q18" s="5">
        <v>2.2354704367551501</v>
      </c>
      <c r="R18" s="19">
        <f t="shared" si="6"/>
        <v>11.772895486856017</v>
      </c>
      <c r="S18" s="6">
        <v>89.205611547278906</v>
      </c>
      <c r="T18" s="6">
        <v>-20.016874795027899</v>
      </c>
      <c r="U18" s="6">
        <v>10.24</v>
      </c>
      <c r="V18" s="6">
        <v>79.428736752250998</v>
      </c>
      <c r="W18" s="5">
        <v>2382.8621025675302</v>
      </c>
      <c r="X18" s="37">
        <v>1.26739130434783E-3</v>
      </c>
      <c r="Y18" s="6">
        <f t="shared" si="7"/>
        <v>9.3832084546168772</v>
      </c>
    </row>
    <row r="19" spans="2:25" x14ac:dyDescent="0.45">
      <c r="B19" s="1" t="s">
        <v>8</v>
      </c>
      <c r="C19" s="20">
        <v>7.6805653073087097</v>
      </c>
      <c r="D19" s="21">
        <v>3.0396961769676399E-2</v>
      </c>
      <c r="E19" s="22">
        <f t="shared" si="4"/>
        <v>1.3639903873648533</v>
      </c>
      <c r="F19" s="21">
        <v>9.2690104273011809</v>
      </c>
      <c r="G19" s="21">
        <v>-2.6201790190657301</v>
      </c>
      <c r="H19" s="21">
        <v>1.024</v>
      </c>
      <c r="I19" s="21">
        <v>7.6728314082354503</v>
      </c>
      <c r="J19" s="21">
        <v>230.18494224706299</v>
      </c>
      <c r="K19" s="38">
        <v>0</v>
      </c>
      <c r="L19" s="26">
        <f t="shared" si="5"/>
        <v>19.0575645666528</v>
      </c>
      <c r="M19" s="6"/>
      <c r="O19" s="1" t="s">
        <v>8</v>
      </c>
      <c r="P19" s="20">
        <v>63.194344416997403</v>
      </c>
      <c r="Q19" s="21">
        <v>0.26298100011732101</v>
      </c>
      <c r="R19" s="22">
        <f t="shared" si="6"/>
        <v>12.309008213433367</v>
      </c>
      <c r="S19" s="21">
        <v>84.287371092609504</v>
      </c>
      <c r="T19" s="21">
        <v>-31.529944181227702</v>
      </c>
      <c r="U19" s="21">
        <v>10.24</v>
      </c>
      <c r="V19" s="21">
        <v>62.997426911381801</v>
      </c>
      <c r="W19" s="21">
        <v>1889.9228073414499</v>
      </c>
      <c r="X19" s="38">
        <v>7.5539098765007697E-3</v>
      </c>
      <c r="Y19" s="26">
        <f t="shared" si="7"/>
        <v>25.409280252703027</v>
      </c>
    </row>
    <row r="20" spans="2:25" x14ac:dyDescent="0.45">
      <c r="B20" s="42" t="s">
        <v>23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11"/>
      <c r="O20" s="42" t="s">
        <v>23</v>
      </c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2" spans="2:25" x14ac:dyDescent="0.45">
      <c r="I22" s="13"/>
    </row>
    <row r="23" spans="2:25" x14ac:dyDescent="0.45">
      <c r="E23" s="12">
        <v>69.382170987855602</v>
      </c>
      <c r="F23">
        <v>60</v>
      </c>
      <c r="I23" s="13"/>
      <c r="T23" s="12">
        <v>238.74613906826301</v>
      </c>
    </row>
    <row r="24" spans="2:25" x14ac:dyDescent="0.45">
      <c r="E24" s="12">
        <v>68.675662394112805</v>
      </c>
      <c r="F24">
        <v>60</v>
      </c>
      <c r="I24" s="13"/>
      <c r="T24" s="12">
        <v>221.71942945609999</v>
      </c>
    </row>
    <row r="25" spans="2:25" x14ac:dyDescent="0.45">
      <c r="E25" s="12">
        <v>85.748240119383198</v>
      </c>
      <c r="F25">
        <v>60</v>
      </c>
      <c r="I25" s="13"/>
      <c r="T25" s="12">
        <v>295.539795687104</v>
      </c>
    </row>
    <row r="26" spans="2:25" x14ac:dyDescent="0.45">
      <c r="E26" s="12">
        <v>85.310192866954793</v>
      </c>
      <c r="F26">
        <v>60</v>
      </c>
      <c r="I26" s="13"/>
      <c r="T26" s="12">
        <v>295.75841392334797</v>
      </c>
    </row>
    <row r="27" spans="2:25" x14ac:dyDescent="0.45">
      <c r="E27" s="14">
        <v>88.898764180543196</v>
      </c>
      <c r="F27">
        <v>60</v>
      </c>
      <c r="T27" s="14">
        <v>330.69063524890299</v>
      </c>
    </row>
    <row r="29" spans="2:25" x14ac:dyDescent="0.45">
      <c r="E29" s="12">
        <v>61.887880483848001</v>
      </c>
      <c r="F29">
        <v>60</v>
      </c>
      <c r="T29" s="12">
        <v>581.55139294249</v>
      </c>
    </row>
    <row r="30" spans="2:25" x14ac:dyDescent="0.45">
      <c r="E30" s="12">
        <v>62.725341378241197</v>
      </c>
      <c r="F30">
        <v>60</v>
      </c>
      <c r="T30" s="12">
        <v>576.08675004851295</v>
      </c>
    </row>
    <row r="31" spans="2:25" x14ac:dyDescent="0.45">
      <c r="E31" s="12">
        <v>78.478400605323202</v>
      </c>
      <c r="F31">
        <v>60</v>
      </c>
      <c r="T31" s="12">
        <v>712.03712514136396</v>
      </c>
    </row>
    <row r="32" spans="2:25" x14ac:dyDescent="0.45">
      <c r="E32" s="12">
        <v>78.287146395783196</v>
      </c>
      <c r="F32">
        <v>60</v>
      </c>
      <c r="T32" s="12">
        <v>706.37372921136102</v>
      </c>
    </row>
    <row r="33" spans="5:20" x14ac:dyDescent="0.45">
      <c r="E33" s="14">
        <v>81.839423241891197</v>
      </c>
      <c r="F33">
        <v>60</v>
      </c>
      <c r="T33" s="14">
        <v>738.54049280600202</v>
      </c>
    </row>
  </sheetData>
  <mergeCells count="12">
    <mergeCell ref="B2:J2"/>
    <mergeCell ref="O2:X2"/>
    <mergeCell ref="C3:D3"/>
    <mergeCell ref="P3:Q3"/>
    <mergeCell ref="O10:Y10"/>
    <mergeCell ref="B10:L10"/>
    <mergeCell ref="B12:J12"/>
    <mergeCell ref="O12:X12"/>
    <mergeCell ref="C13:D13"/>
    <mergeCell ref="P13:Q13"/>
    <mergeCell ref="O20:Y20"/>
    <mergeCell ref="B20:L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109B-11D9-40D3-B767-88BED9869B3C}">
  <dimension ref="C5:F18"/>
  <sheetViews>
    <sheetView workbookViewId="0">
      <selection activeCell="C5" sqref="C5:F17"/>
    </sheetView>
  </sheetViews>
  <sheetFormatPr defaultRowHeight="14.25" x14ac:dyDescent="0.45"/>
  <cols>
    <col min="3" max="3" width="34.6640625" customWidth="1"/>
    <col min="5" max="5" width="16.73046875" customWidth="1"/>
  </cols>
  <sheetData>
    <row r="5" spans="3:6" x14ac:dyDescent="0.45">
      <c r="C5" s="28" t="s">
        <v>26</v>
      </c>
      <c r="D5" s="29" t="s">
        <v>27</v>
      </c>
      <c r="E5" s="29" t="s">
        <v>28</v>
      </c>
      <c r="F5" s="29" t="s">
        <v>29</v>
      </c>
    </row>
    <row r="6" spans="3:6" x14ac:dyDescent="0.45">
      <c r="C6" s="8" t="s">
        <v>33</v>
      </c>
      <c r="D6" s="30"/>
      <c r="E6" s="30">
        <v>5.0999999999999996</v>
      </c>
      <c r="F6" s="30" t="s">
        <v>30</v>
      </c>
    </row>
    <row r="7" spans="3:6" x14ac:dyDescent="0.45">
      <c r="C7" s="8" t="s">
        <v>34</v>
      </c>
      <c r="D7" s="30"/>
      <c r="E7" s="30">
        <v>1000</v>
      </c>
      <c r="F7" s="30" t="s">
        <v>30</v>
      </c>
    </row>
    <row r="8" spans="3:6" x14ac:dyDescent="0.45">
      <c r="C8" s="8" t="s">
        <v>47</v>
      </c>
      <c r="D8" s="30"/>
      <c r="E8" s="30" t="s">
        <v>40</v>
      </c>
      <c r="F8" s="30" t="s">
        <v>30</v>
      </c>
    </row>
    <row r="9" spans="3:6" x14ac:dyDescent="0.45">
      <c r="C9" s="8" t="s">
        <v>48</v>
      </c>
      <c r="D9" s="30"/>
      <c r="E9" s="30" t="s">
        <v>49</v>
      </c>
      <c r="F9" s="30" t="s">
        <v>31</v>
      </c>
    </row>
    <row r="10" spans="3:6" x14ac:dyDescent="0.45">
      <c r="C10" s="8" t="s">
        <v>36</v>
      </c>
      <c r="D10" s="30"/>
      <c r="E10" s="30">
        <v>0</v>
      </c>
      <c r="F10" s="30" t="s">
        <v>31</v>
      </c>
    </row>
    <row r="11" spans="3:6" x14ac:dyDescent="0.45">
      <c r="C11" s="8" t="s">
        <v>50</v>
      </c>
      <c r="D11" s="30"/>
      <c r="E11" s="30">
        <v>7.5</v>
      </c>
      <c r="F11" s="30" t="s">
        <v>30</v>
      </c>
    </row>
    <row r="12" spans="3:6" x14ac:dyDescent="0.45">
      <c r="C12" s="8" t="s">
        <v>35</v>
      </c>
      <c r="D12" s="30" t="s">
        <v>41</v>
      </c>
      <c r="E12" s="30">
        <v>96</v>
      </c>
      <c r="F12" s="30" t="s">
        <v>32</v>
      </c>
    </row>
    <row r="13" spans="3:6" x14ac:dyDescent="0.45">
      <c r="C13" s="8" t="s">
        <v>37</v>
      </c>
      <c r="D13" s="30" t="s">
        <v>42</v>
      </c>
      <c r="E13" s="30">
        <v>3</v>
      </c>
      <c r="F13" s="30" t="s">
        <v>32</v>
      </c>
    </row>
    <row r="14" spans="3:6" x14ac:dyDescent="0.45">
      <c r="C14" s="8" t="s">
        <v>38</v>
      </c>
      <c r="D14" s="30" t="s">
        <v>43</v>
      </c>
      <c r="E14" s="30">
        <v>1</v>
      </c>
      <c r="F14" s="30" t="s">
        <v>32</v>
      </c>
    </row>
    <row r="15" spans="3:6" x14ac:dyDescent="0.45">
      <c r="C15" s="8" t="s">
        <v>39</v>
      </c>
      <c r="D15" s="30" t="s">
        <v>44</v>
      </c>
      <c r="E15" s="30">
        <v>1</v>
      </c>
      <c r="F15" s="30"/>
    </row>
    <row r="16" spans="3:6" x14ac:dyDescent="0.45">
      <c r="C16" s="28" t="s">
        <v>46</v>
      </c>
      <c r="D16" s="31" t="s">
        <v>45</v>
      </c>
      <c r="E16" s="31">
        <v>4</v>
      </c>
      <c r="F16" s="31"/>
    </row>
    <row r="17" spans="3:6" x14ac:dyDescent="0.45">
      <c r="C17" s="43" t="s">
        <v>51</v>
      </c>
      <c r="D17" s="43"/>
      <c r="E17" s="43"/>
      <c r="F17" s="43"/>
    </row>
    <row r="18" spans="3:6" x14ac:dyDescent="0.45">
      <c r="C18" s="41"/>
      <c r="D18" s="41"/>
      <c r="E18" s="41"/>
      <c r="F18" s="41"/>
    </row>
  </sheetData>
  <mergeCells count="2">
    <mergeCell ref="C18:F18"/>
    <mergeCell ref="C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ReusltENergy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</dc:creator>
  <cp:lastModifiedBy>Fernando Lezama</cp:lastModifiedBy>
  <dcterms:created xsi:type="dcterms:W3CDTF">2019-10-04T16:48:04Z</dcterms:created>
  <dcterms:modified xsi:type="dcterms:W3CDTF">2021-01-28T17:37:16Z</dcterms:modified>
</cp:coreProperties>
</file>