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filterPrivacy="1" defaultThemeVersion="124226"/>
  <xr:revisionPtr revIDLastSave="1" documentId="11_711D7688F851E9A6F019C6D60396E44BAD0C8924" xr6:coauthVersionLast="47" xr6:coauthVersionMax="47" xr10:uidLastSave="{CD05D665-EC57-A847-87D9-1DB7BDE24CD9}"/>
  <bookViews>
    <workbookView xWindow="360" yWindow="760" windowWidth="29880" windowHeight="17960" xr2:uid="{00000000-000D-0000-FFFF-FFFF00000000}"/>
  </bookViews>
  <sheets>
    <sheet name="Conditional properties" sheetId="2" r:id="rId1"/>
    <sheet name="Distribution OLS estimators" sheetId="1" r:id="rId2"/>
    <sheet name="Foglio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2" l="1"/>
  <c r="N14" i="2"/>
  <c r="N13" i="2"/>
  <c r="N12" i="2"/>
  <c r="N11" i="2"/>
  <c r="N10" i="2"/>
  <c r="N9" i="2"/>
  <c r="N8" i="2"/>
  <c r="C10" i="2"/>
  <c r="C9" i="2"/>
  <c r="C25" i="2" l="1"/>
  <c r="D25" i="2" s="1"/>
  <c r="C19" i="2"/>
  <c r="C13" i="2"/>
  <c r="D13" i="2" s="1"/>
  <c r="C15" i="2"/>
  <c r="D15" i="2" s="1"/>
  <c r="B18" i="1"/>
  <c r="D19" i="2"/>
  <c r="C14" i="2"/>
  <c r="D14" i="2" s="1"/>
  <c r="B17" i="1"/>
  <c r="B15" i="1"/>
  <c r="B10" i="1"/>
  <c r="B12" i="1"/>
  <c r="B23" i="1"/>
  <c r="B20" i="1"/>
  <c r="B13" i="1"/>
  <c r="B8" i="1"/>
  <c r="B16" i="1"/>
  <c r="C24" i="2"/>
  <c r="D24" i="2" s="1"/>
  <c r="C23" i="2"/>
  <c r="D23" i="2" s="1"/>
  <c r="C22" i="2"/>
  <c r="D22" i="2" s="1"/>
  <c r="C21" i="2"/>
  <c r="D21" i="2" s="1"/>
  <c r="C20" i="2"/>
  <c r="D20" i="2" s="1"/>
  <c r="C18" i="2"/>
  <c r="D18" i="2" s="1"/>
  <c r="M28" i="2"/>
  <c r="O12" i="2"/>
  <c r="O11" i="2"/>
  <c r="O10" i="2"/>
  <c r="N25" i="2"/>
  <c r="O25" i="2" s="1"/>
  <c r="N24" i="2"/>
  <c r="O24" i="2" s="1"/>
  <c r="N23" i="2"/>
  <c r="O23" i="2" s="1"/>
  <c r="N22" i="2"/>
  <c r="O22" i="2" s="1"/>
  <c r="W25" i="2"/>
  <c r="X25" i="2" s="1"/>
  <c r="W24" i="2"/>
  <c r="X24" i="2" s="1"/>
  <c r="W23" i="2"/>
  <c r="X23" i="2" s="1"/>
  <c r="W22" i="2"/>
  <c r="X22" i="2" s="1"/>
  <c r="W21" i="2"/>
  <c r="X21" i="2" s="1"/>
  <c r="W20" i="2"/>
  <c r="X20" i="2" s="1"/>
  <c r="W19" i="2"/>
  <c r="X19" i="2" s="1"/>
  <c r="W18" i="2"/>
  <c r="X18" i="2" s="1"/>
  <c r="W17" i="2"/>
  <c r="X17" i="2" s="1"/>
  <c r="W16" i="2"/>
  <c r="X16" i="2" s="1"/>
  <c r="W15" i="2"/>
  <c r="X15" i="2" s="1"/>
  <c r="W14" i="2"/>
  <c r="X14" i="2" s="1"/>
  <c r="W13" i="2"/>
  <c r="X13" i="2" s="1"/>
  <c r="W12" i="2"/>
  <c r="X12" i="2" s="1"/>
  <c r="W11" i="2"/>
  <c r="X11" i="2" s="1"/>
  <c r="W10" i="2"/>
  <c r="X10" i="2" s="1"/>
  <c r="W9" i="2"/>
  <c r="X9" i="2" s="1"/>
  <c r="W8" i="2"/>
  <c r="X8" i="2" s="1"/>
  <c r="N18" i="2"/>
  <c r="O18" i="2" s="1"/>
  <c r="N17" i="2"/>
  <c r="O17" i="2" s="1"/>
  <c r="N16" i="2"/>
  <c r="O15" i="2"/>
  <c r="O14" i="2"/>
  <c r="O13" i="2"/>
  <c r="O9" i="2"/>
  <c r="T25" i="2"/>
  <c r="U25" i="2" s="1"/>
  <c r="T24" i="2"/>
  <c r="U24" i="2" s="1"/>
  <c r="T23" i="2"/>
  <c r="U23" i="2" s="1"/>
  <c r="T22" i="2"/>
  <c r="U22" i="2" s="1"/>
  <c r="T21" i="2"/>
  <c r="U21" i="2" s="1"/>
  <c r="T20" i="2"/>
  <c r="U20" i="2" s="1"/>
  <c r="T19" i="2"/>
  <c r="U19" i="2" s="1"/>
  <c r="T18" i="2"/>
  <c r="U18" i="2" s="1"/>
  <c r="T17" i="2"/>
  <c r="U17" i="2" s="1"/>
  <c r="T16" i="2"/>
  <c r="U16" i="2" s="1"/>
  <c r="T15" i="2"/>
  <c r="U15" i="2" s="1"/>
  <c r="T14" i="2"/>
  <c r="U14" i="2" s="1"/>
  <c r="T13" i="2"/>
  <c r="U13" i="2" s="1"/>
  <c r="T12" i="2"/>
  <c r="U12" i="2" s="1"/>
  <c r="T11" i="2"/>
  <c r="U11" i="2" s="1"/>
  <c r="T10" i="2"/>
  <c r="U10" i="2" s="1"/>
  <c r="T9" i="2"/>
  <c r="U9" i="2" s="1"/>
  <c r="T8" i="2"/>
  <c r="U8" i="2" s="1"/>
  <c r="Q25" i="2"/>
  <c r="R25" i="2" s="1"/>
  <c r="Q24" i="2"/>
  <c r="R24" i="2" s="1"/>
  <c r="Q23" i="2"/>
  <c r="R23" i="2" s="1"/>
  <c r="Q22" i="2"/>
  <c r="R22" i="2" s="1"/>
  <c r="Q21" i="2"/>
  <c r="R21" i="2" s="1"/>
  <c r="Q20" i="2"/>
  <c r="R20" i="2" s="1"/>
  <c r="Q19" i="2"/>
  <c r="R19" i="2" s="1"/>
  <c r="Q18" i="2"/>
  <c r="R18" i="2" s="1"/>
  <c r="Q17" i="2"/>
  <c r="R17" i="2" s="1"/>
  <c r="Q16" i="2"/>
  <c r="R16" i="2" s="1"/>
  <c r="Q15" i="2"/>
  <c r="R15" i="2" s="1"/>
  <c r="Q14" i="2"/>
  <c r="R14" i="2" s="1"/>
  <c r="Q13" i="2"/>
  <c r="R13" i="2" s="1"/>
  <c r="Q12" i="2"/>
  <c r="R12" i="2" s="1"/>
  <c r="Q11" i="2"/>
  <c r="R11" i="2" s="1"/>
  <c r="Q10" i="2"/>
  <c r="R10" i="2" s="1"/>
  <c r="Q9" i="2"/>
  <c r="R9" i="2" s="1"/>
  <c r="Q8" i="2"/>
  <c r="R8" i="2" s="1"/>
  <c r="N21" i="2"/>
  <c r="O21" i="2" s="1"/>
  <c r="N20" i="2"/>
  <c r="O20" i="2" s="1"/>
  <c r="N19" i="2"/>
  <c r="O19" i="2" s="1"/>
  <c r="O16" i="2"/>
  <c r="C17" i="2"/>
  <c r="D17" i="2" s="1"/>
  <c r="C16" i="2"/>
  <c r="D16" i="2" s="1"/>
  <c r="C12" i="2"/>
  <c r="D12" i="2" s="1"/>
  <c r="C11" i="2"/>
  <c r="D11" i="2" s="1"/>
  <c r="D10" i="2"/>
  <c r="D9" i="2"/>
  <c r="O8" i="2"/>
  <c r="C8" i="2"/>
  <c r="D8" i="2" s="1"/>
  <c r="C22" i="1"/>
  <c r="C21" i="1"/>
  <c r="C20" i="1"/>
  <c r="C19" i="1"/>
  <c r="B25" i="1"/>
  <c r="B24" i="1"/>
  <c r="B22" i="1"/>
  <c r="B21" i="1"/>
  <c r="B19" i="1"/>
  <c r="B14" i="1"/>
  <c r="B11" i="1"/>
  <c r="B9" i="1"/>
  <c r="C8" i="1"/>
  <c r="C9" i="1"/>
  <c r="C10" i="1"/>
  <c r="C11" i="1"/>
  <c r="C12" i="1"/>
  <c r="C13" i="1"/>
  <c r="C14" i="1"/>
  <c r="C15" i="1"/>
  <c r="C16" i="1"/>
  <c r="C17" i="1"/>
  <c r="C18" i="1"/>
  <c r="C23" i="1"/>
  <c r="C24" i="1"/>
  <c r="C25" i="1"/>
  <c r="D24" i="1" l="1"/>
  <c r="D20" i="1"/>
  <c r="D22" i="1"/>
  <c r="D12" i="1"/>
  <c r="D8" i="1"/>
  <c r="D18" i="1"/>
  <c r="D21" i="1"/>
  <c r="D17" i="1"/>
  <c r="D25" i="1"/>
  <c r="D23" i="1"/>
  <c r="D19" i="1"/>
  <c r="D9" i="1"/>
  <c r="D10" i="1"/>
  <c r="D11" i="1"/>
  <c r="D16" i="1"/>
  <c r="D15" i="1"/>
  <c r="D13" i="1"/>
  <c r="D14" i="1"/>
  <c r="J24" i="2"/>
  <c r="J23" i="2" s="1"/>
  <c r="Y12" i="2" s="1"/>
  <c r="M17" i="2" l="1"/>
  <c r="M16" i="2"/>
  <c r="M15" i="2"/>
  <c r="M14" i="2"/>
  <c r="M13" i="2"/>
  <c r="M12" i="2"/>
  <c r="M11" i="2"/>
  <c r="M10" i="2"/>
  <c r="M9" i="2"/>
  <c r="M8" i="2"/>
  <c r="Y11" i="2"/>
  <c r="Y17" i="2"/>
  <c r="Y16" i="2"/>
  <c r="V24" i="2"/>
  <c r="Y14" i="2"/>
  <c r="Y15" i="2"/>
  <c r="Y19" i="2"/>
  <c r="Y20" i="2"/>
  <c r="Y21" i="2"/>
  <c r="Y18" i="2"/>
  <c r="Y22" i="2"/>
  <c r="Y23" i="2"/>
  <c r="Y24" i="2"/>
  <c r="Y25" i="2"/>
  <c r="Y9" i="2"/>
  <c r="Y13" i="2"/>
  <c r="Y10" i="2"/>
  <c r="Y8" i="2"/>
  <c r="V13" i="2"/>
  <c r="V12" i="2"/>
  <c r="S16" i="2"/>
  <c r="S14" i="2"/>
  <c r="S8" i="2"/>
  <c r="V22" i="2"/>
  <c r="V18" i="2"/>
  <c r="V14" i="2"/>
  <c r="V10" i="2"/>
  <c r="S9" i="2"/>
  <c r="S11" i="2"/>
  <c r="V15" i="2"/>
  <c r="V16" i="2"/>
  <c r="V17" i="2"/>
  <c r="V8" i="2"/>
  <c r="S13" i="2"/>
  <c r="S15" i="2"/>
  <c r="V25" i="2"/>
  <c r="V19" i="2"/>
  <c r="V20" i="2"/>
  <c r="V11" i="2"/>
  <c r="S25" i="2"/>
  <c r="S10" i="2"/>
  <c r="S12" i="2"/>
  <c r="V9" i="2"/>
  <c r="V23" i="2"/>
  <c r="V21" i="2"/>
  <c r="S17" i="2"/>
  <c r="S18" i="2"/>
  <c r="S19" i="2"/>
  <c r="S20" i="2"/>
  <c r="S21" i="2"/>
  <c r="S22" i="2"/>
  <c r="S23" i="2"/>
  <c r="S24" i="2"/>
  <c r="J24" i="1"/>
  <c r="J23" i="1" s="1"/>
  <c r="P11" i="2"/>
  <c r="P17" i="2"/>
  <c r="P16" i="2"/>
  <c r="P19" i="2"/>
  <c r="P18" i="2"/>
  <c r="P13" i="2"/>
  <c r="P12" i="2"/>
  <c r="P15" i="2"/>
  <c r="P14" i="2"/>
  <c r="P9" i="2"/>
  <c r="P25" i="2"/>
  <c r="P24" i="2"/>
  <c r="P10" i="2"/>
  <c r="P21" i="2"/>
  <c r="P20" i="2"/>
  <c r="P23" i="2"/>
  <c r="P22" i="2"/>
  <c r="P8" i="2"/>
  <c r="M21" i="2"/>
  <c r="M19" i="2"/>
  <c r="M20" i="2"/>
  <c r="M18" i="2"/>
  <c r="M24" i="2"/>
  <c r="M25" i="2"/>
  <c r="M22" i="2"/>
  <c r="M23" i="2"/>
  <c r="M27" i="2" l="1"/>
  <c r="Y27" i="2"/>
  <c r="V27" i="2"/>
  <c r="S27" i="2"/>
  <c r="P27" i="2"/>
  <c r="M29" i="2" l="1"/>
</calcChain>
</file>

<file path=xl/sharedStrings.xml><?xml version="1.0" encoding="utf-8"?>
<sst xmlns="http://schemas.openxmlformats.org/spreadsheetml/2006/main" count="38" uniqueCount="19">
  <si>
    <t xml:space="preserve"> </t>
  </si>
  <si>
    <t>beta_0</t>
  </si>
  <si>
    <t>beta_1</t>
  </si>
  <si>
    <t xml:space="preserve">sigma2 </t>
  </si>
  <si>
    <t>Parameters</t>
  </si>
  <si>
    <t>Training sample N=20</t>
  </si>
  <si>
    <t>values of  x</t>
  </si>
  <si>
    <t>values of  epsilon</t>
  </si>
  <si>
    <t>values of y</t>
  </si>
  <si>
    <t>OLS estimate Intercept</t>
  </si>
  <si>
    <t>OLS estimate Slope</t>
  </si>
  <si>
    <t>OLS residuals</t>
  </si>
  <si>
    <t>Training error</t>
  </si>
  <si>
    <t>y* (test sample)</t>
  </si>
  <si>
    <t>epsilon*</t>
  </si>
  <si>
    <t>test errors</t>
  </si>
  <si>
    <t xml:space="preserve">test </t>
  </si>
  <si>
    <t>Test</t>
  </si>
  <si>
    <t>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</si>
</sst>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indexed="56"/>
      <name val="Calibri"/>
      <family val="2"/>
    </font>
    <font>
      <sz val="11"/>
      <color indexed="49"/>
      <name val="Calibri"/>
      <family val="2"/>
    </font>
    <font>
      <b/>
      <sz val="11"/>
      <color indexed="10"/>
      <name val="Calibri"/>
      <family val="2"/>
    </font>
    <font>
      <sz val="8"/>
      <name val="Calibri"/>
      <family val="2"/>
    </font>
    <font>
      <sz val="11"/>
      <color theme="3" tint="0.39997558519241921"/>
      <name val="Calibri"/>
      <family val="2"/>
      <scheme val="minor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2" fontId="0" fillId="0" borderId="0" xfId="0" applyNumberFormat="1"/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/>
    <xf numFmtId="164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4" fontId="5" fillId="0" borderId="0" xfId="0" applyNumberFormat="1" applyFont="1"/>
    <xf numFmtId="2" fontId="6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'Conditional properties'!$B$8:$B$25</c:f>
              <c:numCache>
                <c:formatCode>0.00</c:formatCode>
                <c:ptCount val="18"/>
                <c:pt idx="0">
                  <c:v>2.75990645164699</c:v>
                </c:pt>
                <c:pt idx="1">
                  <c:v>1.65631330630166</c:v>
                </c:pt>
                <c:pt idx="2">
                  <c:v>4.7562751658953619</c:v>
                </c:pt>
                <c:pt idx="3">
                  <c:v>1.9623237803338744</c:v>
                </c:pt>
                <c:pt idx="4">
                  <c:v>1.5474397725180906</c:v>
                </c:pt>
                <c:pt idx="5">
                  <c:v>2.02041764543887</c:v>
                </c:pt>
                <c:pt idx="6">
                  <c:v>5.8979052375576142</c:v>
                </c:pt>
                <c:pt idx="7">
                  <c:v>2.215108168854893</c:v>
                </c:pt>
                <c:pt idx="8">
                  <c:v>2.215108168854893</c:v>
                </c:pt>
                <c:pt idx="9">
                  <c:v>2.215108168854893</c:v>
                </c:pt>
                <c:pt idx="10">
                  <c:v>2.215108168854893</c:v>
                </c:pt>
                <c:pt idx="11">
                  <c:v>2.215108168854893</c:v>
                </c:pt>
                <c:pt idx="12">
                  <c:v>2.215108168854893</c:v>
                </c:pt>
                <c:pt idx="13">
                  <c:v>2.215108168854893</c:v>
                </c:pt>
                <c:pt idx="14">
                  <c:v>2.215108168854893</c:v>
                </c:pt>
                <c:pt idx="15">
                  <c:v>2.215108168854893</c:v>
                </c:pt>
                <c:pt idx="16">
                  <c:v>2.215108168854893</c:v>
                </c:pt>
                <c:pt idx="17">
                  <c:v>2.215108168854893</c:v>
                </c:pt>
              </c:numCache>
            </c:numRef>
          </c:xVal>
          <c:yVal>
            <c:numRef>
              <c:f>'Conditional properties'!$D$8:$D$25</c:f>
              <c:numCache>
                <c:formatCode>0.00</c:formatCode>
                <c:ptCount val="18"/>
                <c:pt idx="0">
                  <c:v>8.9943309710559944</c:v>
                </c:pt>
                <c:pt idx="1">
                  <c:v>6.0192731359573806</c:v>
                </c:pt>
                <c:pt idx="2">
                  <c:v>11.072943843070584</c:v>
                </c:pt>
                <c:pt idx="3">
                  <c:v>6.4469767064969661</c:v>
                </c:pt>
                <c:pt idx="4">
                  <c:v>6.0510438516592746</c:v>
                </c:pt>
                <c:pt idx="5">
                  <c:v>6.4302216658570073</c:v>
                </c:pt>
                <c:pt idx="6">
                  <c:v>13.117962412606072</c:v>
                </c:pt>
                <c:pt idx="7">
                  <c:v>7.3702912540299765</c:v>
                </c:pt>
                <c:pt idx="8">
                  <c:v>7.0996101739460391</c:v>
                </c:pt>
                <c:pt idx="9">
                  <c:v>6.2897999784212528</c:v>
                </c:pt>
                <c:pt idx="10">
                  <c:v>8.1700160794832293</c:v>
                </c:pt>
                <c:pt idx="11">
                  <c:v>6.662330034332709</c:v>
                </c:pt>
                <c:pt idx="12">
                  <c:v>8.0013133282532429</c:v>
                </c:pt>
                <c:pt idx="13">
                  <c:v>6.4974792999012561</c:v>
                </c:pt>
                <c:pt idx="14">
                  <c:v>7.075427772725484</c:v>
                </c:pt>
                <c:pt idx="15">
                  <c:v>7.7629251273170654</c:v>
                </c:pt>
                <c:pt idx="16">
                  <c:v>7.2690943166695101</c:v>
                </c:pt>
                <c:pt idx="17">
                  <c:v>7.4986195333294479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0F-2D46-8857-CACC31D18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206208"/>
        <c:axId val="810207296"/>
      </c:scatterChart>
      <c:valAx>
        <c:axId val="810206208"/>
        <c:scaling>
          <c:orientation val="minMax"/>
        </c:scaling>
        <c:delete val="0"/>
        <c:axPos val="b"/>
        <c:majorGridlines/>
        <c:minorGridlines/>
        <c:title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DE"/>
          </a:p>
        </c:txPr>
        <c:crossAx val="810207296"/>
        <c:crosses val="autoZero"/>
        <c:crossBetween val="midCat"/>
      </c:valAx>
      <c:valAx>
        <c:axId val="810207296"/>
        <c:scaling>
          <c:orientation val="minMax"/>
        </c:scaling>
        <c:delete val="0"/>
        <c:axPos val="l"/>
        <c:majorGridlines/>
        <c:minorGridlines/>
        <c:title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crossAx val="810206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3228346456693"/>
          <c:y val="3.8674033149171276E-2"/>
          <c:w val="0.77755905511811063"/>
          <c:h val="0.759668508287292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'Distribution OLS estimators'!$D$7</c:f>
              <c:strCache>
                <c:ptCount val="1"/>
                <c:pt idx="0">
                  <c:v>values of 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</c:marker>
          <c:trendline>
            <c:spPr>
              <a:ln w="15875">
                <a:solidFill>
                  <a:schemeClr val="tx2"/>
                </a:solidFill>
                <a:prstDash val="dash"/>
              </a:ln>
            </c:spPr>
            <c:trendlineType val="linear"/>
            <c:dispRSqr val="0"/>
            <c:dispEq val="0"/>
          </c:trendline>
          <c:xVal>
            <c:numRef>
              <c:f>'Distribution OLS estimators'!$B$8:$B$25</c:f>
              <c:numCache>
                <c:formatCode>0.00</c:formatCode>
                <c:ptCount val="18"/>
                <c:pt idx="0">
                  <c:v>1.3881183977395402</c:v>
                </c:pt>
                <c:pt idx="1">
                  <c:v>2.3426327786210166</c:v>
                </c:pt>
                <c:pt idx="2">
                  <c:v>2.667279700743185</c:v>
                </c:pt>
                <c:pt idx="3">
                  <c:v>3.3291610018046347</c:v>
                </c:pt>
                <c:pt idx="4">
                  <c:v>2.138194448400986</c:v>
                </c:pt>
                <c:pt idx="5">
                  <c:v>2.2273147630797916</c:v>
                </c:pt>
                <c:pt idx="6">
                  <c:v>3.5901052074680693</c:v>
                </c:pt>
                <c:pt idx="7">
                  <c:v>4.2152147518316294</c:v>
                </c:pt>
                <c:pt idx="8">
                  <c:v>3.706406063721106</c:v>
                </c:pt>
                <c:pt idx="9">
                  <c:v>2.1110107564884641</c:v>
                </c:pt>
                <c:pt idx="10">
                  <c:v>4.4458943629221199</c:v>
                </c:pt>
                <c:pt idx="11">
                  <c:v>1.4251426457519845</c:v>
                </c:pt>
                <c:pt idx="12">
                  <c:v>1.1515250144598739</c:v>
                </c:pt>
                <c:pt idx="13">
                  <c:v>3.5602937630006442</c:v>
                </c:pt>
                <c:pt idx="14">
                  <c:v>3.0949464525418189</c:v>
                </c:pt>
                <c:pt idx="15">
                  <c:v>5.1864752206617624</c:v>
                </c:pt>
                <c:pt idx="16">
                  <c:v>1.5866640754449894</c:v>
                </c:pt>
                <c:pt idx="17">
                  <c:v>2.7232548143126967</c:v>
                </c:pt>
              </c:numCache>
            </c:numRef>
          </c:xVal>
          <c:yVal>
            <c:numRef>
              <c:f>'Distribution OLS estimators'!$D$8:$D$25</c:f>
              <c:numCache>
                <c:formatCode>0.00</c:formatCode>
                <c:ptCount val="18"/>
                <c:pt idx="0">
                  <c:v>6.4604357706200695</c:v>
                </c:pt>
                <c:pt idx="1">
                  <c:v>7.4860947956985537</c:v>
                </c:pt>
                <c:pt idx="2">
                  <c:v>7.738751611379012</c:v>
                </c:pt>
                <c:pt idx="3">
                  <c:v>8.4584231555927527</c:v>
                </c:pt>
                <c:pt idx="4">
                  <c:v>6.742281904360885</c:v>
                </c:pt>
                <c:pt idx="5">
                  <c:v>8.4646858606094391</c:v>
                </c:pt>
                <c:pt idx="6">
                  <c:v>10.209671670169515</c:v>
                </c:pt>
                <c:pt idx="7">
                  <c:v>10.524821358145298</c:v>
                </c:pt>
                <c:pt idx="8">
                  <c:v>10.336265634189061</c:v>
                </c:pt>
                <c:pt idx="9">
                  <c:v>6.9418530773197009</c:v>
                </c:pt>
                <c:pt idx="10">
                  <c:v>10.092636411216352</c:v>
                </c:pt>
                <c:pt idx="11">
                  <c:v>7.9467846526727293</c:v>
                </c:pt>
                <c:pt idx="12">
                  <c:v>6.3492189787894366</c:v>
                </c:pt>
                <c:pt idx="13">
                  <c:v>9.4695382544098976</c:v>
                </c:pt>
                <c:pt idx="14">
                  <c:v>8.32334740289226</c:v>
                </c:pt>
                <c:pt idx="15">
                  <c:v>12.227796120969479</c:v>
                </c:pt>
                <c:pt idx="16">
                  <c:v>7.8239833438295303</c:v>
                </c:pt>
                <c:pt idx="17">
                  <c:v>8.4073765920668393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8D-234C-862C-BD3A65FD4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208384"/>
        <c:axId val="810212192"/>
      </c:scatterChart>
      <c:valAx>
        <c:axId val="81020838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4439088805488123"/>
              <c:y val="0.9034805710261825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DE"/>
          </a:p>
        </c:txPr>
        <c:crossAx val="810212192"/>
        <c:crosses val="autoZero"/>
        <c:crossBetween val="midCat"/>
      </c:valAx>
      <c:valAx>
        <c:axId val="81021219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crossAx val="810208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</xdr:row>
      <xdr:rowOff>180975</xdr:rowOff>
    </xdr:from>
    <xdr:to>
      <xdr:col>12</xdr:col>
      <xdr:colOff>41275</xdr:colOff>
      <xdr:row>21</xdr:row>
      <xdr:rowOff>57150</xdr:rowOff>
    </xdr:to>
    <xdr:graphicFrame macro="">
      <xdr:nvGraphicFramePr>
        <xdr:cNvPr id="6147" name="Grafico 3">
          <a:extLst>
            <a:ext uri="{FF2B5EF4-FFF2-40B4-BE49-F238E27FC236}">
              <a16:creationId xmlns:a16="http://schemas.microsoft.com/office/drawing/2014/main" id="{00000000-0008-0000-0000-000003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3</xdr:row>
      <xdr:rowOff>38100</xdr:rowOff>
    </xdr:from>
    <xdr:to>
      <xdr:col>12</xdr:col>
      <xdr:colOff>371475</xdr:colOff>
      <xdr:row>20</xdr:row>
      <xdr:rowOff>57150</xdr:rowOff>
    </xdr:to>
    <xdr:graphicFrame macro="">
      <xdr:nvGraphicFramePr>
        <xdr:cNvPr id="1030" name="Grafico 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9"/>
  <sheetViews>
    <sheetView tabSelected="1" zoomScaleNormal="100" workbookViewId="0">
      <selection activeCell="O29" sqref="O29"/>
    </sheetView>
  </sheetViews>
  <sheetFormatPr baseColWidth="10" defaultColWidth="8.83203125" defaultRowHeight="15" x14ac:dyDescent="0.2"/>
  <cols>
    <col min="2" max="2" width="12" style="3" bestFit="1" customWidth="1"/>
    <col min="3" max="3" width="15.33203125" style="1" bestFit="1" customWidth="1"/>
    <col min="4" max="4" width="9.1640625" style="3" customWidth="1"/>
    <col min="7" max="7" width="9.6640625" bestFit="1" customWidth="1"/>
    <col min="13" max="13" width="7" style="3" customWidth="1"/>
    <col min="14" max="14" width="9.83203125" style="1" bestFit="1" customWidth="1"/>
    <col min="15" max="15" width="11.5" style="3" customWidth="1"/>
    <col min="16" max="16" width="9.1640625" style="3"/>
    <col min="17" max="17" width="9.6640625" bestFit="1" customWidth="1"/>
    <col min="19" max="19" width="9.1640625" style="3"/>
  </cols>
  <sheetData>
    <row r="1" spans="1:25" x14ac:dyDescent="0.2">
      <c r="B1" s="3" t="s">
        <v>4</v>
      </c>
    </row>
    <row r="2" spans="1:25" x14ac:dyDescent="0.2">
      <c r="B2" s="4" t="s">
        <v>1</v>
      </c>
      <c r="C2" s="5" t="s">
        <v>2</v>
      </c>
      <c r="D2" s="6" t="s">
        <v>3</v>
      </c>
    </row>
    <row r="3" spans="1:25" x14ac:dyDescent="0.2">
      <c r="B3" s="6">
        <v>4</v>
      </c>
      <c r="C3" s="6">
        <v>1.5</v>
      </c>
      <c r="D3" s="6">
        <v>0.5</v>
      </c>
    </row>
    <row r="4" spans="1:25" x14ac:dyDescent="0.2">
      <c r="B4" s="6"/>
      <c r="C4" s="7"/>
      <c r="D4" s="6"/>
    </row>
    <row r="5" spans="1:25" x14ac:dyDescent="0.2">
      <c r="B5" s="6"/>
      <c r="C5" s="7"/>
      <c r="D5" s="6"/>
    </row>
    <row r="6" spans="1:25" x14ac:dyDescent="0.2">
      <c r="B6" s="6"/>
      <c r="C6" s="7"/>
      <c r="D6" s="6"/>
    </row>
    <row r="7" spans="1:25" x14ac:dyDescent="0.2">
      <c r="B7" s="3" t="s">
        <v>6</v>
      </c>
      <c r="C7" s="2" t="s">
        <v>7</v>
      </c>
      <c r="D7" s="3" t="s">
        <v>8</v>
      </c>
      <c r="M7" s="3" t="s">
        <v>11</v>
      </c>
      <c r="N7" s="1" t="s">
        <v>14</v>
      </c>
      <c r="O7" s="11" t="s">
        <v>13</v>
      </c>
      <c r="P7" s="3" t="s">
        <v>15</v>
      </c>
      <c r="Q7" s="1" t="s">
        <v>14</v>
      </c>
      <c r="R7" s="11" t="s">
        <v>13</v>
      </c>
      <c r="S7" s="3" t="s">
        <v>15</v>
      </c>
      <c r="T7" s="1" t="s">
        <v>14</v>
      </c>
      <c r="U7" s="11" t="s">
        <v>13</v>
      </c>
      <c r="V7" s="3" t="s">
        <v>15</v>
      </c>
      <c r="W7" s="1" t="s">
        <v>14</v>
      </c>
      <c r="X7" s="11" t="s">
        <v>13</v>
      </c>
      <c r="Y7" s="3" t="s">
        <v>15</v>
      </c>
    </row>
    <row r="8" spans="1:25" x14ac:dyDescent="0.2">
      <c r="A8" t="s">
        <v>0</v>
      </c>
      <c r="B8" s="3">
        <v>2.75990645164699</v>
      </c>
      <c r="C8" s="2">
        <f t="shared" ref="C8:C17" ca="1" si="0">NORMINV(RAND(),0,$D$3)</f>
        <v>0.85447129358550977</v>
      </c>
      <c r="D8" s="3">
        <f ca="1">$B$3+$C$3*B8+C8</f>
        <v>8.9943309710559944</v>
      </c>
      <c r="M8" s="3">
        <f t="shared" ref="M8:M17" ca="1" si="1">D8-$J$23-B8*$J$24</f>
        <v>0.91201564661909273</v>
      </c>
      <c r="N8" s="10">
        <f t="shared" ref="N8:N15" ca="1" si="2">NORMINV(RAND(),0,$D$3)</f>
        <v>-0.41072953512820826</v>
      </c>
      <c r="O8" s="3">
        <f ca="1">$B$3+$C$3*B8+N8</f>
        <v>7.7291301423422762</v>
      </c>
      <c r="P8" s="3">
        <f ca="1">O8-$J$23-B8*$J$24</f>
        <v>-0.35318518209462546</v>
      </c>
      <c r="Q8" s="10">
        <f ca="1">NORMINV(RAND(),0,$D$3)</f>
        <v>-0.42265574210879314</v>
      </c>
      <c r="R8" s="3">
        <f ca="1">$B$3+$C$3*E8+Q8</f>
        <v>3.5773442578912067</v>
      </c>
      <c r="S8" s="3">
        <f ca="1">R8-$J$23-E8*$J$24</f>
        <v>-2.2609187889722104E-2</v>
      </c>
      <c r="T8" s="10">
        <f ca="1">NORMINV(RAND(),0,$D$3)</f>
        <v>0.29461909620174148</v>
      </c>
      <c r="U8" s="3">
        <f ca="1">$B$3+$C$3*H8+T8</f>
        <v>4.2946190962017416</v>
      </c>
      <c r="V8" s="3">
        <f ca="1">U8-$J$23-H8*$J$24</f>
        <v>0.69466565042081285</v>
      </c>
      <c r="W8" s="10">
        <f ca="1">NORMINV(RAND(),0,$D$3)</f>
        <v>-1.0289421854462359</v>
      </c>
      <c r="X8" s="3">
        <f ca="1">$B$3+$C$3*K8+W8</f>
        <v>2.9710578145537641</v>
      </c>
      <c r="Y8" s="3">
        <f ca="1">X8-$J$23-K8*$J$24</f>
        <v>-0.62889563122716474</v>
      </c>
    </row>
    <row r="9" spans="1:25" x14ac:dyDescent="0.2">
      <c r="B9" s="3">
        <v>1.65631330630166</v>
      </c>
      <c r="C9" s="2">
        <f ca="1">NORMINV(RAND(),0,$D$3)</f>
        <v>-0.46519682349510916</v>
      </c>
      <c r="D9" s="3">
        <f ca="1">$B$3+$C$3*B9+C9</f>
        <v>6.0192731359573806</v>
      </c>
      <c r="M9" s="3">
        <f t="shared" ca="1" si="1"/>
        <v>-0.27069743661665502</v>
      </c>
      <c r="N9" s="10">
        <f t="shared" ca="1" si="2"/>
        <v>0.39551783277741825</v>
      </c>
      <c r="O9" s="3">
        <f ca="1">$B$3+$C$3*B9+N9</f>
        <v>6.8799877922299082</v>
      </c>
      <c r="P9" s="3">
        <f t="shared" ref="P9:P25" ca="1" si="3">O9-$J$23-B9*$J$24</f>
        <v>0.59001721965587262</v>
      </c>
      <c r="Q9" s="10">
        <f t="shared" ref="Q9:Q10" ca="1" si="4">NORMINV(RAND(),0,$D$3)</f>
        <v>-0.34568199983011166</v>
      </c>
      <c r="R9" s="3">
        <f t="shared" ref="R9:R25" ca="1" si="5">$B$3+$C$3*E9+Q9</f>
        <v>3.6543180001698885</v>
      </c>
      <c r="S9" s="3">
        <f t="shared" ref="S9:S25" ca="1" si="6">R9-$J$23-E9*$J$24</f>
        <v>5.4364554388959707E-2</v>
      </c>
      <c r="T9" s="10">
        <f t="shared" ref="T9:T10" ca="1" si="7">NORMINV(RAND(),0,$D$3)</f>
        <v>0.18151527918451665</v>
      </c>
      <c r="U9" s="3">
        <f t="shared" ref="U9:U25" ca="1" si="8">$B$3+$C$3*H9+T9</f>
        <v>4.1815152791845165</v>
      </c>
      <c r="V9" s="3">
        <f t="shared" ref="V9:V25" ca="1" si="9">U9-$J$23-H9*$J$24</f>
        <v>0.58156183340358769</v>
      </c>
      <c r="W9" s="10">
        <f t="shared" ref="W9:W10" ca="1" si="10">NORMINV(RAND(),0,$D$3)</f>
        <v>-0.6052898122192043</v>
      </c>
      <c r="X9" s="3">
        <f t="shared" ref="X9:X25" ca="1" si="11">$B$3+$C$3*K9+W9</f>
        <v>3.3947101877807957</v>
      </c>
      <c r="Y9" s="3">
        <f t="shared" ref="Y9:Y25" ca="1" si="12">X9-$J$23-K9*$J$24</f>
        <v>-0.2052432580001331</v>
      </c>
    </row>
    <row r="10" spans="1:25" x14ac:dyDescent="0.2">
      <c r="B10" s="3">
        <v>4.7562751658953619</v>
      </c>
      <c r="C10" s="2">
        <f ca="1">NORMINV(RAND(),0,$D$3)</f>
        <v>-6.1468905772459274E-2</v>
      </c>
      <c r="D10" s="3">
        <f ca="1">$B$3+$C$3*B10+C10</f>
        <v>11.072943843070584</v>
      </c>
      <c r="M10" s="3">
        <f t="shared" ca="1" si="1"/>
        <v>-0.25167232643601345</v>
      </c>
      <c r="N10" s="10">
        <f t="shared" ca="1" si="2"/>
        <v>-0.2542932526429077</v>
      </c>
      <c r="O10" s="3">
        <f ca="1">$B$3+$C$3*B10+N10</f>
        <v>10.880119496200136</v>
      </c>
      <c r="P10" s="3">
        <f t="shared" ca="1" si="3"/>
        <v>-0.44449667330646214</v>
      </c>
      <c r="Q10" s="10">
        <f t="shared" ca="1" si="4"/>
        <v>-0.10221636369382851</v>
      </c>
      <c r="R10" s="3">
        <f t="shared" ca="1" si="5"/>
        <v>3.8977836363061713</v>
      </c>
      <c r="S10" s="3">
        <f t="shared" ca="1" si="6"/>
        <v>0.29783019052524251</v>
      </c>
      <c r="T10" s="10">
        <f t="shared" ca="1" si="7"/>
        <v>-0.84758954563087763</v>
      </c>
      <c r="U10" s="3">
        <f t="shared" ca="1" si="8"/>
        <v>3.1524104543691225</v>
      </c>
      <c r="V10" s="3">
        <f t="shared" ca="1" si="9"/>
        <v>-0.44754299141180631</v>
      </c>
      <c r="W10" s="10">
        <f t="shared" ca="1" si="10"/>
        <v>-0.44447478461871454</v>
      </c>
      <c r="X10" s="3">
        <f t="shared" ca="1" si="11"/>
        <v>3.5555252153812855</v>
      </c>
      <c r="Y10" s="3">
        <f t="shared" ca="1" si="12"/>
        <v>-4.4428230399643276E-2</v>
      </c>
    </row>
    <row r="11" spans="1:25" x14ac:dyDescent="0.2">
      <c r="B11" s="3">
        <v>1.9623237803338744</v>
      </c>
      <c r="C11" s="2">
        <f t="shared" ca="1" si="0"/>
        <v>-0.49650896400384542</v>
      </c>
      <c r="D11" s="3">
        <f t="shared" ref="D11:D25" ca="1" si="13">$B$3+$C$3*B11+C11</f>
        <v>6.4469767064969661</v>
      </c>
      <c r="M11" s="3">
        <f t="shared" ca="1" si="1"/>
        <v>-0.33998523419134097</v>
      </c>
      <c r="N11" s="10">
        <f t="shared" ca="1" si="2"/>
        <v>-0.37866245737158716</v>
      </c>
      <c r="O11" s="3">
        <f ca="1">$B$3+$C$3*B11+N11</f>
        <v>6.5648232131292241</v>
      </c>
      <c r="P11" s="3">
        <f t="shared" ca="1" si="3"/>
        <v>-0.22213872755908293</v>
      </c>
      <c r="Q11" s="10">
        <f t="shared" ref="Q11:Q25" ca="1" si="14">NORMINV(RAND(),0,$D$3)</f>
        <v>0.46149389661325058</v>
      </c>
      <c r="R11" s="3">
        <f t="shared" ca="1" si="5"/>
        <v>4.4614938966132502</v>
      </c>
      <c r="S11" s="3">
        <f t="shared" ca="1" si="6"/>
        <v>0.86154045083232145</v>
      </c>
      <c r="T11" s="10">
        <f t="shared" ref="T11:T25" ca="1" si="15">NORMINV(RAND(),0,$D$3)</f>
        <v>-0.59270805651189429</v>
      </c>
      <c r="U11" s="3">
        <f t="shared" ca="1" si="8"/>
        <v>3.4072919434881057</v>
      </c>
      <c r="V11" s="3">
        <f t="shared" ca="1" si="9"/>
        <v>-0.19266150229282308</v>
      </c>
      <c r="W11" s="10">
        <f t="shared" ref="W11:W25" ca="1" si="16">NORMINV(RAND(),0,$D$3)</f>
        <v>-0.75782307902658463</v>
      </c>
      <c r="X11" s="3">
        <f t="shared" ca="1" si="11"/>
        <v>3.2421769209734155</v>
      </c>
      <c r="Y11" s="3">
        <f t="shared" ca="1" si="12"/>
        <v>-0.35777652480751332</v>
      </c>
    </row>
    <row r="12" spans="1:25" x14ac:dyDescent="0.2">
      <c r="B12" s="3">
        <v>1.5474397725180906</v>
      </c>
      <c r="C12" s="2">
        <f t="shared" ca="1" si="0"/>
        <v>-0.27011580711786126</v>
      </c>
      <c r="D12" s="3">
        <f ca="1">$B$3+$C$3*B12+C12</f>
        <v>6.0510438516592746</v>
      </c>
      <c r="M12" s="3">
        <f t="shared" ca="1" si="1"/>
        <v>-6.2105301067428176E-2</v>
      </c>
      <c r="N12" s="10">
        <f t="shared" ca="1" si="2"/>
        <v>0.46461031881428383</v>
      </c>
      <c r="O12" s="3">
        <f ca="1">$B$3+$C$3*B12+N12</f>
        <v>6.7857699775914195</v>
      </c>
      <c r="P12" s="3">
        <f t="shared" ca="1" si="3"/>
        <v>0.67262082486471675</v>
      </c>
      <c r="Q12" s="10">
        <f t="shared" ca="1" si="14"/>
        <v>0.2779551237272046</v>
      </c>
      <c r="R12" s="3">
        <f t="shared" ca="1" si="5"/>
        <v>4.2779551237272049</v>
      </c>
      <c r="S12" s="3">
        <f t="shared" ca="1" si="6"/>
        <v>0.67800167794627608</v>
      </c>
      <c r="T12" s="10">
        <f t="shared" ca="1" si="15"/>
        <v>0.45940993833784949</v>
      </c>
      <c r="U12" s="3">
        <f t="shared" ca="1" si="8"/>
        <v>4.4594099383378492</v>
      </c>
      <c r="V12" s="3">
        <f t="shared" ca="1" si="9"/>
        <v>0.85945649255692036</v>
      </c>
      <c r="W12" s="10">
        <f t="shared" ca="1" si="16"/>
        <v>-0.10990468644384457</v>
      </c>
      <c r="X12" s="3">
        <f t="shared" ca="1" si="11"/>
        <v>3.8900953135561553</v>
      </c>
      <c r="Y12" s="3">
        <f t="shared" ca="1" si="12"/>
        <v>0.29014186777522655</v>
      </c>
    </row>
    <row r="13" spans="1:25" x14ac:dyDescent="0.2">
      <c r="B13" s="3">
        <v>2.02041764543887</v>
      </c>
      <c r="C13" s="2">
        <f ca="1">NORMINV(RAND(),0,$D$3)</f>
        <v>-0.60040480230129789</v>
      </c>
      <c r="D13" s="3">
        <f ca="1">$B$3+$C$3*B13+C13</f>
        <v>6.4302216658570073</v>
      </c>
      <c r="M13" s="3">
        <f t="shared" ca="1" si="1"/>
        <v>-0.45109047506182609</v>
      </c>
      <c r="N13" s="10">
        <f t="shared" ca="1" si="2"/>
        <v>6.4557169064740114E-2</v>
      </c>
      <c r="O13" s="3">
        <f t="shared" ref="O13:O25" ca="1" si="17">$B$3+$C$3*B13+N13</f>
        <v>7.0951836372230446</v>
      </c>
      <c r="P13" s="3">
        <f t="shared" ca="1" si="3"/>
        <v>0.21387149630421121</v>
      </c>
      <c r="Q13" s="10">
        <f t="shared" ca="1" si="14"/>
        <v>1.121517010119641</v>
      </c>
      <c r="R13" s="3">
        <f t="shared" ca="1" si="5"/>
        <v>5.121517010119641</v>
      </c>
      <c r="S13" s="3">
        <f t="shared" ca="1" si="6"/>
        <v>1.5215635643387122</v>
      </c>
      <c r="T13" s="10">
        <f t="shared" ca="1" si="15"/>
        <v>0.60040461749603313</v>
      </c>
      <c r="U13" s="3">
        <f t="shared" ca="1" si="8"/>
        <v>4.6004046174960331</v>
      </c>
      <c r="V13" s="3">
        <f t="shared" ca="1" si="9"/>
        <v>1.0004511717151043</v>
      </c>
      <c r="W13" s="10">
        <f t="shared" ca="1" si="16"/>
        <v>-0.15373751777547398</v>
      </c>
      <c r="X13" s="3">
        <f t="shared" ca="1" si="11"/>
        <v>3.8462624822245259</v>
      </c>
      <c r="Y13" s="3">
        <f t="shared" ca="1" si="12"/>
        <v>0.24630903644359714</v>
      </c>
    </row>
    <row r="14" spans="1:25" x14ac:dyDescent="0.2">
      <c r="B14" s="3">
        <v>5.8979052375576142</v>
      </c>
      <c r="C14" s="2">
        <f ca="1">NORMINV(RAND(),0,$D$3)</f>
        <v>0.27110455626965113</v>
      </c>
      <c r="D14" s="3">
        <f ca="1">$B$3+$C$3*B14+C14</f>
        <v>13.117962412606072</v>
      </c>
      <c r="M14" s="3">
        <f t="shared" ca="1" si="1"/>
        <v>-6.0774250619596515E-2</v>
      </c>
      <c r="N14" s="10">
        <f t="shared" ca="1" si="2"/>
        <v>-1.1266149650321394E-2</v>
      </c>
      <c r="O14" s="3">
        <f t="shared" ca="1" si="17"/>
        <v>12.835591706686099</v>
      </c>
      <c r="P14" s="3">
        <f t="shared" ca="1" si="3"/>
        <v>-0.34314495653956989</v>
      </c>
      <c r="Q14" s="10">
        <f t="shared" ca="1" si="14"/>
        <v>-0.36054198760183148</v>
      </c>
      <c r="R14" s="3">
        <f t="shared" ca="1" si="5"/>
        <v>3.6394580123981686</v>
      </c>
      <c r="S14" s="3">
        <f t="shared" ca="1" si="6"/>
        <v>3.9504566617239778E-2</v>
      </c>
      <c r="T14" s="10">
        <f t="shared" ca="1" si="15"/>
        <v>0.8659525690896771</v>
      </c>
      <c r="U14" s="3">
        <f t="shared" ca="1" si="8"/>
        <v>4.8659525690896768</v>
      </c>
      <c r="V14" s="3">
        <f t="shared" ca="1" si="9"/>
        <v>1.265999123308748</v>
      </c>
      <c r="W14" s="10">
        <f t="shared" ca="1" si="16"/>
        <v>0.59351706585536712</v>
      </c>
      <c r="X14" s="3">
        <f t="shared" ca="1" si="11"/>
        <v>4.5935170658553668</v>
      </c>
      <c r="Y14" s="3">
        <f t="shared" ca="1" si="12"/>
        <v>0.99356362007443799</v>
      </c>
    </row>
    <row r="15" spans="1:25" x14ac:dyDescent="0.2">
      <c r="B15" s="3">
        <v>2.215108168854893</v>
      </c>
      <c r="C15" s="2">
        <f ca="1">NORMINV(RAND(),0,$D$3)</f>
        <v>4.7629000747636846E-2</v>
      </c>
      <c r="D15" s="3">
        <f ca="1">$B$3+$C$3*B15+C15</f>
        <v>7.3702912540299765</v>
      </c>
      <c r="M15" s="3">
        <f t="shared" ca="1" si="1"/>
        <v>0.17278238848129712</v>
      </c>
      <c r="N15" s="10">
        <f t="shared" ca="1" si="2"/>
        <v>0.25044940505557456</v>
      </c>
      <c r="O15" s="3">
        <f t="shared" ca="1" si="17"/>
        <v>7.5731116583379139</v>
      </c>
      <c r="P15" s="3">
        <f t="shared" ca="1" si="3"/>
        <v>0.37560279278923447</v>
      </c>
      <c r="Q15" s="10">
        <f t="shared" ca="1" si="14"/>
        <v>-0.83467930553968894</v>
      </c>
      <c r="R15" s="3">
        <f t="shared" ca="1" si="5"/>
        <v>3.1653206944603109</v>
      </c>
      <c r="S15" s="3">
        <f t="shared" ca="1" si="6"/>
        <v>-0.43463275132061785</v>
      </c>
      <c r="T15" s="10">
        <f t="shared" ca="1" si="15"/>
        <v>0.49974242699895061</v>
      </c>
      <c r="U15" s="3">
        <f t="shared" ca="1" si="8"/>
        <v>4.4997424269989503</v>
      </c>
      <c r="V15" s="3">
        <f t="shared" ca="1" si="9"/>
        <v>0.89978898121802153</v>
      </c>
      <c r="W15" s="10">
        <f t="shared" ca="1" si="16"/>
        <v>-1.0441966967500527</v>
      </c>
      <c r="X15" s="3">
        <f t="shared" ca="1" si="11"/>
        <v>2.9558033032499473</v>
      </c>
      <c r="Y15" s="3">
        <f t="shared" ca="1" si="12"/>
        <v>-0.64415014253098146</v>
      </c>
    </row>
    <row r="16" spans="1:25" x14ac:dyDescent="0.2">
      <c r="B16" s="3">
        <v>2.215108168854893</v>
      </c>
      <c r="C16" s="2">
        <f t="shared" ca="1" si="0"/>
        <v>-0.22305207933630017</v>
      </c>
      <c r="D16" s="3">
        <f ca="1">$B$3+$C$3*B16+C16</f>
        <v>7.0996101739460391</v>
      </c>
      <c r="M16" s="3">
        <f t="shared" ca="1" si="1"/>
        <v>-9.7898691602640309E-2</v>
      </c>
      <c r="N16" s="10">
        <f t="shared" ref="N16:N25" ca="1" si="18">NORMINV(RAND(),0,$D$3)</f>
        <v>8.8158106391157287E-2</v>
      </c>
      <c r="O16" s="3">
        <f t="shared" ca="1" si="17"/>
        <v>7.4108203596734965</v>
      </c>
      <c r="P16" s="3">
        <f t="shared" ca="1" si="3"/>
        <v>0.21331149412481709</v>
      </c>
      <c r="Q16" s="10">
        <f t="shared" ca="1" si="14"/>
        <v>0.3277433644528579</v>
      </c>
      <c r="R16" s="3">
        <f t="shared" ca="1" si="5"/>
        <v>4.327743364452858</v>
      </c>
      <c r="S16" s="3">
        <f t="shared" ca="1" si="6"/>
        <v>0.72778991867192921</v>
      </c>
      <c r="T16" s="10">
        <f t="shared" ca="1" si="15"/>
        <v>-7.1470358388479371E-2</v>
      </c>
      <c r="U16" s="3">
        <f t="shared" ca="1" si="8"/>
        <v>3.9285296416115205</v>
      </c>
      <c r="V16" s="3">
        <f t="shared" ca="1" si="9"/>
        <v>0.32857619583059172</v>
      </c>
      <c r="W16" s="10">
        <f t="shared" ca="1" si="16"/>
        <v>-0.6591904727811313</v>
      </c>
      <c r="X16" s="3">
        <f t="shared" ca="1" si="11"/>
        <v>3.3408095272188687</v>
      </c>
      <c r="Y16" s="3">
        <f t="shared" ca="1" si="12"/>
        <v>-0.25914391856206009</v>
      </c>
    </row>
    <row r="17" spans="2:25" x14ac:dyDescent="0.2">
      <c r="B17" s="3">
        <v>2.215108168854893</v>
      </c>
      <c r="C17" s="2">
        <f t="shared" ca="1" si="0"/>
        <v>-1.0328622748610863</v>
      </c>
      <c r="D17" s="3">
        <f t="shared" ca="1" si="13"/>
        <v>6.2897999784212528</v>
      </c>
      <c r="M17" s="3">
        <f t="shared" ca="1" si="1"/>
        <v>-0.90770888712742659</v>
      </c>
      <c r="N17" s="10">
        <f t="shared" ca="1" si="18"/>
        <v>4.7477251814425143E-2</v>
      </c>
      <c r="O17" s="3">
        <f t="shared" ca="1" si="17"/>
        <v>7.3701395050967644</v>
      </c>
      <c r="P17" s="3">
        <f t="shared" ca="1" si="3"/>
        <v>0.172630639548085</v>
      </c>
      <c r="Q17" s="10">
        <f t="shared" ca="1" si="14"/>
        <v>0.17542990656143051</v>
      </c>
      <c r="R17" s="3">
        <f t="shared" ca="1" si="5"/>
        <v>4.1754299065614306</v>
      </c>
      <c r="S17" s="3">
        <f t="shared" ca="1" si="6"/>
        <v>0.57547646078050185</v>
      </c>
      <c r="T17" s="10">
        <f t="shared" ca="1" si="15"/>
        <v>1.0965491554215023</v>
      </c>
      <c r="U17" s="3">
        <f t="shared" ca="1" si="8"/>
        <v>5.0965491554215028</v>
      </c>
      <c r="V17" s="3">
        <f t="shared" ca="1" si="9"/>
        <v>1.496595709640574</v>
      </c>
      <c r="W17" s="10">
        <f t="shared" ca="1" si="16"/>
        <v>-5.0413311919625441E-2</v>
      </c>
      <c r="X17" s="3">
        <f t="shared" ca="1" si="11"/>
        <v>3.9495866880803745</v>
      </c>
      <c r="Y17" s="3">
        <f t="shared" ca="1" si="12"/>
        <v>0.3496332422994457</v>
      </c>
    </row>
    <row r="18" spans="2:25" x14ac:dyDescent="0.2">
      <c r="B18" s="3">
        <v>2.215108168854893</v>
      </c>
      <c r="C18" s="2">
        <f t="shared" ref="C18:C24" ca="1" si="19">NORMINV(RAND(),0,$D$3)</f>
        <v>0.84735382620089039</v>
      </c>
      <c r="D18" s="3">
        <f ca="1">$B$3+$C$3*B18+C18</f>
        <v>8.1700160794832293</v>
      </c>
      <c r="M18" s="3">
        <f t="shared" ref="M18:M25" ca="1" si="20">D18-$J$23-B18*$J$24</f>
        <v>0.97250721393454986</v>
      </c>
      <c r="N18" s="10">
        <f t="shared" ca="1" si="18"/>
        <v>-1.1261235535191583</v>
      </c>
      <c r="O18" s="3">
        <f t="shared" ca="1" si="17"/>
        <v>6.1965386997631811</v>
      </c>
      <c r="P18" s="3">
        <f t="shared" ca="1" si="3"/>
        <v>-1.0009701657854984</v>
      </c>
      <c r="Q18" s="10">
        <f t="shared" ca="1" si="14"/>
        <v>-7.394520367498196E-2</v>
      </c>
      <c r="R18" s="3">
        <f t="shared" ca="1" si="5"/>
        <v>3.9260547963250181</v>
      </c>
      <c r="S18" s="3">
        <f t="shared" ca="1" si="6"/>
        <v>0.32610135054408929</v>
      </c>
      <c r="T18" s="10">
        <f t="shared" ca="1" si="15"/>
        <v>-0.42876708655232121</v>
      </c>
      <c r="U18" s="3">
        <f t="shared" ca="1" si="8"/>
        <v>3.5712329134476786</v>
      </c>
      <c r="V18" s="3">
        <f t="shared" ca="1" si="9"/>
        <v>-2.8720532333250226E-2</v>
      </c>
      <c r="W18" s="10">
        <f t="shared" ca="1" si="16"/>
        <v>-0.83876362560839257</v>
      </c>
      <c r="X18" s="3">
        <f t="shared" ca="1" si="11"/>
        <v>3.1612363743916072</v>
      </c>
      <c r="Y18" s="3">
        <f t="shared" ca="1" si="12"/>
        <v>-0.43871707138932159</v>
      </c>
    </row>
    <row r="19" spans="2:25" x14ac:dyDescent="0.2">
      <c r="B19" s="3">
        <v>2.215108168854893</v>
      </c>
      <c r="C19" s="2">
        <f ca="1">NORMINV(RAND(),0,$D$3)</f>
        <v>-0.66033221894963023</v>
      </c>
      <c r="D19" s="3">
        <f t="shared" ca="1" si="13"/>
        <v>6.662330034332709</v>
      </c>
      <c r="M19" s="3">
        <f t="shared" ca="1" si="20"/>
        <v>-0.53517883121597043</v>
      </c>
      <c r="N19" s="10">
        <f t="shared" ca="1" si="18"/>
        <v>0.3552833747194345</v>
      </c>
      <c r="O19" s="3">
        <f t="shared" ca="1" si="17"/>
        <v>7.6779456280017735</v>
      </c>
      <c r="P19" s="3">
        <f t="shared" ca="1" si="3"/>
        <v>0.48043676245309408</v>
      </c>
      <c r="Q19" s="10">
        <f t="shared" ca="1" si="14"/>
        <v>-9.3406004260951289E-3</v>
      </c>
      <c r="R19" s="3">
        <f t="shared" ca="1" si="5"/>
        <v>3.990659399573905</v>
      </c>
      <c r="S19" s="3">
        <f t="shared" ca="1" si="6"/>
        <v>0.39070595379297623</v>
      </c>
      <c r="T19" s="10">
        <f t="shared" ca="1" si="15"/>
        <v>1.1953039939160457</v>
      </c>
      <c r="U19" s="3">
        <f t="shared" ca="1" si="8"/>
        <v>5.1953039939160455</v>
      </c>
      <c r="V19" s="3">
        <f t="shared" ca="1" si="9"/>
        <v>1.5953505481351167</v>
      </c>
      <c r="W19" s="10">
        <f t="shared" ca="1" si="16"/>
        <v>-0.12453433074899753</v>
      </c>
      <c r="X19" s="3">
        <f t="shared" ca="1" si="11"/>
        <v>3.8754656692510023</v>
      </c>
      <c r="Y19" s="3">
        <f t="shared" ca="1" si="12"/>
        <v>0.27551222347007354</v>
      </c>
    </row>
    <row r="20" spans="2:25" x14ac:dyDescent="0.2">
      <c r="B20" s="3">
        <v>2.215108168854893</v>
      </c>
      <c r="C20" s="2">
        <f t="shared" ca="1" si="19"/>
        <v>0.67865107497090382</v>
      </c>
      <c r="D20" s="3">
        <f ca="1">$B$3+$C$3*B20+C20</f>
        <v>8.0013133282532429</v>
      </c>
      <c r="M20" s="3">
        <f t="shared" ca="1" si="20"/>
        <v>0.80380446270456352</v>
      </c>
      <c r="N20" s="10">
        <f t="shared" ca="1" si="18"/>
        <v>-2.7691086313817424E-2</v>
      </c>
      <c r="O20" s="3">
        <f t="shared" ca="1" si="17"/>
        <v>7.294971166968522</v>
      </c>
      <c r="P20" s="3">
        <f t="shared" ca="1" si="3"/>
        <v>9.7462301419842579E-2</v>
      </c>
      <c r="Q20" s="10">
        <f t="shared" ca="1" si="14"/>
        <v>-0.51609867247295993</v>
      </c>
      <c r="R20" s="3">
        <f t="shared" ca="1" si="5"/>
        <v>3.4839013275270401</v>
      </c>
      <c r="S20" s="3">
        <f t="shared" ca="1" si="6"/>
        <v>-0.11605211825388873</v>
      </c>
      <c r="T20" s="10">
        <f t="shared" ca="1" si="15"/>
        <v>-0.87731495634060042</v>
      </c>
      <c r="U20" s="3">
        <f t="shared" ca="1" si="8"/>
        <v>3.1226850436593994</v>
      </c>
      <c r="V20" s="3">
        <f t="shared" ca="1" si="9"/>
        <v>-0.47726840212152943</v>
      </c>
      <c r="W20" s="10">
        <f t="shared" ca="1" si="16"/>
        <v>-0.37652970894409077</v>
      </c>
      <c r="X20" s="3">
        <f t="shared" ca="1" si="11"/>
        <v>3.6234702910559093</v>
      </c>
      <c r="Y20" s="3">
        <f t="shared" ca="1" si="12"/>
        <v>2.3516845274980547E-2</v>
      </c>
    </row>
    <row r="21" spans="2:25" x14ac:dyDescent="0.2">
      <c r="B21" s="3">
        <v>2.215108168854893</v>
      </c>
      <c r="C21" s="2">
        <f t="shared" ca="1" si="19"/>
        <v>-0.82518295338108349</v>
      </c>
      <c r="D21" s="3">
        <f t="shared" ca="1" si="13"/>
        <v>6.4974792999012561</v>
      </c>
      <c r="M21" s="3">
        <f t="shared" ca="1" si="20"/>
        <v>-0.70002956564742336</v>
      </c>
      <c r="N21" s="10">
        <f t="shared" ca="1" si="18"/>
        <v>0.80231504873969073</v>
      </c>
      <c r="O21" s="3">
        <f t="shared" ca="1" si="17"/>
        <v>8.1249773020220299</v>
      </c>
      <c r="P21" s="3">
        <f t="shared" ca="1" si="3"/>
        <v>0.92746843647335053</v>
      </c>
      <c r="Q21" s="10">
        <f t="shared" ca="1" si="14"/>
        <v>-0.69459316251183156</v>
      </c>
      <c r="R21" s="3">
        <f t="shared" ca="1" si="5"/>
        <v>3.3054068374881682</v>
      </c>
      <c r="S21" s="3">
        <f t="shared" ca="1" si="6"/>
        <v>-0.29454660829276058</v>
      </c>
      <c r="T21" s="10">
        <f t="shared" ca="1" si="15"/>
        <v>0.43002444648852733</v>
      </c>
      <c r="U21" s="3">
        <f t="shared" ca="1" si="8"/>
        <v>4.4300244464885274</v>
      </c>
      <c r="V21" s="3">
        <f t="shared" ca="1" si="9"/>
        <v>0.83007100070759865</v>
      </c>
      <c r="W21" s="10">
        <f t="shared" ca="1" si="16"/>
        <v>-0.39606672041453239</v>
      </c>
      <c r="X21" s="3">
        <f t="shared" ca="1" si="11"/>
        <v>3.6039332795854677</v>
      </c>
      <c r="Y21" s="3">
        <f t="shared" ca="1" si="12"/>
        <v>3.9798338045389237E-3</v>
      </c>
    </row>
    <row r="22" spans="2:25" x14ac:dyDescent="0.2">
      <c r="B22" s="3">
        <v>2.215108168854893</v>
      </c>
      <c r="C22" s="2">
        <f t="shared" ca="1" si="19"/>
        <v>-0.24723448055685548</v>
      </c>
      <c r="D22" s="3">
        <f t="shared" ca="1" si="13"/>
        <v>7.075427772725484</v>
      </c>
      <c r="M22" s="3">
        <f t="shared" ca="1" si="20"/>
        <v>-0.12208109282319546</v>
      </c>
      <c r="N22" s="10">
        <f t="shared" ca="1" si="18"/>
        <v>-0.30717063146851731</v>
      </c>
      <c r="O22" s="3">
        <f t="shared" ca="1" si="17"/>
        <v>7.0154916218138217</v>
      </c>
      <c r="P22" s="3">
        <f t="shared" ca="1" si="3"/>
        <v>-0.18201724373485773</v>
      </c>
      <c r="Q22" s="10">
        <f t="shared" ca="1" si="14"/>
        <v>0.30656806746368315</v>
      </c>
      <c r="R22" s="3">
        <f t="shared" ca="1" si="5"/>
        <v>4.306568067463683</v>
      </c>
      <c r="S22" s="3">
        <f t="shared" ca="1" si="6"/>
        <v>0.70661462168275424</v>
      </c>
      <c r="T22" s="10">
        <f t="shared" ca="1" si="15"/>
        <v>0.67529612210169732</v>
      </c>
      <c r="U22" s="3">
        <f t="shared" ca="1" si="8"/>
        <v>4.6752961221016971</v>
      </c>
      <c r="V22" s="3">
        <f t="shared" ca="1" si="9"/>
        <v>1.0753426763207683</v>
      </c>
      <c r="W22" s="10">
        <f t="shared" ca="1" si="16"/>
        <v>0.62799398654790028</v>
      </c>
      <c r="X22" s="3">
        <f t="shared" ca="1" si="11"/>
        <v>4.6279939865479003</v>
      </c>
      <c r="Y22" s="3">
        <f t="shared" ca="1" si="12"/>
        <v>1.0280405407669715</v>
      </c>
    </row>
    <row r="23" spans="2:25" x14ac:dyDescent="0.2">
      <c r="B23" s="3">
        <v>2.215108168854893</v>
      </c>
      <c r="C23" s="2">
        <f t="shared" ca="1" si="19"/>
        <v>0.44026287403472641</v>
      </c>
      <c r="D23" s="3">
        <f t="shared" ca="1" si="13"/>
        <v>7.7629251273170654</v>
      </c>
      <c r="G23" s="8" t="s">
        <v>9</v>
      </c>
      <c r="H23" s="8"/>
      <c r="I23" s="8"/>
      <c r="J23" s="9">
        <f ca="1">AVERAGE(D8:D25)-J24*AVERAGE(B8:B25)</f>
        <v>3.5999534457809288</v>
      </c>
      <c r="M23" s="3">
        <f t="shared" ca="1" si="20"/>
        <v>0.565416261768386</v>
      </c>
      <c r="N23" s="10">
        <f t="shared" ca="1" si="18"/>
        <v>0.42368404419439126</v>
      </c>
      <c r="O23" s="3">
        <f t="shared" ca="1" si="17"/>
        <v>7.7463462974767303</v>
      </c>
      <c r="P23" s="3">
        <f t="shared" ca="1" si="3"/>
        <v>0.5488374319280509</v>
      </c>
      <c r="Q23" s="10">
        <f t="shared" ca="1" si="14"/>
        <v>-0.66335487794933023</v>
      </c>
      <c r="R23" s="3">
        <f t="shared" ca="1" si="5"/>
        <v>3.3366451220506699</v>
      </c>
      <c r="S23" s="3">
        <f t="shared" ca="1" si="6"/>
        <v>-0.26330832373025892</v>
      </c>
      <c r="T23" s="10">
        <f t="shared" ca="1" si="15"/>
        <v>-0.52850557177688162</v>
      </c>
      <c r="U23" s="3">
        <f t="shared" ca="1" si="8"/>
        <v>3.4714944282231182</v>
      </c>
      <c r="V23" s="3">
        <f t="shared" ca="1" si="9"/>
        <v>-0.12845901755781064</v>
      </c>
      <c r="W23" s="10">
        <f t="shared" ca="1" si="16"/>
        <v>-0.60487684362533245</v>
      </c>
      <c r="X23" s="3">
        <f t="shared" ca="1" si="11"/>
        <v>3.3951231563746678</v>
      </c>
      <c r="Y23" s="3">
        <f t="shared" ca="1" si="12"/>
        <v>-0.20483028940626102</v>
      </c>
    </row>
    <row r="24" spans="2:25" x14ac:dyDescent="0.2">
      <c r="B24" s="3">
        <v>2.215108168854893</v>
      </c>
      <c r="C24" s="2">
        <f t="shared" ca="1" si="19"/>
        <v>-5.3567936612829603E-2</v>
      </c>
      <c r="D24" s="3">
        <f t="shared" ca="1" si="13"/>
        <v>7.2690943166695101</v>
      </c>
      <c r="G24" s="8" t="s">
        <v>10</v>
      </c>
      <c r="H24" s="8"/>
      <c r="I24" s="8"/>
      <c r="J24" s="9">
        <f ca="1">COVAR(D8:D25,B8:B25)/VARP(B8:B25)</f>
        <v>1.6240992066890882</v>
      </c>
      <c r="M24" s="3">
        <f t="shared" ca="1" si="20"/>
        <v>7.1585451120830701E-2</v>
      </c>
      <c r="N24" s="10">
        <f t="shared" ca="1" si="18"/>
        <v>-1.0187185153767484</v>
      </c>
      <c r="O24" s="3">
        <f t="shared" ca="1" si="17"/>
        <v>6.3039437379055911</v>
      </c>
      <c r="P24" s="3">
        <f t="shared" ca="1" si="3"/>
        <v>-0.89356512764308826</v>
      </c>
      <c r="Q24" s="10">
        <f t="shared" ca="1" si="14"/>
        <v>9.4780874979232266E-2</v>
      </c>
      <c r="R24" s="3">
        <f t="shared" ca="1" si="5"/>
        <v>4.0947808749792323</v>
      </c>
      <c r="S24" s="3">
        <f t="shared" ca="1" si="6"/>
        <v>0.49482742919830347</v>
      </c>
      <c r="T24" s="10">
        <f t="shared" ca="1" si="15"/>
        <v>-0.38760451633763354</v>
      </c>
      <c r="U24" s="3">
        <f t="shared" ca="1" si="8"/>
        <v>3.6123954836623664</v>
      </c>
      <c r="V24" s="3">
        <f t="shared" ca="1" si="9"/>
        <v>1.2442037881437606E-2</v>
      </c>
      <c r="W24" s="10">
        <f t="shared" ca="1" si="16"/>
        <v>-0.34007804359397215</v>
      </c>
      <c r="X24" s="3">
        <f t="shared" ca="1" si="11"/>
        <v>3.6599219564060279</v>
      </c>
      <c r="Y24" s="3">
        <f t="shared" ca="1" si="12"/>
        <v>5.9968510625099114E-2</v>
      </c>
    </row>
    <row r="25" spans="2:25" x14ac:dyDescent="0.2">
      <c r="B25" s="3">
        <v>2.215108168854893</v>
      </c>
      <c r="C25" s="2">
        <f ca="1">NORMINV(RAND(),0,$D$3)</f>
        <v>0.17595728004710842</v>
      </c>
      <c r="D25" s="3">
        <f t="shared" ca="1" si="13"/>
        <v>7.4986195333294479</v>
      </c>
      <c r="M25" s="3">
        <f t="shared" ca="1" si="20"/>
        <v>0.30111066778076845</v>
      </c>
      <c r="N25" s="10">
        <f t="shared" ca="1" si="18"/>
        <v>-5.0656518978163874E-2</v>
      </c>
      <c r="O25" s="3">
        <f t="shared" ca="1" si="17"/>
        <v>7.2720057343041757</v>
      </c>
      <c r="P25" s="3">
        <f t="shared" ca="1" si="3"/>
        <v>7.4496868755496326E-2</v>
      </c>
      <c r="Q25" s="10">
        <f t="shared" ca="1" si="14"/>
        <v>-0.68225525274701615</v>
      </c>
      <c r="R25" s="3">
        <f t="shared" ca="1" si="5"/>
        <v>3.3177447472529837</v>
      </c>
      <c r="S25" s="3">
        <f t="shared" ca="1" si="6"/>
        <v>-0.28220869852794506</v>
      </c>
      <c r="T25" s="10">
        <f t="shared" ca="1" si="15"/>
        <v>0.23452468859362716</v>
      </c>
      <c r="U25" s="3">
        <f t="shared" ca="1" si="8"/>
        <v>4.234524688593627</v>
      </c>
      <c r="V25" s="3">
        <f t="shared" ca="1" si="9"/>
        <v>0.63457124281269817</v>
      </c>
      <c r="W25" s="10">
        <f t="shared" ca="1" si="16"/>
        <v>0.16417444865326908</v>
      </c>
      <c r="X25" s="3">
        <f t="shared" ca="1" si="11"/>
        <v>4.1641744486532692</v>
      </c>
      <c r="Y25" s="3">
        <f t="shared" ca="1" si="12"/>
        <v>0.56422100287234045</v>
      </c>
    </row>
    <row r="26" spans="2:25" x14ac:dyDescent="0.2">
      <c r="V26" s="3"/>
      <c r="Y26" s="3"/>
    </row>
    <row r="27" spans="2:25" x14ac:dyDescent="0.2">
      <c r="L27" t="s">
        <v>12</v>
      </c>
      <c r="M27" s="3">
        <f ca="1">SUMSQ(M8:M25)/20</f>
        <v>0.24785531050897597</v>
      </c>
      <c r="O27" s="3" t="s">
        <v>16</v>
      </c>
      <c r="P27" s="3">
        <f ca="1">SUMSQ(P8:P25)/20</f>
        <v>0.23964452107104101</v>
      </c>
      <c r="R27" s="3"/>
      <c r="S27" s="3">
        <f ca="1">SUMSQ(S8:S25)/20</f>
        <v>0.29564657157075352</v>
      </c>
      <c r="U27" s="3"/>
      <c r="V27" s="3">
        <f ca="1">SUMSQ(V8:V25)/20</f>
        <v>0.62981805210956021</v>
      </c>
      <c r="X27" s="3"/>
      <c r="Y27" s="3">
        <f ca="1">SUMSQ(Y8:Y25)/20</f>
        <v>0.19968364052168081</v>
      </c>
    </row>
    <row r="28" spans="2:25" x14ac:dyDescent="0.2">
      <c r="L28" t="s">
        <v>18</v>
      </c>
      <c r="M28" s="3">
        <f>D3*2*2/20</f>
        <v>0.1</v>
      </c>
    </row>
    <row r="29" spans="2:25" x14ac:dyDescent="0.2">
      <c r="L29" t="s">
        <v>17</v>
      </c>
      <c r="M29" s="3">
        <f ca="1" xml:space="preserve"> (P27+S27+V27+Y27)/4</f>
        <v>0.34119819631825887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workbookViewId="0">
      <selection activeCell="B18" sqref="B18"/>
    </sheetView>
  </sheetViews>
  <sheetFormatPr baseColWidth="10" defaultColWidth="8.83203125" defaultRowHeight="15" x14ac:dyDescent="0.2"/>
  <cols>
    <col min="2" max="2" width="12" style="3" bestFit="1" customWidth="1"/>
    <col min="3" max="3" width="15.33203125" style="1" bestFit="1" customWidth="1"/>
    <col min="4" max="4" width="9.1640625" style="3" customWidth="1"/>
    <col min="7" max="7" width="9.6640625" bestFit="1" customWidth="1"/>
    <col min="16" max="16" width="9.6640625" bestFit="1" customWidth="1"/>
  </cols>
  <sheetData>
    <row r="1" spans="1:4" x14ac:dyDescent="0.2">
      <c r="B1" s="3" t="s">
        <v>4</v>
      </c>
    </row>
    <row r="2" spans="1:4" x14ac:dyDescent="0.2">
      <c r="B2" s="4" t="s">
        <v>1</v>
      </c>
      <c r="C2" s="5" t="s">
        <v>2</v>
      </c>
      <c r="D2" s="6" t="s">
        <v>3</v>
      </c>
    </row>
    <row r="3" spans="1:4" x14ac:dyDescent="0.2">
      <c r="B3" s="6">
        <v>4</v>
      </c>
      <c r="C3" s="6">
        <v>1.5</v>
      </c>
      <c r="D3" s="6">
        <v>0.5</v>
      </c>
    </row>
    <row r="4" spans="1:4" x14ac:dyDescent="0.2">
      <c r="B4" s="6"/>
      <c r="C4" s="7"/>
      <c r="D4" s="6"/>
    </row>
    <row r="5" spans="1:4" x14ac:dyDescent="0.2">
      <c r="B5" s="6" t="s">
        <v>5</v>
      </c>
      <c r="C5" s="7"/>
      <c r="D5" s="6"/>
    </row>
    <row r="6" spans="1:4" x14ac:dyDescent="0.2">
      <c r="B6" s="6"/>
      <c r="C6" s="7"/>
      <c r="D6" s="6"/>
    </row>
    <row r="7" spans="1:4" x14ac:dyDescent="0.2">
      <c r="B7" s="3" t="s">
        <v>6</v>
      </c>
      <c r="C7" s="2" t="s">
        <v>7</v>
      </c>
      <c r="D7" s="3" t="s">
        <v>8</v>
      </c>
    </row>
    <row r="8" spans="1:4" x14ac:dyDescent="0.2">
      <c r="A8" t="s">
        <v>0</v>
      </c>
      <c r="B8" s="3">
        <f ca="1">NORMINV(RAND(),3,1)</f>
        <v>1.3881183977395402</v>
      </c>
      <c r="C8" s="2">
        <f ca="1">NORMINV(RAND(),0,$D$3)</f>
        <v>0.37825817401075906</v>
      </c>
      <c r="D8" s="3">
        <f ca="1">$B$3+$C$3*B8+C8</f>
        <v>6.4604357706200695</v>
      </c>
    </row>
    <row r="9" spans="1:4" x14ac:dyDescent="0.2">
      <c r="B9" s="3">
        <f t="shared" ref="B9:B25" ca="1" si="0">NORMINV(RAND(),3,1)</f>
        <v>2.3426327786210166</v>
      </c>
      <c r="C9" s="2">
        <f t="shared" ref="C9:C25" ca="1" si="1">NORMINV(RAND(),0,$D$3)</f>
        <v>-2.7854372232971526E-2</v>
      </c>
      <c r="D9" s="3">
        <f ca="1">$B$3+$C$3*B9+C9</f>
        <v>7.4860947956985537</v>
      </c>
    </row>
    <row r="10" spans="1:4" x14ac:dyDescent="0.2">
      <c r="B10" s="3">
        <f ca="1">NORMINV(RAND(),3,1)</f>
        <v>2.667279700743185</v>
      </c>
      <c r="C10" s="2">
        <f t="shared" ca="1" si="1"/>
        <v>-0.26216793973576413</v>
      </c>
      <c r="D10" s="3">
        <f ca="1">$B$3+$C$3*B10+C10</f>
        <v>7.738751611379012</v>
      </c>
    </row>
    <row r="11" spans="1:4" x14ac:dyDescent="0.2">
      <c r="B11" s="3">
        <f t="shared" ca="1" si="0"/>
        <v>3.3291610018046347</v>
      </c>
      <c r="C11" s="2">
        <f t="shared" ca="1" si="1"/>
        <v>-0.53531834711419846</v>
      </c>
      <c r="D11" s="3">
        <f ca="1">$B$3+$C$3*B11+C11</f>
        <v>8.4584231555927527</v>
      </c>
    </row>
    <row r="12" spans="1:4" x14ac:dyDescent="0.2">
      <c r="B12" s="3">
        <f ca="1">NORMINV(RAND(),3,1)</f>
        <v>2.138194448400986</v>
      </c>
      <c r="C12" s="2">
        <f t="shared" ca="1" si="1"/>
        <v>-0.46500976824059409</v>
      </c>
      <c r="D12" s="3">
        <f ca="1">$B$3+$C$3*B12+C12</f>
        <v>6.742281904360885</v>
      </c>
    </row>
    <row r="13" spans="1:4" x14ac:dyDescent="0.2">
      <c r="B13" s="3">
        <f ca="1">NORMINV(RAND(),3,1)</f>
        <v>2.2273147630797916</v>
      </c>
      <c r="C13" s="2">
        <f t="shared" ca="1" si="1"/>
        <v>1.1237137159897521</v>
      </c>
      <c r="D13" s="3">
        <f t="shared" ref="D13:D25" ca="1" si="2">$B$3+$C$3*B13+C13</f>
        <v>8.4646858606094391</v>
      </c>
    </row>
    <row r="14" spans="1:4" x14ac:dyDescent="0.2">
      <c r="B14" s="3">
        <f t="shared" ca="1" si="0"/>
        <v>3.5901052074680693</v>
      </c>
      <c r="C14" s="2">
        <f t="shared" ca="1" si="1"/>
        <v>0.82451385896740992</v>
      </c>
      <c r="D14" s="3">
        <f t="shared" ca="1" si="2"/>
        <v>10.209671670169515</v>
      </c>
    </row>
    <row r="15" spans="1:4" x14ac:dyDescent="0.2">
      <c r="B15" s="3">
        <f ca="1">NORMINV(RAND(),3,1)</f>
        <v>4.2152147518316294</v>
      </c>
      <c r="C15" s="2">
        <f t="shared" ca="1" si="1"/>
        <v>0.20199923039785422</v>
      </c>
      <c r="D15" s="3">
        <f ca="1">$B$3+$C$3*B15+C15</f>
        <v>10.524821358145298</v>
      </c>
    </row>
    <row r="16" spans="1:4" x14ac:dyDescent="0.2">
      <c r="B16" s="3">
        <f ca="1">NORMINV(RAND(),3,1)</f>
        <v>3.706406063721106</v>
      </c>
      <c r="C16" s="2">
        <f t="shared" ca="1" si="1"/>
        <v>0.77665653860740136</v>
      </c>
      <c r="D16" s="3">
        <f ca="1">$B$3+$C$3*B16+C16</f>
        <v>10.336265634189061</v>
      </c>
    </row>
    <row r="17" spans="2:10" x14ac:dyDescent="0.2">
      <c r="B17" s="3">
        <f ca="1">NORMINV(RAND(),3,1)</f>
        <v>2.1110107564884641</v>
      </c>
      <c r="C17" s="2">
        <f t="shared" ca="1" si="1"/>
        <v>-0.22466305741299511</v>
      </c>
      <c r="D17" s="3">
        <f t="shared" ca="1" si="2"/>
        <v>6.9418530773197009</v>
      </c>
    </row>
    <row r="18" spans="2:10" x14ac:dyDescent="0.2">
      <c r="B18" s="3">
        <f ca="1">NORMINV(RAND(),3,1)</f>
        <v>4.4458943629221199</v>
      </c>
      <c r="C18" s="2">
        <f t="shared" ca="1" si="1"/>
        <v>-0.57620513316682898</v>
      </c>
      <c r="D18" s="3">
        <f t="shared" ca="1" si="2"/>
        <v>10.092636411216352</v>
      </c>
    </row>
    <row r="19" spans="2:10" x14ac:dyDescent="0.2">
      <c r="B19" s="3">
        <f t="shared" ca="1" si="0"/>
        <v>1.4251426457519845</v>
      </c>
      <c r="C19" s="2">
        <f ca="1">NORMINV(RAND(),0,$D$3)</f>
        <v>1.8090706840447528</v>
      </c>
      <c r="D19" s="3">
        <f t="shared" ca="1" si="2"/>
        <v>7.9467846526727293</v>
      </c>
    </row>
    <row r="20" spans="2:10" x14ac:dyDescent="0.2">
      <c r="B20" s="3">
        <f ca="1">NORMINV(RAND(),3,1)</f>
        <v>1.1515250144598739</v>
      </c>
      <c r="C20" s="2">
        <f ca="1">NORMINV(RAND(),0,$D$3)</f>
        <v>0.62193145709962605</v>
      </c>
      <c r="D20" s="3">
        <f t="shared" ca="1" si="2"/>
        <v>6.3492189787894366</v>
      </c>
    </row>
    <row r="21" spans="2:10" x14ac:dyDescent="0.2">
      <c r="B21" s="3">
        <f t="shared" ca="1" si="0"/>
        <v>3.5602937630006442</v>
      </c>
      <c r="C21" s="2">
        <f ca="1">NORMINV(RAND(),0,$D$3)</f>
        <v>0.1290976099089319</v>
      </c>
      <c r="D21" s="3">
        <f t="shared" ca="1" si="2"/>
        <v>9.4695382544098976</v>
      </c>
    </row>
    <row r="22" spans="2:10" x14ac:dyDescent="0.2">
      <c r="B22" s="3">
        <f t="shared" ca="1" si="0"/>
        <v>3.0949464525418189</v>
      </c>
      <c r="C22" s="2">
        <f ca="1">NORMINV(RAND(),0,$D$3)</f>
        <v>-0.31907227592046805</v>
      </c>
      <c r="D22" s="3">
        <f t="shared" ca="1" si="2"/>
        <v>8.32334740289226</v>
      </c>
    </row>
    <row r="23" spans="2:10" x14ac:dyDescent="0.2">
      <c r="B23" s="3">
        <f ca="1">NORMINV(RAND(),3,1)</f>
        <v>5.1864752206617624</v>
      </c>
      <c r="C23" s="2">
        <f t="shared" ca="1" si="1"/>
        <v>0.44808328997683555</v>
      </c>
      <c r="D23" s="3">
        <f t="shared" ca="1" si="2"/>
        <v>12.227796120969479</v>
      </c>
      <c r="G23" s="8" t="s">
        <v>9</v>
      </c>
      <c r="H23" s="8"/>
      <c r="I23" s="8"/>
      <c r="J23" s="9">
        <f ca="1">AVERAGE(D8:D25)-J24*AVERAGE(B8:B25)</f>
        <v>4.9008846981488574</v>
      </c>
    </row>
    <row r="24" spans="2:10" x14ac:dyDescent="0.2">
      <c r="B24" s="3">
        <f t="shared" ca="1" si="0"/>
        <v>1.5866640754449894</v>
      </c>
      <c r="C24" s="2">
        <f t="shared" ca="1" si="1"/>
        <v>1.4439872306620458</v>
      </c>
      <c r="D24" s="3">
        <f t="shared" ca="1" si="2"/>
        <v>7.8239833438295303</v>
      </c>
      <c r="G24" s="8" t="s">
        <v>10</v>
      </c>
      <c r="H24" s="8"/>
      <c r="I24" s="8"/>
      <c r="J24" s="9">
        <f ca="1">COVAR(D8:D25,B8:B25)/VARP(B8:B25)</f>
        <v>1.2927591844174886</v>
      </c>
    </row>
    <row r="25" spans="2:10" x14ac:dyDescent="0.2">
      <c r="B25" s="3">
        <f t="shared" ca="1" si="0"/>
        <v>2.7232548143126967</v>
      </c>
      <c r="C25" s="2">
        <f t="shared" ca="1" si="1"/>
        <v>0.32249437059779534</v>
      </c>
      <c r="D25" s="3">
        <f t="shared" ca="1" si="2"/>
        <v>8.4073765920668393</v>
      </c>
    </row>
  </sheetData>
  <phoneticPr fontId="4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honeticPr fontId="4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Conditional properties</vt:lpstr>
      <vt:lpstr>Distribution OLS estimators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2024-08-10T17:07:58Z</dcterms:modified>
</cp:coreProperties>
</file>